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愛護・指導課テレワーク用\03_動物取扱業\02_動物取扱責任者\動物取扱責任者研修\20211208_マイクロチップ周知、飼養管理基準\HP更新\"/>
    </mc:Choice>
  </mc:AlternateContent>
  <bookViews>
    <workbookView xWindow="0" yWindow="0" windowWidth="19200" windowHeight="7310"/>
  </bookViews>
  <sheets>
    <sheet name="ケージの大きさ" sheetId="1" r:id="rId1"/>
  </sheets>
  <definedNames>
    <definedName name="_xlnm.Print_Area" localSheetId="0">ケージの大きさ!$A$1:$L$115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F66" i="1"/>
  <c r="F67" i="1"/>
  <c r="F64" i="1"/>
  <c r="H85" i="1" l="1"/>
  <c r="F85" i="1"/>
  <c r="H84" i="1"/>
  <c r="F84" i="1"/>
  <c r="H83" i="1"/>
  <c r="F83" i="1"/>
  <c r="H82" i="1"/>
  <c r="F82" i="1"/>
  <c r="D67" i="1"/>
  <c r="D66" i="1"/>
  <c r="D65" i="1"/>
  <c r="L48" i="1"/>
  <c r="J48" i="1"/>
  <c r="F48" i="1"/>
  <c r="D48" i="1"/>
  <c r="L47" i="1"/>
  <c r="J47" i="1"/>
  <c r="F47" i="1"/>
  <c r="D47" i="1"/>
  <c r="L46" i="1"/>
  <c r="J46" i="1"/>
  <c r="F46" i="1"/>
  <c r="D46" i="1"/>
  <c r="L45" i="1"/>
  <c r="J45" i="1"/>
  <c r="F45" i="1"/>
  <c r="D45" i="1"/>
  <c r="H45" i="1" l="1"/>
  <c r="H47" i="1"/>
  <c r="D84" i="1" s="1"/>
  <c r="H46" i="1"/>
  <c r="D83" i="1" s="1"/>
  <c r="H48" i="1"/>
  <c r="D85" i="1" s="1"/>
  <c r="D82" i="1" l="1"/>
  <c r="D64" i="1"/>
</calcChain>
</file>

<file path=xl/sharedStrings.xml><?xml version="1.0" encoding="utf-8"?>
<sst xmlns="http://schemas.openxmlformats.org/spreadsheetml/2006/main" count="145" uniqueCount="78">
  <si>
    <t>飼養施設に備える設備の構造及び規模について</t>
  </si>
  <si>
    <t>（１）</t>
    <phoneticPr fontId="2"/>
  </si>
  <si>
    <t>動物種</t>
    <rPh sb="0" eb="2">
      <t>ドウブツ</t>
    </rPh>
    <rPh sb="2" eb="3">
      <t>シュ</t>
    </rPh>
    <phoneticPr fontId="2"/>
  </si>
  <si>
    <t>品種</t>
  </si>
  <si>
    <t>体長</t>
  </si>
  <si>
    <t>体高</t>
  </si>
  <si>
    <t>(例)</t>
    <phoneticPr fontId="2"/>
  </si>
  <si>
    <t>犬</t>
    <phoneticPr fontId="2"/>
  </si>
  <si>
    <t>トイ・プードル</t>
    <phoneticPr fontId="2"/>
  </si>
  <si>
    <t>cm</t>
  </si>
  <si>
    <t>cm</t>
    <phoneticPr fontId="2"/>
  </si>
  <si>
    <t>①</t>
    <phoneticPr fontId="2"/>
  </si>
  <si>
    <t>cm</t>
    <phoneticPr fontId="2"/>
  </si>
  <si>
    <t>②</t>
    <phoneticPr fontId="2"/>
  </si>
  <si>
    <t>③</t>
    <phoneticPr fontId="2"/>
  </si>
  <si>
    <t>cm</t>
    <phoneticPr fontId="2"/>
  </si>
  <si>
    <t>④</t>
    <phoneticPr fontId="2"/>
  </si>
  <si>
    <t>体長は「胸骨端から坐骨端までの長さ」、体高は「地面からき甲部（肩甲骨の上端部）までの垂直距離」のことを指す。</t>
  </si>
  <si>
    <r>
      <rPr>
        <sz val="14"/>
        <color rgb="FFFF0000"/>
        <rFont val="HG丸ｺﾞｼｯｸM-PRO"/>
        <family val="3"/>
        <charset val="128"/>
      </rPr>
      <t>基準となるケージ</t>
    </r>
    <r>
      <rPr>
        <sz val="14"/>
        <color theme="1"/>
        <rFont val="HG丸ｺﾞｼｯｸM-PRO"/>
        <family val="3"/>
        <charset val="128"/>
      </rPr>
      <t>の大きさは以下の数値以上となります。</t>
    </r>
    <rPh sb="13" eb="15">
      <t>イカ</t>
    </rPh>
    <rPh sb="16" eb="18">
      <t>スウチ</t>
    </rPh>
    <rPh sb="18" eb="20">
      <t>イジョウ</t>
    </rPh>
    <phoneticPr fontId="2"/>
  </si>
  <si>
    <t>自動計算で表示されますので確認して下さい。</t>
  </si>
  <si>
    <t>タテ</t>
    <phoneticPr fontId="2"/>
  </si>
  <si>
    <t>ヨコ</t>
  </si>
  <si>
    <t>面積</t>
  </si>
  <si>
    <t>高さ</t>
  </si>
  <si>
    <t>段数（猫）</t>
  </si>
  <si>
    <t>基準となるケージの大きさ</t>
    <rPh sb="0" eb="2">
      <t>キジュン</t>
    </rPh>
    <phoneticPr fontId="2"/>
  </si>
  <si>
    <t>㎡</t>
    <phoneticPr fontId="2"/>
  </si>
  <si>
    <t>-</t>
  </si>
  <si>
    <t>①</t>
    <phoneticPr fontId="2"/>
  </si>
  <si>
    <t>②</t>
    <phoneticPr fontId="2"/>
  </si>
  <si>
    <t>③</t>
    <phoneticPr fontId="2"/>
  </si>
  <si>
    <t>（２）</t>
    <phoneticPr fontId="2"/>
  </si>
  <si>
    <t>飼養施設で用いているケージはどちらのタイプですか。チェック☑を付けてください。</t>
  </si>
  <si>
    <t>（傷病動物や一時的な保管等の特別な事情がある場合は除きます。）</t>
    <rPh sb="25" eb="26">
      <t>ノゾ</t>
    </rPh>
    <phoneticPr fontId="2"/>
  </si>
  <si>
    <t>【運動スペース分離型（分離型）】</t>
    <phoneticPr fontId="2"/>
  </si>
  <si>
    <t>寝床や休息場所となるケージと運動をさせるスペースを分離するタイプ</t>
  </si>
  <si>
    <t>寝床や休息場所と運動をさせるスペースを含む飼養設備のタイプ</t>
  </si>
  <si>
    <t>繁殖時：親と子全頭分の面積を確保
（例：３頭の子と同居する場合は４頭分の面積）</t>
    <rPh sb="0" eb="2">
      <t>ハンショク</t>
    </rPh>
    <rPh sb="2" eb="3">
      <t>ジ</t>
    </rPh>
    <phoneticPr fontId="2"/>
  </si>
  <si>
    <t>繁殖時：親１頭分の面積を確保
（子は頭数に算定しなくてよい。）</t>
    <phoneticPr fontId="2"/>
  </si>
  <si>
    <t>（３）</t>
    <phoneticPr fontId="2"/>
  </si>
  <si>
    <t>自動計算で表示されますので確認して下さい。</t>
    <rPh sb="0" eb="2">
      <t>ジドウ</t>
    </rPh>
    <rPh sb="2" eb="4">
      <t>ケイサン</t>
    </rPh>
    <rPh sb="5" eb="7">
      <t>ヒョウジ</t>
    </rPh>
    <rPh sb="13" eb="15">
      <t>カクニン</t>
    </rPh>
    <rPh sb="17" eb="18">
      <t>クダ</t>
    </rPh>
    <phoneticPr fontId="2"/>
  </si>
  <si>
    <t>運動スペースの大きさ</t>
    <phoneticPr fontId="2"/>
  </si>
  <si>
    <t>(例)</t>
    <phoneticPr fontId="2"/>
  </si>
  <si>
    <t>㎡</t>
    <phoneticPr fontId="2"/>
  </si>
  <si>
    <t>①</t>
    <phoneticPr fontId="2"/>
  </si>
  <si>
    <t>㎡</t>
    <phoneticPr fontId="2"/>
  </si>
  <si>
    <t>②</t>
    <phoneticPr fontId="2"/>
  </si>
  <si>
    <t>㎡</t>
    <phoneticPr fontId="2"/>
  </si>
  <si>
    <t>④</t>
    <phoneticPr fontId="2"/>
  </si>
  <si>
    <t xml:space="preserve">複数飼養する場合
</t>
    <phoneticPr fontId="2"/>
  </si>
  <si>
    <t>犬</t>
    <rPh sb="0" eb="1">
      <t>イヌ</t>
    </rPh>
    <phoneticPr fontId="2"/>
  </si>
  <si>
    <t>猫</t>
    <rPh sb="0" eb="1">
      <t>ネコ</t>
    </rPh>
    <phoneticPr fontId="2"/>
  </si>
  <si>
    <t>運動スペースの大きさ</t>
  </si>
  <si>
    <t>（４）</t>
    <phoneticPr fontId="2"/>
  </si>
  <si>
    <t>①</t>
    <phoneticPr fontId="2"/>
  </si>
  <si>
    <t>一体型ケージの大きさ</t>
  </si>
  <si>
    <t>一体型ケージの大きさ</t>
    <phoneticPr fontId="2"/>
  </si>
  <si>
    <t>【運動スペース一体型（一体型）】</t>
    <phoneticPr fontId="2"/>
  </si>
  <si>
    <r>
      <t>（２）で</t>
    </r>
    <r>
      <rPr>
        <sz val="14"/>
        <color rgb="FFFF0000"/>
        <rFont val="HG丸ｺﾞｼｯｸM-PRO"/>
        <family val="3"/>
        <charset val="128"/>
      </rPr>
      <t>【運動スペース一体型（一体型）】</t>
    </r>
    <r>
      <rPr>
        <sz val="14"/>
        <color theme="1"/>
        <rFont val="HG丸ｺﾞｼｯｸM-PRO"/>
        <family val="3"/>
        <charset val="128"/>
      </rPr>
      <t>を選択した方は、ケージの大きさは以下の数値以上となります。</t>
    </r>
    <rPh sb="5" eb="7">
      <t>ウンドウ</t>
    </rPh>
    <rPh sb="11" eb="14">
      <t>イッタイガタ</t>
    </rPh>
    <rPh sb="15" eb="18">
      <t>イッタイガタ</t>
    </rPh>
    <rPh sb="36" eb="38">
      <t>イカ</t>
    </rPh>
    <rPh sb="39" eb="43">
      <t>スウチイジョウ</t>
    </rPh>
    <phoneticPr fontId="2"/>
  </si>
  <si>
    <r>
      <t>（２）で</t>
    </r>
    <r>
      <rPr>
        <sz val="14"/>
        <color rgb="FFFF0000"/>
        <rFont val="HG丸ｺﾞｼｯｸM-PRO"/>
        <family val="3"/>
        <charset val="128"/>
      </rPr>
      <t>【運動スペース分離型（分離型）】</t>
    </r>
    <r>
      <rPr>
        <sz val="14"/>
        <color theme="1"/>
        <rFont val="HG丸ｺﾞｼｯｸM-PRO"/>
        <family val="3"/>
        <charset val="128"/>
      </rPr>
      <t xml:space="preserve">を選択した方は
</t>
    </r>
    <rPh sb="5" eb="7">
      <t>ウンドウ</t>
    </rPh>
    <rPh sb="11" eb="14">
      <t>ブンリガタ</t>
    </rPh>
    <rPh sb="15" eb="18">
      <t>ブンリガタ</t>
    </rPh>
    <rPh sb="21" eb="23">
      <t>センタク</t>
    </rPh>
    <rPh sb="25" eb="26">
      <t>カタ</t>
    </rPh>
    <phoneticPr fontId="2"/>
  </si>
  <si>
    <r>
      <rPr>
        <sz val="14"/>
        <color rgb="FFFF0000"/>
        <rFont val="HG丸ｺﾞｼｯｸM-PRO"/>
        <family val="3"/>
        <charset val="128"/>
      </rPr>
      <t>運動スペース</t>
    </r>
    <r>
      <rPr>
        <sz val="14"/>
        <color theme="1"/>
        <rFont val="HG丸ｺﾞｼｯｸM-PRO"/>
        <family val="3"/>
        <charset val="128"/>
      </rPr>
      <t>の大きさは以下の数値以上となります。（一体型ケージと同じ広さ以上）</t>
    </r>
    <rPh sb="25" eb="28">
      <t>イッタイガタ</t>
    </rPh>
    <rPh sb="32" eb="33">
      <t>オナ</t>
    </rPh>
    <rPh sb="34" eb="35">
      <t>ヒロ</t>
    </rPh>
    <rPh sb="36" eb="38">
      <t>イジョウ</t>
    </rPh>
    <phoneticPr fontId="2"/>
  </si>
  <si>
    <t>基準となるケージ（分離型のケージ）の他に運動スペースが必要となります。</t>
    <phoneticPr fontId="2"/>
  </si>
  <si>
    <t>分離型ケージの大きさ</t>
  </si>
  <si>
    <t>各個体に対する基準となるケージ（分離型のケージ）の合計</t>
  </si>
  <si>
    <t>最も体高のある個体の２倍以上の高さ</t>
  </si>
  <si>
    <t>高さ：</t>
    <rPh sb="0" eb="1">
      <t>タカ</t>
    </rPh>
    <phoneticPr fontId="2"/>
  </si>
  <si>
    <t>床面積：</t>
    <phoneticPr fontId="2"/>
  </si>
  <si>
    <t>最も体高のある個体の３倍以上の高さ</t>
    <phoneticPr fontId="2"/>
  </si>
  <si>
    <t xml:space="preserve">基準となるケージ（分離型ケージ）の６倍以上の床面積
</t>
    <phoneticPr fontId="2"/>
  </si>
  <si>
    <t>基準となるケージ（分離型のケージ）の２倍以上の床面積</t>
  </si>
  <si>
    <t>体高の４倍以上の高さ</t>
  </si>
  <si>
    <t>２つ以上の棚を設け３段以上の構造</t>
  </si>
  <si>
    <t>基準となるケージ（分離型ケージ）の３倍×頭数以上の床面積</t>
  </si>
  <si>
    <t>基準となるケージ（分離型のケージ）×頭数以上の床面積</t>
  </si>
  <si>
    <t>基準となるケージ（分離型ケージ）の３倍×頭数以上の
床面積</t>
    <phoneticPr fontId="2"/>
  </si>
  <si>
    <t>最も体高のある個体の４倍以上の高さ</t>
  </si>
  <si>
    <t>（色付きの枠内に必要事項を入力して、該当する☐をクリックしてチェックを付けてください。）</t>
    <rPh sb="1" eb="3">
      <t>イロツ</t>
    </rPh>
    <rPh sb="5" eb="7">
      <t>ワクナイ</t>
    </rPh>
    <rPh sb="8" eb="10">
      <t>ヒツヨウ</t>
    </rPh>
    <rPh sb="10" eb="12">
      <t>ジコウ</t>
    </rPh>
    <rPh sb="13" eb="15">
      <t>ニュウリョク</t>
    </rPh>
    <rPh sb="18" eb="20">
      <t>ガイトウ</t>
    </rPh>
    <rPh sb="35" eb="36">
      <t>ツ</t>
    </rPh>
    <phoneticPr fontId="2"/>
  </si>
  <si>
    <t>飼養・保管する犬猫の種別を選択し、品種、体長及び体高を入力して下さい。</t>
    <rPh sb="10" eb="12">
      <t>シュベツ</t>
    </rPh>
    <rPh sb="13" eb="15">
      <t>センタク</t>
    </rPh>
    <rPh sb="17" eb="19">
      <t>ヒンシュ</t>
    </rPh>
    <rPh sb="20" eb="22">
      <t>タイチョウ</t>
    </rPh>
    <rPh sb="22" eb="23">
      <t>オヨ</t>
    </rPh>
    <rPh sb="24" eb="26">
      <t>タイコウ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</si>
</sst>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5" x14ac:knownFonts="1">
    <font>
      <sz val="12"/>
      <color theme="1"/>
      <name val="ＭＳ 明朝"/>
      <family val="2"/>
      <charset val="128"/>
    </font>
    <font>
      <b/>
      <sz val="16"/>
      <color theme="1"/>
      <name val="HG丸ｺﾞｼｯｸM-PRO"/>
      <family val="3"/>
      <charset val="128"/>
    </font>
    <font>
      <sz val="6"/>
      <name val="ＭＳ 明朝"/>
      <family val="2"/>
      <charset val="128"/>
    </font>
    <font>
      <sz val="16"/>
      <color theme="1"/>
      <name val="HG丸ｺﾞｼｯｸM-PRO"/>
      <family val="3"/>
      <charset val="128"/>
    </font>
    <font>
      <sz val="14"/>
      <color rgb="FF0070C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49" fontId="5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vertical="center"/>
    </xf>
    <xf numFmtId="176" fontId="5" fillId="0" borderId="7" xfId="0" applyNumberFormat="1" applyFont="1" applyBorder="1" applyAlignment="1" applyProtection="1">
      <alignment vertical="center"/>
    </xf>
    <xf numFmtId="177" fontId="5" fillId="0" borderId="3" xfId="0" applyNumberFormat="1" applyFont="1" applyBorder="1" applyAlignment="1" applyProtection="1">
      <alignment vertical="center"/>
    </xf>
    <xf numFmtId="176" fontId="6" fillId="0" borderId="3" xfId="0" applyNumberFormat="1" applyFont="1" applyBorder="1" applyAlignment="1" applyProtection="1">
      <alignment vertical="center"/>
    </xf>
    <xf numFmtId="177" fontId="6" fillId="0" borderId="3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</xf>
    <xf numFmtId="176" fontId="6" fillId="0" borderId="0" xfId="0" applyNumberFormat="1" applyFont="1" applyBorder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top" wrapText="1"/>
    </xf>
    <xf numFmtId="0" fontId="9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177" fontId="5" fillId="0" borderId="3" xfId="0" applyNumberFormat="1" applyFont="1" applyBorder="1" applyAlignment="1" applyProtection="1">
      <alignment horizontal="right" vertical="center"/>
    </xf>
    <xf numFmtId="176" fontId="5" fillId="0" borderId="3" xfId="0" applyNumberFormat="1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center" vertical="center"/>
    </xf>
    <xf numFmtId="176" fontId="6" fillId="0" borderId="3" xfId="0" applyNumberFormat="1" applyFont="1" applyBorder="1" applyAlignment="1" applyProtection="1">
      <alignment horizontal="right" vertical="center"/>
    </xf>
    <xf numFmtId="176" fontId="6" fillId="0" borderId="7" xfId="0" applyNumberFormat="1" applyFont="1" applyBorder="1" applyAlignment="1" applyProtection="1">
      <alignment horizontal="right"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13" fillId="0" borderId="0" xfId="0" applyFont="1">
      <alignment vertical="center"/>
    </xf>
    <xf numFmtId="0" fontId="14" fillId="0" borderId="12" xfId="0" applyFont="1" applyBorder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13" xfId="0" applyFont="1" applyBorder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left" vertical="center" wrapText="1"/>
    </xf>
    <xf numFmtId="0" fontId="10" fillId="0" borderId="11" xfId="0" applyFont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left" vertical="center" wrapText="1"/>
    </xf>
    <xf numFmtId="0" fontId="13" fillId="0" borderId="1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" fillId="2" borderId="11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top" wrapText="1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27" lockText="1" noThreeD="1"/>
</file>

<file path=xl/ctrlProps/ctrlProp2.xml><?xml version="1.0" encoding="utf-8"?>
<formControlPr xmlns="http://schemas.microsoft.com/office/spreadsheetml/2009/9/main" objectType="CheckBox" fmlaLink="$G$27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21</xdr:row>
          <xdr:rowOff>57150</xdr:rowOff>
        </xdr:from>
        <xdr:to>
          <xdr:col>1</xdr:col>
          <xdr:colOff>584200</xdr:colOff>
          <xdr:row>22</xdr:row>
          <xdr:rowOff>165100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311150</xdr:colOff>
          <xdr:row>21</xdr:row>
          <xdr:rowOff>88900</xdr:rowOff>
        </xdr:from>
        <xdr:to>
          <xdr:col>6</xdr:col>
          <xdr:colOff>539750</xdr:colOff>
          <xdr:row>22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152400</xdr:colOff>
      <xdr:row>11</xdr:row>
      <xdr:rowOff>76199</xdr:rowOff>
    </xdr:from>
    <xdr:to>
      <xdr:col>3</xdr:col>
      <xdr:colOff>514350</xdr:colOff>
      <xdr:row>17</xdr:row>
      <xdr:rowOff>14068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850" y="2457449"/>
          <a:ext cx="1974850" cy="12332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285750</xdr:colOff>
      <xdr:row>27</xdr:row>
      <xdr:rowOff>165100</xdr:rowOff>
    </xdr:from>
    <xdr:to>
      <xdr:col>4</xdr:col>
      <xdr:colOff>768350</xdr:colOff>
      <xdr:row>33</xdr:row>
      <xdr:rowOff>75685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200" y="9671050"/>
          <a:ext cx="2901950" cy="1205985"/>
        </a:xfrm>
        <a:prstGeom prst="rect">
          <a:avLst/>
        </a:prstGeom>
      </xdr:spPr>
    </xdr:pic>
    <xdr:clientData/>
  </xdr:twoCellAnchor>
  <xdr:twoCellAnchor editAs="oneCell">
    <xdr:from>
      <xdr:col>6</xdr:col>
      <xdr:colOff>711200</xdr:colOff>
      <xdr:row>27</xdr:row>
      <xdr:rowOff>76200</xdr:rowOff>
    </xdr:from>
    <xdr:to>
      <xdr:col>9</xdr:col>
      <xdr:colOff>539750</xdr:colOff>
      <xdr:row>33</xdr:row>
      <xdr:rowOff>123839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9900" y="9582150"/>
          <a:ext cx="2247900" cy="134303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266700</xdr:colOff>
      <xdr:row>49</xdr:row>
      <xdr:rowOff>120650</xdr:rowOff>
    </xdr:from>
    <xdr:to>
      <xdr:col>1</xdr:col>
      <xdr:colOff>641350</xdr:colOff>
      <xdr:row>50</xdr:row>
      <xdr:rowOff>152400</xdr:rowOff>
    </xdr:to>
    <xdr:sp macro="" textlink="">
      <xdr:nvSpPr>
        <xdr:cNvPr id="7" name="テキスト ボックス 6"/>
        <xdr:cNvSpPr txBox="1"/>
      </xdr:nvSpPr>
      <xdr:spPr>
        <a:xfrm>
          <a:off x="1073150" y="5956300"/>
          <a:ext cx="3746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犬</a:t>
          </a:r>
        </a:p>
      </xdr:txBody>
    </xdr:sp>
    <xdr:clientData/>
  </xdr:twoCellAnchor>
  <xdr:twoCellAnchor>
    <xdr:from>
      <xdr:col>6</xdr:col>
      <xdr:colOff>266700</xdr:colOff>
      <xdr:row>49</xdr:row>
      <xdr:rowOff>76200</xdr:rowOff>
    </xdr:from>
    <xdr:to>
      <xdr:col>7</xdr:col>
      <xdr:colOff>222250</xdr:colOff>
      <xdr:row>50</xdr:row>
      <xdr:rowOff>196850</xdr:rowOff>
    </xdr:to>
    <xdr:sp macro="" textlink="">
      <xdr:nvSpPr>
        <xdr:cNvPr id="8" name="テキスト ボックス 7"/>
        <xdr:cNvSpPr txBox="1"/>
      </xdr:nvSpPr>
      <xdr:spPr>
        <a:xfrm>
          <a:off x="5105400" y="5911850"/>
          <a:ext cx="762000" cy="336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猫</a:t>
          </a:r>
        </a:p>
      </xdr:txBody>
    </xdr:sp>
    <xdr:clientData/>
  </xdr:twoCellAnchor>
  <xdr:twoCellAnchor editAs="oneCell">
    <xdr:from>
      <xdr:col>1</xdr:col>
      <xdr:colOff>787401</xdr:colOff>
      <xdr:row>90</xdr:row>
      <xdr:rowOff>1</xdr:rowOff>
    </xdr:from>
    <xdr:to>
      <xdr:col>3</xdr:col>
      <xdr:colOff>384841</xdr:colOff>
      <xdr:row>95</xdr:row>
      <xdr:rowOff>6351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93851" y="21666201"/>
          <a:ext cx="1210340" cy="1054100"/>
        </a:xfrm>
        <a:prstGeom prst="rect">
          <a:avLst/>
        </a:prstGeom>
      </xdr:spPr>
    </xdr:pic>
    <xdr:clientData/>
  </xdr:twoCellAnchor>
  <xdr:twoCellAnchor>
    <xdr:from>
      <xdr:col>3</xdr:col>
      <xdr:colOff>514350</xdr:colOff>
      <xdr:row>91</xdr:row>
      <xdr:rowOff>69850</xdr:rowOff>
    </xdr:from>
    <xdr:to>
      <xdr:col>5</xdr:col>
      <xdr:colOff>76200</xdr:colOff>
      <xdr:row>93</xdr:row>
      <xdr:rowOff>177800</xdr:rowOff>
    </xdr:to>
    <xdr:sp macro="" textlink="">
      <xdr:nvSpPr>
        <xdr:cNvPr id="10" name="テキスト ボックス 9"/>
        <xdr:cNvSpPr txBox="1"/>
      </xdr:nvSpPr>
      <xdr:spPr>
        <a:xfrm>
          <a:off x="3740150" y="22561550"/>
          <a:ext cx="1174750" cy="527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</a:t>
          </a:r>
        </a:p>
      </xdr:txBody>
    </xdr:sp>
    <xdr:clientData/>
  </xdr:twoCellAnchor>
  <xdr:twoCellAnchor editAs="oneCell">
    <xdr:from>
      <xdr:col>2</xdr:col>
      <xdr:colOff>120996</xdr:colOff>
      <xdr:row>50</xdr:row>
      <xdr:rowOff>38099</xdr:rowOff>
    </xdr:from>
    <xdr:to>
      <xdr:col>4</xdr:col>
      <xdr:colOff>459944</xdr:colOff>
      <xdr:row>57</xdr:row>
      <xdr:rowOff>16604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33896" y="6089649"/>
          <a:ext cx="1951848" cy="1489805"/>
        </a:xfrm>
        <a:prstGeom prst="rect">
          <a:avLst/>
        </a:prstGeom>
      </xdr:spPr>
    </xdr:pic>
    <xdr:clientData/>
  </xdr:twoCellAnchor>
  <xdr:twoCellAnchor>
    <xdr:from>
      <xdr:col>7</xdr:col>
      <xdr:colOff>419100</xdr:colOff>
      <xdr:row>91</xdr:row>
      <xdr:rowOff>19050</xdr:rowOff>
    </xdr:from>
    <xdr:to>
      <xdr:col>8</xdr:col>
      <xdr:colOff>425450</xdr:colOff>
      <xdr:row>92</xdr:row>
      <xdr:rowOff>139700</xdr:rowOff>
    </xdr:to>
    <xdr:sp macro="" textlink="">
      <xdr:nvSpPr>
        <xdr:cNvPr id="14" name="テキスト ボックス 13"/>
        <xdr:cNvSpPr txBox="1"/>
      </xdr:nvSpPr>
      <xdr:spPr>
        <a:xfrm>
          <a:off x="6870700" y="22510750"/>
          <a:ext cx="812800" cy="330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</a:t>
          </a:r>
        </a:p>
      </xdr:txBody>
    </xdr:sp>
    <xdr:clientData/>
  </xdr:twoCellAnchor>
  <xdr:twoCellAnchor editAs="oneCell">
    <xdr:from>
      <xdr:col>7</xdr:col>
      <xdr:colOff>273050</xdr:colOff>
      <xdr:row>49</xdr:row>
      <xdr:rowOff>135056</xdr:rowOff>
    </xdr:from>
    <xdr:to>
      <xdr:col>9</xdr:col>
      <xdr:colOff>476250</xdr:colOff>
      <xdr:row>57</xdr:row>
      <xdr:rowOff>198286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18200" y="5970706"/>
          <a:ext cx="1816100" cy="1790430"/>
        </a:xfrm>
        <a:prstGeom prst="rect">
          <a:avLst/>
        </a:prstGeom>
      </xdr:spPr>
    </xdr:pic>
    <xdr:clientData/>
  </xdr:twoCellAnchor>
  <xdr:twoCellAnchor editAs="oneCell">
    <xdr:from>
      <xdr:col>8</xdr:col>
      <xdr:colOff>535130</xdr:colOff>
      <xdr:row>88</xdr:row>
      <xdr:rowOff>88900</xdr:rowOff>
    </xdr:from>
    <xdr:to>
      <xdr:col>10</xdr:col>
      <xdr:colOff>508981</xdr:colOff>
      <xdr:row>94</xdr:row>
      <xdr:rowOff>153303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793180" y="21951950"/>
          <a:ext cx="1586751" cy="1321703"/>
        </a:xfrm>
        <a:prstGeom prst="rect">
          <a:avLst/>
        </a:prstGeom>
      </xdr:spPr>
    </xdr:pic>
    <xdr:clientData/>
  </xdr:twoCellAnchor>
  <xdr:twoCellAnchor>
    <xdr:from>
      <xdr:col>8</xdr:col>
      <xdr:colOff>298450</xdr:colOff>
      <xdr:row>91</xdr:row>
      <xdr:rowOff>114300</xdr:rowOff>
    </xdr:from>
    <xdr:to>
      <xdr:col>8</xdr:col>
      <xdr:colOff>438150</xdr:colOff>
      <xdr:row>92</xdr:row>
      <xdr:rowOff>69850</xdr:rowOff>
    </xdr:to>
    <xdr:sp macro="" textlink="">
      <xdr:nvSpPr>
        <xdr:cNvPr id="17" name="右矢印 16"/>
        <xdr:cNvSpPr/>
      </xdr:nvSpPr>
      <xdr:spPr>
        <a:xfrm>
          <a:off x="7556500" y="22606000"/>
          <a:ext cx="139700" cy="165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360774</xdr:colOff>
      <xdr:row>89</xdr:row>
      <xdr:rowOff>50801</xdr:rowOff>
    </xdr:from>
    <xdr:to>
      <xdr:col>7</xdr:col>
      <xdr:colOff>423986</xdr:colOff>
      <xdr:row>94</xdr:row>
      <xdr:rowOff>88901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05924" y="22123401"/>
          <a:ext cx="869662" cy="1085850"/>
        </a:xfrm>
        <a:prstGeom prst="rect">
          <a:avLst/>
        </a:prstGeom>
      </xdr:spPr>
    </xdr:pic>
    <xdr:clientData/>
  </xdr:twoCellAnchor>
  <xdr:twoCellAnchor>
    <xdr:from>
      <xdr:col>7</xdr:col>
      <xdr:colOff>369476</xdr:colOff>
      <xdr:row>106</xdr:row>
      <xdr:rowOff>171450</xdr:rowOff>
    </xdr:from>
    <xdr:to>
      <xdr:col>8</xdr:col>
      <xdr:colOff>393700</xdr:colOff>
      <xdr:row>108</xdr:row>
      <xdr:rowOff>76200</xdr:rowOff>
    </xdr:to>
    <xdr:sp macro="" textlink="">
      <xdr:nvSpPr>
        <xdr:cNvPr id="31" name="テキスト ボックス 30"/>
        <xdr:cNvSpPr txBox="1"/>
      </xdr:nvSpPr>
      <xdr:spPr>
        <a:xfrm>
          <a:off x="4992276" y="6394450"/>
          <a:ext cx="684624" cy="260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 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頭数</a:t>
          </a:r>
        </a:p>
      </xdr:txBody>
    </xdr:sp>
    <xdr:clientData/>
  </xdr:twoCellAnchor>
  <xdr:oneCellAnchor>
    <xdr:from>
      <xdr:col>8</xdr:col>
      <xdr:colOff>498206</xdr:colOff>
      <xdr:row>103</xdr:row>
      <xdr:rowOff>196850</xdr:rowOff>
    </xdr:from>
    <xdr:ext cx="1586751" cy="1321703"/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781406" y="5867400"/>
          <a:ext cx="1586751" cy="1321703"/>
        </a:xfrm>
        <a:prstGeom prst="rect">
          <a:avLst/>
        </a:prstGeom>
      </xdr:spPr>
    </xdr:pic>
    <xdr:clientData/>
  </xdr:oneCellAnchor>
  <xdr:oneCellAnchor>
    <xdr:from>
      <xdr:col>6</xdr:col>
      <xdr:colOff>298450</xdr:colOff>
      <xdr:row>104</xdr:row>
      <xdr:rowOff>133351</xdr:rowOff>
    </xdr:from>
    <xdr:ext cx="869662" cy="1085850"/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0850" y="6000751"/>
          <a:ext cx="869662" cy="1085850"/>
        </a:xfrm>
        <a:prstGeom prst="rect">
          <a:avLst/>
        </a:prstGeom>
      </xdr:spPr>
    </xdr:pic>
    <xdr:clientData/>
  </xdr:oneCellAnchor>
  <xdr:twoCellAnchor>
    <xdr:from>
      <xdr:col>8</xdr:col>
      <xdr:colOff>261526</xdr:colOff>
      <xdr:row>107</xdr:row>
      <xdr:rowOff>12700</xdr:rowOff>
    </xdr:from>
    <xdr:to>
      <xdr:col>8</xdr:col>
      <xdr:colOff>401226</xdr:colOff>
      <xdr:row>107</xdr:row>
      <xdr:rowOff>177800</xdr:rowOff>
    </xdr:to>
    <xdr:sp macro="" textlink="">
      <xdr:nvSpPr>
        <xdr:cNvPr id="34" name="右矢印 33"/>
        <xdr:cNvSpPr/>
      </xdr:nvSpPr>
      <xdr:spPr>
        <a:xfrm>
          <a:off x="5544726" y="6413500"/>
          <a:ext cx="139700" cy="165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63500</xdr:colOff>
      <xdr:row>102</xdr:row>
      <xdr:rowOff>180552</xdr:rowOff>
    </xdr:from>
    <xdr:ext cx="2134561" cy="1806998"/>
    <xdr:pic>
      <xdr:nvPicPr>
        <xdr:cNvPr id="37" name="図 3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76400" y="21630852"/>
          <a:ext cx="2134561" cy="180699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115"/>
  <sheetViews>
    <sheetView tabSelected="1" view="pageBreakPreview" topLeftCell="A7" zoomScaleNormal="100" zoomScaleSheetLayoutView="100" workbookViewId="0">
      <selection activeCell="C8" sqref="C8"/>
    </sheetView>
  </sheetViews>
  <sheetFormatPr defaultRowHeight="16.5" x14ac:dyDescent="0.2"/>
  <cols>
    <col min="1" max="13" width="10.58203125" style="3" customWidth="1"/>
    <col min="14" max="16384" width="8.6640625" style="3"/>
  </cols>
  <sheetData>
    <row r="2" spans="1:11" s="1" customFormat="1" ht="19" x14ac:dyDescent="0.2">
      <c r="A2" s="116" t="s">
        <v>0</v>
      </c>
      <c r="B2" s="116"/>
      <c r="C2" s="116"/>
      <c r="D2" s="116"/>
      <c r="E2" s="116"/>
      <c r="F2" s="116"/>
      <c r="G2" s="116"/>
    </row>
    <row r="3" spans="1:11" x14ac:dyDescent="0.2">
      <c r="A3" s="2" t="s">
        <v>76</v>
      </c>
    </row>
    <row r="4" spans="1:11" x14ac:dyDescent="0.2">
      <c r="A4" s="2"/>
    </row>
    <row r="5" spans="1:11" ht="17" customHeight="1" x14ac:dyDescent="0.2">
      <c r="A5" s="4" t="s">
        <v>1</v>
      </c>
      <c r="B5" s="3" t="s">
        <v>77</v>
      </c>
    </row>
    <row r="6" spans="1:11" ht="17" customHeight="1" x14ac:dyDescent="0.2">
      <c r="A6" s="5"/>
      <c r="B6" s="6"/>
      <c r="C6" s="7" t="s">
        <v>2</v>
      </c>
      <c r="D6" s="117" t="s">
        <v>3</v>
      </c>
      <c r="E6" s="117"/>
      <c r="F6" s="117"/>
      <c r="G6" s="118" t="s">
        <v>4</v>
      </c>
      <c r="H6" s="118"/>
      <c r="I6" s="118" t="s">
        <v>5</v>
      </c>
      <c r="J6" s="118"/>
    </row>
    <row r="7" spans="1:11" ht="17" customHeight="1" x14ac:dyDescent="0.2">
      <c r="A7" s="5"/>
      <c r="B7" s="7" t="s">
        <v>6</v>
      </c>
      <c r="C7" s="7" t="s">
        <v>7</v>
      </c>
      <c r="D7" s="117" t="s">
        <v>8</v>
      </c>
      <c r="E7" s="117"/>
      <c r="F7" s="119"/>
      <c r="G7" s="8">
        <v>27</v>
      </c>
      <c r="H7" s="9" t="s">
        <v>9</v>
      </c>
      <c r="I7" s="10">
        <v>26</v>
      </c>
      <c r="J7" s="11" t="s">
        <v>10</v>
      </c>
    </row>
    <row r="8" spans="1:11" ht="17" customHeight="1" x14ac:dyDescent="0.2">
      <c r="A8" s="5"/>
      <c r="B8" s="7" t="s">
        <v>11</v>
      </c>
      <c r="C8" s="12"/>
      <c r="D8" s="102"/>
      <c r="E8" s="102"/>
      <c r="F8" s="103"/>
      <c r="G8" s="13"/>
      <c r="H8" s="14" t="s">
        <v>10</v>
      </c>
      <c r="I8" s="13"/>
      <c r="J8" s="11" t="s">
        <v>12</v>
      </c>
    </row>
    <row r="9" spans="1:11" ht="17" customHeight="1" x14ac:dyDescent="0.2">
      <c r="A9" s="5"/>
      <c r="B9" s="7" t="s">
        <v>13</v>
      </c>
      <c r="C9" s="12"/>
      <c r="D9" s="103"/>
      <c r="E9" s="105"/>
      <c r="F9" s="105"/>
      <c r="G9" s="13"/>
      <c r="H9" s="14" t="s">
        <v>9</v>
      </c>
      <c r="I9" s="13"/>
      <c r="J9" s="11" t="s">
        <v>10</v>
      </c>
    </row>
    <row r="10" spans="1:11" ht="17" customHeight="1" x14ac:dyDescent="0.2">
      <c r="A10" s="5"/>
      <c r="B10" s="7" t="s">
        <v>14</v>
      </c>
      <c r="C10" s="12"/>
      <c r="D10" s="102"/>
      <c r="E10" s="102"/>
      <c r="F10" s="103"/>
      <c r="G10" s="13"/>
      <c r="H10" s="14" t="s">
        <v>9</v>
      </c>
      <c r="I10" s="13"/>
      <c r="J10" s="11" t="s">
        <v>15</v>
      </c>
    </row>
    <row r="11" spans="1:11" ht="17" customHeight="1" x14ac:dyDescent="0.2">
      <c r="A11" s="5"/>
      <c r="B11" s="7" t="s">
        <v>16</v>
      </c>
      <c r="C11" s="12"/>
      <c r="D11" s="102"/>
      <c r="E11" s="102"/>
      <c r="F11" s="103"/>
      <c r="G11" s="13"/>
      <c r="H11" s="14" t="s">
        <v>9</v>
      </c>
      <c r="I11" s="13"/>
      <c r="J11" s="15" t="s">
        <v>15</v>
      </c>
    </row>
    <row r="12" spans="1:11" ht="17" customHeight="1" x14ac:dyDescent="0.2">
      <c r="A12" s="5"/>
      <c r="B12" s="16"/>
      <c r="C12" s="17"/>
      <c r="D12" s="17"/>
      <c r="E12" s="17"/>
      <c r="F12" s="17"/>
      <c r="G12" s="18"/>
      <c r="H12" s="17"/>
      <c r="I12" s="18"/>
      <c r="J12" s="16"/>
    </row>
    <row r="13" spans="1:11" ht="17" customHeight="1" x14ac:dyDescent="0.2">
      <c r="A13" s="5"/>
      <c r="B13" s="16"/>
      <c r="C13" s="17"/>
      <c r="D13" s="17"/>
      <c r="E13" s="106" t="s">
        <v>17</v>
      </c>
      <c r="F13" s="106"/>
      <c r="G13" s="106"/>
      <c r="H13" s="106"/>
      <c r="I13" s="106"/>
      <c r="J13" s="106"/>
      <c r="K13" s="106"/>
    </row>
    <row r="14" spans="1:11" ht="17" customHeight="1" x14ac:dyDescent="0.2">
      <c r="A14" s="5"/>
      <c r="B14" s="16"/>
      <c r="C14" s="17"/>
      <c r="D14" s="17"/>
      <c r="E14" s="106"/>
      <c r="F14" s="106"/>
      <c r="G14" s="106"/>
      <c r="H14" s="106"/>
      <c r="I14" s="106"/>
      <c r="J14" s="106"/>
      <c r="K14" s="106"/>
    </row>
    <row r="15" spans="1:11" ht="17" customHeight="1" x14ac:dyDescent="0.2">
      <c r="A15" s="5"/>
      <c r="B15" s="16"/>
      <c r="C15" s="17"/>
      <c r="D15" s="17"/>
      <c r="E15" s="106"/>
      <c r="F15" s="106"/>
      <c r="G15" s="106"/>
      <c r="H15" s="106"/>
      <c r="I15" s="106"/>
      <c r="J15" s="106"/>
      <c r="K15" s="106"/>
    </row>
    <row r="16" spans="1:11" ht="17" customHeight="1" x14ac:dyDescent="0.2">
      <c r="A16" s="5"/>
      <c r="B16" s="16"/>
      <c r="C16" s="17"/>
      <c r="D16" s="17"/>
      <c r="E16" s="106"/>
      <c r="F16" s="106"/>
      <c r="G16" s="106"/>
      <c r="H16" s="106"/>
      <c r="I16" s="106"/>
      <c r="J16" s="106"/>
      <c r="K16" s="106"/>
    </row>
    <row r="17" spans="1:11" ht="17" customHeight="1" x14ac:dyDescent="0.2">
      <c r="A17" s="5"/>
      <c r="B17" s="16"/>
      <c r="C17" s="17"/>
      <c r="D17" s="17"/>
      <c r="E17" s="17"/>
      <c r="F17" s="17"/>
      <c r="G17" s="18"/>
      <c r="H17" s="17"/>
      <c r="I17" s="18"/>
      <c r="J17" s="16"/>
    </row>
    <row r="18" spans="1:11" ht="17" customHeight="1" x14ac:dyDescent="0.2">
      <c r="A18" s="5"/>
      <c r="B18" s="16"/>
      <c r="C18" s="17"/>
      <c r="D18" s="17"/>
      <c r="E18" s="17"/>
      <c r="F18" s="17"/>
      <c r="G18" s="18"/>
      <c r="H18" s="17"/>
      <c r="I18" s="18"/>
      <c r="J18" s="16"/>
    </row>
    <row r="19" spans="1:11" ht="17" customHeight="1" x14ac:dyDescent="0.2">
      <c r="A19" s="5"/>
    </row>
    <row r="20" spans="1:11" ht="17" customHeight="1" x14ac:dyDescent="0.2">
      <c r="A20" s="4" t="s">
        <v>31</v>
      </c>
      <c r="B20" s="3" t="s">
        <v>32</v>
      </c>
    </row>
    <row r="21" spans="1:11" ht="17" customHeight="1" x14ac:dyDescent="0.2">
      <c r="A21" s="5"/>
      <c r="B21" s="3" t="s">
        <v>33</v>
      </c>
    </row>
    <row r="22" spans="1:11" ht="17" customHeight="1" x14ac:dyDescent="0.2">
      <c r="A22" s="5"/>
      <c r="B22" s="110"/>
      <c r="C22" s="112" t="s">
        <v>34</v>
      </c>
      <c r="D22" s="112"/>
      <c r="E22" s="112"/>
      <c r="F22" s="113"/>
      <c r="G22" s="110"/>
      <c r="H22" s="112" t="s">
        <v>57</v>
      </c>
      <c r="I22" s="112"/>
      <c r="J22" s="112"/>
      <c r="K22" s="113"/>
    </row>
    <row r="23" spans="1:11" ht="17" customHeight="1" x14ac:dyDescent="0.2">
      <c r="A23" s="5"/>
      <c r="B23" s="111"/>
      <c r="C23" s="114"/>
      <c r="D23" s="114"/>
      <c r="E23" s="114"/>
      <c r="F23" s="115"/>
      <c r="G23" s="111"/>
      <c r="H23" s="114"/>
      <c r="I23" s="114"/>
      <c r="J23" s="114"/>
      <c r="K23" s="115"/>
    </row>
    <row r="24" spans="1:11" ht="17" customHeight="1" x14ac:dyDescent="0.2">
      <c r="A24" s="5"/>
      <c r="B24" s="121" t="s">
        <v>35</v>
      </c>
      <c r="C24" s="122"/>
      <c r="D24" s="122"/>
      <c r="E24" s="122"/>
      <c r="F24" s="123"/>
      <c r="G24" s="124" t="s">
        <v>36</v>
      </c>
      <c r="H24" s="125"/>
      <c r="I24" s="125"/>
      <c r="J24" s="125"/>
      <c r="K24" s="126"/>
    </row>
    <row r="25" spans="1:11" ht="17" customHeight="1" x14ac:dyDescent="0.2">
      <c r="A25" s="5"/>
      <c r="B25" s="124"/>
      <c r="C25" s="125"/>
      <c r="D25" s="125"/>
      <c r="E25" s="125"/>
      <c r="F25" s="126"/>
      <c r="G25" s="124"/>
      <c r="H25" s="125"/>
      <c r="I25" s="125"/>
      <c r="J25" s="125"/>
      <c r="K25" s="126"/>
    </row>
    <row r="26" spans="1:11" ht="17" customHeight="1" x14ac:dyDescent="0.2">
      <c r="A26" s="5"/>
      <c r="B26" s="127"/>
      <c r="C26" s="128"/>
      <c r="D26" s="128"/>
      <c r="E26" s="128"/>
      <c r="F26" s="129"/>
      <c r="G26" s="127"/>
      <c r="H26" s="128"/>
      <c r="I26" s="128"/>
      <c r="J26" s="128"/>
      <c r="K26" s="129"/>
    </row>
    <row r="27" spans="1:11" ht="17" hidden="1" customHeight="1" x14ac:dyDescent="0.2">
      <c r="A27" s="5"/>
      <c r="B27" s="35" t="b">
        <v>0</v>
      </c>
      <c r="G27" s="35" t="b">
        <v>0</v>
      </c>
    </row>
    <row r="28" spans="1:11" ht="17" customHeight="1" x14ac:dyDescent="0.2">
      <c r="A28" s="5"/>
      <c r="B28" s="130"/>
      <c r="C28" s="131"/>
      <c r="D28" s="131"/>
      <c r="E28" s="131"/>
      <c r="F28" s="132"/>
      <c r="G28" s="130"/>
      <c r="H28" s="131"/>
      <c r="I28" s="131"/>
      <c r="J28" s="131"/>
      <c r="K28" s="132"/>
    </row>
    <row r="29" spans="1:11" ht="17" customHeight="1" x14ac:dyDescent="0.2">
      <c r="A29" s="5"/>
      <c r="B29" s="133"/>
      <c r="C29" s="134"/>
      <c r="D29" s="134"/>
      <c r="E29" s="134"/>
      <c r="F29" s="135"/>
      <c r="G29" s="133"/>
      <c r="H29" s="134"/>
      <c r="I29" s="134"/>
      <c r="J29" s="134"/>
      <c r="K29" s="135"/>
    </row>
    <row r="30" spans="1:11" ht="17" customHeight="1" x14ac:dyDescent="0.2">
      <c r="A30" s="5"/>
      <c r="B30" s="133"/>
      <c r="C30" s="134"/>
      <c r="D30" s="134"/>
      <c r="E30" s="134"/>
      <c r="F30" s="135"/>
      <c r="G30" s="133"/>
      <c r="H30" s="134"/>
      <c r="I30" s="134"/>
      <c r="J30" s="134"/>
      <c r="K30" s="135"/>
    </row>
    <row r="31" spans="1:11" ht="17" customHeight="1" x14ac:dyDescent="0.2">
      <c r="A31" s="5"/>
      <c r="B31" s="133"/>
      <c r="C31" s="134"/>
      <c r="D31" s="134"/>
      <c r="E31" s="134"/>
      <c r="F31" s="135"/>
      <c r="G31" s="133"/>
      <c r="H31" s="134"/>
      <c r="I31" s="134"/>
      <c r="J31" s="134"/>
      <c r="K31" s="135"/>
    </row>
    <row r="32" spans="1:11" ht="17" customHeight="1" x14ac:dyDescent="0.2">
      <c r="A32" s="5"/>
      <c r="B32" s="133"/>
      <c r="C32" s="134"/>
      <c r="D32" s="134"/>
      <c r="E32" s="134"/>
      <c r="F32" s="135"/>
      <c r="G32" s="133"/>
      <c r="H32" s="134"/>
      <c r="I32" s="134"/>
      <c r="J32" s="134"/>
      <c r="K32" s="135"/>
    </row>
    <row r="33" spans="1:12" ht="17" customHeight="1" x14ac:dyDescent="0.2">
      <c r="A33" s="5"/>
      <c r="B33" s="133"/>
      <c r="C33" s="134"/>
      <c r="D33" s="134"/>
      <c r="E33" s="134"/>
      <c r="F33" s="135"/>
      <c r="G33" s="133"/>
      <c r="H33" s="134"/>
      <c r="I33" s="134"/>
      <c r="J33" s="134"/>
      <c r="K33" s="135"/>
    </row>
    <row r="34" spans="1:12" ht="17" customHeight="1" x14ac:dyDescent="0.2">
      <c r="A34" s="5"/>
      <c r="B34" s="136"/>
      <c r="C34" s="137"/>
      <c r="D34" s="137"/>
      <c r="E34" s="137"/>
      <c r="F34" s="138"/>
      <c r="G34" s="136"/>
      <c r="H34" s="137"/>
      <c r="I34" s="137"/>
      <c r="J34" s="137"/>
      <c r="K34" s="138"/>
    </row>
    <row r="35" spans="1:12" ht="17" customHeight="1" x14ac:dyDescent="0.2">
      <c r="A35" s="5"/>
      <c r="B35" s="139" t="s">
        <v>37</v>
      </c>
      <c r="C35" s="139"/>
      <c r="D35" s="139"/>
      <c r="E35" s="139"/>
      <c r="F35" s="139"/>
      <c r="G35" s="139" t="s">
        <v>38</v>
      </c>
      <c r="H35" s="139"/>
      <c r="I35" s="139"/>
      <c r="J35" s="139"/>
      <c r="K35" s="139"/>
    </row>
    <row r="36" spans="1:12" ht="17" customHeight="1" x14ac:dyDescent="0.2">
      <c r="A36" s="5"/>
      <c r="B36" s="139"/>
      <c r="C36" s="139"/>
      <c r="D36" s="139"/>
      <c r="E36" s="139"/>
      <c r="F36" s="139"/>
      <c r="G36" s="139"/>
      <c r="H36" s="139"/>
      <c r="I36" s="139"/>
      <c r="J36" s="139"/>
      <c r="K36" s="139"/>
    </row>
    <row r="37" spans="1:12" ht="17" customHeight="1" x14ac:dyDescent="0.2">
      <c r="A37" s="5"/>
      <c r="B37" s="36"/>
      <c r="G37" s="36"/>
    </row>
    <row r="38" spans="1:12" ht="17" customHeight="1" x14ac:dyDescent="0.2">
      <c r="A38" s="4" t="s">
        <v>39</v>
      </c>
      <c r="B38" s="37" t="s">
        <v>59</v>
      </c>
      <c r="C38" s="37"/>
      <c r="D38" s="37"/>
      <c r="E38" s="37"/>
      <c r="F38" s="37"/>
      <c r="G38" s="37"/>
      <c r="H38" s="37"/>
      <c r="I38" s="37"/>
      <c r="J38" s="37"/>
    </row>
    <row r="39" spans="1:12" ht="17" customHeight="1" x14ac:dyDescent="0.2">
      <c r="A39" s="4"/>
      <c r="B39" s="37" t="s">
        <v>61</v>
      </c>
      <c r="C39" s="37"/>
      <c r="D39" s="37"/>
      <c r="E39" s="37"/>
      <c r="F39" s="37"/>
      <c r="G39" s="37"/>
      <c r="H39" s="37"/>
      <c r="I39" s="37"/>
      <c r="J39" s="37"/>
    </row>
    <row r="40" spans="1:12" ht="17" customHeight="1" x14ac:dyDescent="0.2">
      <c r="A40" s="4"/>
      <c r="B40" s="37"/>
      <c r="C40" s="37"/>
      <c r="D40" s="37"/>
      <c r="E40" s="37"/>
      <c r="F40" s="37"/>
      <c r="G40" s="37"/>
      <c r="H40" s="37"/>
      <c r="I40" s="37"/>
      <c r="J40" s="37"/>
    </row>
    <row r="41" spans="1:12" ht="17" customHeight="1" x14ac:dyDescent="0.2">
      <c r="A41" s="5"/>
      <c r="B41" s="107" t="s">
        <v>18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</row>
    <row r="42" spans="1:12" ht="17" customHeight="1" x14ac:dyDescent="0.2">
      <c r="A42" s="5"/>
      <c r="B42" s="19" t="s">
        <v>19</v>
      </c>
      <c r="C42" s="20"/>
      <c r="D42" s="20"/>
      <c r="E42" s="20"/>
      <c r="F42" s="20"/>
      <c r="G42" s="20"/>
      <c r="H42" s="20"/>
      <c r="I42" s="20"/>
      <c r="J42" s="19"/>
      <c r="K42" s="21"/>
      <c r="L42" s="21"/>
    </row>
    <row r="43" spans="1:12" ht="17" customHeight="1" x14ac:dyDescent="0.2">
      <c r="A43" s="5"/>
      <c r="B43" s="6"/>
      <c r="C43" s="6"/>
      <c r="D43" s="119" t="s">
        <v>20</v>
      </c>
      <c r="E43" s="120"/>
      <c r="F43" s="119" t="s">
        <v>21</v>
      </c>
      <c r="G43" s="120"/>
      <c r="H43" s="119" t="s">
        <v>22</v>
      </c>
      <c r="I43" s="120"/>
      <c r="J43" s="119" t="s">
        <v>23</v>
      </c>
      <c r="K43" s="120"/>
      <c r="L43" s="22" t="s">
        <v>24</v>
      </c>
    </row>
    <row r="44" spans="1:12" ht="17" customHeight="1" x14ac:dyDescent="0.2">
      <c r="A44" s="5"/>
      <c r="B44" s="108" t="s">
        <v>25</v>
      </c>
      <c r="C44" s="23" t="s">
        <v>6</v>
      </c>
      <c r="D44" s="24">
        <v>54</v>
      </c>
      <c r="E44" s="11" t="s">
        <v>9</v>
      </c>
      <c r="F44" s="25">
        <v>40.5</v>
      </c>
      <c r="G44" s="11" t="s">
        <v>9</v>
      </c>
      <c r="H44" s="26">
        <v>0.21870000000000001</v>
      </c>
      <c r="I44" s="11" t="s">
        <v>26</v>
      </c>
      <c r="J44" s="24">
        <v>52</v>
      </c>
      <c r="K44" s="11" t="s">
        <v>9</v>
      </c>
      <c r="L44" s="7" t="s">
        <v>27</v>
      </c>
    </row>
    <row r="45" spans="1:12" ht="17" customHeight="1" x14ac:dyDescent="0.2">
      <c r="A45" s="5"/>
      <c r="B45" s="108"/>
      <c r="C45" s="23" t="s">
        <v>28</v>
      </c>
      <c r="D45" s="27">
        <f>$G8*2</f>
        <v>0</v>
      </c>
      <c r="E45" s="11" t="s">
        <v>9</v>
      </c>
      <c r="F45" s="27">
        <f>$G8*1.5</f>
        <v>0</v>
      </c>
      <c r="G45" s="11" t="s">
        <v>9</v>
      </c>
      <c r="H45" s="28">
        <f>$D45*$F45/10000</f>
        <v>0</v>
      </c>
      <c r="I45" s="11" t="s">
        <v>26</v>
      </c>
      <c r="J45" s="27">
        <f>(IF($C8="犬",2,IF($C8="猫",3)))*$I8</f>
        <v>0</v>
      </c>
      <c r="K45" s="11" t="s">
        <v>9</v>
      </c>
      <c r="L45" s="29" t="str">
        <f>IF($C8="猫",2,"-")</f>
        <v>-</v>
      </c>
    </row>
    <row r="46" spans="1:12" ht="17" customHeight="1" x14ac:dyDescent="0.2">
      <c r="A46" s="5"/>
      <c r="B46" s="108"/>
      <c r="C46" s="23" t="s">
        <v>29</v>
      </c>
      <c r="D46" s="27">
        <f>$G9*2</f>
        <v>0</v>
      </c>
      <c r="E46" s="11" t="s">
        <v>9</v>
      </c>
      <c r="F46" s="27">
        <f>$G9*1.5</f>
        <v>0</v>
      </c>
      <c r="G46" s="11" t="s">
        <v>9</v>
      </c>
      <c r="H46" s="28">
        <f>$D46*$F46/10000</f>
        <v>0</v>
      </c>
      <c r="I46" s="11" t="s">
        <v>26</v>
      </c>
      <c r="J46" s="27">
        <f>(IF($C9="犬",2,IF($C9="猫",3)))*$I9</f>
        <v>0</v>
      </c>
      <c r="K46" s="11" t="s">
        <v>9</v>
      </c>
      <c r="L46" s="29" t="str">
        <f>IF($C9="猫",2,"-")</f>
        <v>-</v>
      </c>
    </row>
    <row r="47" spans="1:12" ht="17" customHeight="1" x14ac:dyDescent="0.2">
      <c r="A47" s="5"/>
      <c r="B47" s="108"/>
      <c r="C47" s="23" t="s">
        <v>30</v>
      </c>
      <c r="D47" s="27">
        <f>$G10*2</f>
        <v>0</v>
      </c>
      <c r="E47" s="11" t="s">
        <v>9</v>
      </c>
      <c r="F47" s="27">
        <f>$G10*1.5</f>
        <v>0</v>
      </c>
      <c r="G47" s="11" t="s">
        <v>9</v>
      </c>
      <c r="H47" s="28">
        <f>$D47*$F47/10000</f>
        <v>0</v>
      </c>
      <c r="I47" s="11" t="s">
        <v>26</v>
      </c>
      <c r="J47" s="27">
        <f>(IF($C10="犬",2,IF($C10="猫",3)))*$I10</f>
        <v>0</v>
      </c>
      <c r="K47" s="11" t="s">
        <v>9</v>
      </c>
      <c r="L47" s="29" t="str">
        <f>IF($C10="猫",2,"-")</f>
        <v>-</v>
      </c>
    </row>
    <row r="48" spans="1:12" ht="17" customHeight="1" x14ac:dyDescent="0.2">
      <c r="A48" s="5"/>
      <c r="B48" s="108"/>
      <c r="C48" s="23" t="s">
        <v>16</v>
      </c>
      <c r="D48" s="27">
        <f>$G11*2</f>
        <v>0</v>
      </c>
      <c r="E48" s="11" t="s">
        <v>9</v>
      </c>
      <c r="F48" s="27">
        <f>$G11*1.5</f>
        <v>0</v>
      </c>
      <c r="G48" s="11" t="s">
        <v>9</v>
      </c>
      <c r="H48" s="28">
        <f>$D48*$F48/10000</f>
        <v>0</v>
      </c>
      <c r="I48" s="11" t="s">
        <v>26</v>
      </c>
      <c r="J48" s="27">
        <f>(IF($C11="犬",2,IF($C11="猫",3)))*$I11</f>
        <v>0</v>
      </c>
      <c r="K48" s="11" t="s">
        <v>9</v>
      </c>
      <c r="L48" s="29" t="str">
        <f>IF($C11="猫",2,"-")</f>
        <v>-</v>
      </c>
    </row>
    <row r="49" spans="1:12" ht="17" customHeight="1" x14ac:dyDescent="0.2">
      <c r="A49" s="5"/>
      <c r="B49" s="30"/>
      <c r="C49" s="16"/>
      <c r="D49" s="31"/>
      <c r="E49" s="16"/>
      <c r="F49" s="31"/>
      <c r="G49" s="16"/>
      <c r="H49" s="32"/>
      <c r="I49" s="16"/>
      <c r="J49" s="31"/>
      <c r="K49" s="16"/>
      <c r="L49" s="33"/>
    </row>
    <row r="50" spans="1:12" ht="17" customHeight="1" x14ac:dyDescent="0.2">
      <c r="A50" s="5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34"/>
    </row>
    <row r="51" spans="1:12" ht="17" customHeight="1" x14ac:dyDescent="0.2">
      <c r="A51" s="5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34"/>
    </row>
    <row r="52" spans="1:12" ht="17" customHeight="1" x14ac:dyDescent="0.2">
      <c r="A52" s="5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34"/>
    </row>
    <row r="53" spans="1:12" ht="17" customHeight="1" x14ac:dyDescent="0.2">
      <c r="A53" s="5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34"/>
    </row>
    <row r="54" spans="1:12" ht="17" customHeight="1" x14ac:dyDescent="0.2">
      <c r="A54" s="5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34"/>
    </row>
    <row r="55" spans="1:12" ht="17" customHeight="1" x14ac:dyDescent="0.2">
      <c r="A55" s="5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34"/>
    </row>
    <row r="56" spans="1:12" ht="17" customHeight="1" x14ac:dyDescent="0.2">
      <c r="A56" s="5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34"/>
    </row>
    <row r="57" spans="1:12" ht="17" customHeight="1" x14ac:dyDescent="0.2">
      <c r="A57" s="5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34"/>
    </row>
    <row r="58" spans="1:12" ht="17" customHeight="1" x14ac:dyDescent="0.2">
      <c r="A58" s="5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34"/>
    </row>
    <row r="59" spans="1:12" ht="17" customHeight="1" x14ac:dyDescent="0.2">
      <c r="A59" s="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34"/>
    </row>
    <row r="60" spans="1:12" ht="17" customHeight="1" x14ac:dyDescent="0.2">
      <c r="A60" s="4"/>
      <c r="B60" s="37" t="s">
        <v>60</v>
      </c>
      <c r="C60" s="38"/>
      <c r="D60" s="38"/>
      <c r="E60" s="38"/>
      <c r="F60" s="38"/>
      <c r="G60" s="38"/>
      <c r="H60" s="38"/>
      <c r="I60" s="38"/>
      <c r="J60" s="38"/>
    </row>
    <row r="61" spans="1:12" ht="17" customHeight="1" x14ac:dyDescent="0.2">
      <c r="A61" s="4"/>
      <c r="B61" s="37" t="s">
        <v>40</v>
      </c>
      <c r="C61" s="38"/>
      <c r="D61" s="38"/>
      <c r="E61" s="38"/>
      <c r="F61" s="38"/>
      <c r="G61" s="38"/>
      <c r="H61" s="38"/>
      <c r="I61" s="38"/>
      <c r="J61" s="38"/>
    </row>
    <row r="62" spans="1:12" ht="17" customHeight="1" x14ac:dyDescent="0.2">
      <c r="A62" s="5"/>
      <c r="B62" s="6"/>
      <c r="C62" s="6"/>
      <c r="D62" s="119" t="s">
        <v>22</v>
      </c>
      <c r="E62" s="120"/>
      <c r="F62" s="119" t="s">
        <v>23</v>
      </c>
      <c r="G62" s="120"/>
      <c r="H62" s="16"/>
    </row>
    <row r="63" spans="1:12" ht="17" customHeight="1" x14ac:dyDescent="0.2">
      <c r="A63" s="5"/>
      <c r="B63" s="108" t="s">
        <v>41</v>
      </c>
      <c r="C63" s="7" t="s">
        <v>42</v>
      </c>
      <c r="D63" s="26">
        <v>1.3122</v>
      </c>
      <c r="E63" s="11" t="s">
        <v>43</v>
      </c>
      <c r="F63" s="25">
        <v>52</v>
      </c>
      <c r="G63" s="11" t="s">
        <v>9</v>
      </c>
      <c r="H63" s="16"/>
    </row>
    <row r="64" spans="1:12" ht="17" customHeight="1" x14ac:dyDescent="0.2">
      <c r="A64" s="5"/>
      <c r="B64" s="108"/>
      <c r="C64" s="7" t="s">
        <v>44</v>
      </c>
      <c r="D64" s="28" t="str">
        <f>IF($B$27=TRUE,$H45*(IF($C8="犬",6,IF($C8="猫",2))),"")</f>
        <v/>
      </c>
      <c r="E64" s="11" t="s">
        <v>45</v>
      </c>
      <c r="F64" s="27" t="str">
        <f>IF($B$27=TRUE,$I8*(IF($C8="犬",2,IF($C8="猫",4))),"")</f>
        <v/>
      </c>
      <c r="G64" s="11" t="s">
        <v>9</v>
      </c>
      <c r="H64" s="16"/>
    </row>
    <row r="65" spans="1:12" ht="17" customHeight="1" x14ac:dyDescent="0.2">
      <c r="A65" s="5"/>
      <c r="B65" s="108"/>
      <c r="C65" s="7" t="s">
        <v>46</v>
      </c>
      <c r="D65" s="28" t="str">
        <f>IF($B$27=TRUE,$H46*(IF($C9="犬",6,IF($C9="猫",2))),"")</f>
        <v/>
      </c>
      <c r="E65" s="11" t="s">
        <v>47</v>
      </c>
      <c r="F65" s="27" t="str">
        <f t="shared" ref="F65:F67" si="0">IF($B$27=TRUE,$I9*(IF($C9="犬",2,IF($C9="猫",4))),"")</f>
        <v/>
      </c>
      <c r="G65" s="15" t="s">
        <v>9</v>
      </c>
      <c r="H65" s="16"/>
    </row>
    <row r="66" spans="1:12" ht="17" customHeight="1" x14ac:dyDescent="0.2">
      <c r="A66" s="5"/>
      <c r="B66" s="108"/>
      <c r="C66" s="7" t="s">
        <v>14</v>
      </c>
      <c r="D66" s="28" t="str">
        <f>IF($B$27=TRUE,$H47*(IF($C10="犬",6,IF($C10="猫",2))),"")</f>
        <v/>
      </c>
      <c r="E66" s="11" t="s">
        <v>47</v>
      </c>
      <c r="F66" s="27" t="str">
        <f t="shared" si="0"/>
        <v/>
      </c>
      <c r="G66" s="11" t="s">
        <v>9</v>
      </c>
      <c r="H66" s="16"/>
    </row>
    <row r="67" spans="1:12" ht="17" customHeight="1" x14ac:dyDescent="0.2">
      <c r="A67" s="5"/>
      <c r="B67" s="108"/>
      <c r="C67" s="7" t="s">
        <v>48</v>
      </c>
      <c r="D67" s="28" t="str">
        <f>IF($B$27=TRUE,$H48*(IF($C11="犬",6,IF($C11="猫",2))),"")</f>
        <v/>
      </c>
      <c r="E67" s="11" t="s">
        <v>47</v>
      </c>
      <c r="F67" s="27" t="str">
        <f t="shared" si="0"/>
        <v/>
      </c>
      <c r="G67" s="11" t="s">
        <v>9</v>
      </c>
      <c r="H67" s="16"/>
    </row>
    <row r="68" spans="1:12" ht="17" customHeight="1" x14ac:dyDescent="0.2">
      <c r="A68" s="5"/>
      <c r="B68" s="30"/>
      <c r="C68" s="16"/>
      <c r="D68" s="32"/>
      <c r="E68" s="16"/>
      <c r="F68" s="31"/>
      <c r="G68" s="16"/>
      <c r="H68" s="16"/>
    </row>
    <row r="69" spans="1:12" ht="17" customHeight="1" x14ac:dyDescent="0.2">
      <c r="A69" s="5"/>
      <c r="B69" s="95" t="s">
        <v>49</v>
      </c>
      <c r="C69" s="95"/>
      <c r="D69" s="95"/>
      <c r="E69" s="16"/>
      <c r="F69" s="31"/>
      <c r="G69" s="16"/>
      <c r="H69" s="16"/>
    </row>
    <row r="70" spans="1:12" x14ac:dyDescent="0.2">
      <c r="B70" s="6"/>
      <c r="C70" s="104" t="s">
        <v>50</v>
      </c>
      <c r="D70" s="104"/>
      <c r="E70" s="104"/>
      <c r="F70" s="104"/>
      <c r="G70" s="104"/>
      <c r="H70" s="104" t="s">
        <v>51</v>
      </c>
      <c r="I70" s="104"/>
      <c r="J70" s="104"/>
      <c r="K70" s="104"/>
      <c r="L70" s="104"/>
    </row>
    <row r="71" spans="1:12" ht="16.5" customHeight="1" x14ac:dyDescent="0.2">
      <c r="B71" s="72" t="s">
        <v>62</v>
      </c>
      <c r="C71" s="47" t="s">
        <v>66</v>
      </c>
      <c r="D71" s="96" t="s">
        <v>63</v>
      </c>
      <c r="E71" s="96"/>
      <c r="F71" s="96"/>
      <c r="G71" s="97"/>
      <c r="H71" s="47" t="s">
        <v>66</v>
      </c>
      <c r="I71" s="96" t="s">
        <v>63</v>
      </c>
      <c r="J71" s="96"/>
      <c r="K71" s="96"/>
      <c r="L71" s="97"/>
    </row>
    <row r="72" spans="1:12" x14ac:dyDescent="0.2">
      <c r="B72" s="73"/>
      <c r="C72" s="48"/>
      <c r="D72" s="98"/>
      <c r="E72" s="98"/>
      <c r="F72" s="98"/>
      <c r="G72" s="99"/>
      <c r="H72" s="48"/>
      <c r="I72" s="98"/>
      <c r="J72" s="98"/>
      <c r="K72" s="98"/>
      <c r="L72" s="99"/>
    </row>
    <row r="73" spans="1:12" ht="16.5" customHeight="1" x14ac:dyDescent="0.2">
      <c r="B73" s="74"/>
      <c r="C73" s="49" t="s">
        <v>65</v>
      </c>
      <c r="D73" s="100" t="s">
        <v>64</v>
      </c>
      <c r="E73" s="100"/>
      <c r="F73" s="100"/>
      <c r="G73" s="101"/>
      <c r="H73" s="49" t="s">
        <v>65</v>
      </c>
      <c r="I73" s="100" t="s">
        <v>67</v>
      </c>
      <c r="J73" s="100"/>
      <c r="K73" s="100"/>
      <c r="L73" s="101"/>
    </row>
    <row r="74" spans="1:12" ht="16.5" customHeight="1" x14ac:dyDescent="0.2">
      <c r="B74" s="72" t="s">
        <v>52</v>
      </c>
      <c r="C74" s="75" t="s">
        <v>72</v>
      </c>
      <c r="D74" s="76"/>
      <c r="E74" s="76"/>
      <c r="F74" s="76"/>
      <c r="G74" s="77"/>
      <c r="H74" s="78" t="s">
        <v>73</v>
      </c>
      <c r="I74" s="84"/>
      <c r="J74" s="84"/>
      <c r="K74" s="84"/>
      <c r="L74" s="80"/>
    </row>
    <row r="75" spans="1:12" x14ac:dyDescent="0.2">
      <c r="B75" s="73"/>
      <c r="C75" s="78"/>
      <c r="D75" s="79"/>
      <c r="E75" s="79"/>
      <c r="F75" s="79"/>
      <c r="G75" s="80"/>
      <c r="H75" s="78"/>
      <c r="I75" s="84"/>
      <c r="J75" s="84"/>
      <c r="K75" s="84"/>
      <c r="L75" s="80"/>
    </row>
    <row r="76" spans="1:12" x14ac:dyDescent="0.2">
      <c r="B76" s="74"/>
      <c r="C76" s="81"/>
      <c r="D76" s="82"/>
      <c r="E76" s="82"/>
      <c r="F76" s="82"/>
      <c r="G76" s="83"/>
      <c r="H76" s="81"/>
      <c r="I76" s="82"/>
      <c r="J76" s="82"/>
      <c r="K76" s="82"/>
      <c r="L76" s="83"/>
    </row>
    <row r="77" spans="1:12" ht="17" customHeight="1" x14ac:dyDescent="0.2">
      <c r="A77" s="5"/>
      <c r="B77" s="30"/>
      <c r="C77" s="16"/>
      <c r="D77" s="32"/>
      <c r="E77" s="16"/>
      <c r="F77" s="31"/>
      <c r="G77" s="16"/>
      <c r="H77" s="16"/>
    </row>
    <row r="78" spans="1:12" ht="17" customHeight="1" x14ac:dyDescent="0.2">
      <c r="A78" s="4" t="s">
        <v>53</v>
      </c>
      <c r="B78" s="37" t="s">
        <v>58</v>
      </c>
      <c r="C78" s="37"/>
      <c r="D78" s="37"/>
      <c r="E78" s="37"/>
      <c r="F78" s="37"/>
      <c r="G78" s="37"/>
      <c r="H78" s="37"/>
      <c r="I78" s="37"/>
      <c r="J78" s="37"/>
    </row>
    <row r="79" spans="1:12" ht="17" customHeight="1" x14ac:dyDescent="0.2">
      <c r="A79" s="4"/>
      <c r="B79" s="37" t="s">
        <v>19</v>
      </c>
      <c r="C79" s="37"/>
      <c r="D79" s="37"/>
      <c r="E79" s="37"/>
      <c r="F79" s="37"/>
      <c r="G79" s="37"/>
      <c r="H79" s="37"/>
      <c r="I79" s="37"/>
      <c r="J79" s="37"/>
    </row>
    <row r="80" spans="1:12" ht="17" customHeight="1" x14ac:dyDescent="0.2">
      <c r="A80" s="5"/>
      <c r="B80" s="46"/>
      <c r="C80" s="6"/>
      <c r="D80" s="119" t="s">
        <v>22</v>
      </c>
      <c r="E80" s="120"/>
      <c r="F80" s="119" t="s">
        <v>23</v>
      </c>
      <c r="G80" s="120"/>
      <c r="H80" s="22" t="s">
        <v>24</v>
      </c>
    </row>
    <row r="81" spans="1:11" ht="17" customHeight="1" x14ac:dyDescent="0.2">
      <c r="A81" s="5"/>
      <c r="B81" s="72" t="s">
        <v>56</v>
      </c>
      <c r="C81" s="7" t="s">
        <v>6</v>
      </c>
      <c r="D81" s="39">
        <v>1.3121999999999998</v>
      </c>
      <c r="E81" s="11" t="s">
        <v>26</v>
      </c>
      <c r="F81" s="40">
        <v>52</v>
      </c>
      <c r="G81" s="11" t="s">
        <v>9</v>
      </c>
      <c r="H81" s="41" t="s">
        <v>27</v>
      </c>
    </row>
    <row r="82" spans="1:11" ht="17" customHeight="1" x14ac:dyDescent="0.2">
      <c r="A82" s="5"/>
      <c r="B82" s="73"/>
      <c r="C82" s="7" t="s">
        <v>54</v>
      </c>
      <c r="D82" s="28" t="str">
        <f>IF($G$27=TRUE,$H45*(IF($C8="犬",6,IF($C8="猫",2))),"")</f>
        <v/>
      </c>
      <c r="E82" s="11" t="s">
        <v>26</v>
      </c>
      <c r="F82" s="42" t="str">
        <f>IF($G$27=TRUE,$I8*(IF($C8="犬",2,IF($C8="猫",4))),"")</f>
        <v/>
      </c>
      <c r="G82" s="11" t="s">
        <v>9</v>
      </c>
      <c r="H82" s="29" t="str">
        <f>IF($G$27=TRUE,IF($C8="猫",3,"-"),"-")</f>
        <v>-</v>
      </c>
    </row>
    <row r="83" spans="1:11" ht="17" customHeight="1" x14ac:dyDescent="0.2">
      <c r="A83" s="5"/>
      <c r="B83" s="73"/>
      <c r="C83" s="7" t="s">
        <v>29</v>
      </c>
      <c r="D83" s="28" t="str">
        <f>IF($G$27=TRUE,$H46*(IF($C9="犬",6,IF($C9="猫",2))),"")</f>
        <v/>
      </c>
      <c r="E83" s="11" t="s">
        <v>26</v>
      </c>
      <c r="F83" s="43" t="str">
        <f>IF($G$27=TRUE,$I9*(IF($C9="犬",2,IF($C9="猫",4))),"")</f>
        <v/>
      </c>
      <c r="G83" s="11" t="s">
        <v>9</v>
      </c>
      <c r="H83" s="29" t="str">
        <f>IF($G$27=TRUE,IF($C9="猫",3,"-"),"-")</f>
        <v>-</v>
      </c>
    </row>
    <row r="84" spans="1:11" ht="17" customHeight="1" x14ac:dyDescent="0.2">
      <c r="A84" s="5"/>
      <c r="B84" s="73"/>
      <c r="C84" s="7" t="s">
        <v>30</v>
      </c>
      <c r="D84" s="28" t="str">
        <f>IF($G$27=TRUE,$H47*(IF($C10="犬",6,IF($C10="猫",2))),"")</f>
        <v/>
      </c>
      <c r="E84" s="15" t="s">
        <v>26</v>
      </c>
      <c r="F84" s="43" t="str">
        <f>IF($G$27=TRUE,$I10*(IF($C10="犬",2,IF($C10="猫",4))),"")</f>
        <v/>
      </c>
      <c r="G84" s="11" t="s">
        <v>9</v>
      </c>
      <c r="H84" s="29" t="str">
        <f>IF($G$27=TRUE,IF($C10="猫",3,"-"),"-")</f>
        <v>-</v>
      </c>
    </row>
    <row r="85" spans="1:11" ht="17" customHeight="1" x14ac:dyDescent="0.2">
      <c r="A85" s="5"/>
      <c r="B85" s="74"/>
      <c r="C85" s="7" t="s">
        <v>16</v>
      </c>
      <c r="D85" s="28" t="str">
        <f>IF($G$27=TRUE,$H48*(IF($C11="犬",6,IF($C11="猫",2))),"")</f>
        <v/>
      </c>
      <c r="E85" s="11" t="s">
        <v>26</v>
      </c>
      <c r="F85" s="43" t="str">
        <f>IF($G$27=TRUE,$I11*(IF($C11="犬",2,IF($C11="猫",4))),"")</f>
        <v/>
      </c>
      <c r="G85" s="11" t="s">
        <v>9</v>
      </c>
      <c r="H85" s="29" t="str">
        <f>IF($G$27=TRUE,IF($C11="猫",3,"-"),"-")</f>
        <v>-</v>
      </c>
    </row>
    <row r="86" spans="1:11" x14ac:dyDescent="0.2">
      <c r="J86" s="44"/>
    </row>
    <row r="87" spans="1:11" ht="16.5" customHeight="1" x14ac:dyDescent="0.2">
      <c r="B87" s="95" t="s">
        <v>55</v>
      </c>
      <c r="C87" s="95"/>
      <c r="D87" s="95"/>
      <c r="J87" s="44"/>
    </row>
    <row r="88" spans="1:11" x14ac:dyDescent="0.2">
      <c r="B88" s="60" t="s">
        <v>50</v>
      </c>
      <c r="C88" s="60"/>
      <c r="D88" s="60"/>
      <c r="E88" s="60"/>
      <c r="F88" s="60"/>
      <c r="G88" s="60" t="s">
        <v>51</v>
      </c>
      <c r="H88" s="60"/>
      <c r="I88" s="60"/>
      <c r="J88" s="60"/>
      <c r="K88" s="60"/>
    </row>
    <row r="89" spans="1:11" ht="16.5" customHeight="1" x14ac:dyDescent="0.2">
      <c r="B89" s="56"/>
      <c r="C89" s="57"/>
      <c r="D89" s="57"/>
      <c r="E89" s="57"/>
      <c r="F89" s="67"/>
      <c r="G89" s="56"/>
      <c r="H89" s="57"/>
      <c r="I89" s="57"/>
      <c r="J89" s="57"/>
      <c r="K89" s="67"/>
    </row>
    <row r="90" spans="1:11" x14ac:dyDescent="0.2">
      <c r="B90" s="58"/>
      <c r="C90" s="59"/>
      <c r="D90" s="59"/>
      <c r="E90" s="59"/>
      <c r="F90" s="68"/>
      <c r="G90" s="58"/>
      <c r="H90" s="59"/>
      <c r="I90" s="59"/>
      <c r="J90" s="59"/>
      <c r="K90" s="68"/>
    </row>
    <row r="91" spans="1:11" x14ac:dyDescent="0.2">
      <c r="B91" s="58"/>
      <c r="C91" s="59"/>
      <c r="D91" s="59"/>
      <c r="E91" s="59"/>
      <c r="F91" s="68"/>
      <c r="G91" s="58"/>
      <c r="H91" s="59"/>
      <c r="I91" s="59"/>
      <c r="J91" s="59"/>
      <c r="K91" s="68"/>
    </row>
    <row r="92" spans="1:11" x14ac:dyDescent="0.2">
      <c r="B92" s="58"/>
      <c r="C92" s="59"/>
      <c r="D92" s="59"/>
      <c r="E92" s="59"/>
      <c r="F92" s="68"/>
      <c r="G92" s="58"/>
      <c r="H92" s="59"/>
      <c r="I92" s="59"/>
      <c r="J92" s="59"/>
      <c r="K92" s="68"/>
    </row>
    <row r="93" spans="1:11" x14ac:dyDescent="0.2">
      <c r="B93" s="58"/>
      <c r="C93" s="59"/>
      <c r="D93" s="59"/>
      <c r="E93" s="59"/>
      <c r="F93" s="68"/>
      <c r="G93" s="58"/>
      <c r="H93" s="59"/>
      <c r="I93" s="59"/>
      <c r="J93" s="59"/>
      <c r="K93" s="68"/>
    </row>
    <row r="94" spans="1:11" x14ac:dyDescent="0.2">
      <c r="B94" s="58"/>
      <c r="C94" s="59"/>
      <c r="D94" s="59"/>
      <c r="E94" s="59"/>
      <c r="F94" s="68"/>
      <c r="G94" s="58"/>
      <c r="H94" s="59"/>
      <c r="I94" s="59"/>
      <c r="J94" s="59"/>
      <c r="K94" s="68"/>
    </row>
    <row r="95" spans="1:11" x14ac:dyDescent="0.2">
      <c r="B95" s="58"/>
      <c r="C95" s="59"/>
      <c r="D95" s="59"/>
      <c r="E95" s="59"/>
      <c r="F95" s="68"/>
      <c r="G95" s="58"/>
      <c r="H95" s="59"/>
      <c r="I95" s="59"/>
      <c r="J95" s="59"/>
      <c r="K95" s="68"/>
    </row>
    <row r="96" spans="1:11" x14ac:dyDescent="0.2">
      <c r="B96" s="58"/>
      <c r="C96" s="59"/>
      <c r="D96" s="59"/>
      <c r="E96" s="59"/>
      <c r="F96" s="68"/>
      <c r="G96" s="58"/>
      <c r="H96" s="59"/>
      <c r="I96" s="59"/>
      <c r="J96" s="59"/>
      <c r="K96" s="68"/>
    </row>
    <row r="97" spans="2:11" ht="16.5" customHeight="1" x14ac:dyDescent="0.2">
      <c r="B97" s="70" t="s">
        <v>68</v>
      </c>
      <c r="C97" s="71"/>
      <c r="D97" s="71"/>
      <c r="E97" s="71"/>
      <c r="F97" s="85"/>
      <c r="G97" s="89" t="s">
        <v>69</v>
      </c>
      <c r="H97" s="90"/>
      <c r="I97" s="90"/>
      <c r="J97" s="90"/>
      <c r="K97" s="91"/>
    </row>
    <row r="98" spans="2:11" x14ac:dyDescent="0.2">
      <c r="B98" s="70"/>
      <c r="C98" s="71"/>
      <c r="D98" s="71"/>
      <c r="E98" s="71"/>
      <c r="F98" s="85"/>
      <c r="G98" s="89" t="s">
        <v>70</v>
      </c>
      <c r="H98" s="90"/>
      <c r="I98" s="90"/>
      <c r="J98" s="90"/>
      <c r="K98" s="91"/>
    </row>
    <row r="99" spans="2:11" x14ac:dyDescent="0.2">
      <c r="B99" s="86"/>
      <c r="C99" s="87"/>
      <c r="D99" s="87"/>
      <c r="E99" s="87"/>
      <c r="F99" s="88"/>
      <c r="G99" s="92" t="s">
        <v>71</v>
      </c>
      <c r="H99" s="93"/>
      <c r="I99" s="93"/>
      <c r="J99" s="93"/>
      <c r="K99" s="94"/>
    </row>
    <row r="100" spans="2:11" x14ac:dyDescent="0.2">
      <c r="B100" s="16"/>
      <c r="C100" s="16"/>
      <c r="D100" s="16"/>
      <c r="E100" s="16"/>
      <c r="F100" s="16"/>
      <c r="G100" s="50"/>
      <c r="H100" s="16"/>
      <c r="I100" s="16"/>
      <c r="J100" s="16"/>
      <c r="K100" s="16"/>
    </row>
    <row r="101" spans="2:11" ht="16.5" customHeight="1" x14ac:dyDescent="0.2">
      <c r="B101" s="69" t="s">
        <v>49</v>
      </c>
      <c r="C101" s="69"/>
      <c r="D101" s="69"/>
    </row>
    <row r="102" spans="2:11" x14ac:dyDescent="0.2">
      <c r="B102" s="60" t="s">
        <v>50</v>
      </c>
      <c r="C102" s="60"/>
      <c r="D102" s="60"/>
      <c r="E102" s="60"/>
      <c r="F102" s="60"/>
      <c r="G102" s="60" t="s">
        <v>51</v>
      </c>
      <c r="H102" s="60"/>
      <c r="I102" s="60"/>
      <c r="J102" s="60"/>
      <c r="K102" s="60"/>
    </row>
    <row r="103" spans="2:11" ht="16.5" customHeight="1" x14ac:dyDescent="0.2">
      <c r="B103" s="56"/>
      <c r="C103" s="57"/>
      <c r="D103" s="57"/>
      <c r="E103" s="57"/>
      <c r="F103" s="57"/>
      <c r="G103" s="56"/>
      <c r="H103" s="57"/>
      <c r="I103" s="57"/>
      <c r="J103" s="57"/>
      <c r="K103" s="67"/>
    </row>
    <row r="104" spans="2:11" x14ac:dyDescent="0.2">
      <c r="B104" s="58"/>
      <c r="C104" s="59"/>
      <c r="D104" s="59"/>
      <c r="E104" s="59"/>
      <c r="F104" s="59"/>
      <c r="G104" s="58"/>
      <c r="H104" s="59"/>
      <c r="I104" s="59"/>
      <c r="J104" s="59"/>
      <c r="K104" s="68"/>
    </row>
    <row r="105" spans="2:11" x14ac:dyDescent="0.2">
      <c r="B105" s="58"/>
      <c r="C105" s="59"/>
      <c r="D105" s="59"/>
      <c r="E105" s="59"/>
      <c r="F105" s="59"/>
      <c r="G105" s="58"/>
      <c r="H105" s="59"/>
      <c r="I105" s="59"/>
      <c r="J105" s="59"/>
      <c r="K105" s="68"/>
    </row>
    <row r="106" spans="2:11" x14ac:dyDescent="0.2">
      <c r="B106" s="58"/>
      <c r="C106" s="59"/>
      <c r="D106" s="59"/>
      <c r="E106" s="59"/>
      <c r="F106" s="59"/>
      <c r="G106" s="58"/>
      <c r="H106" s="59"/>
      <c r="I106" s="59"/>
      <c r="J106" s="59"/>
      <c r="K106" s="68"/>
    </row>
    <row r="107" spans="2:11" x14ac:dyDescent="0.2">
      <c r="B107" s="58"/>
      <c r="C107" s="59"/>
      <c r="D107" s="59"/>
      <c r="E107" s="59"/>
      <c r="F107" s="59"/>
      <c r="G107" s="58"/>
      <c r="H107" s="59"/>
      <c r="I107" s="59"/>
      <c r="J107" s="59"/>
      <c r="K107" s="68"/>
    </row>
    <row r="108" spans="2:11" x14ac:dyDescent="0.2">
      <c r="B108" s="58"/>
      <c r="C108" s="59"/>
      <c r="D108" s="59"/>
      <c r="E108" s="59"/>
      <c r="F108" s="59"/>
      <c r="G108" s="58"/>
      <c r="H108" s="59"/>
      <c r="I108" s="59"/>
      <c r="J108" s="59"/>
      <c r="K108" s="68"/>
    </row>
    <row r="109" spans="2:11" x14ac:dyDescent="0.2">
      <c r="B109" s="58"/>
      <c r="C109" s="59"/>
      <c r="D109" s="59"/>
      <c r="E109" s="59"/>
      <c r="F109" s="59"/>
      <c r="G109" s="58"/>
      <c r="H109" s="59"/>
      <c r="I109" s="59"/>
      <c r="J109" s="59"/>
      <c r="K109" s="68"/>
    </row>
    <row r="110" spans="2:11" x14ac:dyDescent="0.2">
      <c r="B110" s="58"/>
      <c r="C110" s="59"/>
      <c r="D110" s="59"/>
      <c r="E110" s="59"/>
      <c r="F110" s="59"/>
      <c r="G110" s="58"/>
      <c r="H110" s="59"/>
      <c r="I110" s="59"/>
      <c r="J110" s="59"/>
      <c r="K110" s="68"/>
    </row>
    <row r="111" spans="2:11" x14ac:dyDescent="0.2">
      <c r="B111" s="58"/>
      <c r="C111" s="59"/>
      <c r="D111" s="59"/>
      <c r="E111" s="59"/>
      <c r="F111" s="59"/>
      <c r="G111" s="58"/>
      <c r="H111" s="59"/>
      <c r="I111" s="59"/>
      <c r="J111" s="59"/>
      <c r="K111" s="68"/>
    </row>
    <row r="112" spans="2:11" x14ac:dyDescent="0.2">
      <c r="B112" s="58"/>
      <c r="C112" s="59"/>
      <c r="D112" s="59"/>
      <c r="E112" s="59"/>
      <c r="F112" s="59"/>
      <c r="G112" s="58"/>
      <c r="H112" s="59"/>
      <c r="I112" s="59"/>
      <c r="J112" s="59"/>
      <c r="K112" s="68"/>
    </row>
    <row r="113" spans="2:11" x14ac:dyDescent="0.2">
      <c r="B113" s="70" t="s">
        <v>74</v>
      </c>
      <c r="C113" s="71"/>
      <c r="D113" s="71"/>
      <c r="E113" s="71"/>
      <c r="F113" s="71"/>
      <c r="G113" s="51" t="s">
        <v>73</v>
      </c>
      <c r="H113" s="52"/>
      <c r="I113" s="52"/>
      <c r="J113" s="52"/>
      <c r="K113" s="53"/>
    </row>
    <row r="114" spans="2:11" x14ac:dyDescent="0.2">
      <c r="B114" s="70"/>
      <c r="C114" s="71"/>
      <c r="D114" s="71"/>
      <c r="E114" s="71"/>
      <c r="F114" s="71"/>
      <c r="G114" s="64" t="s">
        <v>75</v>
      </c>
      <c r="H114" s="65"/>
      <c r="I114" s="65"/>
      <c r="J114" s="65"/>
      <c r="K114" s="66"/>
    </row>
    <row r="115" spans="2:11" x14ac:dyDescent="0.2">
      <c r="B115" s="54" t="s">
        <v>64</v>
      </c>
      <c r="C115" s="55"/>
      <c r="D115" s="55"/>
      <c r="E115" s="55"/>
      <c r="F115" s="55"/>
      <c r="G115" s="61" t="s">
        <v>71</v>
      </c>
      <c r="H115" s="62"/>
      <c r="I115" s="62"/>
      <c r="J115" s="62"/>
      <c r="K115" s="63"/>
    </row>
  </sheetData>
  <sheetProtection algorithmName="SHA-512" hashValue="hYneXYEtW1CMMnuNkTvnpSLHBePohvgt2BKp/pXimCoL8sCODze7DPvsSuTU2fJmYsFtFfOhVnMl/L0HXkXjUg==" saltValue="tdS5S6cwJRelC7TZOfPwiA==" spinCount="100000" sheet="1" objects="1" scenarios="1" selectLockedCells="1"/>
  <mergeCells count="63">
    <mergeCell ref="D62:E62"/>
    <mergeCell ref="F62:G62"/>
    <mergeCell ref="B63:B67"/>
    <mergeCell ref="B81:B85"/>
    <mergeCell ref="D80:E80"/>
    <mergeCell ref="F80:G80"/>
    <mergeCell ref="D71:G72"/>
    <mergeCell ref="B69:D69"/>
    <mergeCell ref="G22:G23"/>
    <mergeCell ref="H22:K23"/>
    <mergeCell ref="D43:E43"/>
    <mergeCell ref="F43:G43"/>
    <mergeCell ref="H43:I43"/>
    <mergeCell ref="J43:K43"/>
    <mergeCell ref="B24:F26"/>
    <mergeCell ref="G24:K26"/>
    <mergeCell ref="B28:F34"/>
    <mergeCell ref="G28:K34"/>
    <mergeCell ref="B35:F36"/>
    <mergeCell ref="G35:K36"/>
    <mergeCell ref="A2:G2"/>
    <mergeCell ref="D6:F6"/>
    <mergeCell ref="G6:H6"/>
    <mergeCell ref="I6:J6"/>
    <mergeCell ref="D7:F7"/>
    <mergeCell ref="I71:L72"/>
    <mergeCell ref="I73:L73"/>
    <mergeCell ref="D73:G73"/>
    <mergeCell ref="D8:F8"/>
    <mergeCell ref="C70:G70"/>
    <mergeCell ref="H70:L70"/>
    <mergeCell ref="D9:F9"/>
    <mergeCell ref="D10:F10"/>
    <mergeCell ref="D11:F11"/>
    <mergeCell ref="E13:K16"/>
    <mergeCell ref="B41:L41"/>
    <mergeCell ref="B44:B48"/>
    <mergeCell ref="B50:F58"/>
    <mergeCell ref="G50:K58"/>
    <mergeCell ref="B22:B23"/>
    <mergeCell ref="C22:F23"/>
    <mergeCell ref="H74:L76"/>
    <mergeCell ref="B89:F96"/>
    <mergeCell ref="B97:F99"/>
    <mergeCell ref="G97:K97"/>
    <mergeCell ref="G98:K98"/>
    <mergeCell ref="G99:K99"/>
    <mergeCell ref="G89:K96"/>
    <mergeCell ref="B88:F88"/>
    <mergeCell ref="G88:K88"/>
    <mergeCell ref="B87:D87"/>
    <mergeCell ref="B101:D101"/>
    <mergeCell ref="B113:F114"/>
    <mergeCell ref="B74:B76"/>
    <mergeCell ref="C74:G76"/>
    <mergeCell ref="B71:B73"/>
    <mergeCell ref="B115:F115"/>
    <mergeCell ref="B103:F112"/>
    <mergeCell ref="B102:F102"/>
    <mergeCell ref="G102:K102"/>
    <mergeCell ref="G115:K115"/>
    <mergeCell ref="G114:K114"/>
    <mergeCell ref="G103:K112"/>
  </mergeCells>
  <phoneticPr fontId="2"/>
  <dataValidations count="1">
    <dataValidation type="list" allowBlank="1" showInputMessage="1" showErrorMessage="1" sqref="C7:C11">
      <formula1>"犬,猫"</formula1>
    </dataValidation>
  </dataValidations>
  <pageMargins left="0.25" right="0.25" top="0.75" bottom="0.75" header="0.3" footer="0.3"/>
  <pageSetup paperSize="9" scale="73" fitToHeight="0" orientation="portrait" r:id="rId1"/>
  <rowBreaks count="2" manualBreakCount="2">
    <brk id="37" max="11" man="1"/>
    <brk id="77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279400</xdr:colOff>
                    <xdr:row>21</xdr:row>
                    <xdr:rowOff>57150</xdr:rowOff>
                  </from>
                  <to>
                    <xdr:col>1</xdr:col>
                    <xdr:colOff>584200</xdr:colOff>
                    <xdr:row>22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6</xdr:col>
                    <xdr:colOff>311150</xdr:colOff>
                    <xdr:row>21</xdr:row>
                    <xdr:rowOff>88900</xdr:rowOff>
                  </from>
                  <to>
                    <xdr:col>6</xdr:col>
                    <xdr:colOff>539750</xdr:colOff>
                    <xdr:row>22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ケージの大きさ</vt:lpstr>
      <vt:lpstr>ケージの大きさ!Print_Area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kase</cp:lastModifiedBy>
  <cp:lastPrinted>2022-01-21T06:56:38Z</cp:lastPrinted>
  <dcterms:created xsi:type="dcterms:W3CDTF">2022-01-21T04:24:25Z</dcterms:created>
  <dcterms:modified xsi:type="dcterms:W3CDTF">2022-01-27T06:23:52Z</dcterms:modified>
</cp:coreProperties>
</file>