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6_特別選考\"/>
    </mc:Choice>
  </mc:AlternateContent>
  <xr:revisionPtr revIDLastSave="0" documentId="13_ncr:1_{6D93810B-FC4E-49F6-A68C-6B6918BA54EA}" xr6:coauthVersionLast="47" xr6:coauthVersionMax="47" xr10:uidLastSave="{00000000-0000-0000-0000-000000000000}"/>
  <workbookProtection workbookAlgorithmName="SHA-512" workbookHashValue="N17yTN2HypAHCyA3Lj0VkrJl4vx1F4GTkz2YdypoH1/RxGa9VQiCp034y2ESontXzKJUGR0cqp0vIYyZVz53AA==" workbookSaltValue="vz7yHigfa1Xajk+7S0hNYg==" workbookSpinCount="100000" lockStructure="1"/>
  <bookViews>
    <workbookView xWindow="-108" yWindow="-108" windowWidth="23256" windowHeight="12456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7" l="1"/>
  <c r="F2" i="16"/>
  <c r="E2" i="17" l="1"/>
  <c r="G8" i="17" s="1"/>
  <c r="F5" i="16"/>
  <c r="F6" i="16" l="1"/>
  <c r="H4" i="16"/>
  <c r="H5" i="16"/>
  <c r="H3" i="16"/>
  <c r="H6" i="16"/>
  <c r="H2" i="16"/>
  <c r="H7" i="16"/>
  <c r="F4" i="16"/>
  <c r="G4" i="17"/>
  <c r="E10" i="17"/>
  <c r="G9" i="17"/>
  <c r="G2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<sst xmlns="http://schemas.openxmlformats.org/spreadsheetml/2006/main" count="1015" uniqueCount="281">
  <si>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</si>
  <si>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</si>
  <si>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</si>
  <si>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</si>
  <si>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</si>
  <si>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</si>
  <si>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</si>
  <si>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</si>
  <si>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</si>
  <si>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</si>
  <si>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</si>
  <si>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</si>
  <si>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</si>
  <si>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</si>
  <si>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</si>
  <si>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</si>
  <si>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</si>
  <si>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</si>
  <si>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</si>
  <si>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</si>
  <si>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</si>
  <si>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</si>
  <si>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</si>
  <si>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</si>
  <si>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</si>
  <si>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</si>
  <si>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</si>
  <si>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</si>
  <si>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</si>
  <si>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</si>
  <si>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</si>
  <si>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</si>
  <si>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</si>
  <si>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</si>
  <si>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</si>
  <si>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</si>
  <si>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</si>
  <si>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</si>
  <si>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</si>
  <si>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</si>
  <si>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</si>
  <si>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</si>
  <si>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</si>
  <si>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</si>
  <si>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</si>
  <si>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</si>
  <si>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</si>
  <si>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</si>
  <si>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</si>
  <si>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</si>
  <si>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</si>
  <si>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</si>
  <si>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</si>
  <si>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</si>
  <si>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</si>
  <si>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</si>
  <si>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</si>
  <si>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</si>
  <si>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</si>
  <si>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</si>
  <si>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</si>
  <si>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</si>
  <si>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</si>
  <si>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</si>
  <si>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</si>
  <si>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</si>
  <si>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</si>
  <si>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</si>
  <si>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</si>
  <si>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</si>
  <si>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</si>
  <si>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</si>
  <si>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</si>
  <si>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</si>
  <si>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</si>
  <si>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</si>
  <si>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</si>
  <si>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</si>
  <si>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</si>
  <si>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</si>
  <si>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</si>
  <si>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</si>
  <si>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</si>
  <si>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</si>
  <si>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</si>
  <si>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</si>
  <si>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</si>
  <si>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</si>
  <si>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</si>
  <si>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</si>
  <si>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</si>
  <si>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</si>
  <si>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</si>
  <si>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</si>
  <si>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</si>
  <si>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</si>
  <si>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</si>
  <si>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</si>
  <si>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</si>
  <si>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</si>
  <si>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</si>
  <si>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</si>
  <si>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</si>
  <si>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</si>
  <si>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</si>
  <si>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</si>
  <si>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</si>
  <si>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</si>
  <si>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</si>
  <si>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</si>
  <si>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</si>
  <si>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</si>
  <si>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</si>
  <si>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</si>
  <si>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</si>
  <si>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</si>
  <si>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</si>
  <si>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</si>
  <si>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</si>
  <si>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</si>
  <si>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</si>
  <si>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</si>
  <si>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</si>
  <si>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</si>
  <si>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</si>
  <si>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</si>
  <si>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</si>
  <si>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</si>
  <si>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</si>
  <si>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</si>
  <si>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</si>
  <si>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</si>
  <si>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</si>
  <si>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</si>
  <si>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</si>
  <si>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</si>
  <si>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</si>
  <si>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</si>
  <si>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</si>
  <si>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</si>
  <si>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</si>
  <si>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</si>
  <si>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</si>
  <si>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</si>
  <si>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</si>
  <si>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</si>
  <si>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</si>
  <si>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</si>
  <si>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</si>
  <si>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</si>
  <si>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</si>
  <si>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</si>
  <si>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</si>
  <si>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</si>
  <si>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</si>
  <si>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</si>
  <si>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</si>
  <si>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</si>
  <si>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</si>
  <si>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</si>
  <si>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</si>
  <si>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</si>
  <si>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</si>
  <si>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</si>
  <si>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</si>
  <si>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</si>
  <si>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</si>
  <si>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</si>
  <si>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</si>
  <si>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</si>
  <si>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</si>
  <si>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</si>
  <si>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</si>
  <si>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</si>
  <si>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</si>
  <si>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</si>
  <si>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</si>
  <si>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</si>
  <si>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</si>
  <si>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</si>
  <si>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</si>
  <si>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</si>
  <si>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</si>
  <si>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</si>
  <si>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</si>
  <si>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</si>
  <si>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</si>
  <si>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</si>
  <si>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</si>
  <si>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</si>
  <si>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</si>
  <si>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</si>
  <si>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</si>
  <si>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</si>
  <si>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</si>
  <si>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</si>
  <si>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</si>
  <si>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</si>
  <si>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</si>
  <si>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</si>
  <si>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</si>
  <si>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</si>
  <si>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</si>
  <si>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</si>
  <si>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</si>
  <si>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</si>
  <si>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</si>
  <si>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</si>
  <si>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</si>
  <si>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</si>
  <si>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</si>
  <si>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</si>
  <si>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</si>
  <si>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</si>
  <si>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</si>
  <si>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</si>
  <si>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</si>
  <si>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</si>
  <si>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</si>
  <si>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</si>
  <si>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</si>
  <si>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</si>
  <si>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</si>
  <si>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</si>
  <si>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</si>
  <si>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</si>
  <si>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</si>
  <si>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</si>
  <si>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</si>
  <si>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</si>
  <si>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</si>
  <si>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</si>
  <si>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</si>
  <si>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</si>
  <si>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</si>
  <si>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</si>
  <si>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</si>
  <si>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</si>
  <si>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</si>
  <si>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</si>
  <si>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</si>
  <si>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</si>
  <si>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</si>
  <si>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</si>
  <si>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</si>
  <si>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</si>
  <si>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</si>
  <si>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</si>
  <si>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</si>
  <si>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</si>
  <si>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</si>
  <si>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</si>
  <si>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</si>
  <si>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</si>
  <si>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</si>
  <si>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</si>
  <si>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</si>
  <si>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</si>
  <si>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</si>
  <si>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</si>
  <si>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</si>
  <si>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</si>
  <si>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</si>
  <si>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</si>
  <si>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</si>
  <si>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</si>
  <si>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</si>
  <si>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</si>
  <si>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Ⅰ種行政</t>
    <phoneticPr fontId="1"/>
  </si>
  <si>
    <t>Ⅰ種農政技術（農業）</t>
    <phoneticPr fontId="1"/>
  </si>
  <si>
    <t>Ⅰ種農政技術（森林）</t>
    <phoneticPr fontId="1"/>
  </si>
  <si>
    <t>Ⅰ種水産</t>
    <rPh sb="2" eb="4">
      <t>スイサン</t>
    </rPh>
    <phoneticPr fontId="1"/>
  </si>
  <si>
    <t>Ⅰ種総合土木</t>
    <phoneticPr fontId="1"/>
  </si>
  <si>
    <t>Ⅰ種建設技術（建築）</t>
    <phoneticPr fontId="1"/>
  </si>
  <si>
    <t>Ⅰ種環境技術</t>
    <rPh sb="2" eb="4">
      <t>カンキョウ</t>
    </rPh>
    <rPh sb="4" eb="6">
      <t>ギジュツ</t>
    </rPh>
    <phoneticPr fontId="1"/>
  </si>
  <si>
    <t>Ⅰ種機械</t>
    <phoneticPr fontId="1"/>
  </si>
  <si>
    <t>Ⅰ種電気</t>
    <phoneticPr fontId="1"/>
  </si>
  <si>
    <t>フルタイム</t>
  </si>
  <si>
    <t>フルタイム</t>
    <phoneticPr fontId="1"/>
  </si>
  <si>
    <t>↑セルで直接リストを設定</t>
    <rPh sb="4" eb="6">
      <t>チョクセツ</t>
    </rPh>
    <rPh sb="10" eb="12">
      <t>セッテイ</t>
    </rPh>
    <phoneticPr fontId="1"/>
  </si>
  <si>
    <t>障がいのある人を対象とした職員採用選考</t>
    <rPh sb="0" eb="1">
      <t>ショウ</t>
    </rPh>
    <rPh sb="6" eb="7">
      <t>ヒト</t>
    </rPh>
    <rPh sb="8" eb="10">
      <t>タイショウ</t>
    </rPh>
    <rPh sb="13" eb="15">
      <t>ショクイン</t>
    </rPh>
    <rPh sb="15" eb="17">
      <t>サイヨウ</t>
    </rPh>
    <rPh sb="17" eb="19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</si>
</sst>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4" xfId="0" applyBorder="1" applyAlignment="1" applyProtection="1">
      <alignment vertical="center" shrinkToFit="1"/>
    </xf>
    <xf numFmtId="0" fontId="5" fillId="0" borderId="4" xfId="0" applyFont="1" applyBorder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1"/>
  <sheetViews>
    <sheetView tabSelected="1" workbookViewId="0">
      <selection activeCell="A2" sqref="A2"/>
    </sheetView>
  </sheetViews>
  <sheetFormatPr defaultRowHeight="14.4" x14ac:dyDescent="0.2"/>
  <cols>
    <col min="1" max="1" width="20.5" bestFit="1" customWidth="1"/>
    <col min="2" max="2" width="31.5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 x14ac:dyDescent="0.2">
      <c r="A1" s="15" t="s">
        <v>266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37" t="s">
        <v>280</v>
      </c>
      <c r="D2" s="10" t="s">
        <v>164</v>
      </c>
      <c r="E2" s="11"/>
    </row>
    <row r="3" spans="1:5" x14ac:dyDescent="0.2">
      <c r="D3" s="10"/>
      <c r="E3" s="11"/>
    </row>
    <row r="4" spans="1:5" x14ac:dyDescent="0.2">
      <c r="A4" s="1" t="s">
        <v>120</v>
      </c>
      <c r="B4" s="2" t="s">
        <v>121</v>
      </c>
      <c r="D4" s="10"/>
      <c r="E4" s="11"/>
    </row>
    <row r="5" spans="1:5" x14ac:dyDescent="0.2">
      <c r="A5" s="5"/>
      <c r="B5" s="4"/>
      <c r="D5" s="10"/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algorithmName="SHA-512" hashValue="R+AQ3S0Glf1ATOMteaxSsNdy7WzIkgfwPr0N5AGEl4EZqaZNBNotY7/KTgOv35oONPuabRNSXWEzGGbkywFmUg==" saltValue="o287VwHrIR/PQKjr4WPZ7w==" spinCount="100000" sheet="1" objects="1" scenarios="1" selectLockedCells="1"/>
  <phoneticPr fontId="1"/>
  <conditionalFormatting sqref="E2">
    <cfRule type="expression" dxfId="18" priority="1">
      <formula>AND($D2&lt;&gt;"－",ISBLANK(E2))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H13"/>
  <sheetViews>
    <sheetView workbookViewId="0">
      <selection activeCell="D8" sqref="D8"/>
    </sheetView>
  </sheetViews>
  <sheetFormatPr defaultRowHeight="14.4" x14ac:dyDescent="0.2"/>
  <sheetData>
    <row r="1" spans="1:8" x14ac:dyDescent="0.2">
      <c r="A1" t="s">
        <v>139</v>
      </c>
      <c r="C1" s="35" t="s">
        <v>268</v>
      </c>
      <c r="F1" t="s">
        <v>144</v>
      </c>
      <c r="G1">
        <v>3</v>
      </c>
      <c r="H1" t="s">
        <v>278</v>
      </c>
    </row>
    <row r="2" spans="1:8" x14ac:dyDescent="0.2">
      <c r="A2" t="s">
        <v>140</v>
      </c>
      <c r="C2" s="35" t="s">
        <v>269</v>
      </c>
      <c r="F2" t="s">
        <v>145</v>
      </c>
      <c r="G2">
        <v>2</v>
      </c>
      <c r="H2" t="s">
        <v>159</v>
      </c>
    </row>
    <row r="3" spans="1:8" x14ac:dyDescent="0.2">
      <c r="C3" s="35" t="s">
        <v>270</v>
      </c>
      <c r="F3" t="s">
        <v>146</v>
      </c>
      <c r="G3">
        <v>3</v>
      </c>
      <c r="H3" t="s">
        <v>160</v>
      </c>
    </row>
    <row r="4" spans="1:8" x14ac:dyDescent="0.2">
      <c r="C4" s="35" t="s">
        <v>271</v>
      </c>
      <c r="F4" t="s">
        <v>147</v>
      </c>
      <c r="G4">
        <v>1</v>
      </c>
      <c r="H4" t="s">
        <v>263</v>
      </c>
    </row>
    <row r="5" spans="1:8" x14ac:dyDescent="0.2">
      <c r="C5" s="35" t="s">
        <v>272</v>
      </c>
      <c r="F5" t="s">
        <v>148</v>
      </c>
      <c r="G5">
        <v>1</v>
      </c>
      <c r="H5" t="s">
        <v>161</v>
      </c>
    </row>
    <row r="6" spans="1:8" x14ac:dyDescent="0.2">
      <c r="C6" s="35" t="s">
        <v>273</v>
      </c>
      <c r="F6" t="s">
        <v>149</v>
      </c>
      <c r="G6">
        <v>2</v>
      </c>
      <c r="H6" t="s">
        <v>264</v>
      </c>
    </row>
    <row r="7" spans="1:8" x14ac:dyDescent="0.2">
      <c r="C7" s="35" t="s">
        <v>274</v>
      </c>
      <c r="F7" t="s">
        <v>150</v>
      </c>
      <c r="G7">
        <v>3</v>
      </c>
    </row>
    <row r="8" spans="1:8" x14ac:dyDescent="0.2">
      <c r="C8" s="35" t="s">
        <v>275</v>
      </c>
      <c r="F8" t="s">
        <v>151</v>
      </c>
      <c r="G8">
        <v>4</v>
      </c>
    </row>
    <row r="9" spans="1:8" x14ac:dyDescent="0.2">
      <c r="C9" s="35" t="s">
        <v>276</v>
      </c>
      <c r="F9" t="s">
        <v>152</v>
      </c>
      <c r="G9">
        <v>1</v>
      </c>
    </row>
    <row r="10" spans="1:8" x14ac:dyDescent="0.2">
      <c r="C10" s="36" t="s">
        <v>279</v>
      </c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E11"/>
  <sheetViews>
    <sheetView workbookViewId="0">
      <selection activeCell="B11" sqref="B11"/>
    </sheetView>
  </sheetViews>
  <sheetFormatPr defaultColWidth="8.69921875" defaultRowHeight="14.4" x14ac:dyDescent="0.2"/>
  <cols>
    <col min="1" max="1" width="20.5" style="8" bestFit="1" customWidth="1"/>
    <col min="2" max="2" width="31.5976562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 x14ac:dyDescent="0.2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38" t="s">
        <v>280</v>
      </c>
      <c r="D2" s="19" t="s">
        <v>164</v>
      </c>
      <c r="E2" s="20">
        <f>DATE(YEAR($B$11)+23,MONTH($B$11),DAY($B$11))</f>
        <v>43009</v>
      </c>
    </row>
    <row r="3" spans="1:5" x14ac:dyDescent="0.2">
      <c r="D3" s="19" t="s">
        <v>265</v>
      </c>
      <c r="E3" s="20">
        <f>DATE(YEAR($B$11)+25,MONTH($B$11)+5,DAY($B$11))</f>
        <v>43891</v>
      </c>
    </row>
    <row r="4" spans="1:5" x14ac:dyDescent="0.2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45200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34608</v>
      </c>
      <c r="D11" s="25"/>
      <c r="E11" s="26"/>
    </row>
  </sheetData>
  <sheetProtection algorithmName="SHA-512" hashValue="MqrqueUlKBU5S1iVs9vlr9JYP7kwtWiR8tye0elrMnnN7dYInRTjSIRj9xoeGylvnNf/yFWxknm97tSvJDBUrw==" saltValue="5tg0FueKrcPJDlTRM0xC9Q==" spinCount="100000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D2:I1048576">
    <cfRule type="expression" dxfId="16" priority="1">
      <formula>AND($A2="",NOT(ISBLANK(D2)))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F2:I1048576">
    <cfRule type="expression" dxfId="14" priority="4">
      <formula>AND($A2&lt;&gt;"",ISBLANK(F2))</formula>
    </cfRule>
  </conditionalFormatting>
  <conditionalFormatting sqref="H2:I1048576">
    <cfRule type="expression" dxfId="13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 x14ac:dyDescent="0.2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6" width="7.3984375" style="34" bestFit="1" customWidth="1"/>
    <col min="7" max="7" width="7.3984375" style="9" bestFit="1" customWidth="1"/>
    <col min="8" max="8" width="7.3984375" style="34" bestFit="1" customWidth="1"/>
    <col min="9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2007</v>
      </c>
      <c r="G2" s="29" t="s">
        <v>225</v>
      </c>
      <c r="H2" s="33">
        <f>$F$2+2</f>
        <v>2009</v>
      </c>
      <c r="I2" s="29" t="s">
        <v>261</v>
      </c>
      <c r="J2" s="28" t="s">
        <v>232</v>
      </c>
    </row>
    <row r="3" spans="1:10" x14ac:dyDescent="0.2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2009</v>
      </c>
      <c r="G3" s="29" t="s">
        <v>262</v>
      </c>
      <c r="H3" s="33">
        <f>$F$2+3</f>
        <v>2010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2010</v>
      </c>
      <c r="G4" s="29" t="s">
        <v>224</v>
      </c>
      <c r="H4" s="33">
        <f>$F$2+6</f>
        <v>2013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2014</v>
      </c>
      <c r="G5" s="29" t="s">
        <v>224</v>
      </c>
      <c r="H5" s="33">
        <f>$F$2+9</f>
        <v>2016</v>
      </c>
      <c r="I5" s="29" t="s">
        <v>226</v>
      </c>
      <c r="J5" s="28" t="s">
        <v>232</v>
      </c>
    </row>
    <row r="6" spans="1:10" x14ac:dyDescent="0.2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2017</v>
      </c>
      <c r="G6" s="29" t="s">
        <v>224</v>
      </c>
      <c r="H6" s="33">
        <f>$F$2+13</f>
        <v>2020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2020</v>
      </c>
      <c r="G7" s="29" t="s">
        <v>224</v>
      </c>
      <c r="H7" s="33">
        <f>$F$2+16</f>
        <v>2023</v>
      </c>
      <c r="I7" s="29" t="s">
        <v>226</v>
      </c>
      <c r="J7" s="30" t="s">
        <v>243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password="C18B" sheet="1" objects="1" scenarios="1" selectLockedCells="1"/>
  <phoneticPr fontId="1"/>
  <conditionalFormatting sqref="D2:I1048576">
    <cfRule type="expression" dxfId="12" priority="1">
      <formula>AND($A2="",NOT(ISBLANK(D2)))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F2:I1048576">
    <cfRule type="expression" dxfId="10" priority="4">
      <formula>AND($A2&lt;&gt;"",ISBLANK(F2))</formula>
    </cfRule>
  </conditionalFormatting>
  <conditionalFormatting sqref="H2:I1048576">
    <cfRule type="expression" dxfId="9" priority="2">
      <formula>AND($A2&lt;&gt;"",VALUE($F2&amp;$G2)&gt;VALUE($H2&amp;$I2))</formula>
    </cfRule>
  </conditionalFormatting>
  <dataValidations count="3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3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RowHeight="14.4" x14ac:dyDescent="0.2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  <col min="10" max="10" width="18.3984375" style="32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C2">
    <cfRule type="expression" dxfId="8" priority="1">
      <formula>AND($C$2&lt;&gt;"高校２",$C$2&lt;&gt;"高校３")</formula>
    </cfRule>
  </conditionalFormatting>
  <conditionalFormatting sqref="E1:F1048576">
    <cfRule type="expression" dxfId="7" priority="2">
      <formula>AND(NOT(ISBLANK($B1)),VALUE($E1&amp;$F1)-VALUE($G1048576&amp;$H1048576)&lt;&gt;1,VALUE($E1&amp;$F1)-VALUE($G1048576&amp;$H1048576)&lt;&gt;89)</formula>
    </cfRule>
  </conditionalFormatting>
  <conditionalFormatting sqref="E2:I1048576">
    <cfRule type="expression" dxfId="6" priority="7">
      <formula>AND($A2&lt;&gt;"",ISBLANK(E2))</formula>
    </cfRule>
  </conditionalFormatting>
  <conditionalFormatting sqref="G2:H1048576">
    <cfRule type="expression" dxfId="5" priority="4">
      <formula>AND($A2&lt;&gt;"",VALUE($E2&amp;$F2)&gt;VALUE($G2&amp;$H2))</formula>
    </cfRule>
  </conditionalFormatting>
  <dataValidations count="4">
    <dataValidation allowBlank="1" showInputMessage="1" showErrorMessage="1" prompt="高等学校以降の経歴を古い順に入力してください" sqref="B2:B1048576" xr:uid="{00000000-0002-0000-0400-000000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 xr:uid="{00000000-0002-0000-0400-000001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 xr:uid="{00000000-0002-0000-0400-000002000000}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 xr:uid="{00000000-0002-0000-0400-000003000000}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AND(NOT(ISBLANK($B1)),I1&lt;&gt;リスト用!$H$1,I1&lt;&gt;リスト用!$H$2,I1&lt;&gt;リスト用!$H$3,I1&lt;&gt;リスト用!$H$4,I1&lt;&gt;リスト用!$H$5,I1&lt;&gt;リスト用!$H$6,I1&lt;&gt;"週勤務時間")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 xr:uid="{00000000-0002-0000-0400-000004000000}">
          <x14:formula1>
            <xm:f>リスト用!$F$2:$F$13</xm:f>
          </x14:formula1>
          <xm:sqref>C2:C1048576</xm:sqref>
        </x14:dataValidation>
        <x14:dataValidation type="list" allowBlank="1" showInputMessage="1" showErrorMessage="1" xr:uid="{00000000-0002-0000-0400-000005000000}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x14ac:dyDescent="0.2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5" width="7.3984375" style="34" bestFit="1" customWidth="1"/>
    <col min="6" max="6" width="7.3984375" style="8" bestFit="1" customWidth="1"/>
    <col min="7" max="7" width="7.3984375" style="34" bestFit="1" customWidth="1"/>
    <col min="8" max="8" width="7.3984375" style="8" bestFit="1" customWidth="1"/>
    <col min="9" max="9" width="28.898437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2010</v>
      </c>
      <c r="F2" s="29" t="s">
        <v>231</v>
      </c>
      <c r="G2" s="33">
        <f>$E$2+3</f>
        <v>2013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2013</v>
      </c>
      <c r="F3" s="29" t="s">
        <v>231</v>
      </c>
      <c r="G3" s="33">
        <f>$E$2+4</f>
        <v>2014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2014</v>
      </c>
      <c r="F4" s="29" t="s">
        <v>231</v>
      </c>
      <c r="G4" s="33">
        <f>$E$2+6</f>
        <v>2016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247</v>
      </c>
      <c r="C5" s="28"/>
      <c r="D5" s="28"/>
      <c r="E5" s="33">
        <f>$E$2+6</f>
        <v>2016</v>
      </c>
      <c r="F5" s="29" t="s">
        <v>231</v>
      </c>
      <c r="G5" s="33">
        <f>$E$2+7</f>
        <v>2017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2017</v>
      </c>
      <c r="F6" s="29" t="s">
        <v>231</v>
      </c>
      <c r="G6" s="33">
        <f>$E$2+9</f>
        <v>2019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2019</v>
      </c>
      <c r="F7" s="29" t="s">
        <v>231</v>
      </c>
      <c r="G7" s="33">
        <f>$E$2+10</f>
        <v>2020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2020</v>
      </c>
      <c r="F8" s="29" t="s">
        <v>231</v>
      </c>
      <c r="G8" s="33">
        <f>$E$2+13</f>
        <v>2023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2023</v>
      </c>
      <c r="F9" s="29" t="s">
        <v>231</v>
      </c>
      <c r="G9" s="33">
        <f>$E$2+14</f>
        <v>2024</v>
      </c>
      <c r="H9" s="29" t="s">
        <v>252</v>
      </c>
      <c r="I9" s="28" t="s">
        <v>277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2024</v>
      </c>
      <c r="F10" s="29" t="s">
        <v>254</v>
      </c>
      <c r="G10" s="33">
        <f>$E$2+16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algorithmName="SHA-512" hashValue="i2CEN64zZEq4GVAIcD1tlDfzKwduqj7o4iPo3YpXH86xfhfjKZrIuvSX6EoEoIW0CxhyU0evpddyQcYmkiUY3A==" saltValue="540WEYs7LHQX4pwLR0TQ4g==" spinCount="100000" sheet="1" objects="1" scenarios="1" selectLockedCells="1"/>
  <phoneticPr fontId="1"/>
  <conditionalFormatting sqref="E3:F1048576">
    <cfRule type="expression" dxfId="3" priority="2">
      <formula>AND($A3&lt;&gt;"",VALUE($G2&amp;$H2)+1&lt;&gt;VALUE($E3&amp;$F3))</formula>
    </cfRule>
  </conditionalFormatting>
  <conditionalFormatting sqref="E2:I1048576">
    <cfRule type="expression" dxfId="2" priority="4">
      <formula>AND($A2&lt;&gt;"",ISBLANK(E2))</formula>
    </cfRule>
  </conditionalFormatting>
  <conditionalFormatting sqref="G2:H1048576">
    <cfRule type="expression" dxfId="1" priority="1">
      <formula>AND($A2&lt;&gt;"",VALUE($E2&amp;$F2)&gt;VALUE($G2&amp;$H2))</formula>
    </cfRule>
    <cfRule type="expression" dxfId="0" priority="3">
      <formula>AND($C2&lt;&gt;"",VALUE($E2&amp;$F2)+$K2*100&lt;=VALUE($G2&amp;$H2))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 xr:uid="{00000000-0002-0000-0500-000000000000}">
      <formula1>2</formula1>
    </dataValidation>
    <dataValidation allowBlank="1" showInputMessage="1" showErrorMessage="1" prompt="高等学校以降の経歴を古い順に入力してください" sqref="B2:B1048576" xr:uid="{00000000-0002-0000-0500-000001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 xr:uid="{00000000-0002-0000-0500-000002000000}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 xr:uid="{00000000-0002-0000-0500-000003000000}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user</cp:lastModifiedBy>
  <dcterms:created xsi:type="dcterms:W3CDTF">2024-08-01T11:22:39Z</dcterms:created>
  <dcterms:modified xsi:type="dcterms:W3CDTF">2025-11-28T05:40:48Z</dcterms:modified>
</cp:coreProperties>
</file>