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4_R06\04_個人票\03_中途\"/>
    </mc:Choice>
  </mc:AlternateContent>
  <workbookProtection workbookPassword="C18B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<sst xmlns="http://schemas.openxmlformats.org/spreadsheetml/2006/main" count="1014" uniqueCount="281">
  <si>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</si>
  <si>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</si>
  <si>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</si>
  <si>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</si>
  <si>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</si>
  <si>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</si>
  <si>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</si>
  <si>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</si>
  <si>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</si>
  <si>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</si>
  <si>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</si>
  <si>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</si>
  <si>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</si>
  <si>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</si>
  <si>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</si>
  <si>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</si>
  <si>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</si>
  <si>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</si>
  <si>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</si>
  <si>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</si>
  <si>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</si>
  <si>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</si>
  <si>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</si>
  <si>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</si>
  <si>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</si>
  <si>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</si>
  <si>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</si>
  <si>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</si>
  <si>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</si>
  <si>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</si>
  <si>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</si>
  <si>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</si>
  <si>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</si>
  <si>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</si>
  <si>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</si>
  <si>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</si>
  <si>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</si>
  <si>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</si>
  <si>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</si>
  <si>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</si>
  <si>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</si>
  <si>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</si>
  <si>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</si>
  <si>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</si>
  <si>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</si>
  <si>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</si>
  <si>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</si>
  <si>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</si>
  <si>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</si>
  <si>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</si>
  <si>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</si>
  <si>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</si>
  <si>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</si>
  <si>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</si>
  <si>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</si>
  <si>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</si>
  <si>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</si>
  <si>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</si>
  <si>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</si>
  <si>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</si>
  <si>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</si>
  <si>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</si>
  <si>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</si>
  <si>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</si>
  <si>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</si>
  <si>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</si>
  <si>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</si>
  <si>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</si>
  <si>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</si>
  <si>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</si>
  <si>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</si>
  <si>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</si>
  <si>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</si>
  <si>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</si>
  <si>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</si>
  <si>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</si>
  <si>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</si>
  <si>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</si>
  <si>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</si>
  <si>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</si>
  <si>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</si>
  <si>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</si>
  <si>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</si>
  <si>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</si>
  <si>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</si>
  <si>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</si>
  <si>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</si>
  <si>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</si>
  <si>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</si>
  <si>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</si>
  <si>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</si>
  <si>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</si>
  <si>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</si>
  <si>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</si>
  <si>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</si>
  <si>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</si>
  <si>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</si>
  <si>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</si>
  <si>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</si>
  <si>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</si>
  <si>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</si>
  <si>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</si>
  <si>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</si>
  <si>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</si>
  <si>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</si>
  <si>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</si>
  <si>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</si>
  <si>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</si>
  <si>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</si>
  <si>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</si>
  <si>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</si>
  <si>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</si>
  <si>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</si>
  <si>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</si>
  <si>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</si>
  <si>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</si>
  <si>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</si>
  <si>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</si>
  <si>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</si>
  <si>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</si>
  <si>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</si>
  <si>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</si>
  <si>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</si>
  <si>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</si>
  <si>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</si>
  <si>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</si>
  <si>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</si>
  <si>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</si>
  <si>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</si>
  <si>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</si>
  <si>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</si>
  <si>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</si>
  <si>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</si>
  <si>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</si>
  <si>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</si>
  <si>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</si>
  <si>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</si>
  <si>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</si>
  <si>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</si>
  <si>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</si>
  <si>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</si>
  <si>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</si>
  <si>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</si>
  <si>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</si>
  <si>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</si>
  <si>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</si>
  <si>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</si>
  <si>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</si>
  <si>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</si>
  <si>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</si>
  <si>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</si>
  <si>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</si>
  <si>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</si>
  <si>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</si>
  <si>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</si>
  <si>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</si>
  <si>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</si>
  <si>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</si>
  <si>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</si>
  <si>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</si>
  <si>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</si>
  <si>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</si>
  <si>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</si>
  <si>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</si>
  <si>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</si>
  <si>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</si>
  <si>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</si>
  <si>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</si>
  <si>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</si>
  <si>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</si>
  <si>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</si>
  <si>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</si>
  <si>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</si>
  <si>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</si>
  <si>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</si>
  <si>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</si>
  <si>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</si>
  <si>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</si>
  <si>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</si>
  <si>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</si>
  <si>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</si>
  <si>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</si>
  <si>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</si>
  <si>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</si>
  <si>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</si>
  <si>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</si>
  <si>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</si>
  <si>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</si>
  <si>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</si>
  <si>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</si>
  <si>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</si>
  <si>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</si>
  <si>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</si>
  <si>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</si>
  <si>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</si>
  <si>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</si>
  <si>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</si>
  <si>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</si>
  <si>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</si>
  <si>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</si>
  <si>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</si>
  <si>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</si>
  <si>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</si>
  <si>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</si>
  <si>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</si>
  <si>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</si>
  <si>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</si>
  <si>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</si>
  <si>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</si>
  <si>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</si>
  <si>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</si>
  <si>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</si>
  <si>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</si>
  <si>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</si>
  <si>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</si>
  <si>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</si>
  <si>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</si>
  <si>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</si>
  <si>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</si>
  <si>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</si>
  <si>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</si>
  <si>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</si>
  <si>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</si>
  <si>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</si>
  <si>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</si>
  <si>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</si>
  <si>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</si>
  <si>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</si>
  <si>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</si>
  <si>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</si>
  <si>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</si>
  <si>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</si>
  <si>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</si>
  <si>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</si>
  <si>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</si>
  <si>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</si>
  <si>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</si>
  <si>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</si>
  <si>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</si>
  <si>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</si>
  <si>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</si>
  <si>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</si>
  <si>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</si>
  <si>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</si>
  <si>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</si>
  <si>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</si>
  <si>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</si>
  <si>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</si>
  <si>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</si>
  <si>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</si>
  <si>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</si>
  <si>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</si>
  <si>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</si>
  <si>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</si>
  <si>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</si>
  <si>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</si>
  <si>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</si>
  <si>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</si>
  <si>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</si>
  <si>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</si>
  <si>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</si>
  <si>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</si>
  <si>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</si>
  <si>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</si>
  <si>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</si>
  <si>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</si>
  <si>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</si>
  <si>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</si>
  <si>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Ⅰ種行政</t>
    <phoneticPr fontId="1"/>
  </si>
  <si>
    <t>Ⅰ種農政技術（農業）</t>
    <phoneticPr fontId="1"/>
  </si>
  <si>
    <t>Ⅰ種農政技術（森林）</t>
    <phoneticPr fontId="1"/>
  </si>
  <si>
    <t>Ⅰ種水産</t>
    <rPh sb="2" eb="4">
      <t>スイサン</t>
    </rPh>
    <phoneticPr fontId="1"/>
  </si>
  <si>
    <t>Ⅰ種総合土木</t>
    <phoneticPr fontId="1"/>
  </si>
  <si>
    <t>Ⅰ種建設技術（建築）</t>
    <phoneticPr fontId="1"/>
  </si>
  <si>
    <t>Ⅰ種環境技術</t>
    <rPh sb="2" eb="4">
      <t>カンキョウ</t>
    </rPh>
    <rPh sb="4" eb="6">
      <t>ギジュツ</t>
    </rPh>
    <phoneticPr fontId="1"/>
  </si>
  <si>
    <t>Ⅰ種機械</t>
    <phoneticPr fontId="1"/>
  </si>
  <si>
    <t>Ⅰ種電気</t>
    <phoneticPr fontId="1"/>
  </si>
  <si>
    <t>フルタイム</t>
  </si>
  <si>
    <t>フルタイム</t>
    <phoneticPr fontId="1"/>
  </si>
  <si>
    <t>↑セルで直接リストを設定</t>
    <rPh sb="4" eb="6">
      <t>チョクセツ</t>
    </rPh>
    <rPh sb="10" eb="12">
      <t>セッテイ</t>
    </rPh>
    <phoneticPr fontId="1"/>
  </si>
  <si>
    <t>中途【行政】</t>
    <rPh sb="0" eb="2">
      <t>チュウト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</si>
</sst>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</cellXfs>
  <cellStyles count="2">
    <cellStyle name="標準" xfId="0" builtinId="0"/>
    <cellStyle name="標準 2" xfId="1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E2" sqref="E2"/>
    </sheetView>
  </sheetViews>
  <sheetFormatPr defaultRowHeight="14.4" x14ac:dyDescent="0.2"/>
  <cols>
    <col min="1" max="1" width="20.5" bestFit="1" customWidth="1"/>
    <col min="2" max="2" width="31.5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</cols>
  <sheetData>
    <row r="1" spans="1:5" x14ac:dyDescent="0.2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4"/>
      <c r="D2" s="10" t="s">
        <v>164</v>
      </c>
      <c r="E2" s="11"/>
    </row>
    <row r="3" spans="1:5" x14ac:dyDescent="0.2">
      <c r="D3" s="10"/>
      <c r="E3" s="11"/>
    </row>
    <row r="4" spans="1:5" x14ac:dyDescent="0.2">
      <c r="A4" s="1" t="s">
        <v>120</v>
      </c>
      <c r="B4" s="2" t="s">
        <v>121</v>
      </c>
      <c r="D4" s="10"/>
      <c r="E4" s="11"/>
    </row>
    <row r="5" spans="1:5" x14ac:dyDescent="0.2">
      <c r="A5" s="5"/>
      <c r="B5" s="4"/>
      <c r="D5" s="10"/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password="C18B" sheet="1" objects="1" scenarios="1" selectLockedCells="1"/>
  <phoneticPr fontId="1"/>
  <conditionalFormatting sqref="E2">
    <cfRule type="expression" dxfId="18" priority="1">
      <formula>AND($D2&lt;&gt;"－",ISBLANK(E2))</formula>
    </cfRule>
  </conditionalFormatting>
  <dataValidations count="5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B2">
      <formula1>"中途【行政】,一般事務（就職氷河期世代）"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ColWidth="8.69921875" defaultRowHeight="14.4" x14ac:dyDescent="0.2"/>
  <cols>
    <col min="1" max="1" width="20.5" style="8" bestFit="1" customWidth="1"/>
    <col min="2" max="2" width="31.59765625" style="8" bestFit="1" customWidth="1"/>
    <col min="3" max="3" width="22.69921875" style="8" bestFit="1" customWidth="1"/>
    <col min="4" max="4" width="25.69921875" style="8" customWidth="1"/>
    <col min="5" max="5" width="11.5" style="8" bestFit="1" customWidth="1"/>
    <col min="6" max="7" width="8.69921875" style="8"/>
    <col min="8" max="8" width="9.5" style="8" bestFit="1" customWidth="1"/>
    <col min="9" max="16384" width="8.6992187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18" t="s">
        <v>280</v>
      </c>
      <c r="D2" s="19" t="s">
        <v>164</v>
      </c>
      <c r="E2" s="20">
        <f>DATE(YEAR($B$11)+23,MONTH($B$11),DAY($B$11))</f>
        <v>43009</v>
      </c>
    </row>
    <row r="3" spans="1:5" x14ac:dyDescent="0.2">
      <c r="D3" s="19" t="s">
        <v>265</v>
      </c>
      <c r="E3" s="20">
        <f>DATE(YEAR($B$11)+25,MONTH($B$11)+5,DAY($B$11))</f>
        <v>43891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45200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34608</v>
      </c>
      <c r="D11" s="25"/>
      <c r="E11" s="26"/>
    </row>
  </sheetData>
  <sheetProtection password="C18B" sheet="1" objects="1" scenarios="1" selectLockedCells="1"/>
  <phoneticPr fontId="1"/>
  <conditionalFormatting sqref="E2">
    <cfRule type="expression" dxfId="1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 x14ac:dyDescent="0.2"/>
  <cols>
    <col min="1" max="1" width="4.3984375" style="8" bestFit="1" customWidth="1"/>
    <col min="2" max="5" width="35.69921875" style="8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6" priority="4">
      <formula>AND($A2&lt;&gt;"",ISBLANK(F2))</formula>
    </cfRule>
  </conditionalFormatting>
  <conditionalFormatting sqref="F3:G1048576">
    <cfRule type="expression" dxfId="15" priority="3">
      <formula>AND($A3&lt;&gt;"",VALUE($F3&amp;$G3)&lt;VALUE($H2&amp;$I2))</formula>
    </cfRule>
  </conditionalFormatting>
  <conditionalFormatting sqref="H2:I1048576">
    <cfRule type="expression" dxfId="14" priority="2">
      <formula>AND($A2&lt;&gt;"",VALUE($F2&amp;$G2)&gt;VALUE($H2&amp;$I2))</formula>
    </cfRule>
  </conditionalFormatting>
  <conditionalFormatting sqref="D2:I1048576">
    <cfRule type="expression" dxfId="1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 x14ac:dyDescent="0.2"/>
  <cols>
    <col min="1" max="1" width="4.3984375" style="8" bestFit="1" customWidth="1"/>
    <col min="2" max="2" width="26.69921875" style="8" bestFit="1" customWidth="1"/>
    <col min="3" max="4" width="11.5" style="8" bestFit="1" customWidth="1"/>
    <col min="5" max="5" width="13.69921875" style="8" bestFit="1" customWidth="1"/>
    <col min="6" max="6" width="7.3984375" style="34" bestFit="1" customWidth="1"/>
    <col min="7" max="7" width="7.3984375" style="9" bestFit="1" customWidth="1"/>
    <col min="8" max="8" width="7.3984375" style="34" bestFit="1" customWidth="1"/>
    <col min="9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2007</v>
      </c>
      <c r="G2" s="29" t="s">
        <v>225</v>
      </c>
      <c r="H2" s="33">
        <f>$F$2+2</f>
        <v>2009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2009</v>
      </c>
      <c r="G3" s="29" t="s">
        <v>262</v>
      </c>
      <c r="H3" s="33">
        <f>$F$2+3</f>
        <v>2010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2010</v>
      </c>
      <c r="G4" s="29" t="s">
        <v>224</v>
      </c>
      <c r="H4" s="33">
        <f>$F$2+6</f>
        <v>2013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2014</v>
      </c>
      <c r="G5" s="29" t="s">
        <v>224</v>
      </c>
      <c r="H5" s="33">
        <f>$F$2+9</f>
        <v>2016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2017</v>
      </c>
      <c r="G6" s="29" t="s">
        <v>224</v>
      </c>
      <c r="H6" s="33">
        <f>$F$2+13</f>
        <v>2020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2020</v>
      </c>
      <c r="G7" s="29" t="s">
        <v>224</v>
      </c>
      <c r="H7" s="33">
        <f>$F$2+16</f>
        <v>2023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2" priority="4">
      <formula>AND($A2&lt;&gt;"",ISBLANK(F2))</formula>
    </cfRule>
  </conditionalFormatting>
  <conditionalFormatting sqref="F3:G1048576">
    <cfRule type="expression" dxfId="11" priority="3">
      <formula>AND($A3&lt;&gt;"",VALUE($F3&amp;$G3)&lt;VALUE($H2&amp;$I2))</formula>
    </cfRule>
  </conditionalFormatting>
  <conditionalFormatting sqref="H2:I1048576">
    <cfRule type="expression" dxfId="10" priority="2">
      <formula>AND($A2&lt;&gt;"",VALUE($F2&amp;$G2)&gt;VALUE($H2&amp;$I2))</formula>
    </cfRule>
  </conditionalFormatting>
  <conditionalFormatting sqref="D2:I1048576">
    <cfRule type="expression" dxfId="9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2"/>
  <cols>
    <col min="1" max="1" width="4.3984375" style="8" bestFit="1" customWidth="1"/>
    <col min="2" max="2" width="35.69921875" customWidth="1"/>
    <col min="3" max="3" width="15.8984375" bestFit="1" customWidth="1"/>
    <col min="4" max="4" width="35.69921875" customWidth="1"/>
    <col min="5" max="8" width="7.3984375" bestFit="1" customWidth="1"/>
    <col min="9" max="9" width="28.8984375" bestFit="1" customWidth="1"/>
    <col min="10" max="10" width="18.398437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8" priority="7">
      <formula>AND($A2&lt;&gt;"",ISBLANK(E2))</formula>
    </cfRule>
  </conditionalFormatting>
  <conditionalFormatting sqref="G2:H1048576">
    <cfRule type="expression" dxfId="7" priority="4">
      <formula>AND($A2&lt;&gt;"",VALUE($E2&amp;$F2)&gt;VALUE($G2&amp;$H2))</formula>
    </cfRule>
  </conditionalFormatting>
  <conditionalFormatting sqref="E1:F1048576">
    <cfRule type="expression" dxfId="6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5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AND(NOT(ISBLANK($B1)),I1&lt;&gt;リスト用!$H$1,I1&lt;&gt;リスト用!$H$2,I1&lt;&gt;リスト用!$H$3,I1&lt;&gt;リスト用!$H$4,I1&lt;&gt;リスト用!$H$5,I1&lt;&gt;リスト用!$H$6,I1&lt;&gt;"週勤務時間")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x14ac:dyDescent="0.2"/>
  <cols>
    <col min="1" max="1" width="4.3984375" style="8" bestFit="1" customWidth="1"/>
    <col min="2" max="2" width="35.69921875" style="8" customWidth="1"/>
    <col min="3" max="3" width="15.8984375" style="8" bestFit="1" customWidth="1"/>
    <col min="4" max="4" width="35.69921875" style="8" customWidth="1"/>
    <col min="5" max="5" width="7.3984375" style="34" bestFit="1" customWidth="1"/>
    <col min="6" max="6" width="7.3984375" style="8" bestFit="1" customWidth="1"/>
    <col min="7" max="7" width="7.3984375" style="34" bestFit="1" customWidth="1"/>
    <col min="8" max="8" width="7.3984375" style="8" bestFit="1" customWidth="1"/>
    <col min="9" max="9" width="28.898437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2010</v>
      </c>
      <c r="F2" s="29" t="s">
        <v>231</v>
      </c>
      <c r="G2" s="33">
        <f>$E$2+3</f>
        <v>2013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2013</v>
      </c>
      <c r="F3" s="29" t="s">
        <v>231</v>
      </c>
      <c r="G3" s="33">
        <f>$E$2+4</f>
        <v>2014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2014</v>
      </c>
      <c r="F4" s="29" t="s">
        <v>231</v>
      </c>
      <c r="G4" s="33">
        <f>$E$2+6</f>
        <v>2016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3">
        <f>$E$2+6</f>
        <v>2016</v>
      </c>
      <c r="F5" s="29" t="s">
        <v>231</v>
      </c>
      <c r="G5" s="33">
        <f>$E$2+7</f>
        <v>2017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2017</v>
      </c>
      <c r="F6" s="29" t="s">
        <v>231</v>
      </c>
      <c r="G6" s="33">
        <f>$E$2+9</f>
        <v>2019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2019</v>
      </c>
      <c r="F7" s="29" t="s">
        <v>231</v>
      </c>
      <c r="G7" s="33">
        <f>$E$2+10</f>
        <v>2020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2020</v>
      </c>
      <c r="F8" s="29" t="s">
        <v>231</v>
      </c>
      <c r="G8" s="33">
        <f>$E$2+13</f>
        <v>2023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2023</v>
      </c>
      <c r="F9" s="29" t="s">
        <v>231</v>
      </c>
      <c r="G9" s="33">
        <f>$E$2+14</f>
        <v>2024</v>
      </c>
      <c r="H9" s="29" t="s">
        <v>252</v>
      </c>
      <c r="I9" s="28" t="s">
        <v>277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2024</v>
      </c>
      <c r="F10" s="29" t="s">
        <v>254</v>
      </c>
      <c r="G10" s="33">
        <f>$E$2+15</f>
        <v>2025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3" priority="4">
      <formula>AND($A2&lt;&gt;"",ISBLANK(E2))</formula>
    </cfRule>
  </conditionalFormatting>
  <conditionalFormatting sqref="G2:H1048576">
    <cfRule type="expression" dxfId="2" priority="1">
      <formula>AND($A2&lt;&gt;"",VALUE($E2&amp;$F2)&gt;VALUE($G2&amp;$H2))</formula>
    </cfRule>
    <cfRule type="expression" dxfId="1" priority="3">
      <formula>AND($C2&lt;&gt;"",VALUE($E2&amp;$F2)+$K2*100&lt;=VALUE($G2&amp;$H2))</formula>
    </cfRule>
  </conditionalFormatting>
  <conditionalFormatting sqref="E3:F1048576">
    <cfRule type="expression" dxfId="0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0.8984375" style="14" bestFit="1" customWidth="1"/>
    <col min="3" max="3" width="47.8984375" style="14" bestFit="1" customWidth="1"/>
    <col min="4" max="5" width="40.8984375" style="14" bestFit="1" customWidth="1"/>
    <col min="6" max="6" width="50.69921875" style="14" bestFit="1" customWidth="1"/>
    <col min="7" max="9" width="40.8984375" style="14" bestFit="1" customWidth="1"/>
    <col min="10" max="10" width="50.69921875" style="14" bestFit="1" customWidth="1"/>
    <col min="11" max="11" width="47.8984375" style="14" bestFit="1" customWidth="1"/>
    <col min="12" max="12" width="40.8984375" style="14" bestFit="1" customWidth="1"/>
    <col min="13" max="13" width="47.8984375" style="14" bestFit="1" customWidth="1"/>
    <col min="14" max="14" width="40.8984375" style="14" bestFit="1" customWidth="1"/>
    <col min="15" max="16" width="50.69921875" style="14" bestFit="1" customWidth="1"/>
    <col min="17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5" width="40.8984375" style="14" bestFit="1" customWidth="1"/>
    <col min="6" max="16384" width="8.6992187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14" width="40.8984375" style="14" bestFit="1" customWidth="1"/>
    <col min="15" max="16384" width="8.6992187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8" width="40.8984375" style="14" bestFit="1" customWidth="1"/>
    <col min="9" max="16384" width="8.6992187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H6" sqref="H6"/>
    </sheetView>
  </sheetViews>
  <sheetFormatPr defaultRowHeight="14.4" x14ac:dyDescent="0.2"/>
  <sheetData>
    <row r="1" spans="1:8" x14ac:dyDescent="0.2">
      <c r="A1" t="s">
        <v>139</v>
      </c>
      <c r="C1" s="35" t="s">
        <v>268</v>
      </c>
      <c r="F1" t="s">
        <v>144</v>
      </c>
      <c r="G1">
        <v>3</v>
      </c>
      <c r="H1" t="s">
        <v>278</v>
      </c>
    </row>
    <row r="2" spans="1:8" x14ac:dyDescent="0.2">
      <c r="A2" t="s">
        <v>140</v>
      </c>
      <c r="C2" s="35" t="s">
        <v>269</v>
      </c>
      <c r="F2" t="s">
        <v>145</v>
      </c>
      <c r="G2">
        <v>2</v>
      </c>
      <c r="H2" t="s">
        <v>159</v>
      </c>
    </row>
    <row r="3" spans="1:8" x14ac:dyDescent="0.2">
      <c r="C3" s="35" t="s">
        <v>270</v>
      </c>
      <c r="F3" t="s">
        <v>146</v>
      </c>
      <c r="G3">
        <v>3</v>
      </c>
      <c r="H3" t="s">
        <v>160</v>
      </c>
    </row>
    <row r="4" spans="1:8" x14ac:dyDescent="0.2">
      <c r="C4" s="35" t="s">
        <v>271</v>
      </c>
      <c r="F4" t="s">
        <v>147</v>
      </c>
      <c r="G4">
        <v>1</v>
      </c>
      <c r="H4" t="s">
        <v>263</v>
      </c>
    </row>
    <row r="5" spans="1:8" x14ac:dyDescent="0.2">
      <c r="C5" s="35" t="s">
        <v>272</v>
      </c>
      <c r="F5" t="s">
        <v>148</v>
      </c>
      <c r="G5">
        <v>1</v>
      </c>
      <c r="H5" t="s">
        <v>161</v>
      </c>
    </row>
    <row r="6" spans="1:8" x14ac:dyDescent="0.2">
      <c r="C6" s="35" t="s">
        <v>273</v>
      </c>
      <c r="F6" t="s">
        <v>149</v>
      </c>
      <c r="G6">
        <v>2</v>
      </c>
      <c r="H6" t="s">
        <v>264</v>
      </c>
    </row>
    <row r="7" spans="1:8" x14ac:dyDescent="0.2">
      <c r="C7" s="35" t="s">
        <v>274</v>
      </c>
      <c r="F7" t="s">
        <v>150</v>
      </c>
      <c r="G7">
        <v>3</v>
      </c>
    </row>
    <row r="8" spans="1:8" x14ac:dyDescent="0.2">
      <c r="C8" s="35" t="s">
        <v>275</v>
      </c>
      <c r="F8" t="s">
        <v>151</v>
      </c>
      <c r="G8">
        <v>4</v>
      </c>
    </row>
    <row r="9" spans="1:8" x14ac:dyDescent="0.2">
      <c r="C9" s="35" t="s">
        <v>276</v>
      </c>
      <c r="F9" t="s">
        <v>152</v>
      </c>
      <c r="G9">
        <v>1</v>
      </c>
    </row>
    <row r="10" spans="1:8" x14ac:dyDescent="0.2">
      <c r="C10" s="36" t="s">
        <v>279</v>
      </c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人事課</cp:lastModifiedBy>
  <dcterms:created xsi:type="dcterms:W3CDTF">2024-08-01T11:22:39Z</dcterms:created>
  <dcterms:modified xsi:type="dcterms:W3CDTF">2024-10-25T04:18:20Z</dcterms:modified>
</cp:coreProperties>
</file>