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2021_01統計管理課\02_普及\01_刊行物\01_県勢要覧\05_要覧原稿\05_ホームページ\HP掲載用(R3)\県勢要覧2021Excel\"/>
    </mc:Choice>
  </mc:AlternateContent>
  <bookViews>
    <workbookView xWindow="0" yWindow="0" windowWidth="16680" windowHeight="6960"/>
  </bookViews>
  <sheets>
    <sheet name="16-1" sheetId="1" r:id="rId1"/>
    <sheet name="16-2" sheetId="2" r:id="rId2"/>
    <sheet name="16-3" sheetId="3" r:id="rId3"/>
    <sheet name="16-4" sheetId="6" r:id="rId4"/>
    <sheet name="16-5" sheetId="7" r:id="rId5"/>
    <sheet name="16-6" sheetId="15" r:id="rId6"/>
    <sheet name="16-7" sheetId="12" r:id="rId7"/>
    <sheet name="16-8-1" sheetId="13" r:id="rId8"/>
    <sheet name="16-8-2" sheetId="14" r:id="rId9"/>
    <sheet name="16-9" sheetId="8" r:id="rId10"/>
    <sheet name="16-10" sheetId="9" r:id="rId11"/>
    <sheet name="16-11" sheetId="10" r:id="rId12"/>
    <sheet name="16-12" sheetId="11" r:id="rId13"/>
    <sheet name="16-13" sheetId="16" r:id="rId14"/>
    <sheet name="16-14" sheetId="17" r:id="rId15"/>
    <sheet name="16-15" sheetId="18" r:id="rId16"/>
  </sheets>
  <definedNames>
    <definedName name="_xlnm.Print_Area" localSheetId="0">'16-1'!$A$1:$J$27</definedName>
    <definedName name="_xlnm.Print_Area" localSheetId="13">'16-13'!$A$1:$T$47</definedName>
    <definedName name="_xlnm.Print_Area" localSheetId="1">'16-2'!$A$1:$K$29</definedName>
    <definedName name="_xlnm.Print_Area" localSheetId="2">'16-3'!$B$1:$K$45</definedName>
    <definedName name="_xlnm.Print_Area" localSheetId="3">'16-4'!$A$1:$F$50</definedName>
    <definedName name="_xlnm.Print_Area" localSheetId="4">'16-5'!$A$1:$F$42</definedName>
    <definedName name="_xlnm.Print_Area" localSheetId="9">'16-9'!$A$1:$G$29</definedName>
  </definedName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3" l="1"/>
  <c r="F3" i="17" l="1"/>
  <c r="G3" i="17"/>
  <c r="H3" i="17"/>
  <c r="I3" i="17"/>
  <c r="J3" i="17"/>
  <c r="K3" i="17"/>
  <c r="L3" i="17"/>
  <c r="M3" i="17"/>
  <c r="N3" i="17"/>
  <c r="O3" i="17"/>
  <c r="J34" i="3" l="1"/>
  <c r="K34" i="3"/>
  <c r="G34" i="3"/>
  <c r="H5" i="11" l="1"/>
  <c r="K5" i="11"/>
  <c r="H6" i="11"/>
  <c r="K6" i="11"/>
  <c r="H7" i="11"/>
  <c r="K7" i="11"/>
  <c r="H8" i="11"/>
  <c r="K8" i="11"/>
  <c r="H9" i="11"/>
  <c r="K9" i="11"/>
  <c r="H10" i="11"/>
  <c r="K10" i="11"/>
  <c r="H11" i="11"/>
  <c r="K11" i="11"/>
  <c r="H12" i="11"/>
  <c r="K12" i="11"/>
  <c r="H13" i="11"/>
  <c r="K13" i="11"/>
  <c r="H14" i="11"/>
  <c r="K14" i="11"/>
  <c r="H15" i="11"/>
  <c r="K15" i="11"/>
  <c r="H16" i="11"/>
  <c r="K17" i="11"/>
  <c r="H19" i="11"/>
  <c r="K19" i="11"/>
  <c r="H21" i="11"/>
  <c r="H23" i="11"/>
  <c r="K23" i="11"/>
  <c r="H24" i="11"/>
  <c r="K24" i="11"/>
  <c r="F8" i="10"/>
  <c r="F6" i="10" s="1"/>
  <c r="F9" i="10"/>
  <c r="F13" i="10"/>
  <c r="F21" i="10"/>
  <c r="G11" i="8" l="1"/>
  <c r="D13" i="8"/>
  <c r="D9" i="8" s="1"/>
  <c r="E13" i="8"/>
  <c r="E9" i="8" s="1"/>
  <c r="F13" i="8"/>
  <c r="F9" i="8" s="1"/>
  <c r="G16" i="8"/>
  <c r="G13" i="8" s="1"/>
  <c r="G17" i="8"/>
  <c r="G18" i="8"/>
  <c r="G19" i="8"/>
  <c r="E21" i="8"/>
  <c r="F21" i="8"/>
  <c r="G21" i="8"/>
  <c r="F4" i="7"/>
  <c r="F6" i="7"/>
  <c r="D8" i="7"/>
  <c r="E8" i="7"/>
  <c r="F10" i="7"/>
  <c r="F11" i="7"/>
  <c r="F12" i="7"/>
  <c r="F13" i="7"/>
  <c r="F14" i="7"/>
  <c r="F16" i="7"/>
  <c r="F17" i="7"/>
  <c r="F18" i="7"/>
  <c r="F19" i="7"/>
  <c r="F20" i="7"/>
  <c r="F22" i="7"/>
  <c r="F23" i="7"/>
  <c r="F24" i="7"/>
  <c r="F25" i="7"/>
  <c r="F26" i="7"/>
  <c r="F29" i="7"/>
  <c r="F31" i="7"/>
  <c r="D33" i="7"/>
  <c r="E33" i="7"/>
  <c r="F35" i="7"/>
  <c r="F36" i="7"/>
  <c r="F37" i="7"/>
  <c r="F38" i="7"/>
  <c r="F39" i="7"/>
  <c r="F40" i="7"/>
  <c r="F8" i="7" l="1"/>
  <c r="F33" i="7"/>
  <c r="G9" i="8"/>
  <c r="I41" i="3"/>
  <c r="I40" i="3"/>
  <c r="I39" i="3"/>
  <c r="I38" i="3"/>
  <c r="I37" i="3"/>
  <c r="I34" i="3" s="1"/>
  <c r="A39" i="3" l="1"/>
</calcChain>
</file>

<file path=xl/sharedStrings.xml><?xml version="1.0" encoding="utf-8"?>
<sst xmlns="http://schemas.openxmlformats.org/spreadsheetml/2006/main" count="894" uniqueCount="457">
  <si>
    <t>会計局会計課調</t>
    <rPh sb="0" eb="2">
      <t>カイケイ</t>
    </rPh>
    <rPh sb="2" eb="3">
      <t>キョク</t>
    </rPh>
    <rPh sb="3" eb="5">
      <t>カイケイ</t>
    </rPh>
    <rPh sb="5" eb="6">
      <t>カ</t>
    </rPh>
    <rPh sb="6" eb="7">
      <t>シラ</t>
    </rPh>
    <phoneticPr fontId="6"/>
  </si>
  <si>
    <t>款別</t>
  </si>
  <si>
    <t>最　　　　　終
予　　算　　額</t>
  </si>
  <si>
    <t>継続費及び繰越事業費
繰越財源充当額</t>
  </si>
  <si>
    <t>予算現額</t>
  </si>
  <si>
    <t>収入済額</t>
  </si>
  <si>
    <t>予算現額対比</t>
    <phoneticPr fontId="6"/>
  </si>
  <si>
    <t>予算現額に
対する増減</t>
  </si>
  <si>
    <t>千円</t>
  </si>
  <si>
    <t>％</t>
  </si>
  <si>
    <t>平成30年度</t>
  </si>
  <si>
    <t>令和元年度</t>
    <rPh sb="0" eb="2">
      <t>レイワ</t>
    </rPh>
    <rPh sb="2" eb="4">
      <t>ガンネン</t>
    </rPh>
    <phoneticPr fontId="10"/>
  </si>
  <si>
    <t>県税</t>
  </si>
  <si>
    <t>-</t>
    <phoneticPr fontId="4"/>
  </si>
  <si>
    <t>地方譲与税</t>
  </si>
  <si>
    <t>-</t>
    <phoneticPr fontId="4"/>
  </si>
  <si>
    <t>地方特例交付金</t>
  </si>
  <si>
    <t>地方交付税</t>
  </si>
  <si>
    <t>交通安全対策特別交付金</t>
  </si>
  <si>
    <t>分担金及び負担金</t>
  </si>
  <si>
    <t>使用料及び手数料</t>
  </si>
  <si>
    <t>国庫支出金</t>
  </si>
  <si>
    <t>財産収入</t>
  </si>
  <si>
    <t>寄附金</t>
  </si>
  <si>
    <t>繰入金</t>
  </si>
  <si>
    <t>繰越金</t>
  </si>
  <si>
    <t>諸収入</t>
  </si>
  <si>
    <t>県債</t>
  </si>
  <si>
    <t>（注）　金額は千円未満切捨てのため、合計は符合しない。</t>
    <phoneticPr fontId="4"/>
  </si>
  <si>
    <t>総額に対する
割　　　　合</t>
    <phoneticPr fontId="6"/>
  </si>
  <si>
    <t>予算決定後増加額</t>
  </si>
  <si>
    <t>支出済額</t>
  </si>
  <si>
    <t>予算現額対比</t>
  </si>
  <si>
    <t>前年度繰越金</t>
  </si>
  <si>
    <t>予備費充当額</t>
  </si>
  <si>
    <t xml:space="preserve">     ２年度</t>
    <rPh sb="6" eb="8">
      <t>ネンド</t>
    </rPh>
    <phoneticPr fontId="10"/>
  </si>
  <si>
    <t>議会費</t>
  </si>
  <si>
    <t>総務費</t>
  </si>
  <si>
    <t>環境費</t>
    <phoneticPr fontId="6"/>
  </si>
  <si>
    <t>民生費</t>
  </si>
  <si>
    <t>衛生費</t>
    <phoneticPr fontId="6"/>
  </si>
  <si>
    <t>労働費</t>
  </si>
  <si>
    <t>農林水産業費</t>
  </si>
  <si>
    <t>商工費</t>
  </si>
  <si>
    <t>土木費</t>
  </si>
  <si>
    <t>警察費</t>
  </si>
  <si>
    <t>教育費</t>
  </si>
  <si>
    <t>災害復旧費</t>
  </si>
  <si>
    <t>公債費</t>
  </si>
  <si>
    <t>諸支出金</t>
  </si>
  <si>
    <t>予備費</t>
  </si>
  <si>
    <t>.</t>
    <phoneticPr fontId="4"/>
  </si>
  <si>
    <t>（注）　金額は千円未満切捨てのため、合計は符合しない。</t>
    <phoneticPr fontId="4"/>
  </si>
  <si>
    <t>単位　千円</t>
    <rPh sb="0" eb="2">
      <t>タンイ</t>
    </rPh>
    <rPh sb="3" eb="5">
      <t>センエン</t>
    </rPh>
    <phoneticPr fontId="6"/>
  </si>
  <si>
    <t>会計別</t>
  </si>
  <si>
    <t>最　　終
予 算 額</t>
  </si>
  <si>
    <t>地方公営企業法
第26条の規定
による繰越金</t>
    <phoneticPr fontId="6"/>
  </si>
  <si>
    <t>継続費等
繰越財源
充 当 額</t>
  </si>
  <si>
    <t>(特別会計)</t>
  </si>
  <si>
    <t>市町村自治振興事業会計</t>
    <phoneticPr fontId="6"/>
  </si>
  <si>
    <t>公債管理特別会計</t>
    <phoneticPr fontId="6"/>
  </si>
  <si>
    <t>公営競技収益配分金等管理会計</t>
    <rPh sb="2" eb="4">
      <t>キョウギ</t>
    </rPh>
    <rPh sb="4" eb="6">
      <t>シュウエキ</t>
    </rPh>
    <rPh sb="6" eb="8">
      <t>ハイブン</t>
    </rPh>
    <rPh sb="8" eb="9">
      <t>キン</t>
    </rPh>
    <rPh sb="9" eb="10">
      <t>トウ</t>
    </rPh>
    <rPh sb="10" eb="12">
      <t>カンリ</t>
    </rPh>
    <phoneticPr fontId="6"/>
  </si>
  <si>
    <t>地方消費税清算会計</t>
    <rPh sb="5" eb="7">
      <t>セイサン</t>
    </rPh>
    <phoneticPr fontId="6"/>
  </si>
  <si>
    <t>災害救助基金会計</t>
  </si>
  <si>
    <t>恩賜記念林業振興資金会計</t>
  </si>
  <si>
    <t>林業改善資金会計</t>
  </si>
  <si>
    <t>水源環境保全・再生事業会計</t>
    <rPh sb="0" eb="2">
      <t>スイゲン</t>
    </rPh>
    <rPh sb="2" eb="4">
      <t>カンキョウ</t>
    </rPh>
    <rPh sb="4" eb="6">
      <t>ホゼン</t>
    </rPh>
    <rPh sb="7" eb="9">
      <t>サイセイ</t>
    </rPh>
    <rPh sb="9" eb="11">
      <t>ジギョウ</t>
    </rPh>
    <rPh sb="11" eb="13">
      <t>カイケイ</t>
    </rPh>
    <phoneticPr fontId="6"/>
  </si>
  <si>
    <t>沿岸漁業改善資金会計</t>
    <phoneticPr fontId="6"/>
  </si>
  <si>
    <t>介護保険財政安定化基金会計</t>
    <rPh sb="0" eb="2">
      <t>カイゴ</t>
    </rPh>
    <rPh sb="2" eb="4">
      <t>ホケン</t>
    </rPh>
    <rPh sb="4" eb="6">
      <t>ザイセイ</t>
    </rPh>
    <rPh sb="6" eb="9">
      <t>アンテイカ</t>
    </rPh>
    <rPh sb="9" eb="11">
      <t>キキン</t>
    </rPh>
    <rPh sb="11" eb="13">
      <t>カイケイ</t>
    </rPh>
    <phoneticPr fontId="6"/>
  </si>
  <si>
    <t>母子父子寡婦福祉資金会計</t>
    <rPh sb="2" eb="4">
      <t>フシ</t>
    </rPh>
    <rPh sb="4" eb="6">
      <t>カフ</t>
    </rPh>
    <phoneticPr fontId="6"/>
  </si>
  <si>
    <t>国民健康保険事業会計</t>
    <rPh sb="0" eb="2">
      <t>コクミン</t>
    </rPh>
    <rPh sb="2" eb="4">
      <t>ケンコウ</t>
    </rPh>
    <rPh sb="4" eb="6">
      <t>ホケン</t>
    </rPh>
    <rPh sb="6" eb="8">
      <t>ジギョウ</t>
    </rPh>
    <rPh sb="8" eb="10">
      <t>カイケイ</t>
    </rPh>
    <phoneticPr fontId="4"/>
  </si>
  <si>
    <t>地方独立行政法人
神奈川県立病院機構資金会計</t>
    <rPh sb="0" eb="2">
      <t>チホウ</t>
    </rPh>
    <rPh sb="2" eb="4">
      <t>ドクリツ</t>
    </rPh>
    <rPh sb="4" eb="6">
      <t>ギョウセイ</t>
    </rPh>
    <rPh sb="6" eb="8">
      <t>ホウジン</t>
    </rPh>
    <rPh sb="9" eb="14">
      <t>カナガワケンリツ</t>
    </rPh>
    <rPh sb="14" eb="16">
      <t>ビョウイン</t>
    </rPh>
    <rPh sb="16" eb="18">
      <t>キコウ</t>
    </rPh>
    <rPh sb="18" eb="20">
      <t>シキン</t>
    </rPh>
    <rPh sb="20" eb="22">
      <t>カイケイ</t>
    </rPh>
    <phoneticPr fontId="6"/>
  </si>
  <si>
    <t>中小企業資金会計</t>
    <phoneticPr fontId="6"/>
  </si>
  <si>
    <t>(企業会計)</t>
  </si>
  <si>
    <t>水道事業会計</t>
  </si>
  <si>
    <t>電気事業会計</t>
  </si>
  <si>
    <t>公営企業資金等運用事業会計</t>
  </si>
  <si>
    <t>相模川総合開発共同事業会計</t>
  </si>
  <si>
    <t>酒匂川総合開発事業会計</t>
  </si>
  <si>
    <t>（注）金額は千円未満切捨てのため、合計は符合しない。</t>
    <rPh sb="21" eb="22">
      <t>ア</t>
    </rPh>
    <phoneticPr fontId="6"/>
  </si>
  <si>
    <t>総額に対する
割　　　　合</t>
    <phoneticPr fontId="4"/>
  </si>
  <si>
    <t>県営住宅事業会計</t>
    <phoneticPr fontId="4"/>
  </si>
  <si>
    <t>流域下水道事業会計</t>
  </si>
  <si>
    <t>衛生費</t>
  </si>
  <si>
    <t>当　　　　　初
予　　算　　額</t>
    <phoneticPr fontId="6"/>
  </si>
  <si>
    <t>総額に対する割合</t>
  </si>
  <si>
    <t>繰越金</t>
    <rPh sb="0" eb="2">
      <t>クリコシ</t>
    </rPh>
    <rPh sb="2" eb="3">
      <t>キン</t>
    </rPh>
    <phoneticPr fontId="6"/>
  </si>
  <si>
    <t>環境費</t>
  </si>
  <si>
    <t xml:space="preserve">   ３   年  度</t>
  </si>
  <si>
    <t xml:space="preserve">   ２   年  度</t>
  </si>
  <si>
    <t>令   和   元   年  度</t>
    <rPh sb="0" eb="1">
      <t>レイ</t>
    </rPh>
    <rPh sb="4" eb="5">
      <t>ワ</t>
    </rPh>
    <rPh sb="8" eb="9">
      <t>ガン</t>
    </rPh>
    <phoneticPr fontId="6"/>
  </si>
  <si>
    <t>前年度比</t>
    <rPh sb="0" eb="4">
      <t>ゼンネンドヒ</t>
    </rPh>
    <phoneticPr fontId="6"/>
  </si>
  <si>
    <r>
      <t>　　</t>
    </r>
    <r>
      <rPr>
        <b/>
        <sz val="7"/>
        <rFont val="ＭＳ 明朝"/>
        <family val="1"/>
        <charset val="128"/>
      </rPr>
      <t>歳　出</t>
    </r>
    <rPh sb="2" eb="3">
      <t>トシ</t>
    </rPh>
    <rPh sb="4" eb="5">
      <t>デ</t>
    </rPh>
    <phoneticPr fontId="6"/>
  </si>
  <si>
    <t>交通安全対策特別交付金</t>
    <phoneticPr fontId="6"/>
  </si>
  <si>
    <t>財政課調</t>
    <rPh sb="0" eb="2">
      <t>ザイセイ</t>
    </rPh>
    <rPh sb="2" eb="3">
      <t>カ</t>
    </rPh>
    <rPh sb="3" eb="4">
      <t>シラ</t>
    </rPh>
    <phoneticPr fontId="6"/>
  </si>
  <si>
    <r>
      <t>　　</t>
    </r>
    <r>
      <rPr>
        <b/>
        <sz val="7"/>
        <rFont val="ＭＳ 明朝"/>
        <family val="1"/>
        <charset val="128"/>
      </rPr>
      <t>歳　入</t>
    </r>
    <rPh sb="2" eb="3">
      <t>トシ</t>
    </rPh>
    <rPh sb="4" eb="5">
      <t>イ</t>
    </rPh>
    <phoneticPr fontId="6"/>
  </si>
  <si>
    <t>流域下水道事業会計</t>
    <rPh sb="0" eb="2">
      <t>リュウイキ</t>
    </rPh>
    <rPh sb="2" eb="5">
      <t>ゲスイドウ</t>
    </rPh>
    <phoneticPr fontId="4"/>
  </si>
  <si>
    <t>３　　年　　度</t>
  </si>
  <si>
    <t>２　　年　　度</t>
  </si>
  <si>
    <t>令　　和　　元　　年　　度</t>
    <rPh sb="0" eb="1">
      <t>レイ</t>
    </rPh>
    <rPh sb="3" eb="4">
      <t>ワ</t>
    </rPh>
    <rPh sb="6" eb="7">
      <t>ガン</t>
    </rPh>
    <phoneticPr fontId="6"/>
  </si>
  <si>
    <r>
      <t>県営住宅</t>
    </r>
    <r>
      <rPr>
        <sz val="7"/>
        <rFont val="ＭＳ 明朝"/>
        <family val="1"/>
        <charset val="128"/>
      </rPr>
      <t>事業会計</t>
    </r>
    <phoneticPr fontId="4"/>
  </si>
  <si>
    <t>中小企業資金会計</t>
  </si>
  <si>
    <t>地方独立行政法人
神奈川県立病院機構資金会計</t>
    <rPh sb="0" eb="2">
      <t>チホウ</t>
    </rPh>
    <rPh sb="2" eb="4">
      <t>ドクリツ</t>
    </rPh>
    <rPh sb="4" eb="6">
      <t>ギョウセイ</t>
    </rPh>
    <rPh sb="6" eb="8">
      <t>ホウジン</t>
    </rPh>
    <rPh sb="9" eb="12">
      <t>カナガワ</t>
    </rPh>
    <rPh sb="12" eb="14">
      <t>ケンリツ</t>
    </rPh>
    <rPh sb="14" eb="16">
      <t>ビョウイン</t>
    </rPh>
    <rPh sb="16" eb="18">
      <t>キコウ</t>
    </rPh>
    <rPh sb="18" eb="20">
      <t>シキン</t>
    </rPh>
    <rPh sb="20" eb="22">
      <t>カイケイ</t>
    </rPh>
    <phoneticPr fontId="6"/>
  </si>
  <si>
    <t>国民健康保険事業会計</t>
    <rPh sb="0" eb="2">
      <t>コクミン</t>
    </rPh>
    <rPh sb="2" eb="4">
      <t>ケンコウ</t>
    </rPh>
    <rPh sb="4" eb="6">
      <t>ホケン</t>
    </rPh>
    <rPh sb="6" eb="8">
      <t>ジギョウ</t>
    </rPh>
    <phoneticPr fontId="6"/>
  </si>
  <si>
    <t>母子父子寡婦福祉資金会計</t>
    <rPh sb="2" eb="4">
      <t>フシ</t>
    </rPh>
    <phoneticPr fontId="6"/>
  </si>
  <si>
    <t>介護保険財政安定化基金会計</t>
  </si>
  <si>
    <t>沿岸漁業改善資金会計</t>
  </si>
  <si>
    <t>地方消費税清算会計</t>
  </si>
  <si>
    <t>公営競技収益配分金等管理会計</t>
  </si>
  <si>
    <t>公債管理特別会計</t>
  </si>
  <si>
    <t>市町村自治振興事業会計</t>
  </si>
  <si>
    <t>２　　年　　度</t>
    <phoneticPr fontId="6"/>
  </si>
  <si>
    <t>比較増減</t>
  </si>
  <si>
    <t>当初予算額</t>
    <rPh sb="0" eb="2">
      <t>トウショ</t>
    </rPh>
    <phoneticPr fontId="6"/>
  </si>
  <si>
    <t xml:space="preserve">   住宅整備事業費充当分）を除いている。</t>
    <rPh sb="3" eb="5">
      <t>ジュウタク</t>
    </rPh>
    <rPh sb="5" eb="7">
      <t>セイビ</t>
    </rPh>
    <rPh sb="7" eb="10">
      <t>ジギョウヒ</t>
    </rPh>
    <rPh sb="10" eb="12">
      <t>ジュウトウ</t>
    </rPh>
    <rPh sb="12" eb="13">
      <t>ブン</t>
    </rPh>
    <rPh sb="15" eb="16">
      <t>ノゾ</t>
    </rPh>
    <phoneticPr fontId="6"/>
  </si>
  <si>
    <t xml:space="preserve">   充当分）を含み、特別会計の当該年度中償還額には、県営住宅事業会計で償還する853,000千円（令和２年度公営</t>
    <rPh sb="3" eb="5">
      <t>ジュウトウ</t>
    </rPh>
    <rPh sb="5" eb="6">
      <t>ブン</t>
    </rPh>
    <rPh sb="8" eb="9">
      <t>フク</t>
    </rPh>
    <rPh sb="11" eb="13">
      <t>トクベツ</t>
    </rPh>
    <rPh sb="13" eb="15">
      <t>カイケイ</t>
    </rPh>
    <rPh sb="16" eb="18">
      <t>トウガイ</t>
    </rPh>
    <rPh sb="18" eb="21">
      <t>ネンドチュウ</t>
    </rPh>
    <rPh sb="21" eb="23">
      <t>ショウカン</t>
    </rPh>
    <rPh sb="23" eb="24">
      <t>ガク</t>
    </rPh>
    <rPh sb="27" eb="29">
      <t>ケンエイ</t>
    </rPh>
    <rPh sb="29" eb="31">
      <t>ジュウタク</t>
    </rPh>
    <rPh sb="31" eb="33">
      <t>ジギョウ</t>
    </rPh>
    <rPh sb="33" eb="35">
      <t>カイケイ</t>
    </rPh>
    <rPh sb="53" eb="55">
      <t>ネンド</t>
    </rPh>
    <phoneticPr fontId="6"/>
  </si>
  <si>
    <t>　　　３　一般会計の当該年度中償還額には、県営住宅事業会計で償還する853,000千円（令和２年度公営住宅整備事業費</t>
    <rPh sb="5" eb="7">
      <t>イッパン</t>
    </rPh>
    <rPh sb="7" eb="9">
      <t>カイケイ</t>
    </rPh>
    <rPh sb="10" eb="12">
      <t>トウガイ</t>
    </rPh>
    <rPh sb="12" eb="15">
      <t>ネンドチュウ</t>
    </rPh>
    <rPh sb="15" eb="17">
      <t>ショウカン</t>
    </rPh>
    <rPh sb="17" eb="18">
      <t>ガク</t>
    </rPh>
    <rPh sb="21" eb="23">
      <t>ケンエイ</t>
    </rPh>
    <rPh sb="23" eb="25">
      <t>ジュウタク</t>
    </rPh>
    <rPh sb="25" eb="27">
      <t>ジギョウ</t>
    </rPh>
    <rPh sb="27" eb="29">
      <t>カイケイ</t>
    </rPh>
    <rPh sb="30" eb="32">
      <t>ショウカン</t>
    </rPh>
    <rPh sb="41" eb="43">
      <t>センエン</t>
    </rPh>
    <rPh sb="44" eb="46">
      <t>レイワ</t>
    </rPh>
    <rPh sb="47" eb="49">
      <t>ネンド</t>
    </rPh>
    <phoneticPr fontId="6"/>
  </si>
  <si>
    <t>　　　２　流域下水道事業会計は、令和２年度以降、特別会計から企業会計に移行している。</t>
    <rPh sb="5" eb="7">
      <t>リュウイキ</t>
    </rPh>
    <rPh sb="7" eb="10">
      <t>ゲスイドウ</t>
    </rPh>
    <rPh sb="10" eb="12">
      <t>ジギョウ</t>
    </rPh>
    <rPh sb="12" eb="14">
      <t>カイケイ</t>
    </rPh>
    <rPh sb="16" eb="18">
      <t>レイワ</t>
    </rPh>
    <rPh sb="19" eb="20">
      <t>ネン</t>
    </rPh>
    <rPh sb="20" eb="21">
      <t>ド</t>
    </rPh>
    <rPh sb="21" eb="23">
      <t>イコウ</t>
    </rPh>
    <rPh sb="24" eb="26">
      <t>トクベツ</t>
    </rPh>
    <rPh sb="26" eb="28">
      <t>カイケイ</t>
    </rPh>
    <rPh sb="30" eb="32">
      <t>キギョウ</t>
    </rPh>
    <rPh sb="32" eb="34">
      <t>カイケイ</t>
    </rPh>
    <rPh sb="35" eb="37">
      <t>イコウ</t>
    </rPh>
    <phoneticPr fontId="6"/>
  </si>
  <si>
    <t>（注）１　市場公募債及び銀行等引受債の満期一括償還に備えた公債管理特別会計への積立額を控除した額を表記している。</t>
    <rPh sb="5" eb="7">
      <t>シジョウ</t>
    </rPh>
    <rPh sb="7" eb="10">
      <t>コウボサイ</t>
    </rPh>
    <rPh sb="10" eb="11">
      <t>オヨ</t>
    </rPh>
    <rPh sb="12" eb="15">
      <t>ギンコウトウ</t>
    </rPh>
    <rPh sb="15" eb="17">
      <t>ヒキウケ</t>
    </rPh>
    <rPh sb="17" eb="18">
      <t>サイ</t>
    </rPh>
    <rPh sb="19" eb="21">
      <t>マンキ</t>
    </rPh>
    <rPh sb="21" eb="23">
      <t>イッカツ</t>
    </rPh>
    <rPh sb="23" eb="25">
      <t>ショウカン</t>
    </rPh>
    <rPh sb="26" eb="27">
      <t>ソナ</t>
    </rPh>
    <rPh sb="29" eb="31">
      <t>コウサイ</t>
    </rPh>
    <rPh sb="31" eb="33">
      <t>カンリ</t>
    </rPh>
    <rPh sb="33" eb="35">
      <t>トクベツ</t>
    </rPh>
    <rPh sb="35" eb="37">
      <t>カイケイ</t>
    </rPh>
    <rPh sb="39" eb="41">
      <t>ツミタテ</t>
    </rPh>
    <rPh sb="41" eb="42">
      <t>ガク</t>
    </rPh>
    <rPh sb="43" eb="45">
      <t>コウジョ</t>
    </rPh>
    <rPh sb="47" eb="48">
      <t>ガク</t>
    </rPh>
    <phoneticPr fontId="6"/>
  </si>
  <si>
    <t>県営住宅事業会計</t>
    <phoneticPr fontId="6"/>
  </si>
  <si>
    <t>流域下水道事業会計</t>
    <phoneticPr fontId="6"/>
  </si>
  <si>
    <t>中小企業資金会計</t>
    <phoneticPr fontId="6"/>
  </si>
  <si>
    <t>地方独立行政法人
神奈川県立病院機構資金会計</t>
    <rPh sb="0" eb="2">
      <t>チホウ</t>
    </rPh>
    <rPh sb="2" eb="4">
      <t>ドクリツ</t>
    </rPh>
    <rPh sb="4" eb="6">
      <t>ギョウセイ</t>
    </rPh>
    <rPh sb="6" eb="8">
      <t>ホウジン</t>
    </rPh>
    <rPh sb="9" eb="14">
      <t>カナガワケンリツ</t>
    </rPh>
    <rPh sb="14" eb="16">
      <t>ビョウイン</t>
    </rPh>
    <rPh sb="16" eb="18">
      <t>キコウ</t>
    </rPh>
    <rPh sb="18" eb="20">
      <t>シキン</t>
    </rPh>
    <phoneticPr fontId="6"/>
  </si>
  <si>
    <t>市町村自治振興事業会計</t>
    <rPh sb="9" eb="11">
      <t>カイケイ</t>
    </rPh>
    <phoneticPr fontId="6"/>
  </si>
  <si>
    <t>　特　　 別　　 会　　 計　</t>
    <phoneticPr fontId="6"/>
  </si>
  <si>
    <t>　一　　 般 　　会 　　計 　</t>
    <phoneticPr fontId="6"/>
  </si>
  <si>
    <t>令和元年度</t>
    <rPh sb="0" eb="2">
      <t>レイワ</t>
    </rPh>
    <rPh sb="2" eb="4">
      <t>ガンネン</t>
    </rPh>
    <phoneticPr fontId="15"/>
  </si>
  <si>
    <t>償還額</t>
  </si>
  <si>
    <t>借入額</t>
  </si>
  <si>
    <t>当該年度末
現在高</t>
    <rPh sb="0" eb="2">
      <t>トウガイ</t>
    </rPh>
    <rPh sb="2" eb="4">
      <t>ネンド</t>
    </rPh>
    <rPh sb="4" eb="5">
      <t>マツ</t>
    </rPh>
    <rPh sb="6" eb="8">
      <t>ゲンザイ</t>
    </rPh>
    <rPh sb="8" eb="9">
      <t>ダカ</t>
    </rPh>
    <phoneticPr fontId="6"/>
  </si>
  <si>
    <t>当該年度中</t>
    <rPh sb="0" eb="2">
      <t>トウガイ</t>
    </rPh>
    <rPh sb="2" eb="4">
      <t>ネンド</t>
    </rPh>
    <rPh sb="4" eb="5">
      <t>チュウ</t>
    </rPh>
    <phoneticPr fontId="6"/>
  </si>
  <si>
    <t>前年度末
現在高</t>
    <rPh sb="0" eb="1">
      <t>ゼン</t>
    </rPh>
    <rPh sb="1" eb="4">
      <t>ネンドマツ</t>
    </rPh>
    <rPh sb="5" eb="7">
      <t>ゲンザイ</t>
    </rPh>
    <rPh sb="7" eb="8">
      <t>タカ</t>
    </rPh>
    <phoneticPr fontId="6"/>
  </si>
  <si>
    <t>会          計          別</t>
    <rPh sb="0" eb="1">
      <t>カイ</t>
    </rPh>
    <rPh sb="11" eb="12">
      <t>ケイ</t>
    </rPh>
    <rPh sb="22" eb="23">
      <t>ベツ</t>
    </rPh>
    <phoneticPr fontId="6"/>
  </si>
  <si>
    <t>　単位　千円</t>
    <rPh sb="1" eb="3">
      <t>タンイ</t>
    </rPh>
    <rPh sb="4" eb="6">
      <t>センエン</t>
    </rPh>
    <phoneticPr fontId="6"/>
  </si>
  <si>
    <t>（注）令和３年度分は当初予算額である。</t>
    <rPh sb="1" eb="2">
      <t>チュウ</t>
    </rPh>
    <rPh sb="3" eb="5">
      <t>レイワ</t>
    </rPh>
    <rPh sb="6" eb="8">
      <t>ネンド</t>
    </rPh>
    <rPh sb="7" eb="8">
      <t>ド</t>
    </rPh>
    <rPh sb="8" eb="9">
      <t>ブン</t>
    </rPh>
    <rPh sb="10" eb="12">
      <t>トウショ</t>
    </rPh>
    <rPh sb="12" eb="14">
      <t>ヨサン</t>
    </rPh>
    <rPh sb="14" eb="15">
      <t>ガク</t>
    </rPh>
    <phoneticPr fontId="6"/>
  </si>
  <si>
    <t>種別割</t>
    <rPh sb="0" eb="2">
      <t>シュベツ</t>
    </rPh>
    <rPh sb="2" eb="3">
      <t>ワ</t>
    </rPh>
    <phoneticPr fontId="4"/>
  </si>
  <si>
    <t>環境性能割</t>
    <rPh sb="0" eb="2">
      <t>カンキョウ</t>
    </rPh>
    <rPh sb="2" eb="4">
      <t>セイノウ</t>
    </rPh>
    <rPh sb="4" eb="5">
      <t>ワ</t>
    </rPh>
    <phoneticPr fontId="4"/>
  </si>
  <si>
    <t>自動車税</t>
    <rPh sb="0" eb="3">
      <t>ジドウシャ</t>
    </rPh>
    <rPh sb="3" eb="4">
      <t>ゼイ</t>
    </rPh>
    <phoneticPr fontId="6"/>
  </si>
  <si>
    <t>森林環境譲与税</t>
    <rPh sb="0" eb="2">
      <t>シンリン</t>
    </rPh>
    <rPh sb="2" eb="4">
      <t>カンキョウ</t>
    </rPh>
    <rPh sb="4" eb="6">
      <t>ジョウヨ</t>
    </rPh>
    <rPh sb="6" eb="7">
      <t>ゼイ</t>
    </rPh>
    <phoneticPr fontId="6"/>
  </si>
  <si>
    <t>軽油引取税</t>
    <rPh sb="0" eb="5">
      <t>ケイユヒキトリゼイ</t>
    </rPh>
    <phoneticPr fontId="6"/>
  </si>
  <si>
    <t>自動車重量譲与税</t>
    <rPh sb="0" eb="3">
      <t>ジドウシャ</t>
    </rPh>
    <rPh sb="3" eb="5">
      <t>ジュウリョウ</t>
    </rPh>
    <rPh sb="5" eb="7">
      <t>ジョウヨ</t>
    </rPh>
    <rPh sb="7" eb="8">
      <t>ゼイ</t>
    </rPh>
    <phoneticPr fontId="6"/>
  </si>
  <si>
    <t>ゴルフ場利用税</t>
  </si>
  <si>
    <t>石油ガス譲与税</t>
    <rPh sb="0" eb="2">
      <t>セキユ</t>
    </rPh>
    <rPh sb="4" eb="6">
      <t>ジョウヨ</t>
    </rPh>
    <rPh sb="6" eb="7">
      <t>ゼイ</t>
    </rPh>
    <phoneticPr fontId="6"/>
  </si>
  <si>
    <t>県たばこ税</t>
  </si>
  <si>
    <t>地方揮発油譲与税</t>
    <rPh sb="0" eb="2">
      <t>チホウ</t>
    </rPh>
    <rPh sb="2" eb="5">
      <t>キハツユ</t>
    </rPh>
    <rPh sb="5" eb="7">
      <t>ジョウヨ</t>
    </rPh>
    <rPh sb="7" eb="8">
      <t>ゼイ</t>
    </rPh>
    <phoneticPr fontId="6"/>
  </si>
  <si>
    <t>不動産取得税</t>
  </si>
  <si>
    <t>特別法人事業譲与税</t>
    <rPh sb="0" eb="2">
      <t>トクベツ</t>
    </rPh>
    <rPh sb="2" eb="4">
      <t>ホウジン</t>
    </rPh>
    <rPh sb="4" eb="6">
      <t>ジギョウ</t>
    </rPh>
    <rPh sb="6" eb="8">
      <t>ジョウヨ</t>
    </rPh>
    <rPh sb="8" eb="9">
      <t>ゼイ</t>
    </rPh>
    <phoneticPr fontId="6"/>
  </si>
  <si>
    <t>地方消費税</t>
  </si>
  <si>
    <t>法人</t>
  </si>
  <si>
    <t>-</t>
    <phoneticPr fontId="6"/>
  </si>
  <si>
    <t xml:space="preserve">      ３年度</t>
    <rPh sb="7" eb="9">
      <t>ネンド</t>
    </rPh>
    <phoneticPr fontId="15"/>
  </si>
  <si>
    <t>個人</t>
    <phoneticPr fontId="4"/>
  </si>
  <si>
    <t>-</t>
  </si>
  <si>
    <t xml:space="preserve">      ２年度</t>
    <rPh sb="7" eb="9">
      <t>ネンド</t>
    </rPh>
    <phoneticPr fontId="15"/>
  </si>
  <si>
    <t>事業税</t>
  </si>
  <si>
    <t>利子割</t>
  </si>
  <si>
    <t>個人</t>
  </si>
  <si>
    <t>（旧法）自動車税</t>
    <rPh sb="1" eb="3">
      <t>キュウホウ</t>
    </rPh>
    <rPh sb="4" eb="7">
      <t>ジドウシャ</t>
    </rPh>
    <rPh sb="7" eb="8">
      <t>ゼイ</t>
    </rPh>
    <phoneticPr fontId="6"/>
  </si>
  <si>
    <t>県民税</t>
    <phoneticPr fontId="4"/>
  </si>
  <si>
    <t>（旧法）自動車取得税</t>
    <rPh sb="1" eb="3">
      <t>キュウホウ</t>
    </rPh>
    <rPh sb="4" eb="7">
      <t>ジドウシャ</t>
    </rPh>
    <rPh sb="7" eb="9">
      <t>シュトク</t>
    </rPh>
    <rPh sb="9" eb="10">
      <t>ゼイ</t>
    </rPh>
    <phoneticPr fontId="6"/>
  </si>
  <si>
    <t>狩猟税</t>
    <rPh sb="0" eb="1">
      <t>カ</t>
    </rPh>
    <phoneticPr fontId="6"/>
  </si>
  <si>
    <t>固定資産税</t>
    <rPh sb="0" eb="2">
      <t>コテイ</t>
    </rPh>
    <rPh sb="2" eb="5">
      <t>シサンゼイ</t>
    </rPh>
    <phoneticPr fontId="6"/>
  </si>
  <si>
    <t>鉱区税</t>
  </si>
  <si>
    <t>県　　税</t>
    <phoneticPr fontId="6"/>
  </si>
  <si>
    <t>構成比</t>
  </si>
  <si>
    <t>予算額</t>
  </si>
  <si>
    <t>税目</t>
    <phoneticPr fontId="6"/>
  </si>
  <si>
    <t>税目</t>
  </si>
  <si>
    <t>税制企画課調</t>
    <rPh sb="0" eb="2">
      <t>ゼイセイ</t>
    </rPh>
    <rPh sb="2" eb="4">
      <t>キカク</t>
    </rPh>
    <rPh sb="4" eb="5">
      <t>カ</t>
    </rPh>
    <rPh sb="5" eb="6">
      <t>シラ</t>
    </rPh>
    <phoneticPr fontId="6"/>
  </si>
  <si>
    <t>（注）表示単位未満切捨て</t>
    <rPh sb="1" eb="2">
      <t>チュウ</t>
    </rPh>
    <rPh sb="3" eb="5">
      <t>ヒョウジ</t>
    </rPh>
    <rPh sb="5" eb="7">
      <t>タンイ</t>
    </rPh>
    <rPh sb="7" eb="9">
      <t>ミマン</t>
    </rPh>
    <rPh sb="9" eb="11">
      <t>キリス</t>
    </rPh>
    <phoneticPr fontId="6"/>
  </si>
  <si>
    <t>狩猟税</t>
    <rPh sb="0" eb="2">
      <t>シュリョウ</t>
    </rPh>
    <rPh sb="2" eb="3">
      <t>ゼイ</t>
    </rPh>
    <phoneticPr fontId="6"/>
  </si>
  <si>
    <t>目的税</t>
  </si>
  <si>
    <t>（旧法）自動車税</t>
    <rPh sb="1" eb="3">
      <t>キュウホウ</t>
    </rPh>
    <rPh sb="4" eb="7">
      <t>ジドウシャ</t>
    </rPh>
    <rPh sb="7" eb="8">
      <t>ゼイ</t>
    </rPh>
    <phoneticPr fontId="4"/>
  </si>
  <si>
    <t>（旧法）自動車取得税</t>
    <rPh sb="1" eb="3">
      <t>キュウホウ</t>
    </rPh>
    <phoneticPr fontId="4"/>
  </si>
  <si>
    <t>種別割</t>
    <rPh sb="0" eb="2">
      <t>シュベツ</t>
    </rPh>
    <rPh sb="2" eb="3">
      <t>ワリ</t>
    </rPh>
    <phoneticPr fontId="6"/>
  </si>
  <si>
    <t>環境性能割</t>
    <rPh sb="0" eb="2">
      <t>カンキョウ</t>
    </rPh>
    <rPh sb="2" eb="4">
      <t>セイノウ</t>
    </rPh>
    <rPh sb="4" eb="5">
      <t>ワリ</t>
    </rPh>
    <phoneticPr fontId="6"/>
  </si>
  <si>
    <t>軽油引取税</t>
  </si>
  <si>
    <t>県民税</t>
  </si>
  <si>
    <t>普通税</t>
    <phoneticPr fontId="6"/>
  </si>
  <si>
    <t>令和元年度</t>
    <phoneticPr fontId="6"/>
  </si>
  <si>
    <t>平成30年度</t>
    <phoneticPr fontId="6"/>
  </si>
  <si>
    <t>収入未済額</t>
    <phoneticPr fontId="6"/>
  </si>
  <si>
    <t>不納欠損額</t>
    <rPh sb="0" eb="2">
      <t>フノウ</t>
    </rPh>
    <phoneticPr fontId="6"/>
  </si>
  <si>
    <t>過誤納金
還付未済額</t>
    <phoneticPr fontId="6"/>
  </si>
  <si>
    <t>調定額</t>
  </si>
  <si>
    <t>　　　　記載した。</t>
    <phoneticPr fontId="6"/>
  </si>
  <si>
    <t xml:space="preserve">      2 「自動車税」の「種別割」に係る増差額及び前年対比の欄には、「（旧法）自動車税」を含めたものを</t>
    <rPh sb="9" eb="12">
      <t>ジドウシャ</t>
    </rPh>
    <rPh sb="12" eb="13">
      <t>ゼイ</t>
    </rPh>
    <rPh sb="16" eb="18">
      <t>シュベツ</t>
    </rPh>
    <rPh sb="18" eb="19">
      <t>ワ</t>
    </rPh>
    <rPh sb="21" eb="22">
      <t>カカ</t>
    </rPh>
    <rPh sb="23" eb="24">
      <t>ゾウ</t>
    </rPh>
    <rPh sb="24" eb="26">
      <t>サガク</t>
    </rPh>
    <rPh sb="26" eb="27">
      <t>オヨ</t>
    </rPh>
    <rPh sb="28" eb="30">
      <t>ゼンネン</t>
    </rPh>
    <rPh sb="30" eb="32">
      <t>タイヒ</t>
    </rPh>
    <rPh sb="33" eb="34">
      <t>ラン</t>
    </rPh>
    <rPh sb="39" eb="41">
      <t>キュウホウ</t>
    </rPh>
    <rPh sb="42" eb="46">
      <t>ジドウシャゼイ</t>
    </rPh>
    <rPh sb="48" eb="49">
      <t>フク</t>
    </rPh>
    <phoneticPr fontId="6"/>
  </si>
  <si>
    <t>（注）1 表示単位未満切捨て</t>
    <rPh sb="1" eb="2">
      <t>チュウ</t>
    </rPh>
    <rPh sb="5" eb="7">
      <t>ヒョウジ</t>
    </rPh>
    <rPh sb="7" eb="9">
      <t>タンイ</t>
    </rPh>
    <rPh sb="9" eb="11">
      <t>ミマン</t>
    </rPh>
    <rPh sb="11" eb="13">
      <t>キリス</t>
    </rPh>
    <phoneticPr fontId="6"/>
  </si>
  <si>
    <t>(法人二税)</t>
  </si>
  <si>
    <t>合計</t>
  </si>
  <si>
    <t>（旧法）軽油引取税</t>
    <rPh sb="1" eb="3">
      <t>キュウホウ</t>
    </rPh>
    <rPh sb="4" eb="6">
      <t>ケイユ</t>
    </rPh>
    <rPh sb="6" eb="8">
      <t>ヒキトリ</t>
    </rPh>
    <rPh sb="8" eb="9">
      <t>ゼイ</t>
    </rPh>
    <phoneticPr fontId="6"/>
  </si>
  <si>
    <t>-</t>
    <phoneticPr fontId="6"/>
  </si>
  <si>
    <t>種別割</t>
    <rPh sb="0" eb="2">
      <t>シュベツ</t>
    </rPh>
    <rPh sb="2" eb="3">
      <t>ワリ</t>
    </rPh>
    <phoneticPr fontId="4"/>
  </si>
  <si>
    <t>環境性能割</t>
    <rPh sb="0" eb="2">
      <t>カンキョウ</t>
    </rPh>
    <rPh sb="2" eb="4">
      <t>セイノウ</t>
    </rPh>
    <rPh sb="4" eb="5">
      <t>ワリ</t>
    </rPh>
    <phoneticPr fontId="4"/>
  </si>
  <si>
    <t>自動車税</t>
    <rPh sb="0" eb="3">
      <t>ジドウシャ</t>
    </rPh>
    <rPh sb="3" eb="4">
      <t>ゼイ</t>
    </rPh>
    <phoneticPr fontId="4"/>
  </si>
  <si>
    <t>地方消費税</t>
    <phoneticPr fontId="6"/>
  </si>
  <si>
    <t>％</t>
    <phoneticPr fontId="6"/>
  </si>
  <si>
    <t>千円</t>
    <rPh sb="0" eb="2">
      <t>センエン</t>
    </rPh>
    <phoneticPr fontId="6"/>
  </si>
  <si>
    <t>％</t>
    <phoneticPr fontId="6"/>
  </si>
  <si>
    <t>Ｂ／Ｃ</t>
    <phoneticPr fontId="6"/>
  </si>
  <si>
    <t>Ｂ－Ｃ</t>
    <phoneticPr fontId="6"/>
  </si>
  <si>
    <t>Ｃ</t>
    <phoneticPr fontId="6"/>
  </si>
  <si>
    <t>Ｂ／Ａ</t>
    <phoneticPr fontId="6"/>
  </si>
  <si>
    <t>Ｂ</t>
    <phoneticPr fontId="6"/>
  </si>
  <si>
    <t>Ａ</t>
    <phoneticPr fontId="6"/>
  </si>
  <si>
    <t>前年度比</t>
    <phoneticPr fontId="6"/>
  </si>
  <si>
    <t>増　差　額</t>
    <phoneticPr fontId="6"/>
  </si>
  <si>
    <t>前年度決算額</t>
    <phoneticPr fontId="6"/>
  </si>
  <si>
    <t>対予算額
収 入 率</t>
    <phoneticPr fontId="6"/>
  </si>
  <si>
    <t>収 入 済 額</t>
    <phoneticPr fontId="6"/>
  </si>
  <si>
    <t>予　算　額</t>
    <phoneticPr fontId="6"/>
  </si>
  <si>
    <t>　国有提供施設等所在市町村助成交付金、財産収入、寄附金、繰入金、繰越金、諸収入を指す。</t>
    <phoneticPr fontId="4"/>
  </si>
  <si>
    <t>　　　２　「実質収支」歳入総額－歳出総額－翌年度へ繰越すべき財源。</t>
    <rPh sb="6" eb="8">
      <t>ジッシツ</t>
    </rPh>
    <rPh sb="8" eb="10">
      <t>シュウシ</t>
    </rPh>
    <rPh sb="11" eb="13">
      <t>サイニュウ</t>
    </rPh>
    <rPh sb="13" eb="15">
      <t>ソウガク</t>
    </rPh>
    <rPh sb="16" eb="18">
      <t>サイシュツ</t>
    </rPh>
    <rPh sb="18" eb="20">
      <t>ソウガク</t>
    </rPh>
    <rPh sb="21" eb="24">
      <t>ヨクネンド</t>
    </rPh>
    <rPh sb="25" eb="27">
      <t>クリコ</t>
    </rPh>
    <rPh sb="30" eb="32">
      <t>ザイゲン</t>
    </rPh>
    <phoneticPr fontId="6"/>
  </si>
  <si>
    <t>　特別地方消費税交付金、自動車取得税交付金、軽油引取税交付金、自動車税環境性能割交付金、</t>
    <rPh sb="31" eb="34">
      <t>ジドウシャ</t>
    </rPh>
    <rPh sb="34" eb="35">
      <t>ゼイ</t>
    </rPh>
    <rPh sb="35" eb="43">
      <t>カンキョウセイノウワリコウフキン</t>
    </rPh>
    <phoneticPr fontId="6"/>
  </si>
  <si>
    <t>　　　　 ルールに基づき区分し直したもの。</t>
    <rPh sb="9" eb="10">
      <t>モト</t>
    </rPh>
    <rPh sb="12" eb="14">
      <t>クブン</t>
    </rPh>
    <rPh sb="15" eb="16">
      <t>ナオ</t>
    </rPh>
    <phoneticPr fontId="6"/>
  </si>
  <si>
    <t>　分離課税所得割交付金、道府県民税所得割臨時交付金、地方消費税交付金、ゴルフ場利用税交付金、</t>
    <rPh sb="12" eb="17">
      <t>ドウフケンミンゼイ</t>
    </rPh>
    <rPh sb="17" eb="19">
      <t>ショトク</t>
    </rPh>
    <rPh sb="19" eb="20">
      <t>ワリ</t>
    </rPh>
    <rPh sb="20" eb="22">
      <t>リンジ</t>
    </rPh>
    <rPh sb="22" eb="25">
      <t>コウフキン</t>
    </rPh>
    <rPh sb="38" eb="39">
      <t>ジョウ</t>
    </rPh>
    <rPh sb="39" eb="41">
      <t>リヨウ</t>
    </rPh>
    <rPh sb="41" eb="42">
      <t>ゼイ</t>
    </rPh>
    <rPh sb="42" eb="45">
      <t>コウフキン</t>
    </rPh>
    <phoneticPr fontId="6"/>
  </si>
  <si>
    <t>　　　　 各地方公共団体間の財政比較や時系列比較などを可能とするため、様々な区分の決算を全国共通の</t>
    <rPh sb="14" eb="16">
      <t>ザイセイ</t>
    </rPh>
    <rPh sb="16" eb="18">
      <t>ヒカク</t>
    </rPh>
    <rPh sb="19" eb="22">
      <t>ジケイレツ</t>
    </rPh>
    <rPh sb="22" eb="24">
      <t>ヒカク</t>
    </rPh>
    <rPh sb="27" eb="29">
      <t>カノウ</t>
    </rPh>
    <rPh sb="35" eb="37">
      <t>サマザマ</t>
    </rPh>
    <rPh sb="38" eb="40">
      <t>クブン</t>
    </rPh>
    <rPh sb="41" eb="43">
      <t>ケッサン</t>
    </rPh>
    <rPh sb="44" eb="46">
      <t>ゼンコク</t>
    </rPh>
    <rPh sb="46" eb="48">
      <t>キョウツウ</t>
    </rPh>
    <phoneticPr fontId="6"/>
  </si>
  <si>
    <t>３　歳入内訳の「その他」は、地方譲与税、利子割交付金、配当割交付金、株式等譲渡所得割交付金、</t>
    <rPh sb="2" eb="4">
      <t>サイニュウ</t>
    </rPh>
    <rPh sb="4" eb="6">
      <t>ウチワケ</t>
    </rPh>
    <rPh sb="10" eb="11">
      <t>タ</t>
    </rPh>
    <rPh sb="14" eb="16">
      <t>チホウ</t>
    </rPh>
    <rPh sb="16" eb="18">
      <t>ジョウヨ</t>
    </rPh>
    <rPh sb="18" eb="19">
      <t>ゼイ</t>
    </rPh>
    <rPh sb="20" eb="22">
      <t>リシ</t>
    </rPh>
    <rPh sb="22" eb="23">
      <t>ワ</t>
    </rPh>
    <rPh sb="23" eb="26">
      <t>コウフキン</t>
    </rPh>
    <rPh sb="27" eb="29">
      <t>ハイトウ</t>
    </rPh>
    <rPh sb="29" eb="30">
      <t>ワ</t>
    </rPh>
    <rPh sb="30" eb="33">
      <t>コウフキン</t>
    </rPh>
    <rPh sb="34" eb="37">
      <t>カブシキトウ</t>
    </rPh>
    <rPh sb="37" eb="39">
      <t>ジョウト</t>
    </rPh>
    <rPh sb="39" eb="41">
      <t>ショトク</t>
    </rPh>
    <rPh sb="41" eb="42">
      <t>ワ</t>
    </rPh>
    <rPh sb="42" eb="45">
      <t>コウフキン</t>
    </rPh>
    <phoneticPr fontId="6"/>
  </si>
  <si>
    <t>（注）１　「普通会計」公営事業会計以外の会計を統合して一つの会計としてとらえた統計上の会計区分。</t>
    <rPh sb="1" eb="2">
      <t>チュウ</t>
    </rPh>
    <rPh sb="6" eb="8">
      <t>フツウ</t>
    </rPh>
    <rPh sb="8" eb="10">
      <t>カイケイ</t>
    </rPh>
    <rPh sb="11" eb="13">
      <t>コウエイ</t>
    </rPh>
    <rPh sb="13" eb="15">
      <t>ジギョウ</t>
    </rPh>
    <rPh sb="15" eb="17">
      <t>カイケイ</t>
    </rPh>
    <rPh sb="17" eb="19">
      <t>イガイ</t>
    </rPh>
    <rPh sb="20" eb="22">
      <t>カイケイ</t>
    </rPh>
    <rPh sb="23" eb="25">
      <t>トウゴウ</t>
    </rPh>
    <rPh sb="27" eb="28">
      <t>ヒト</t>
    </rPh>
    <rPh sb="30" eb="32">
      <t>カイケイ</t>
    </rPh>
    <rPh sb="39" eb="42">
      <t>トウケイジョウ</t>
    </rPh>
    <rPh sb="43" eb="45">
      <t>カイケイ</t>
    </rPh>
    <rPh sb="45" eb="47">
      <t>クブン</t>
    </rPh>
    <phoneticPr fontId="6"/>
  </si>
  <si>
    <t>清川村</t>
  </si>
  <si>
    <t>愛川町</t>
  </si>
  <si>
    <t>湯河原町</t>
  </si>
  <si>
    <t>真鶴町</t>
  </si>
  <si>
    <t>箱根町</t>
  </si>
  <si>
    <t>開成町</t>
  </si>
  <si>
    <t>山北町</t>
  </si>
  <si>
    <t>松田町</t>
  </si>
  <si>
    <t>大井町</t>
  </si>
  <si>
    <t>中井町</t>
  </si>
  <si>
    <t>二宮町</t>
  </si>
  <si>
    <t>大磯町</t>
  </si>
  <si>
    <t>寒川町</t>
  </si>
  <si>
    <t>葉山町</t>
  </si>
  <si>
    <t>綾瀬市</t>
  </si>
  <si>
    <t>南足柄市</t>
  </si>
  <si>
    <t>座間市</t>
  </si>
  <si>
    <t>海老名市</t>
  </si>
  <si>
    <t>伊勢原市</t>
  </si>
  <si>
    <t>大和市</t>
  </si>
  <si>
    <t>厚木市</t>
  </si>
  <si>
    <t>秦野市</t>
  </si>
  <si>
    <t>三浦市</t>
  </si>
  <si>
    <t>逗子市</t>
  </si>
  <si>
    <t>茅ヶ崎市</t>
  </si>
  <si>
    <t>小田原市</t>
  </si>
  <si>
    <t>藤沢市</t>
  </si>
  <si>
    <t>鎌倉市</t>
  </si>
  <si>
    <t>平塚市</t>
  </si>
  <si>
    <t>横須賀市</t>
  </si>
  <si>
    <t>相模原市</t>
  </si>
  <si>
    <t>川崎市</t>
  </si>
  <si>
    <t>横浜市</t>
  </si>
  <si>
    <t>町村計</t>
  </si>
  <si>
    <t>市計</t>
  </si>
  <si>
    <t xml:space="preserve">    ２年度</t>
    <phoneticPr fontId="6"/>
  </si>
  <si>
    <t xml:space="preserve"> 令和元年度</t>
    <rPh sb="1" eb="3">
      <t>レイワ</t>
    </rPh>
    <rPh sb="3" eb="4">
      <t>ガン</t>
    </rPh>
    <rPh sb="4" eb="6">
      <t>ネンド</t>
    </rPh>
    <phoneticPr fontId="6"/>
  </si>
  <si>
    <t>実質収支</t>
  </si>
  <si>
    <t>歳出総額</t>
  </si>
  <si>
    <t>歳入総額</t>
  </si>
  <si>
    <t>うち固定資産税</t>
  </si>
  <si>
    <t>うち市町村民税</t>
  </si>
  <si>
    <t>その他</t>
  </si>
  <si>
    <t>地方債</t>
  </si>
  <si>
    <t>国・県支出金</t>
  </si>
  <si>
    <t>地　方　特　例
交　付　金　等　</t>
    <rPh sb="10" eb="11">
      <t>フ</t>
    </rPh>
    <rPh sb="12" eb="13">
      <t>キン</t>
    </rPh>
    <rPh sb="14" eb="15">
      <t>トウ</t>
    </rPh>
    <phoneticPr fontId="6"/>
  </si>
  <si>
    <t>地方税</t>
  </si>
  <si>
    <t>　歳　　　　　　　　入　　　　　　　　内　　　　　　　　訳</t>
  </si>
  <si>
    <t>決算収支</t>
  </si>
  <si>
    <t>市町村名</t>
  </si>
  <si>
    <t>市町村課調</t>
    <rPh sb="0" eb="3">
      <t>シチョウソン</t>
    </rPh>
    <rPh sb="3" eb="4">
      <t>カ</t>
    </rPh>
    <rPh sb="4" eb="5">
      <t>シラ</t>
    </rPh>
    <phoneticPr fontId="6"/>
  </si>
  <si>
    <t>（注）　目的別歳出の「その他」は、災害復旧費、公債費、諸支出金、前年度繰上充用金を指す。</t>
    <rPh sb="1" eb="2">
      <t>チュウ</t>
    </rPh>
    <rPh sb="4" eb="6">
      <t>モクテキ</t>
    </rPh>
    <rPh sb="6" eb="7">
      <t>ベツ</t>
    </rPh>
    <rPh sb="7" eb="9">
      <t>サイシュツ</t>
    </rPh>
    <rPh sb="13" eb="14">
      <t>タ</t>
    </rPh>
    <rPh sb="17" eb="19">
      <t>サイガイ</t>
    </rPh>
    <rPh sb="19" eb="21">
      <t>フッキュウ</t>
    </rPh>
    <rPh sb="21" eb="22">
      <t>ヒ</t>
    </rPh>
    <rPh sb="23" eb="26">
      <t>コウサイヒ</t>
    </rPh>
    <rPh sb="27" eb="28">
      <t>ショ</t>
    </rPh>
    <rPh sb="28" eb="31">
      <t>シシュツキン</t>
    </rPh>
    <rPh sb="32" eb="35">
      <t>ゼンネンド</t>
    </rPh>
    <rPh sb="35" eb="37">
      <t>クリア</t>
    </rPh>
    <rPh sb="37" eb="38">
      <t>ジュウ</t>
    </rPh>
    <rPh sb="38" eb="39">
      <t>ヨウ</t>
    </rPh>
    <rPh sb="39" eb="40">
      <t>キン</t>
    </rPh>
    <rPh sb="41" eb="42">
      <t>サ</t>
    </rPh>
    <phoneticPr fontId="6"/>
  </si>
  <si>
    <t xml:space="preserve">    ２年度</t>
    <rPh sb="5" eb="7">
      <t>ネンド</t>
    </rPh>
    <phoneticPr fontId="15"/>
  </si>
  <si>
    <t>消防費</t>
  </si>
  <si>
    <t>農林水産業費</t>
    <rPh sb="4" eb="5">
      <t>ギョウ</t>
    </rPh>
    <phoneticPr fontId="6"/>
  </si>
  <si>
    <t>　　　歳　　　　　　　　　　出　　　　　　　　　　内　　　　　　　　　　訳</t>
  </si>
  <si>
    <t>目　　　　　　　　　　的　　　　　　　　　　別</t>
  </si>
  <si>
    <t>１　歳出（目的別）</t>
    <rPh sb="2" eb="4">
      <t>サイシュツ</t>
    </rPh>
    <rPh sb="5" eb="7">
      <t>モクテキ</t>
    </rPh>
    <rPh sb="7" eb="8">
      <t>ベツ</t>
    </rPh>
    <phoneticPr fontId="6"/>
  </si>
  <si>
    <t>繰出金</t>
  </si>
  <si>
    <t>投資及び出資
金・貸付金</t>
  </si>
  <si>
    <t>積立金</t>
  </si>
  <si>
    <t>失業対策
事 業 費</t>
  </si>
  <si>
    <t>災害復旧
事 業 費</t>
  </si>
  <si>
    <t>普通建設
事 業 費</t>
  </si>
  <si>
    <t>補助費等</t>
  </si>
  <si>
    <t>扶助費</t>
  </si>
  <si>
    <t>維持補修費</t>
  </si>
  <si>
    <t>物件費</t>
  </si>
  <si>
    <t>人件費</t>
  </si>
  <si>
    <t>性　　　　　　　　　　質　　　　　　　　　　別</t>
  </si>
  <si>
    <t>２　歳出（性質別）</t>
    <rPh sb="2" eb="4">
      <t>サイシュツ</t>
    </rPh>
    <rPh sb="5" eb="7">
      <t>セイシツ</t>
    </rPh>
    <rPh sb="7" eb="8">
      <t>ベツ</t>
    </rPh>
    <phoneticPr fontId="6"/>
  </si>
  <si>
    <t>…</t>
    <phoneticPr fontId="6"/>
  </si>
  <si>
    <t>…</t>
    <phoneticPr fontId="6"/>
  </si>
  <si>
    <t>出資による権利</t>
  </si>
  <si>
    <t>有価証券</t>
  </si>
  <si>
    <t>…</t>
    <phoneticPr fontId="6"/>
  </si>
  <si>
    <t>…</t>
  </si>
  <si>
    <t>無体財産権</t>
  </si>
  <si>
    <t>…</t>
    <phoneticPr fontId="6"/>
  </si>
  <si>
    <t>物権</t>
  </si>
  <si>
    <t>動産</t>
  </si>
  <si>
    <t>立木</t>
  </si>
  <si>
    <t>普通財産</t>
  </si>
  <si>
    <t>山林</t>
  </si>
  <si>
    <t>その他の施設</t>
  </si>
  <si>
    <t>公園</t>
  </si>
  <si>
    <t>公営住宅</t>
  </si>
  <si>
    <t>公共用財産</t>
  </si>
  <si>
    <t>学校</t>
  </si>
  <si>
    <t>行政機関</t>
    <rPh sb="0" eb="2">
      <t>ギョウセイ</t>
    </rPh>
    <rPh sb="2" eb="4">
      <t>キカン</t>
    </rPh>
    <phoneticPr fontId="6"/>
  </si>
  <si>
    <t>警察(消防)施設</t>
  </si>
  <si>
    <t>その他の</t>
    <phoneticPr fontId="6"/>
  </si>
  <si>
    <t>本庁舎</t>
  </si>
  <si>
    <t>平　　成　　30　　年　　度</t>
    <phoneticPr fontId="6"/>
  </si>
  <si>
    <t>建物</t>
  </si>
  <si>
    <t>土地</t>
  </si>
  <si>
    <t>種別</t>
    <rPh sb="0" eb="2">
      <t>シュベツ</t>
    </rPh>
    <phoneticPr fontId="6"/>
  </si>
  <si>
    <t>価格計</t>
  </si>
  <si>
    <t>区分</t>
  </si>
  <si>
    <t>㎡</t>
  </si>
  <si>
    <t>(山　　林)</t>
    <phoneticPr fontId="6"/>
  </si>
  <si>
    <t>㎡</t>
    <phoneticPr fontId="6"/>
  </si>
  <si>
    <t>…</t>
    <phoneticPr fontId="4"/>
  </si>
  <si>
    <t xml:space="preserve">    ２年度</t>
    <rPh sb="5" eb="7">
      <t>ネンド</t>
    </rPh>
    <phoneticPr fontId="1"/>
  </si>
  <si>
    <t>令和元年度</t>
  </si>
  <si>
    <t>価格</t>
  </si>
  <si>
    <t>数量</t>
  </si>
  <si>
    <t>(各年度３月31日現在）財産経営課調</t>
    <rPh sb="1" eb="4">
      <t>カクネンド</t>
    </rPh>
    <rPh sb="5" eb="6">
      <t>ガツ</t>
    </rPh>
    <rPh sb="8" eb="9">
      <t>ニチ</t>
    </rPh>
    <rPh sb="9" eb="11">
      <t>ゲンザイ</t>
    </rPh>
    <rPh sb="12" eb="14">
      <t>ザイサン</t>
    </rPh>
    <rPh sb="14" eb="16">
      <t>ケイエイ</t>
    </rPh>
    <rPh sb="16" eb="17">
      <t>カ</t>
    </rPh>
    <rPh sb="17" eb="18">
      <t>シラ</t>
    </rPh>
    <phoneticPr fontId="4"/>
  </si>
  <si>
    <t>ｘ</t>
  </si>
  <si>
    <t>座間市・海老名市・
大和市・綾瀬市</t>
    <phoneticPr fontId="6"/>
  </si>
  <si>
    <t>大和</t>
    <phoneticPr fontId="6"/>
  </si>
  <si>
    <t>厚木市・愛甲郡</t>
    <phoneticPr fontId="6"/>
  </si>
  <si>
    <t>厚木</t>
    <phoneticPr fontId="6"/>
  </si>
  <si>
    <t>相模原市</t>
    <phoneticPr fontId="6"/>
  </si>
  <si>
    <t>相模原</t>
    <phoneticPr fontId="6"/>
  </si>
  <si>
    <t>小田原市・南足柄市・
足柄上郡・足柄下郡</t>
    <phoneticPr fontId="6"/>
  </si>
  <si>
    <t>小田原</t>
    <phoneticPr fontId="6"/>
  </si>
  <si>
    <t>藤沢市・茅ヶ崎市
・高座郡</t>
    <phoneticPr fontId="6"/>
  </si>
  <si>
    <t>藤沢</t>
    <phoneticPr fontId="6"/>
  </si>
  <si>
    <t>鎌倉市・逗子市・
三浦郡</t>
    <phoneticPr fontId="6"/>
  </si>
  <si>
    <t>鎌倉</t>
    <phoneticPr fontId="6"/>
  </si>
  <si>
    <t>平塚市・秦野市
・伊勢原市・中郡</t>
    <phoneticPr fontId="6"/>
  </si>
  <si>
    <t>平塚</t>
    <phoneticPr fontId="6"/>
  </si>
  <si>
    <t>横須賀市・三浦市</t>
  </si>
  <si>
    <t>横須賀</t>
  </si>
  <si>
    <t>川崎市多摩区・麻生区</t>
  </si>
  <si>
    <t>川崎西</t>
  </si>
  <si>
    <t>川崎市中原区・高津区
・宮前区</t>
  </si>
  <si>
    <t>川崎北</t>
  </si>
  <si>
    <t>川崎市川崎区・幸区</t>
  </si>
  <si>
    <t>川崎南</t>
  </si>
  <si>
    <t>横浜市緑区・青葉区
・都筑区</t>
    <phoneticPr fontId="6"/>
  </si>
  <si>
    <t>緑</t>
    <phoneticPr fontId="6"/>
  </si>
  <si>
    <t>横浜市戸塚区・栄区
・泉区</t>
    <phoneticPr fontId="6"/>
  </si>
  <si>
    <t>戸塚</t>
    <phoneticPr fontId="6"/>
  </si>
  <si>
    <t>横浜市神奈川区・
港北区</t>
    <phoneticPr fontId="4"/>
  </si>
  <si>
    <t>神奈川</t>
  </si>
  <si>
    <t>横浜市南区・港南区
・磯子区・金沢区</t>
    <phoneticPr fontId="6"/>
  </si>
  <si>
    <t>横浜南</t>
    <phoneticPr fontId="6"/>
  </si>
  <si>
    <t>横浜市保土ケ谷区・
旭区・瀬谷区</t>
    <phoneticPr fontId="6"/>
  </si>
  <si>
    <t>保土ケ谷</t>
    <phoneticPr fontId="6"/>
  </si>
  <si>
    <t>横浜市中区・西区</t>
    <phoneticPr fontId="6"/>
  </si>
  <si>
    <t>横浜中</t>
    <phoneticPr fontId="6"/>
  </si>
  <si>
    <t>横浜市鶴見区</t>
    <phoneticPr fontId="6"/>
  </si>
  <si>
    <t>鶴見</t>
    <phoneticPr fontId="6"/>
  </si>
  <si>
    <t>30年度</t>
    <phoneticPr fontId="6"/>
  </si>
  <si>
    <t>平成29年度</t>
    <phoneticPr fontId="6"/>
  </si>
  <si>
    <t>管轄区域</t>
  </si>
  <si>
    <t>その他</t>
    <phoneticPr fontId="6"/>
  </si>
  <si>
    <t>揮発油税及
地方揮発油税</t>
    <rPh sb="8" eb="11">
      <t>キハツユ</t>
    </rPh>
    <phoneticPr fontId="6"/>
  </si>
  <si>
    <t>たばこ税及
たばこ特別税</t>
    <rPh sb="3" eb="4">
      <t>ゼイ</t>
    </rPh>
    <phoneticPr fontId="6"/>
  </si>
  <si>
    <t>酒税</t>
    <rPh sb="0" eb="2">
      <t>シュゼイ</t>
    </rPh>
    <phoneticPr fontId="6"/>
  </si>
  <si>
    <t>消費税及
地方消費税</t>
    <rPh sb="0" eb="3">
      <t>ショウヒゼイ</t>
    </rPh>
    <rPh sb="3" eb="4">
      <t>オヨ</t>
    </rPh>
    <rPh sb="5" eb="7">
      <t>チホウ</t>
    </rPh>
    <rPh sb="7" eb="10">
      <t>ショウヒゼイ</t>
    </rPh>
    <phoneticPr fontId="6"/>
  </si>
  <si>
    <t>消費税</t>
    <rPh sb="0" eb="3">
      <t>ショウヒゼイ</t>
    </rPh>
    <phoneticPr fontId="6"/>
  </si>
  <si>
    <t>相続税</t>
  </si>
  <si>
    <t>地方法人税</t>
    <rPh sb="0" eb="2">
      <t>チホウ</t>
    </rPh>
    <rPh sb="2" eb="5">
      <t>ホウジンゼイ</t>
    </rPh>
    <phoneticPr fontId="4"/>
  </si>
  <si>
    <t>法人税</t>
  </si>
  <si>
    <t>申告所得税及　復興特別所得税</t>
    <rPh sb="0" eb="2">
      <t>シンコク</t>
    </rPh>
    <rPh sb="2" eb="5">
      <t>ショトクゼイ</t>
    </rPh>
    <rPh sb="5" eb="6">
      <t>オヨ</t>
    </rPh>
    <rPh sb="7" eb="9">
      <t>フッコウ</t>
    </rPh>
    <rPh sb="9" eb="11">
      <t>トクベツ</t>
    </rPh>
    <rPh sb="11" eb="14">
      <t>ショトクゼイ</t>
    </rPh>
    <phoneticPr fontId="6"/>
  </si>
  <si>
    <t>申　告
所得税</t>
    <phoneticPr fontId="6"/>
  </si>
  <si>
    <t>源泉所得税及　復興特別所得税</t>
    <rPh sb="0" eb="2">
      <t>ゲンセン</t>
    </rPh>
    <rPh sb="2" eb="5">
      <t>ショトクゼイ</t>
    </rPh>
    <rPh sb="5" eb="6">
      <t>オヨ</t>
    </rPh>
    <rPh sb="7" eb="9">
      <t>フッコウ</t>
    </rPh>
    <rPh sb="9" eb="11">
      <t>トクベツ</t>
    </rPh>
    <rPh sb="11" eb="14">
      <t>ショトクゼイ</t>
    </rPh>
    <phoneticPr fontId="6"/>
  </si>
  <si>
    <t>源　泉
所得税</t>
    <phoneticPr fontId="6"/>
  </si>
  <si>
    <t>計</t>
  </si>
  <si>
    <t>税務署別</t>
  </si>
  <si>
    <t>東京国税局「統計情報」より作成</t>
    <rPh sb="0" eb="2">
      <t>トウキョウ</t>
    </rPh>
    <rPh sb="2" eb="3">
      <t>コク</t>
    </rPh>
    <rPh sb="3" eb="4">
      <t>ゼイ</t>
    </rPh>
    <rPh sb="4" eb="5">
      <t>キョク</t>
    </rPh>
    <rPh sb="6" eb="8">
      <t>トウケイ</t>
    </rPh>
    <rPh sb="8" eb="10">
      <t>ジョウホウ</t>
    </rPh>
    <rPh sb="13" eb="15">
      <t>サクセイ</t>
    </rPh>
    <phoneticPr fontId="6"/>
  </si>
  <si>
    <t>　単位　百万円（上段　徴収決定済額、下段　収納済額）</t>
    <rPh sb="1" eb="3">
      <t>タンイ</t>
    </rPh>
    <rPh sb="4" eb="7">
      <t>ヒャクマンエン</t>
    </rPh>
    <rPh sb="8" eb="10">
      <t>ジョウダン</t>
    </rPh>
    <rPh sb="11" eb="13">
      <t>チョウシュウ</t>
    </rPh>
    <rPh sb="13" eb="15">
      <t>ケッテイ</t>
    </rPh>
    <rPh sb="15" eb="16">
      <t>ズ</t>
    </rPh>
    <rPh sb="16" eb="17">
      <t>ガク</t>
    </rPh>
    <rPh sb="18" eb="20">
      <t>ゲダン</t>
    </rPh>
    <rPh sb="21" eb="23">
      <t>シュウノウ</t>
    </rPh>
    <rPh sb="23" eb="24">
      <t>ズ</t>
    </rPh>
    <rPh sb="24" eb="25">
      <t>ガク</t>
    </rPh>
    <phoneticPr fontId="6"/>
  </si>
  <si>
    <t>（注）　「事業所得者」の数値は、「営業等所得者」と「農業所得者」を合計したものである。</t>
    <rPh sb="1" eb="2">
      <t>チュウ</t>
    </rPh>
    <rPh sb="5" eb="7">
      <t>ジギョウ</t>
    </rPh>
    <rPh sb="7" eb="9">
      <t>ショトク</t>
    </rPh>
    <rPh sb="9" eb="10">
      <t>シャ</t>
    </rPh>
    <rPh sb="12" eb="14">
      <t>スウチ</t>
    </rPh>
    <rPh sb="17" eb="20">
      <t>エイギョウトウ</t>
    </rPh>
    <rPh sb="20" eb="23">
      <t>ショトクシャ</t>
    </rPh>
    <rPh sb="26" eb="28">
      <t>ノウギョウ</t>
    </rPh>
    <rPh sb="28" eb="30">
      <t>ショトク</t>
    </rPh>
    <rPh sb="30" eb="31">
      <t>シャ</t>
    </rPh>
    <rPh sb="33" eb="35">
      <t>ゴウケイ</t>
    </rPh>
    <phoneticPr fontId="6"/>
  </si>
  <si>
    <t>5,000万円  超</t>
    <rPh sb="9" eb="10">
      <t>コ</t>
    </rPh>
    <phoneticPr fontId="6"/>
  </si>
  <si>
    <t>5,000万円以下</t>
    <phoneticPr fontId="6"/>
  </si>
  <si>
    <t>3,000万円以下</t>
    <phoneticPr fontId="6"/>
  </si>
  <si>
    <t>2,000万円以下</t>
    <phoneticPr fontId="6"/>
  </si>
  <si>
    <t>1,500万円以下</t>
    <phoneticPr fontId="6"/>
  </si>
  <si>
    <t>1,200万円以下</t>
    <phoneticPr fontId="6"/>
  </si>
  <si>
    <t>1,000万円以下</t>
    <phoneticPr fontId="6"/>
  </si>
  <si>
    <t>800万円以下</t>
    <phoneticPr fontId="6"/>
  </si>
  <si>
    <t>700万円以下</t>
    <phoneticPr fontId="6"/>
  </si>
  <si>
    <t>600万円以下</t>
    <phoneticPr fontId="6"/>
  </si>
  <si>
    <t>500万円以下</t>
    <phoneticPr fontId="6"/>
  </si>
  <si>
    <t>400万円以下</t>
    <phoneticPr fontId="6"/>
  </si>
  <si>
    <t>300万円以下</t>
    <phoneticPr fontId="6"/>
  </si>
  <si>
    <t>250万円以下</t>
    <phoneticPr fontId="6"/>
  </si>
  <si>
    <t>200万円以下</t>
    <phoneticPr fontId="6"/>
  </si>
  <si>
    <t>150万円以下</t>
    <phoneticPr fontId="6"/>
  </si>
  <si>
    <t>100万円以下</t>
    <phoneticPr fontId="6"/>
  </si>
  <si>
    <t>70万円以下</t>
    <phoneticPr fontId="6"/>
  </si>
  <si>
    <t>令和元年</t>
    <rPh sb="0" eb="2">
      <t>レイワ</t>
    </rPh>
    <rPh sb="2" eb="3">
      <t>ガン</t>
    </rPh>
    <phoneticPr fontId="2"/>
  </si>
  <si>
    <t>平成30年</t>
    <rPh sb="0" eb="2">
      <t>ヘイセイ</t>
    </rPh>
    <phoneticPr fontId="2"/>
  </si>
  <si>
    <t>他の区分に該当
しない所得者</t>
    <rPh sb="0" eb="1">
      <t>タ</t>
    </rPh>
    <rPh sb="2" eb="4">
      <t>クブン</t>
    </rPh>
    <rPh sb="5" eb="7">
      <t>ガイトウ</t>
    </rPh>
    <phoneticPr fontId="6"/>
  </si>
  <si>
    <t>雑所得者</t>
    <rPh sb="0" eb="1">
      <t>ザツ</t>
    </rPh>
    <rPh sb="1" eb="4">
      <t>ショトクシャ</t>
    </rPh>
    <phoneticPr fontId="6"/>
  </si>
  <si>
    <t>給与所得者</t>
    <rPh sb="0" eb="2">
      <t>キュウヨ</t>
    </rPh>
    <rPh sb="2" eb="4">
      <t>ショトク</t>
    </rPh>
    <rPh sb="4" eb="5">
      <t>シャ</t>
    </rPh>
    <phoneticPr fontId="6"/>
  </si>
  <si>
    <t>不動産所得者</t>
    <rPh sb="0" eb="3">
      <t>フドウサン</t>
    </rPh>
    <rPh sb="3" eb="6">
      <t>ショトクシャ</t>
    </rPh>
    <phoneticPr fontId="6"/>
  </si>
  <si>
    <t>事業所得者</t>
    <rPh sb="0" eb="2">
      <t>ジギョウ</t>
    </rPh>
    <phoneticPr fontId="6"/>
  </si>
  <si>
    <t>所得階級別</t>
    <rPh sb="0" eb="2">
      <t>ショトク</t>
    </rPh>
    <rPh sb="2" eb="4">
      <t>カイキュウ</t>
    </rPh>
    <rPh sb="4" eb="5">
      <t>ベツ</t>
    </rPh>
    <phoneticPr fontId="4"/>
  </si>
  <si>
    <t>単位　人　　</t>
    <rPh sb="0" eb="2">
      <t>タンイ</t>
    </rPh>
    <rPh sb="3" eb="4">
      <t>ヒト</t>
    </rPh>
    <phoneticPr fontId="6"/>
  </si>
  <si>
    <t>令和元年度</t>
    <rPh sb="0" eb="2">
      <t>レイワ</t>
    </rPh>
    <rPh sb="2" eb="4">
      <t>ガンネン</t>
    </rPh>
    <phoneticPr fontId="2"/>
  </si>
  <si>
    <t xml:space="preserve">     30年度</t>
  </si>
  <si>
    <t>平成29年度</t>
  </si>
  <si>
    <t>件</t>
  </si>
  <si>
    <t>場</t>
  </si>
  <si>
    <t>kl</t>
  </si>
  <si>
    <t>人</t>
  </si>
  <si>
    <t>税額</t>
  </si>
  <si>
    <t>件数</t>
  </si>
  <si>
    <t>還付申告</t>
  </si>
  <si>
    <t>納税申告</t>
  </si>
  <si>
    <t>法人事業者</t>
  </si>
  <si>
    <t>個人事業者</t>
  </si>
  <si>
    <t>製造場数</t>
  </si>
  <si>
    <t>免許場数</t>
  </si>
  <si>
    <t>販売（消費）
数量</t>
    <phoneticPr fontId="6"/>
  </si>
  <si>
    <t>うち普通
法人数</t>
    <phoneticPr fontId="6"/>
  </si>
  <si>
    <t>法人数</t>
    <phoneticPr fontId="6"/>
  </si>
  <si>
    <t>うち給与
所得者数</t>
    <phoneticPr fontId="6"/>
  </si>
  <si>
    <t>源泉徴収
義務者数</t>
    <phoneticPr fontId="6"/>
  </si>
  <si>
    <t>消費税</t>
  </si>
  <si>
    <t>酒税</t>
  </si>
  <si>
    <t>源泉所得税</t>
  </si>
  <si>
    <t>年度別</t>
    <rPh sb="0" eb="2">
      <t>ネンド</t>
    </rPh>
    <rPh sb="2" eb="3">
      <t>ベツ</t>
    </rPh>
    <phoneticPr fontId="4"/>
  </si>
  <si>
    <t>下水道課、会計局会計課、企業庁財務課調</t>
    <rPh sb="0" eb="3">
      <t>ゲスイドウ</t>
    </rPh>
    <rPh sb="3" eb="4">
      <t>カ</t>
    </rPh>
    <rPh sb="5" eb="7">
      <t>カイケイ</t>
    </rPh>
    <rPh sb="7" eb="8">
      <t>キョク</t>
    </rPh>
    <rPh sb="8" eb="11">
      <t>カイケイカ</t>
    </rPh>
    <rPh sb="10" eb="11">
      <t>カ</t>
    </rPh>
    <rPh sb="12" eb="15">
      <t>キギョウチョウ</t>
    </rPh>
    <rPh sb="15" eb="17">
      <t>ザイム</t>
    </rPh>
    <rPh sb="17" eb="18">
      <t>カ</t>
    </rPh>
    <rPh sb="18" eb="19">
      <t>シラ</t>
    </rPh>
    <phoneticPr fontId="6"/>
  </si>
  <si>
    <t>前年度当初予算額</t>
    <rPh sb="3" eb="5">
      <t>トウショ</t>
    </rPh>
    <phoneticPr fontId="4"/>
  </si>
  <si>
    <t>（令和２年度）税制企画課調</t>
    <rPh sb="7" eb="9">
      <t>ゼイセイ</t>
    </rPh>
    <rPh sb="9" eb="11">
      <t>キカク</t>
    </rPh>
    <rPh sb="11" eb="12">
      <t>カ</t>
    </rPh>
    <rPh sb="12" eb="13">
      <t>シラ</t>
    </rPh>
    <phoneticPr fontId="6"/>
  </si>
  <si>
    <t>　法人事業税交付金、交通安全対策特別交付金、分担金及び負担金、使用料、手数料、</t>
    <rPh sb="1" eb="3">
      <t>ホウジン</t>
    </rPh>
    <rPh sb="3" eb="6">
      <t>ジギョウゼイ</t>
    </rPh>
    <rPh sb="6" eb="9">
      <t>コウフキン</t>
    </rPh>
    <phoneticPr fontId="6"/>
  </si>
  <si>
    <t>平　成</t>
    <rPh sb="0" eb="1">
      <t>ヒラ</t>
    </rPh>
    <rPh sb="2" eb="3">
      <t>シゲル</t>
    </rPh>
    <phoneticPr fontId="6"/>
  </si>
  <si>
    <t>令　和</t>
    <phoneticPr fontId="6"/>
  </si>
  <si>
    <t>令　　和　　元　　年　　度</t>
    <phoneticPr fontId="6"/>
  </si>
  <si>
    <t>２　　年　　度</t>
    <rPh sb="3" eb="4">
      <t>ネン</t>
    </rPh>
    <rPh sb="6" eb="7">
      <t>ド</t>
    </rPh>
    <phoneticPr fontId="6"/>
  </si>
  <si>
    <t>平　　成　　30　　年　　度</t>
    <phoneticPr fontId="4"/>
  </si>
  <si>
    <t>令　　和　　元　　年　　度</t>
    <rPh sb="0" eb="1">
      <t>レイ</t>
    </rPh>
    <rPh sb="3" eb="4">
      <t>ワ</t>
    </rPh>
    <rPh sb="6" eb="7">
      <t>モト</t>
    </rPh>
    <rPh sb="9" eb="10">
      <t>ネン</t>
    </rPh>
    <rPh sb="12" eb="13">
      <t>ド</t>
    </rPh>
    <phoneticPr fontId="10"/>
  </si>
  <si>
    <t>　　　　　　２　　年　　度</t>
    <rPh sb="9" eb="10">
      <t>ネン</t>
    </rPh>
    <rPh sb="12" eb="13">
      <t>ド</t>
    </rPh>
    <phoneticPr fontId="10"/>
  </si>
  <si>
    <t>平 　成 　30 　年 　度</t>
    <phoneticPr fontId="6"/>
  </si>
  <si>
    <t>令 　和 　元 　年 　度</t>
    <phoneticPr fontId="6"/>
  </si>
  <si>
    <t>　　　　  ２ 　年 　度</t>
    <phoneticPr fontId="6"/>
  </si>
  <si>
    <t>平成30年度</t>
    <phoneticPr fontId="4"/>
  </si>
  <si>
    <t>　　２年度</t>
    <rPh sb="3" eb="5">
      <t>ネンド</t>
    </rPh>
    <phoneticPr fontId="10"/>
  </si>
  <si>
    <t>30　年　度</t>
    <phoneticPr fontId="4"/>
  </si>
  <si>
    <t>元　年　度</t>
    <phoneticPr fontId="4"/>
  </si>
  <si>
    <t>２　年　度</t>
    <phoneticPr fontId="4"/>
  </si>
  <si>
    <t>30　年　度</t>
    <phoneticPr fontId="4"/>
  </si>
  <si>
    <t>２　年　度</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</si>
</sst>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_(* #,##0_);_(* \(#,##0\);_(* &quot;-&quot;_);_(@_)"/>
    <numFmt numFmtId="177" formatCode="#,##0;&quot;△ &quot;#,##0"/>
    <numFmt numFmtId="178" formatCode="#,##0.0;&quot;△ &quot;#,##0.0"/>
    <numFmt numFmtId="179" formatCode="#,##0.00;&quot;△ &quot;#,##0.00"/>
    <numFmt numFmtId="180" formatCode="#,##0.0;[Red]\-#,##0.0"/>
    <numFmt numFmtId="181" formatCode="0.0%"/>
    <numFmt numFmtId="182" formatCode="#,##0.0000;&quot;△ &quot;#,##0.0000"/>
    <numFmt numFmtId="183" formatCode="0.0;&quot;△ &quot;0.0"/>
    <numFmt numFmtId="184" formatCode="#,##0_ "/>
    <numFmt numFmtId="185" formatCode="#,##0&quot;件&quot;;\-#,##0&quot;件&quot;"/>
    <numFmt numFmtId="186" formatCode="#,##0.00;&quot;▲ &quot;#,##0.00"/>
    <numFmt numFmtId="187" formatCode="#,##0_ ;[Red]\-#,##0\ "/>
  </numFmts>
  <fonts count="24" x14ac:knownFonts="1">
    <font>
      <sz val="7"/>
      <name val="ＭＳ ゴシック"/>
      <family val="3"/>
      <charset val="128"/>
    </font>
    <font>
      <sz val="12"/>
      <color theme="1"/>
      <name val="ＭＳ 明朝"/>
      <family val="2"/>
      <charset val="128"/>
    </font>
    <font>
      <sz val="7"/>
      <name val="ＭＳ ゴシック"/>
      <family val="3"/>
      <charset val="128"/>
    </font>
    <font>
      <sz val="7"/>
      <name val="ＭＳ 明朝"/>
      <family val="1"/>
      <charset val="128"/>
    </font>
    <font>
      <sz val="6"/>
      <name val="ＭＳ ゴシック"/>
      <family val="3"/>
      <charset val="128"/>
    </font>
    <font>
      <sz val="7"/>
      <color rgb="FFFF0000"/>
      <name val="ＭＳ 明朝"/>
      <family val="1"/>
      <charset val="128"/>
    </font>
    <font>
      <sz val="6"/>
      <name val="ＭＳ Ｐゴシック"/>
      <family val="3"/>
      <charset val="128"/>
    </font>
    <font>
      <sz val="6"/>
      <name val="ＭＳ 明朝"/>
      <family val="1"/>
      <charset val="128"/>
    </font>
    <font>
      <b/>
      <sz val="7"/>
      <name val="ＭＳ 明朝"/>
      <family val="1"/>
      <charset val="128"/>
    </font>
    <font>
      <b/>
      <sz val="7"/>
      <name val="ＭＳ ゴシック"/>
      <family val="3"/>
      <charset val="128"/>
    </font>
    <font>
      <b/>
      <sz val="7"/>
      <color theme="1"/>
      <name val="ＭＳ ゴシック"/>
      <family val="3"/>
      <charset val="128"/>
    </font>
    <font>
      <b/>
      <sz val="7"/>
      <color rgb="FFFF0000"/>
      <name val="ＭＳ ゴシック"/>
      <family val="3"/>
      <charset val="128"/>
    </font>
    <font>
      <sz val="7"/>
      <color rgb="FFFF0000"/>
      <name val="ＭＳ ゴシック"/>
      <family val="3"/>
      <charset val="128"/>
    </font>
    <font>
      <sz val="5"/>
      <name val="ＭＳ 明朝"/>
      <family val="1"/>
      <charset val="128"/>
    </font>
    <font>
      <sz val="12"/>
      <name val="ＭＳ ゴシック"/>
      <family val="3"/>
      <charset val="128"/>
    </font>
    <font>
      <sz val="7"/>
      <color theme="1"/>
      <name val="ＭＳ ゴシック"/>
      <family val="3"/>
      <charset val="128"/>
    </font>
    <font>
      <sz val="8"/>
      <name val="ＭＳ 明朝"/>
      <family val="1"/>
      <charset val="128"/>
    </font>
    <font>
      <b/>
      <sz val="7"/>
      <color rgb="FFFF0000"/>
      <name val="ＭＳ 明朝"/>
      <family val="1"/>
      <charset val="128"/>
    </font>
    <font>
      <sz val="7"/>
      <color theme="1"/>
      <name val="ＭＳ 明朝"/>
      <family val="1"/>
      <charset val="128"/>
    </font>
    <font>
      <sz val="6.5"/>
      <name val="ＭＳ 明朝"/>
      <family val="1"/>
      <charset val="128"/>
    </font>
    <font>
      <strike/>
      <sz val="7"/>
      <color rgb="FFFF0000"/>
      <name val="ＭＳ Ｐゴシック"/>
      <family val="3"/>
      <charset val="128"/>
    </font>
    <font>
      <sz val="7"/>
      <color indexed="10"/>
      <name val="ＭＳ ゴシック"/>
      <family val="3"/>
      <charset val="128"/>
    </font>
    <font>
      <b/>
      <sz val="6"/>
      <name val="ＭＳ Ｐゴシック"/>
      <family val="3"/>
      <charset val="128"/>
    </font>
    <font>
      <u/>
      <sz val="7"/>
      <color indexed="12"/>
      <name val="ＭＳ 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16" fillId="0" borderId="0" applyFill="0"/>
    <xf numFmtId="0" fontId="23" fillId="0" borderId="0" applyNumberFormat="0" applyFill="0" applyBorder="0" applyAlignment="0" applyProtection="0">
      <alignment vertical="top"/>
      <protection locked="0"/>
    </xf>
  </cellStyleXfs>
  <cellXfs count="446">
    <xf numFmtId="0" fontId="0" fillId="0" borderId="0" xfId="0"/>
    <xf numFmtId="0" fontId="3" fillId="0" borderId="0" xfId="0" applyFont="1" applyFill="1"/>
    <xf numFmtId="0" fontId="3" fillId="0" borderId="0" xfId="0" applyFont="1" applyFill="1" applyBorder="1"/>
    <xf numFmtId="0" fontId="3" fillId="0" borderId="1" xfId="0" applyFont="1" applyFill="1" applyBorder="1"/>
    <xf numFmtId="0" fontId="3" fillId="0" borderId="2" xfId="0" applyFont="1" applyFill="1" applyBorder="1"/>
    <xf numFmtId="0" fontId="3" fillId="0" borderId="3" xfId="0" applyFont="1" applyFill="1" applyBorder="1"/>
    <xf numFmtId="0" fontId="3" fillId="0" borderId="4" xfId="0" applyFont="1" applyFill="1" applyBorder="1"/>
    <xf numFmtId="0" fontId="3" fillId="0" borderId="0" xfId="0" applyFont="1" applyFill="1" applyBorder="1" applyAlignment="1">
      <alignment horizontal="distributed" vertical="center" justifyLastLine="1"/>
    </xf>
    <xf numFmtId="0" fontId="3" fillId="0" borderId="5" xfId="0" applyFont="1" applyFill="1" applyBorder="1" applyAlignment="1">
      <alignment horizontal="center" vertical="center" wrapText="1" justifyLastLine="1"/>
    </xf>
    <xf numFmtId="0" fontId="3" fillId="0" borderId="6" xfId="0" applyFont="1" applyFill="1" applyBorder="1" applyAlignment="1">
      <alignment horizontal="distributed" vertical="center" wrapText="1" justifyLastLine="1"/>
    </xf>
    <xf numFmtId="0" fontId="3" fillId="0" borderId="5" xfId="0" applyFont="1" applyFill="1" applyBorder="1" applyAlignment="1">
      <alignment horizontal="distributed" vertical="center" justifyLastLine="1"/>
    </xf>
    <xf numFmtId="177" fontId="7" fillId="0" borderId="0" xfId="0" applyNumberFormat="1" applyFont="1" applyFill="1" applyBorder="1" applyAlignment="1">
      <alignment vertical="center"/>
    </xf>
    <xf numFmtId="0" fontId="7" fillId="0" borderId="7" xfId="0" applyFont="1" applyFill="1" applyBorder="1" applyAlignment="1">
      <alignment horizontal="right" vertical="top"/>
    </xf>
    <xf numFmtId="0" fontId="7" fillId="0" borderId="8" xfId="0" applyFont="1" applyFill="1" applyBorder="1" applyAlignment="1">
      <alignment horizontal="right" vertical="top"/>
    </xf>
    <xf numFmtId="0" fontId="7" fillId="0" borderId="0" xfId="0" applyFont="1" applyFill="1" applyBorder="1" applyAlignment="1">
      <alignment horizontal="right" vertical="center"/>
    </xf>
    <xf numFmtId="0" fontId="8" fillId="0" borderId="0" xfId="0" applyFont="1" applyFill="1" applyBorder="1" applyAlignment="1">
      <alignment vertical="center"/>
    </xf>
    <xf numFmtId="0" fontId="8" fillId="0" borderId="0" xfId="0" applyFont="1" applyFill="1" applyBorder="1" applyAlignment="1">
      <alignment horizontal="distributed" vertical="center"/>
    </xf>
    <xf numFmtId="0" fontId="9" fillId="0" borderId="9" xfId="0" applyFont="1" applyFill="1" applyBorder="1" applyAlignment="1">
      <alignment vertical="center"/>
    </xf>
    <xf numFmtId="177" fontId="9" fillId="0" borderId="0" xfId="0" applyNumberFormat="1" applyFont="1" applyFill="1" applyBorder="1" applyAlignment="1">
      <alignment vertical="center"/>
    </xf>
    <xf numFmtId="178" fontId="9" fillId="0" borderId="0" xfId="0" applyNumberFormat="1" applyFont="1" applyFill="1" applyBorder="1" applyAlignment="1">
      <alignment vertical="center"/>
    </xf>
    <xf numFmtId="0" fontId="2" fillId="0" borderId="0" xfId="0" applyFont="1" applyFill="1"/>
    <xf numFmtId="177" fontId="2" fillId="0" borderId="0" xfId="0" applyNumberFormat="1" applyFont="1" applyFill="1"/>
    <xf numFmtId="177" fontId="11" fillId="0" borderId="0" xfId="0" applyNumberFormat="1" applyFont="1" applyFill="1" applyBorder="1" applyAlignment="1">
      <alignment vertical="center"/>
    </xf>
    <xf numFmtId="178" fontId="11" fillId="0" borderId="0" xfId="0" applyNumberFormat="1" applyFont="1" applyFill="1" applyBorder="1" applyAlignment="1">
      <alignment vertical="center"/>
    </xf>
    <xf numFmtId="38" fontId="2" fillId="0" borderId="0" xfId="1" applyFont="1" applyFill="1"/>
    <xf numFmtId="178" fontId="2" fillId="0" borderId="0" xfId="0" applyNumberFormat="1" applyFont="1" applyFill="1"/>
    <xf numFmtId="0" fontId="3" fillId="0" borderId="0" xfId="0" applyFont="1" applyFill="1" applyBorder="1" applyAlignment="1">
      <alignment vertical="center"/>
    </xf>
    <xf numFmtId="0" fontId="2" fillId="0" borderId="9" xfId="0" applyFont="1" applyFill="1" applyBorder="1" applyAlignment="1">
      <alignment vertical="center"/>
    </xf>
    <xf numFmtId="177" fontId="12" fillId="0" borderId="0" xfId="0" applyNumberFormat="1" applyFont="1" applyFill="1" applyBorder="1" applyAlignment="1">
      <alignment vertical="center"/>
    </xf>
    <xf numFmtId="178" fontId="12" fillId="0" borderId="0" xfId="0" applyNumberFormat="1" applyFont="1" applyFill="1" applyBorder="1" applyAlignment="1">
      <alignment vertical="center"/>
    </xf>
    <xf numFmtId="179" fontId="2" fillId="0" borderId="0" xfId="0" applyNumberFormat="1" applyFont="1" applyFill="1"/>
    <xf numFmtId="0" fontId="3" fillId="0" borderId="0" xfId="0" applyFont="1" applyFill="1" applyBorder="1" applyAlignment="1">
      <alignment horizontal="distributed" vertical="center"/>
    </xf>
    <xf numFmtId="0" fontId="3" fillId="0" borderId="9" xfId="0" applyFont="1" applyFill="1" applyBorder="1" applyAlignment="1">
      <alignment vertical="center"/>
    </xf>
    <xf numFmtId="0" fontId="3" fillId="0" borderId="0" xfId="0" applyFont="1" applyFill="1" applyBorder="1" applyAlignment="1">
      <alignment vertical="top"/>
    </xf>
    <xf numFmtId="0" fontId="3" fillId="0" borderId="0" xfId="0" applyFont="1" applyFill="1" applyBorder="1" applyAlignment="1">
      <alignment horizontal="distributed" vertical="top"/>
    </xf>
    <xf numFmtId="0" fontId="3" fillId="0" borderId="9" xfId="0" applyFont="1" applyFill="1" applyBorder="1" applyAlignment="1">
      <alignment vertical="top"/>
    </xf>
    <xf numFmtId="0" fontId="2" fillId="0" borderId="0" xfId="0" applyFont="1" applyFill="1" applyAlignment="1">
      <alignment vertical="top"/>
    </xf>
    <xf numFmtId="0" fontId="3" fillId="0" borderId="10" xfId="0" applyFont="1" applyFill="1" applyBorder="1"/>
    <xf numFmtId="0" fontId="2" fillId="0" borderId="11" xfId="0" applyFont="1" applyFill="1" applyBorder="1"/>
    <xf numFmtId="0" fontId="2" fillId="0" borderId="10" xfId="0" applyFont="1" applyFill="1" applyBorder="1"/>
    <xf numFmtId="0" fontId="5" fillId="0" borderId="0" xfId="0" applyFont="1" applyFill="1"/>
    <xf numFmtId="180" fontId="2" fillId="0" borderId="0" xfId="0" applyNumberFormat="1" applyFont="1" applyFill="1"/>
    <xf numFmtId="0" fontId="3" fillId="0" borderId="15" xfId="0" applyFont="1" applyFill="1" applyBorder="1" applyAlignment="1">
      <alignment horizontal="center" vertical="center" justifyLastLine="1"/>
    </xf>
    <xf numFmtId="0" fontId="3" fillId="0" borderId="16" xfId="0" applyFont="1" applyFill="1" applyBorder="1" applyAlignment="1">
      <alignment horizontal="center" vertical="center" justifyLastLine="1"/>
    </xf>
    <xf numFmtId="0" fontId="3" fillId="0" borderId="7" xfId="0" applyFont="1" applyFill="1" applyBorder="1" applyAlignment="1">
      <alignment horizontal="right" vertical="top"/>
    </xf>
    <xf numFmtId="0" fontId="3" fillId="0" borderId="8" xfId="0" applyFont="1" applyFill="1" applyBorder="1" applyAlignment="1">
      <alignment horizontal="right" vertical="top"/>
    </xf>
    <xf numFmtId="0" fontId="3" fillId="0" borderId="0" xfId="0" applyFont="1" applyFill="1" applyBorder="1" applyAlignment="1">
      <alignment horizontal="right" vertical="center"/>
    </xf>
    <xf numFmtId="176" fontId="9" fillId="0" borderId="0" xfId="0" applyNumberFormat="1" applyFont="1" applyFill="1" applyBorder="1" applyAlignment="1">
      <alignment vertical="center"/>
    </xf>
    <xf numFmtId="181" fontId="2" fillId="0" borderId="0" xfId="0" applyNumberFormat="1" applyFont="1" applyFill="1"/>
    <xf numFmtId="177" fontId="0" fillId="0" borderId="0" xfId="0" applyNumberFormat="1" applyFont="1" applyFill="1" applyBorder="1" applyAlignment="1">
      <alignment vertical="center"/>
    </xf>
    <xf numFmtId="182" fontId="0" fillId="0" borderId="0" xfId="0" applyNumberFormat="1" applyFont="1" applyFill="1" applyBorder="1" applyAlignment="1">
      <alignment vertical="center"/>
    </xf>
    <xf numFmtId="176" fontId="12" fillId="0" borderId="0" xfId="0" applyNumberFormat="1" applyFont="1" applyFill="1" applyBorder="1" applyAlignment="1">
      <alignment vertical="center"/>
    </xf>
    <xf numFmtId="0" fontId="12" fillId="0" borderId="0" xfId="0" applyFont="1" applyFill="1"/>
    <xf numFmtId="38" fontId="12" fillId="0" borderId="0" xfId="1" applyFont="1" applyFill="1"/>
    <xf numFmtId="0" fontId="0" fillId="0" borderId="10" xfId="0" applyFont="1" applyFill="1" applyBorder="1"/>
    <xf numFmtId="0" fontId="3" fillId="0" borderId="0" xfId="0" applyFont="1" applyFill="1" applyAlignment="1">
      <alignment vertical="center"/>
    </xf>
    <xf numFmtId="0" fontId="3" fillId="0" borderId="1" xfId="0" applyFont="1" applyFill="1" applyBorder="1" applyAlignment="1">
      <alignment vertical="center"/>
    </xf>
    <xf numFmtId="0" fontId="3" fillId="0" borderId="18" xfId="0" applyFont="1" applyFill="1" applyBorder="1" applyAlignment="1">
      <alignment horizontal="center" vertical="center" wrapText="1" justifyLastLine="1"/>
    </xf>
    <xf numFmtId="0" fontId="7" fillId="0" borderId="18" xfId="0" applyFont="1" applyFill="1" applyBorder="1" applyAlignment="1">
      <alignment horizontal="center" vertical="center" wrapText="1" justifyLastLine="1"/>
    </xf>
    <xf numFmtId="0" fontId="3" fillId="0" borderId="18" xfId="0" applyFont="1" applyFill="1" applyBorder="1" applyAlignment="1">
      <alignment horizontal="center" vertical="center" justifyLastLine="1"/>
    </xf>
    <xf numFmtId="0" fontId="3" fillId="0" borderId="19" xfId="0" applyFont="1" applyFill="1" applyBorder="1" applyAlignment="1">
      <alignment horizontal="center" vertical="center" justifyLastLine="1"/>
    </xf>
    <xf numFmtId="0" fontId="3" fillId="0" borderId="7" xfId="0" applyFont="1" applyFill="1" applyBorder="1" applyAlignment="1">
      <alignment vertical="center"/>
    </xf>
    <xf numFmtId="0" fontId="9" fillId="0" borderId="0" xfId="0" applyFont="1" applyFill="1" applyBorder="1" applyAlignment="1">
      <alignment vertical="center"/>
    </xf>
    <xf numFmtId="0" fontId="8" fillId="0" borderId="0" xfId="0" applyFont="1" applyFill="1" applyBorder="1" applyAlignment="1">
      <alignment horizontal="right" vertical="center"/>
    </xf>
    <xf numFmtId="0" fontId="2" fillId="0" borderId="0" xfId="0" applyFont="1" applyFill="1" applyBorder="1" applyAlignment="1">
      <alignment vertical="center"/>
    </xf>
    <xf numFmtId="0" fontId="0" fillId="0" borderId="0" xfId="0" applyFill="1"/>
    <xf numFmtId="0" fontId="14" fillId="0" borderId="0" xfId="0" applyFont="1" applyFill="1"/>
    <xf numFmtId="0" fontId="3" fillId="0" borderId="10" xfId="0" applyFont="1" applyFill="1" applyBorder="1" applyAlignment="1">
      <alignment vertical="center"/>
    </xf>
    <xf numFmtId="0" fontId="3" fillId="0" borderId="0" xfId="0" applyFont="1" applyFill="1" applyAlignment="1">
      <alignment horizontal="right" vertical="center"/>
    </xf>
    <xf numFmtId="176" fontId="0" fillId="0" borderId="0" xfId="0" applyNumberFormat="1" applyFont="1" applyFill="1" applyBorder="1" applyAlignment="1">
      <alignment horizontal="right" vertical="center"/>
    </xf>
    <xf numFmtId="177" fontId="10" fillId="0" borderId="0" xfId="0" applyNumberFormat="1" applyFont="1" applyFill="1" applyBorder="1" applyAlignment="1">
      <alignment vertical="center"/>
    </xf>
    <xf numFmtId="178" fontId="10" fillId="0" borderId="0" xfId="0" applyNumberFormat="1" applyFont="1" applyFill="1" applyBorder="1" applyAlignment="1">
      <alignment vertical="center"/>
    </xf>
    <xf numFmtId="177" fontId="15" fillId="0" borderId="0" xfId="0" applyNumberFormat="1" applyFont="1" applyFill="1" applyBorder="1" applyAlignment="1">
      <alignment vertical="center"/>
    </xf>
    <xf numFmtId="180" fontId="15" fillId="0" borderId="0" xfId="1" applyNumberFormat="1" applyFont="1" applyFill="1" applyBorder="1" applyAlignment="1">
      <alignment horizontal="right" vertical="center"/>
    </xf>
    <xf numFmtId="0" fontId="10" fillId="0" borderId="0" xfId="0" applyNumberFormat="1" applyFont="1" applyFill="1" applyBorder="1" applyAlignment="1">
      <alignment horizontal="right" vertical="center"/>
    </xf>
    <xf numFmtId="178" fontId="15" fillId="0" borderId="0" xfId="0" applyNumberFormat="1" applyFont="1" applyFill="1" applyBorder="1" applyAlignment="1">
      <alignment vertical="center"/>
    </xf>
    <xf numFmtId="180" fontId="2" fillId="0" borderId="0" xfId="1" applyNumberFormat="1" applyFont="1" applyFill="1" applyBorder="1" applyAlignment="1">
      <alignment horizontal="right" vertical="center"/>
    </xf>
    <xf numFmtId="0" fontId="9" fillId="0" borderId="0" xfId="0" applyNumberFormat="1" applyFont="1" applyFill="1" applyBorder="1" applyAlignment="1">
      <alignment horizontal="right" vertical="center"/>
    </xf>
    <xf numFmtId="178" fontId="0" fillId="0" borderId="0" xfId="0" applyNumberFormat="1" applyFont="1" applyFill="1" applyBorder="1" applyAlignment="1">
      <alignment vertical="center"/>
    </xf>
    <xf numFmtId="180" fontId="0" fillId="0" borderId="0" xfId="1" applyNumberFormat="1" applyFont="1" applyFill="1" applyBorder="1" applyAlignment="1">
      <alignment horizontal="right" vertical="center"/>
    </xf>
    <xf numFmtId="177" fontId="0" fillId="0" borderId="0" xfId="0" applyNumberFormat="1" applyFont="1" applyFill="1" applyBorder="1" applyAlignment="1">
      <alignment vertical="top"/>
    </xf>
    <xf numFmtId="177" fontId="2" fillId="0" borderId="0" xfId="1" applyNumberFormat="1" applyFont="1" applyFill="1" applyAlignment="1">
      <alignment horizontal="right" vertical="center"/>
    </xf>
    <xf numFmtId="178" fontId="0" fillId="0" borderId="0" xfId="0" applyNumberFormat="1" applyFont="1" applyFill="1" applyBorder="1" applyAlignment="1">
      <alignment horizontal="right" vertical="center"/>
    </xf>
    <xf numFmtId="176" fontId="0" fillId="0" borderId="0" xfId="0" applyNumberFormat="1" applyFont="1" applyFill="1" applyBorder="1" applyAlignment="1">
      <alignment vertical="center"/>
    </xf>
    <xf numFmtId="0" fontId="3" fillId="0" borderId="0" xfId="0" applyFont="1" applyFill="1" applyBorder="1" applyAlignment="1">
      <alignment horizontal="distributed" vertical="center" justifyLastLine="1"/>
    </xf>
    <xf numFmtId="0" fontId="7" fillId="0" borderId="0"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5" xfId="0" applyFont="1" applyFill="1" applyBorder="1" applyAlignment="1">
      <alignment horizontal="distributed" vertical="center" justifyLastLine="1"/>
    </xf>
    <xf numFmtId="0" fontId="3" fillId="0" borderId="6"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0" xfId="0" applyFont="1" applyFill="1" applyBorder="1" applyAlignment="1">
      <alignment horizontal="distributed" vertical="center"/>
    </xf>
    <xf numFmtId="0" fontId="3" fillId="0" borderId="0" xfId="0" applyFont="1"/>
    <xf numFmtId="177" fontId="0" fillId="0" borderId="0" xfId="0" applyNumberFormat="1" applyFont="1" applyFill="1"/>
    <xf numFmtId="0" fontId="7" fillId="0" borderId="0" xfId="0" applyFont="1" applyFill="1" applyBorder="1" applyAlignment="1">
      <alignment horizontal="right" vertical="top"/>
    </xf>
    <xf numFmtId="0" fontId="3" fillId="0" borderId="1" xfId="0" applyFont="1" applyFill="1" applyBorder="1" applyAlignment="1">
      <alignment horizontal="distributed" vertical="center" justifyLastLine="1"/>
    </xf>
    <xf numFmtId="0" fontId="0" fillId="0" borderId="0" xfId="0" applyFont="1" applyFill="1"/>
    <xf numFmtId="0" fontId="12" fillId="0" borderId="10" xfId="0" applyFont="1" applyFill="1" applyBorder="1"/>
    <xf numFmtId="0" fontId="0" fillId="0" borderId="11" xfId="0" applyFont="1" applyFill="1" applyBorder="1"/>
    <xf numFmtId="183" fontId="0" fillId="0" borderId="0" xfId="0" applyNumberFormat="1" applyFont="1" applyFill="1" applyBorder="1" applyAlignment="1">
      <alignment vertical="center"/>
    </xf>
    <xf numFmtId="0" fontId="0" fillId="0" borderId="9" xfId="0" applyFont="1" applyFill="1" applyBorder="1" applyAlignment="1">
      <alignment vertical="center"/>
    </xf>
    <xf numFmtId="0" fontId="3" fillId="0" borderId="0" xfId="0" applyFont="1" applyFill="1" applyBorder="1" applyAlignment="1">
      <alignment horizontal="right" vertical="top"/>
    </xf>
    <xf numFmtId="0" fontId="0" fillId="0" borderId="0" xfId="0" applyFont="1" applyFill="1" applyBorder="1"/>
    <xf numFmtId="0" fontId="5" fillId="0" borderId="9" xfId="0" applyFont="1" applyFill="1" applyBorder="1" applyAlignment="1">
      <alignment vertical="center"/>
    </xf>
    <xf numFmtId="0" fontId="7" fillId="0" borderId="0" xfId="0" applyFont="1" applyFill="1" applyBorder="1" applyAlignment="1">
      <alignment horizontal="distributed" vertical="center" shrinkToFit="1"/>
    </xf>
    <xf numFmtId="179" fontId="9" fillId="0" borderId="0" xfId="0" applyNumberFormat="1" applyFont="1" applyFill="1" applyBorder="1" applyAlignment="1">
      <alignment vertical="center"/>
    </xf>
    <xf numFmtId="0" fontId="3" fillId="0" borderId="0" xfId="0" applyFont="1" applyFill="1" applyBorder="1" applyAlignment="1">
      <alignment horizontal="distributed" vertical="center" wrapText="1" justifyLastLine="1"/>
    </xf>
    <xf numFmtId="0" fontId="0" fillId="0" borderId="0" xfId="0" applyFill="1" applyBorder="1"/>
    <xf numFmtId="0" fontId="0" fillId="0" borderId="10" xfId="0" applyFill="1" applyBorder="1"/>
    <xf numFmtId="0" fontId="0" fillId="0" borderId="11" xfId="0" applyFill="1" applyBorder="1"/>
    <xf numFmtId="177" fontId="2" fillId="0" borderId="0" xfId="0" applyNumberFormat="1" applyFont="1" applyFill="1" applyBorder="1" applyAlignment="1">
      <alignment vertical="center"/>
    </xf>
    <xf numFmtId="177" fontId="0" fillId="0" borderId="0" xfId="0" applyNumberFormat="1" applyFill="1" applyBorder="1" applyAlignment="1">
      <alignment vertical="center"/>
    </xf>
    <xf numFmtId="0" fontId="0" fillId="0" borderId="9" xfId="0" applyFill="1" applyBorder="1" applyAlignment="1">
      <alignment vertical="center"/>
    </xf>
    <xf numFmtId="177" fontId="9" fillId="0" borderId="0" xfId="0" applyNumberFormat="1" applyFont="1" applyFill="1"/>
    <xf numFmtId="0" fontId="9" fillId="0" borderId="9" xfId="0" applyFont="1" applyFill="1" applyBorder="1"/>
    <xf numFmtId="0" fontId="8" fillId="0" borderId="0" xfId="0" applyFont="1" applyFill="1"/>
    <xf numFmtId="38" fontId="9" fillId="0" borderId="0" xfId="1" applyFont="1" applyFill="1"/>
    <xf numFmtId="177" fontId="0" fillId="0" borderId="0" xfId="0" applyNumberFormat="1" applyFont="1" applyFill="1" applyBorder="1" applyAlignment="1">
      <alignment horizontal="right" vertical="center"/>
    </xf>
    <xf numFmtId="0" fontId="3" fillId="0" borderId="0" xfId="0" applyFont="1" applyFill="1" applyBorder="1" applyAlignment="1">
      <alignment horizontal="distributed" vertical="center" wrapText="1"/>
    </xf>
    <xf numFmtId="177" fontId="0" fillId="0" borderId="0" xfId="1" applyNumberFormat="1" applyFont="1" applyFill="1" applyAlignment="1">
      <alignment horizontal="right"/>
    </xf>
    <xf numFmtId="176" fontId="0" fillId="0" borderId="0" xfId="0" applyNumberFormat="1" applyFill="1" applyBorder="1" applyAlignment="1">
      <alignment vertical="center"/>
    </xf>
    <xf numFmtId="0" fontId="0" fillId="0" borderId="8" xfId="0" applyFill="1" applyBorder="1" applyAlignment="1">
      <alignment vertical="center"/>
    </xf>
    <xf numFmtId="0" fontId="3" fillId="0" borderId="7" xfId="0" applyFont="1" applyFill="1" applyBorder="1" applyAlignment="1">
      <alignment horizontal="distributed" vertical="center" justifyLastLine="1"/>
    </xf>
    <xf numFmtId="0" fontId="3" fillId="0" borderId="19" xfId="0" applyFont="1" applyFill="1" applyBorder="1" applyAlignment="1">
      <alignment horizontal="distributed" vertical="center" justifyLastLine="1"/>
    </xf>
    <xf numFmtId="0" fontId="3" fillId="0" borderId="18" xfId="0" applyFont="1" applyFill="1" applyBorder="1" applyAlignment="1">
      <alignment horizontal="distributed" vertical="center" justifyLastLine="1"/>
    </xf>
    <xf numFmtId="184" fontId="3" fillId="0" borderId="0" xfId="0" applyNumberFormat="1" applyFont="1" applyFill="1"/>
    <xf numFmtId="0" fontId="5" fillId="0" borderId="0" xfId="0" applyFont="1"/>
    <xf numFmtId="184" fontId="5" fillId="0" borderId="10" xfId="0" applyNumberFormat="1" applyFont="1" applyFill="1" applyBorder="1"/>
    <xf numFmtId="184" fontId="5" fillId="0" borderId="20" xfId="0" applyNumberFormat="1" applyFont="1" applyFill="1" applyBorder="1"/>
    <xf numFmtId="184" fontId="3" fillId="0" borderId="10" xfId="0" applyNumberFormat="1" applyFont="1" applyFill="1" applyBorder="1"/>
    <xf numFmtId="184" fontId="0" fillId="0" borderId="0" xfId="0" applyNumberFormat="1" applyFont="1" applyFill="1" applyAlignment="1">
      <alignment vertical="center"/>
    </xf>
    <xf numFmtId="184" fontId="0" fillId="0" borderId="14" xfId="0" applyNumberFormat="1" applyFont="1" applyFill="1" applyBorder="1" applyAlignment="1">
      <alignment vertical="center"/>
    </xf>
    <xf numFmtId="184" fontId="3" fillId="0" borderId="0" xfId="0" applyNumberFormat="1" applyFont="1" applyFill="1" applyAlignment="1">
      <alignment horizontal="distributed" vertical="center"/>
    </xf>
    <xf numFmtId="184" fontId="3" fillId="0" borderId="0" xfId="0" applyNumberFormat="1" applyFont="1" applyFill="1" applyAlignment="1">
      <alignment vertical="center"/>
    </xf>
    <xf numFmtId="176" fontId="0" fillId="0" borderId="0" xfId="0" applyNumberFormat="1" applyFont="1" applyFill="1" applyAlignment="1">
      <alignment horizontal="right" vertical="center"/>
    </xf>
    <xf numFmtId="176" fontId="0" fillId="0" borderId="0" xfId="0" applyNumberFormat="1" applyFont="1" applyFill="1" applyAlignment="1">
      <alignment vertical="center"/>
    </xf>
    <xf numFmtId="184" fontId="3" fillId="0" borderId="9" xfId="0" applyNumberFormat="1" applyFont="1" applyFill="1" applyBorder="1" applyAlignment="1">
      <alignment horizontal="distributed" vertical="center"/>
    </xf>
    <xf numFmtId="184" fontId="3" fillId="0" borderId="0" xfId="0" applyNumberFormat="1" applyFont="1" applyFill="1" applyAlignment="1">
      <alignment horizontal="distributed" vertical="center" wrapText="1"/>
    </xf>
    <xf numFmtId="0" fontId="3" fillId="0" borderId="0" xfId="0" applyFont="1" applyAlignment="1">
      <alignment wrapText="1"/>
    </xf>
    <xf numFmtId="184" fontId="3" fillId="0" borderId="0" xfId="0" applyNumberFormat="1" applyFont="1" applyFill="1" applyBorder="1" applyAlignment="1">
      <alignment horizontal="left" vertical="center"/>
    </xf>
    <xf numFmtId="184" fontId="3" fillId="0" borderId="0" xfId="0" applyNumberFormat="1" applyFont="1" applyFill="1" applyBorder="1" applyAlignment="1">
      <alignment horizontal="distributed" vertical="center"/>
    </xf>
    <xf numFmtId="184" fontId="8" fillId="0" borderId="0" xfId="0" applyNumberFormat="1" applyFont="1" applyFill="1" applyAlignment="1">
      <alignment horizontal="left" vertical="center"/>
    </xf>
    <xf numFmtId="184" fontId="8" fillId="0" borderId="0" xfId="0" applyNumberFormat="1" applyFont="1" applyFill="1" applyBorder="1" applyAlignment="1">
      <alignment horizontal="left" vertical="center"/>
    </xf>
    <xf numFmtId="184" fontId="9" fillId="0" borderId="0" xfId="0" applyNumberFormat="1" applyFont="1" applyFill="1" applyAlignment="1">
      <alignment vertical="center"/>
    </xf>
    <xf numFmtId="184" fontId="9" fillId="0" borderId="14" xfId="0" applyNumberFormat="1" applyFont="1" applyFill="1" applyBorder="1" applyAlignment="1">
      <alignment vertical="center"/>
    </xf>
    <xf numFmtId="184" fontId="8" fillId="0" borderId="9" xfId="0" applyNumberFormat="1" applyFont="1" applyFill="1" applyBorder="1" applyAlignment="1">
      <alignment vertical="center"/>
    </xf>
    <xf numFmtId="184" fontId="17" fillId="0" borderId="0" xfId="0" applyNumberFormat="1" applyFont="1" applyFill="1" applyAlignment="1">
      <alignment vertical="center"/>
    </xf>
    <xf numFmtId="184" fontId="8" fillId="0" borderId="0" xfId="0" applyNumberFormat="1" applyFont="1" applyFill="1" applyAlignment="1">
      <alignment vertical="center"/>
    </xf>
    <xf numFmtId="184" fontId="3" fillId="0" borderId="14" xfId="0" applyNumberFormat="1" applyFont="1" applyFill="1" applyBorder="1"/>
    <xf numFmtId="184" fontId="3" fillId="0" borderId="6" xfId="0" applyNumberFormat="1" applyFont="1" applyFill="1" applyBorder="1" applyAlignment="1">
      <alignment horizontal="distributed" vertical="center" justifyLastLine="1"/>
    </xf>
    <xf numFmtId="0" fontId="3" fillId="0" borderId="21" xfId="0" applyFont="1" applyFill="1" applyBorder="1" applyAlignment="1">
      <alignment horizontal="distributed" vertical="center" justifyLastLine="1"/>
    </xf>
    <xf numFmtId="0" fontId="3" fillId="0" borderId="9" xfId="0" applyFont="1" applyFill="1" applyBorder="1" applyAlignment="1">
      <alignment horizontal="distributed" vertical="center" justifyLastLine="1"/>
    </xf>
    <xf numFmtId="184" fontId="3" fillId="0" borderId="4" xfId="0" applyNumberFormat="1" applyFont="1" applyFill="1" applyBorder="1" applyAlignment="1">
      <alignment horizontal="distributed" vertical="center" justifyLastLine="1"/>
    </xf>
    <xf numFmtId="184" fontId="3" fillId="0" borderId="10" xfId="0" applyNumberFormat="1" applyFont="1" applyFill="1" applyBorder="1" applyAlignment="1">
      <alignment horizontal="right" vertical="center"/>
    </xf>
    <xf numFmtId="184" fontId="5" fillId="0" borderId="0" xfId="0" applyNumberFormat="1" applyFont="1" applyFill="1" applyAlignment="1">
      <alignment horizontal="right" vertical="center"/>
    </xf>
    <xf numFmtId="0" fontId="0" fillId="0" borderId="20" xfId="0" applyFont="1" applyFill="1" applyBorder="1"/>
    <xf numFmtId="0" fontId="3" fillId="0" borderId="20" xfId="0" applyFont="1" applyFill="1" applyBorder="1"/>
    <xf numFmtId="38" fontId="12" fillId="0" borderId="14" xfId="1" applyFont="1" applyFill="1" applyBorder="1" applyAlignment="1">
      <alignment vertical="center"/>
    </xf>
    <xf numFmtId="0" fontId="3" fillId="0" borderId="14" xfId="0" applyFont="1" applyFill="1" applyBorder="1" applyAlignment="1">
      <alignment vertical="center"/>
    </xf>
    <xf numFmtId="0" fontId="12" fillId="0" borderId="0" xfId="0" applyFont="1" applyFill="1" applyBorder="1" applyAlignment="1">
      <alignment vertical="center"/>
    </xf>
    <xf numFmtId="177" fontId="0" fillId="0" borderId="14" xfId="0" applyNumberFormat="1" applyFont="1" applyFill="1" applyBorder="1" applyAlignment="1">
      <alignment vertical="center"/>
    </xf>
    <xf numFmtId="38" fontId="12" fillId="0" borderId="0" xfId="1" applyFont="1" applyFill="1" applyBorder="1" applyAlignment="1">
      <alignment vertical="center"/>
    </xf>
    <xf numFmtId="38" fontId="0" fillId="0" borderId="0" xfId="1" applyFont="1" applyFill="1" applyBorder="1" applyAlignment="1">
      <alignment vertical="center"/>
    </xf>
    <xf numFmtId="38" fontId="0" fillId="0" borderId="14" xfId="1" applyFont="1" applyFill="1" applyBorder="1" applyAlignment="1">
      <alignment vertical="center"/>
    </xf>
    <xf numFmtId="178" fontId="9" fillId="0" borderId="0" xfId="0" applyNumberFormat="1" applyFont="1" applyFill="1" applyBorder="1" applyAlignment="1">
      <alignment horizontal="right" vertical="center"/>
    </xf>
    <xf numFmtId="177" fontId="9" fillId="0" borderId="14" xfId="0" applyNumberFormat="1" applyFont="1" applyFill="1" applyBorder="1" applyAlignment="1">
      <alignment vertical="center"/>
    </xf>
    <xf numFmtId="0" fontId="8" fillId="0" borderId="0" xfId="0" applyFont="1" applyFill="1" applyBorder="1" applyAlignment="1">
      <alignment horizontal="left" vertical="center"/>
    </xf>
    <xf numFmtId="178" fontId="12" fillId="0" borderId="0" xfId="0" applyNumberFormat="1" applyFont="1" applyFill="1" applyBorder="1" applyAlignment="1">
      <alignment horizontal="right" vertical="center"/>
    </xf>
    <xf numFmtId="0" fontId="0" fillId="0" borderId="0" xfId="0" applyFont="1" applyFill="1" applyBorder="1" applyAlignment="1">
      <alignment vertical="center"/>
    </xf>
    <xf numFmtId="177" fontId="0" fillId="0" borderId="14" xfId="0" applyNumberFormat="1" applyFont="1" applyFill="1" applyBorder="1" applyAlignment="1">
      <alignment horizontal="right" vertical="center"/>
    </xf>
    <xf numFmtId="177" fontId="9" fillId="0" borderId="0" xfId="0" applyNumberFormat="1" applyFont="1" applyFill="1" applyBorder="1" applyAlignment="1">
      <alignment horizontal="right" vertical="center"/>
    </xf>
    <xf numFmtId="177" fontId="15" fillId="0" borderId="14" xfId="0" applyNumberFormat="1" applyFont="1" applyFill="1" applyBorder="1" applyAlignment="1">
      <alignment vertical="center"/>
    </xf>
    <xf numFmtId="0" fontId="7" fillId="0" borderId="14" xfId="0" applyFont="1" applyFill="1" applyBorder="1" applyAlignment="1">
      <alignment horizontal="right" vertical="top"/>
    </xf>
    <xf numFmtId="0" fontId="3" fillId="0" borderId="17" xfId="0" applyFont="1" applyFill="1" applyBorder="1" applyAlignment="1">
      <alignment horizontal="distributed" vertical="center"/>
    </xf>
    <xf numFmtId="0" fontId="3" fillId="0" borderId="19" xfId="0" applyFont="1" applyFill="1" applyBorder="1" applyAlignment="1">
      <alignment horizontal="distributed" vertical="center"/>
    </xf>
    <xf numFmtId="0" fontId="18" fillId="0" borderId="0" xfId="0" applyFont="1" applyFill="1"/>
    <xf numFmtId="0" fontId="8" fillId="0" borderId="0" xfId="0" applyFont="1" applyFill="1" applyBorder="1" applyAlignment="1">
      <alignment horizontal="distributed" vertical="center"/>
    </xf>
    <xf numFmtId="0" fontId="3" fillId="0" borderId="0" xfId="0" applyFont="1" applyFill="1" applyBorder="1" applyAlignment="1">
      <alignment horizontal="center" vertical="center" wrapText="1" justifyLastLine="1"/>
    </xf>
    <xf numFmtId="0" fontId="3" fillId="0" borderId="8" xfId="0" applyFont="1" applyFill="1" applyBorder="1" applyAlignment="1">
      <alignment vertical="center"/>
    </xf>
    <xf numFmtId="0" fontId="3" fillId="0" borderId="19" xfId="0" applyFont="1" applyFill="1" applyBorder="1" applyAlignment="1">
      <alignment horizontal="center" vertical="center" wrapText="1" justifyLastLine="1"/>
    </xf>
    <xf numFmtId="0" fontId="3" fillId="0" borderId="18" xfId="0" applyFont="1" applyFill="1" applyBorder="1" applyAlignment="1">
      <alignment horizontal="distributed" vertical="center" wrapText="1" justifyLastLine="1"/>
    </xf>
    <xf numFmtId="0" fontId="3" fillId="0" borderId="22" xfId="0" applyFont="1" applyFill="1" applyBorder="1" applyAlignment="1">
      <alignment vertical="center"/>
    </xf>
    <xf numFmtId="0" fontId="3" fillId="0" borderId="17" xfId="0" applyFont="1" applyFill="1" applyBorder="1" applyAlignment="1">
      <alignment vertical="center"/>
    </xf>
    <xf numFmtId="178" fontId="15" fillId="0" borderId="7" xfId="0" applyNumberFormat="1" applyFont="1" applyFill="1" applyBorder="1" applyAlignment="1">
      <alignment vertical="center"/>
    </xf>
    <xf numFmtId="177" fontId="15" fillId="0" borderId="7" xfId="0" applyNumberFormat="1" applyFont="1" applyFill="1" applyBorder="1" applyAlignment="1">
      <alignment vertical="center"/>
    </xf>
    <xf numFmtId="177" fontId="15" fillId="0" borderId="13" xfId="0" applyNumberFormat="1" applyFont="1" applyFill="1" applyBorder="1" applyAlignment="1">
      <alignment vertical="center"/>
    </xf>
    <xf numFmtId="0" fontId="0" fillId="0" borderId="21" xfId="0" applyFont="1" applyFill="1" applyBorder="1" applyAlignment="1">
      <alignment vertical="center"/>
    </xf>
    <xf numFmtId="177" fontId="15" fillId="0" borderId="0" xfId="0" applyNumberFormat="1" applyFont="1" applyFill="1" applyBorder="1" applyAlignment="1">
      <alignment horizontal="right" vertical="center"/>
    </xf>
    <xf numFmtId="178" fontId="15"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7" fillId="0" borderId="7" xfId="0" applyFont="1" applyFill="1" applyBorder="1" applyAlignment="1">
      <alignment horizontal="distributed" vertical="top"/>
    </xf>
    <xf numFmtId="0" fontId="3" fillId="0" borderId="6" xfId="0" applyFont="1" applyFill="1" applyBorder="1" applyAlignment="1">
      <alignment horizontal="center" vertical="top"/>
    </xf>
    <xf numFmtId="0" fontId="3" fillId="0" borderId="5" xfId="0" applyFont="1" applyFill="1" applyBorder="1" applyAlignment="1">
      <alignment horizontal="center" vertical="top"/>
    </xf>
    <xf numFmtId="0" fontId="3" fillId="0" borderId="5" xfId="0" applyFont="1" applyFill="1" applyBorder="1" applyAlignment="1">
      <alignment horizontal="center" vertical="center"/>
    </xf>
    <xf numFmtId="0" fontId="3" fillId="0" borderId="13" xfId="0" applyFont="1" applyFill="1" applyBorder="1" applyAlignment="1">
      <alignment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distributed" vertical="center" justifyLastLine="1"/>
    </xf>
    <xf numFmtId="0" fontId="7" fillId="0" borderId="2" xfId="0" applyFont="1" applyFill="1" applyBorder="1" applyAlignment="1">
      <alignment horizontal="center" vertical="center" wrapText="1"/>
    </xf>
    <xf numFmtId="0" fontId="0" fillId="0" borderId="0" xfId="0" applyFont="1" applyFill="1" applyAlignment="1">
      <alignment vertical="center"/>
    </xf>
    <xf numFmtId="176" fontId="0" fillId="0" borderId="0" xfId="0" applyNumberFormat="1" applyFont="1" applyBorder="1" applyAlignment="1">
      <alignment vertical="center"/>
    </xf>
    <xf numFmtId="176" fontId="0" fillId="0" borderId="14" xfId="0" applyNumberFormat="1" applyFont="1" applyBorder="1" applyAlignment="1">
      <alignment vertical="center"/>
    </xf>
    <xf numFmtId="176" fontId="0" fillId="0" borderId="14" xfId="0" applyNumberFormat="1" applyFont="1" applyFill="1" applyBorder="1" applyAlignment="1">
      <alignment vertical="center"/>
    </xf>
    <xf numFmtId="176" fontId="0" fillId="0" borderId="0" xfId="0" applyNumberFormat="1" applyFont="1" applyFill="1" applyBorder="1" applyAlignment="1" applyProtection="1">
      <alignment vertical="center"/>
      <protection locked="0"/>
    </xf>
    <xf numFmtId="0" fontId="8" fillId="0" borderId="0" xfId="0" applyFont="1" applyFill="1" applyBorder="1" applyAlignment="1">
      <alignment horizontal="right" vertical="center"/>
    </xf>
    <xf numFmtId="0" fontId="0"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0" fontId="0" fillId="0" borderId="0" xfId="0" applyFont="1" applyFill="1" applyBorder="1" applyAlignment="1">
      <alignment horizontal="distributed" vertical="center" justifyLastLine="1"/>
    </xf>
    <xf numFmtId="0" fontId="3" fillId="0" borderId="16" xfId="0" applyFont="1" applyFill="1" applyBorder="1" applyAlignment="1">
      <alignment horizontal="distributed" vertical="center" justifyLastLine="1"/>
    </xf>
    <xf numFmtId="0" fontId="3" fillId="0" borderId="15" xfId="0" applyFont="1" applyFill="1" applyBorder="1" applyAlignment="1">
      <alignment horizontal="distributed" vertical="center" justifyLastLine="1"/>
    </xf>
    <xf numFmtId="0" fontId="3" fillId="0" borderId="21" xfId="0" applyFont="1" applyFill="1" applyBorder="1" applyAlignment="1">
      <alignment vertical="center"/>
    </xf>
    <xf numFmtId="0" fontId="3" fillId="0" borderId="25" xfId="0" applyFont="1" applyFill="1" applyBorder="1" applyAlignment="1">
      <alignment vertical="center"/>
    </xf>
    <xf numFmtId="0" fontId="19" fillId="0" borderId="17" xfId="0" applyFont="1" applyFill="1" applyBorder="1" applyAlignment="1">
      <alignment vertical="center"/>
    </xf>
    <xf numFmtId="0" fontId="3" fillId="0" borderId="19" xfId="0" applyFont="1" applyFill="1" applyBorder="1" applyAlignment="1">
      <alignment vertical="center"/>
    </xf>
    <xf numFmtId="0" fontId="3" fillId="0" borderId="4" xfId="0" applyFont="1" applyFill="1" applyBorder="1" applyAlignment="1">
      <alignment vertical="center"/>
    </xf>
    <xf numFmtId="177" fontId="0" fillId="0" borderId="10" xfId="0" applyNumberFormat="1" applyFont="1" applyFill="1" applyBorder="1" applyAlignment="1">
      <alignment vertical="center"/>
    </xf>
    <xf numFmtId="177" fontId="0" fillId="0" borderId="10" xfId="0" applyNumberFormat="1" applyFont="1" applyFill="1" applyBorder="1" applyAlignment="1">
      <alignment horizontal="right" vertical="center"/>
    </xf>
    <xf numFmtId="0" fontId="3" fillId="0" borderId="11" xfId="0" applyFont="1" applyFill="1" applyBorder="1" applyAlignment="1">
      <alignment vertical="center"/>
    </xf>
    <xf numFmtId="0" fontId="3" fillId="0" borderId="10" xfId="0" applyFont="1" applyFill="1" applyBorder="1" applyAlignment="1">
      <alignment horizontal="distributed" vertical="center"/>
    </xf>
    <xf numFmtId="0" fontId="8" fillId="0" borderId="9" xfId="0" applyFont="1" applyFill="1" applyBorder="1" applyAlignment="1">
      <alignment vertical="center"/>
    </xf>
    <xf numFmtId="0" fontId="0" fillId="0" borderId="0" xfId="0" applyFont="1"/>
    <xf numFmtId="184" fontId="0" fillId="0" borderId="0" xfId="0" applyNumberFormat="1" applyFont="1" applyFill="1" applyBorder="1"/>
    <xf numFmtId="38" fontId="0" fillId="0" borderId="0" xfId="0" applyNumberFormat="1" applyFont="1" applyFill="1" applyBorder="1"/>
    <xf numFmtId="176" fontId="9" fillId="0" borderId="0" xfId="0" applyNumberFormat="1" applyFont="1" applyFill="1" applyBorder="1" applyAlignment="1">
      <alignment horizontal="right" vertical="center"/>
    </xf>
    <xf numFmtId="176" fontId="0" fillId="0" borderId="0" xfId="0" applyNumberFormat="1" applyFont="1" applyFill="1" applyBorder="1"/>
    <xf numFmtId="184" fontId="0" fillId="0" borderId="14" xfId="0" applyNumberFormat="1" applyFont="1" applyFill="1" applyBorder="1"/>
    <xf numFmtId="38" fontId="0" fillId="0" borderId="0" xfId="0" applyNumberFormat="1" applyFont="1"/>
    <xf numFmtId="0" fontId="3" fillId="0" borderId="0" xfId="0" applyFont="1" applyFill="1" applyBorder="1" applyAlignment="1">
      <alignment horizontal="center" vertical="center" wrapText="1"/>
    </xf>
    <xf numFmtId="0" fontId="3" fillId="0" borderId="5" xfId="0" applyFont="1" applyFill="1" applyBorder="1" applyAlignment="1">
      <alignment horizontal="distributed" vertical="center" wrapText="1" justifyLastLine="1"/>
    </xf>
    <xf numFmtId="0" fontId="3" fillId="0"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8" fillId="0" borderId="0" xfId="0" applyFont="1" applyFill="1" applyAlignment="1">
      <alignment vertical="center"/>
    </xf>
    <xf numFmtId="0" fontId="7" fillId="0" borderId="0"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17" xfId="0" applyFont="1" applyBorder="1" applyAlignment="1">
      <alignment horizontal="distributed" vertical="center" justifyLastLine="1"/>
    </xf>
    <xf numFmtId="0" fontId="8" fillId="0" borderId="0" xfId="0" applyFont="1" applyFill="1" applyBorder="1" applyAlignment="1">
      <alignment horizontal="distributed" vertical="center"/>
    </xf>
    <xf numFmtId="177" fontId="4" fillId="0" borderId="0" xfId="0" applyNumberFormat="1" applyFont="1" applyFill="1" applyBorder="1" applyAlignment="1">
      <alignment vertical="center"/>
    </xf>
    <xf numFmtId="0" fontId="8" fillId="0" borderId="0" xfId="0" applyFont="1" applyFill="1" applyBorder="1" applyAlignment="1">
      <alignment horizontal="distributed"/>
    </xf>
    <xf numFmtId="176" fontId="12" fillId="0" borderId="0" xfId="0" applyNumberFormat="1" applyFont="1" applyFill="1" applyBorder="1" applyAlignment="1">
      <alignment horizontal="right" vertical="center"/>
    </xf>
    <xf numFmtId="177" fontId="12" fillId="0" borderId="0" xfId="0" applyNumberFormat="1" applyFont="1" applyFill="1" applyBorder="1" applyAlignment="1">
      <alignment horizontal="right" vertical="center"/>
    </xf>
    <xf numFmtId="176" fontId="15" fillId="0" borderId="0" xfId="0" applyNumberFormat="1" applyFont="1" applyFill="1" applyBorder="1" applyAlignment="1">
      <alignment horizontal="right" vertical="center"/>
    </xf>
    <xf numFmtId="176" fontId="10" fillId="0" borderId="0" xfId="0" applyNumberFormat="1" applyFont="1" applyFill="1" applyBorder="1" applyAlignment="1">
      <alignment vertical="center"/>
    </xf>
    <xf numFmtId="176" fontId="11" fillId="0" borderId="0" xfId="0" applyNumberFormat="1" applyFont="1" applyFill="1" applyBorder="1" applyAlignment="1">
      <alignment horizontal="right" vertical="center"/>
    </xf>
    <xf numFmtId="0" fontId="20" fillId="0" borderId="9" xfId="0" applyFont="1" applyFill="1" applyBorder="1" applyAlignment="1">
      <alignment vertical="center"/>
    </xf>
    <xf numFmtId="0" fontId="3" fillId="0" borderId="10" xfId="0" applyFont="1" applyBorder="1"/>
    <xf numFmtId="0" fontId="5" fillId="0" borderId="20" xfId="0" applyFont="1" applyBorder="1"/>
    <xf numFmtId="0" fontId="3" fillId="0" borderId="10" xfId="0" applyFont="1" applyBorder="1" applyAlignment="1">
      <alignment vertical="center"/>
    </xf>
    <xf numFmtId="0" fontId="3" fillId="0" borderId="0" xfId="0" applyFont="1" applyBorder="1" applyAlignment="1">
      <alignment vertical="center"/>
    </xf>
    <xf numFmtId="0" fontId="0" fillId="0" borderId="0" xfId="0" applyFont="1" applyFill="1" applyBorder="1" applyAlignment="1">
      <alignment horizontal="right" vertical="center"/>
    </xf>
    <xf numFmtId="177" fontId="12" fillId="0" borderId="14" xfId="0" applyNumberFormat="1" applyFont="1" applyFill="1" applyBorder="1" applyAlignment="1">
      <alignment vertical="center"/>
    </xf>
    <xf numFmtId="0" fontId="3" fillId="0" borderId="0" xfId="0" applyFont="1" applyBorder="1" applyAlignment="1">
      <alignment horizontal="distributed" vertical="center"/>
    </xf>
    <xf numFmtId="0" fontId="3" fillId="0" borderId="0" xfId="0" applyFont="1" applyAlignment="1">
      <alignment horizontal="distributed" vertical="center"/>
    </xf>
    <xf numFmtId="0" fontId="3" fillId="0" borderId="0" xfId="0" applyFont="1" applyBorder="1" applyAlignment="1">
      <alignment horizontal="distributed" vertical="center" wrapText="1"/>
    </xf>
    <xf numFmtId="177" fontId="3" fillId="0" borderId="0" xfId="0" applyNumberFormat="1" applyFont="1"/>
    <xf numFmtId="0" fontId="8" fillId="0" borderId="0" xfId="0" applyFont="1" applyBorder="1" applyAlignment="1">
      <alignment vertical="center"/>
    </xf>
    <xf numFmtId="177" fontId="9" fillId="0" borderId="0" xfId="0" applyNumberFormat="1" applyFont="1" applyBorder="1" applyAlignment="1">
      <alignment vertical="center"/>
    </xf>
    <xf numFmtId="177" fontId="9" fillId="0" borderId="14" xfId="0" applyNumberFormat="1"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horizontal="right" vertical="center"/>
    </xf>
    <xf numFmtId="0" fontId="7" fillId="0" borderId="14" xfId="0" applyFont="1" applyBorder="1" applyAlignment="1">
      <alignment horizontal="right" vertical="center"/>
    </xf>
    <xf numFmtId="0" fontId="7" fillId="0" borderId="7" xfId="0" applyFont="1" applyBorder="1" applyAlignment="1">
      <alignment horizontal="right" vertical="top"/>
    </xf>
    <xf numFmtId="0" fontId="3" fillId="0" borderId="16"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13" xfId="0" applyFont="1" applyBorder="1" applyAlignment="1">
      <alignment vertical="center"/>
    </xf>
    <xf numFmtId="0" fontId="3" fillId="0" borderId="1" xfId="0" applyFont="1" applyBorder="1" applyAlignment="1">
      <alignment horizontal="distributed" vertical="center" justifyLastLine="1"/>
    </xf>
    <xf numFmtId="0" fontId="3" fillId="0" borderId="11" xfId="0" applyFont="1" applyBorder="1"/>
    <xf numFmtId="0" fontId="3" fillId="0" borderId="20" xfId="0" applyFont="1" applyBorder="1"/>
    <xf numFmtId="185" fontId="2" fillId="0" borderId="0" xfId="1" applyNumberFormat="1" applyFont="1" applyFill="1" applyBorder="1" applyAlignment="1">
      <alignment horizontal="right" vertical="center"/>
    </xf>
    <xf numFmtId="3" fontId="3" fillId="0" borderId="14" xfId="0" applyNumberFormat="1" applyFont="1" applyFill="1" applyBorder="1" applyAlignment="1">
      <alignment vertical="center"/>
    </xf>
    <xf numFmtId="3" fontId="3" fillId="0" borderId="0" xfId="0" applyNumberFormat="1" applyFont="1" applyFill="1" applyBorder="1" applyAlignment="1">
      <alignment vertical="center"/>
    </xf>
    <xf numFmtId="40" fontId="2" fillId="0" borderId="0" xfId="1" applyNumberFormat="1" applyFont="1" applyFill="1" applyBorder="1" applyAlignment="1">
      <alignment vertical="center"/>
    </xf>
    <xf numFmtId="38" fontId="2" fillId="0" borderId="0" xfId="1" applyFont="1" applyFill="1" applyBorder="1" applyAlignment="1">
      <alignment horizontal="right" vertical="center"/>
    </xf>
    <xf numFmtId="0" fontId="4" fillId="0" borderId="0" xfId="0" applyFont="1" applyFill="1" applyBorder="1" applyAlignment="1">
      <alignment horizontal="right" vertical="top"/>
    </xf>
    <xf numFmtId="177" fontId="0" fillId="0" borderId="0" xfId="0" quotePrefix="1" applyNumberFormat="1" applyFont="1" applyFill="1" applyBorder="1" applyAlignment="1">
      <alignment horizontal="right" vertical="center"/>
    </xf>
    <xf numFmtId="186" fontId="0" fillId="0" borderId="0" xfId="0" quotePrefix="1" applyNumberFormat="1" applyFont="1" applyFill="1" applyAlignment="1"/>
    <xf numFmtId="186" fontId="0" fillId="0" borderId="0" xfId="0" applyNumberFormat="1" applyFont="1" applyFill="1" applyAlignment="1">
      <alignment horizontal="right"/>
    </xf>
    <xf numFmtId="38" fontId="12" fillId="0" borderId="0" xfId="1" applyFont="1" applyFill="1" applyBorder="1" applyAlignment="1">
      <alignment horizontal="right" vertical="center"/>
    </xf>
    <xf numFmtId="179" fontId="0" fillId="0" borderId="0" xfId="0" applyNumberFormat="1" applyFont="1" applyFill="1" applyBorder="1" applyAlignment="1">
      <alignment vertical="center"/>
    </xf>
    <xf numFmtId="0" fontId="8" fillId="0" borderId="9" xfId="0" applyFont="1" applyBorder="1" applyAlignment="1">
      <alignment vertical="center"/>
    </xf>
    <xf numFmtId="0" fontId="8" fillId="0" borderId="0" xfId="0" applyFont="1" applyBorder="1" applyAlignment="1">
      <alignment horizontal="distributed" vertical="center"/>
    </xf>
    <xf numFmtId="0" fontId="7" fillId="0" borderId="0" xfId="0" applyFont="1" applyBorder="1" applyAlignment="1">
      <alignment horizontal="right" vertical="top"/>
    </xf>
    <xf numFmtId="0" fontId="7" fillId="0" borderId="9" xfId="0" applyFont="1" applyBorder="1" applyAlignment="1">
      <alignment horizontal="right" vertical="top"/>
    </xf>
    <xf numFmtId="0" fontId="7" fillId="0" borderId="14" xfId="0" applyFont="1" applyBorder="1" applyAlignment="1">
      <alignment horizontal="right" vertical="top"/>
    </xf>
    <xf numFmtId="0" fontId="3" fillId="0" borderId="19"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3" fillId="0" borderId="17" xfId="0" applyFont="1" applyBorder="1" applyAlignment="1">
      <alignment vertical="center"/>
    </xf>
    <xf numFmtId="0" fontId="3" fillId="0" borderId="0" xfId="0" applyFont="1" applyAlignment="1">
      <alignment horizontal="right"/>
    </xf>
    <xf numFmtId="0" fontId="3" fillId="0" borderId="0"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21" fillId="0" borderId="0" xfId="0" applyFont="1" applyFill="1"/>
    <xf numFmtId="0" fontId="0" fillId="0" borderId="0" xfId="0" applyFill="1" applyAlignment="1">
      <alignment vertical="top"/>
    </xf>
    <xf numFmtId="176" fontId="2" fillId="0" borderId="0" xfId="0" applyNumberFormat="1" applyFont="1" applyFill="1" applyBorder="1" applyAlignment="1">
      <alignment horizontal="right" vertical="center"/>
    </xf>
    <xf numFmtId="187" fontId="2" fillId="0" borderId="0" xfId="1" applyNumberFormat="1" applyFont="1" applyFill="1" applyBorder="1" applyAlignment="1">
      <alignment horizontal="right"/>
    </xf>
    <xf numFmtId="187" fontId="2" fillId="0" borderId="0" xfId="1" applyNumberFormat="1" applyFont="1" applyFill="1" applyBorder="1" applyAlignment="1">
      <alignment horizontal="right" vertical="center"/>
    </xf>
    <xf numFmtId="184" fontId="2" fillId="0" borderId="0" xfId="1" applyNumberFormat="1" applyFont="1" applyFill="1" applyBorder="1" applyAlignment="1">
      <alignment horizontal="right"/>
    </xf>
    <xf numFmtId="0" fontId="0" fillId="0" borderId="0" xfId="0" applyFill="1" applyAlignment="1"/>
    <xf numFmtId="0" fontId="3" fillId="0" borderId="9" xfId="0" applyFont="1" applyFill="1" applyBorder="1" applyAlignment="1"/>
    <xf numFmtId="0" fontId="3" fillId="0" borderId="0" xfId="0" applyFont="1" applyFill="1" applyBorder="1" applyAlignment="1"/>
    <xf numFmtId="0" fontId="0" fillId="0" borderId="0" xfId="0" applyFill="1" applyBorder="1" applyAlignment="1">
      <alignment vertical="top"/>
    </xf>
    <xf numFmtId="0" fontId="3" fillId="0" borderId="0" xfId="0" applyFont="1" applyFill="1" applyBorder="1" applyAlignment="1">
      <alignment vertical="top" wrapText="1"/>
    </xf>
    <xf numFmtId="187" fontId="9" fillId="0" borderId="0" xfId="1" applyNumberFormat="1" applyFont="1" applyFill="1" applyBorder="1" applyAlignment="1">
      <alignment horizontal="right" vertical="center"/>
    </xf>
    <xf numFmtId="184" fontId="9" fillId="0" borderId="0" xfId="1" applyNumberFormat="1" applyFont="1" applyFill="1" applyBorder="1" applyAlignment="1">
      <alignment horizontal="right"/>
    </xf>
    <xf numFmtId="0" fontId="9" fillId="0" borderId="9" xfId="0" applyFont="1" applyFill="1" applyBorder="1" applyAlignment="1">
      <alignment vertical="top"/>
    </xf>
    <xf numFmtId="0" fontId="8" fillId="0" borderId="0" xfId="0" applyFont="1" applyFill="1" applyBorder="1" applyAlignment="1">
      <alignment vertical="top"/>
    </xf>
    <xf numFmtId="0" fontId="3" fillId="0" borderId="0" xfId="0" applyFont="1" applyFill="1" applyBorder="1" applyAlignment="1">
      <alignment wrapText="1"/>
    </xf>
    <xf numFmtId="0" fontId="9" fillId="0" borderId="9" xfId="0" applyFont="1" applyFill="1" applyBorder="1" applyAlignment="1"/>
    <xf numFmtId="0" fontId="8" fillId="0" borderId="0" xfId="0" applyFont="1" applyFill="1" applyBorder="1" applyAlignment="1"/>
    <xf numFmtId="0" fontId="0" fillId="0" borderId="0" xfId="0" applyFont="1" applyFill="1" applyBorder="1" applyAlignment="1">
      <alignment horizontal="center" vertical="center" wrapText="1" justifyLastLine="1"/>
    </xf>
    <xf numFmtId="0" fontId="3" fillId="0" borderId="18" xfId="0" applyFont="1" applyFill="1" applyBorder="1" applyAlignment="1">
      <alignment horizontal="center" vertical="center" wrapText="1" shrinkToFit="1"/>
    </xf>
    <xf numFmtId="0" fontId="16" fillId="0" borderId="0" xfId="2" applyFont="1" applyAlignment="1">
      <alignment vertical="center"/>
    </xf>
    <xf numFmtId="0" fontId="3" fillId="0" borderId="0" xfId="0" applyFont="1" applyFill="1" applyAlignment="1">
      <alignment horizontal="right"/>
    </xf>
    <xf numFmtId="177" fontId="6" fillId="0" borderId="0" xfId="0" applyNumberFormat="1" applyFont="1" applyFill="1" applyBorder="1" applyAlignment="1">
      <alignment vertical="center"/>
    </xf>
    <xf numFmtId="177" fontId="0" fillId="0" borderId="10" xfId="0" applyNumberFormat="1" applyFont="1" applyFill="1" applyBorder="1"/>
    <xf numFmtId="0" fontId="3" fillId="0" borderId="10" xfId="0" applyFont="1" applyFill="1" applyBorder="1" applyAlignment="1">
      <alignment horizontal="right"/>
    </xf>
    <xf numFmtId="0" fontId="19" fillId="0" borderId="0" xfId="0" applyFont="1" applyFill="1" applyBorder="1" applyAlignment="1">
      <alignment horizontal="right" vertical="center"/>
    </xf>
    <xf numFmtId="177" fontId="22" fillId="0" borderId="0" xfId="0" applyNumberFormat="1" applyFont="1" applyFill="1" applyBorder="1" applyAlignment="1">
      <alignment vertical="center"/>
    </xf>
    <xf numFmtId="0" fontId="8" fillId="0" borderId="0"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5" xfId="0" applyFont="1" applyFill="1" applyBorder="1" applyAlignment="1">
      <alignment horizontal="center" vertical="center"/>
    </xf>
    <xf numFmtId="0" fontId="16" fillId="0" borderId="0" xfId="2" applyFont="1" applyFill="1" applyAlignment="1">
      <alignment vertical="center"/>
    </xf>
    <xf numFmtId="0" fontId="23" fillId="0" borderId="0" xfId="3" applyAlignment="1" applyProtection="1"/>
    <xf numFmtId="0" fontId="16" fillId="0" borderId="0" xfId="2" applyAlignment="1">
      <alignment vertical="center"/>
    </xf>
    <xf numFmtId="0" fontId="0" fillId="0" borderId="10" xfId="0" applyBorder="1"/>
    <xf numFmtId="0" fontId="0" fillId="0" borderId="11" xfId="0" applyBorder="1"/>
    <xf numFmtId="0" fontId="3" fillId="0" borderId="9" xfId="0" applyFont="1" applyBorder="1" applyAlignment="1">
      <alignment vertical="center"/>
    </xf>
    <xf numFmtId="0" fontId="7" fillId="0" borderId="7" xfId="0" applyFont="1" applyBorder="1" applyAlignment="1">
      <alignment horizontal="right" vertical="center"/>
    </xf>
    <xf numFmtId="0" fontId="7" fillId="0" borderId="8" xfId="0" applyFont="1" applyBorder="1" applyAlignment="1">
      <alignment horizontal="right" vertical="top"/>
    </xf>
    <xf numFmtId="0" fontId="3" fillId="0" borderId="15" xfId="0" applyFont="1" applyBorder="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3" fillId="0" borderId="0" xfId="0" applyFont="1" applyFill="1" applyBorder="1" applyAlignment="1">
      <alignment horizontal="distributed" vertical="center"/>
    </xf>
    <xf numFmtId="0" fontId="8" fillId="0" borderId="0" xfId="0" applyFont="1" applyFill="1" applyBorder="1" applyAlignment="1">
      <alignment horizontal="right" vertical="center"/>
    </xf>
    <xf numFmtId="0" fontId="8" fillId="0" borderId="0" xfId="0" applyFont="1" applyFill="1" applyBorder="1" applyAlignment="1">
      <alignment horizontal="distributed" vertical="center"/>
    </xf>
    <xf numFmtId="0" fontId="3" fillId="0" borderId="0" xfId="0" applyFont="1" applyFill="1" applyAlignment="1">
      <alignment horizontal="right" vertical="center"/>
    </xf>
    <xf numFmtId="177" fontId="9" fillId="0" borderId="0" xfId="0" applyNumberFormat="1" applyFont="1" applyFill="1" applyBorder="1" applyAlignment="1"/>
    <xf numFmtId="177" fontId="9" fillId="0" borderId="0" xfId="0" applyNumberFormat="1" applyFont="1" applyFill="1" applyBorder="1" applyAlignment="1">
      <alignment vertical="top"/>
    </xf>
    <xf numFmtId="177" fontId="0" fillId="0" borderId="0" xfId="0" applyNumberFormat="1" applyFill="1" applyBorder="1" applyAlignment="1"/>
    <xf numFmtId="177" fontId="0" fillId="0" borderId="0" xfId="0" applyNumberFormat="1" applyFill="1" applyBorder="1" applyAlignment="1">
      <alignment vertical="top"/>
    </xf>
    <xf numFmtId="177" fontId="2" fillId="0" borderId="0" xfId="0" applyNumberFormat="1" applyFont="1" applyFill="1" applyBorder="1" applyAlignment="1"/>
    <xf numFmtId="177" fontId="2" fillId="0" borderId="0" xfId="0" applyNumberFormat="1" applyFont="1" applyFill="1" applyBorder="1" applyAlignment="1">
      <alignment vertical="top"/>
    </xf>
    <xf numFmtId="0" fontId="3" fillId="0" borderId="19" xfId="0" applyFont="1" applyFill="1" applyBorder="1"/>
    <xf numFmtId="0" fontId="0" fillId="0" borderId="14" xfId="0" applyFill="1" applyBorder="1"/>
    <xf numFmtId="0" fontId="0" fillId="0" borderId="14" xfId="0" applyFill="1" applyBorder="1" applyAlignment="1"/>
    <xf numFmtId="0" fontId="0" fillId="0" borderId="14" xfId="0" applyFill="1" applyBorder="1" applyAlignment="1">
      <alignment vertical="top"/>
    </xf>
    <xf numFmtId="0" fontId="0" fillId="0" borderId="20" xfId="0" applyFill="1" applyBorder="1"/>
    <xf numFmtId="0" fontId="3" fillId="0" borderId="19" xfId="0" applyFont="1" applyFill="1" applyBorder="1" applyAlignment="1">
      <alignment horizontal="distributed" vertical="center" wrapText="1" justifyLastLine="1"/>
    </xf>
    <xf numFmtId="177" fontId="9" fillId="0" borderId="0" xfId="1" applyNumberFormat="1" applyFont="1" applyFill="1"/>
    <xf numFmtId="0" fontId="13" fillId="0" borderId="0" xfId="0" applyFont="1" applyFill="1"/>
    <xf numFmtId="0" fontId="3" fillId="0" borderId="12" xfId="0" applyFont="1" applyFill="1" applyBorder="1" applyAlignment="1">
      <alignment horizontal="distributed" vertical="center" justifyLastLine="1"/>
    </xf>
    <xf numFmtId="0" fontId="3" fillId="0" borderId="5" xfId="0" applyFont="1" applyFill="1" applyBorder="1" applyAlignment="1">
      <alignment horizontal="distributed" vertical="center" justifyLastLine="1"/>
    </xf>
    <xf numFmtId="0" fontId="3" fillId="0" borderId="14" xfId="0" applyFont="1" applyFill="1" applyBorder="1" applyAlignment="1">
      <alignment horizontal="distributed" vertical="center" justifyLastLine="1"/>
    </xf>
    <xf numFmtId="0" fontId="3" fillId="0" borderId="6"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12" xfId="0" applyFont="1" applyFill="1" applyBorder="1" applyAlignment="1">
      <alignment horizontal="center" vertical="center" wrapText="1" justifyLastLine="1"/>
    </xf>
    <xf numFmtId="0" fontId="3" fillId="0" borderId="5" xfId="0" applyFont="1" applyFill="1" applyBorder="1" applyAlignment="1">
      <alignment horizontal="center" vertical="center" justifyLastLine="1"/>
    </xf>
    <xf numFmtId="0" fontId="3" fillId="0" borderId="6"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Alignment="1">
      <alignment horizontal="distributed" vertical="center"/>
    </xf>
    <xf numFmtId="0" fontId="7" fillId="0" borderId="0" xfId="0" applyFont="1" applyFill="1" applyBorder="1" applyAlignment="1">
      <alignment horizontal="distributed" vertical="center"/>
    </xf>
    <xf numFmtId="0" fontId="13" fillId="0" borderId="0" xfId="0" applyFont="1" applyFill="1" applyBorder="1" applyAlignment="1">
      <alignment horizontal="distributed" vertical="center"/>
    </xf>
    <xf numFmtId="0" fontId="13" fillId="0" borderId="0" xfId="0" applyFont="1" applyFill="1" applyAlignment="1">
      <alignment horizontal="distributed" vertical="center"/>
    </xf>
    <xf numFmtId="0" fontId="3" fillId="0" borderId="17"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7" fillId="0" borderId="0" xfId="0" applyFont="1" applyFill="1" applyAlignment="1">
      <alignment horizontal="distributed" vertical="center"/>
    </xf>
    <xf numFmtId="0" fontId="8" fillId="0" borderId="0" xfId="0" applyFont="1" applyFill="1" applyAlignment="1">
      <alignment horizontal="center" vertical="center"/>
    </xf>
    <xf numFmtId="0" fontId="13" fillId="0" borderId="0" xfId="0" applyFont="1" applyFill="1" applyBorder="1" applyAlignment="1">
      <alignment horizontal="distributed" vertical="center" wrapText="1"/>
    </xf>
    <xf numFmtId="0" fontId="3" fillId="0" borderId="0" xfId="0" applyFont="1" applyFill="1" applyBorder="1" applyAlignment="1">
      <alignment horizontal="left" vertical="center"/>
    </xf>
    <xf numFmtId="0" fontId="0" fillId="0" borderId="0" xfId="0" applyAlignment="1">
      <alignment horizontal="left" vertical="center"/>
    </xf>
    <xf numFmtId="0" fontId="3" fillId="0" borderId="0" xfId="0" applyFont="1" applyBorder="1" applyAlignment="1">
      <alignment horizontal="distributed" vertical="center"/>
    </xf>
    <xf numFmtId="0" fontId="3" fillId="0" borderId="1"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19"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25" xfId="0" applyFont="1" applyBorder="1" applyAlignment="1">
      <alignment horizontal="distributed" vertical="center" justifyLastLine="1"/>
    </xf>
    <xf numFmtId="0" fontId="3" fillId="0" borderId="26" xfId="0" applyFont="1" applyBorder="1" applyAlignment="1">
      <alignment horizontal="distributed" vertical="center" justifyLastLine="1"/>
    </xf>
    <xf numFmtId="0" fontId="3" fillId="0" borderId="9" xfId="0" applyFont="1" applyBorder="1" applyAlignment="1">
      <alignment horizontal="distributed" vertical="center"/>
    </xf>
    <xf numFmtId="0" fontId="3" fillId="0" borderId="23" xfId="0" applyFont="1" applyFill="1" applyBorder="1" applyAlignment="1">
      <alignment horizontal="distributed" vertical="center" justifyLastLine="1"/>
    </xf>
    <xf numFmtId="0" fontId="3" fillId="0" borderId="24" xfId="0" applyFont="1" applyFill="1" applyBorder="1" applyAlignment="1">
      <alignment horizontal="distributed" vertical="center" justifyLastLine="1"/>
    </xf>
    <xf numFmtId="0" fontId="3" fillId="0" borderId="24" xfId="0" applyFont="1" applyFill="1" applyBorder="1" applyAlignment="1">
      <alignment horizontal="center" vertical="center" wrapText="1"/>
    </xf>
    <xf numFmtId="0" fontId="3" fillId="0" borderId="6" xfId="0" applyFont="1" applyFill="1" applyBorder="1"/>
    <xf numFmtId="0" fontId="3" fillId="0" borderId="23" xfId="0" applyFont="1" applyFill="1" applyBorder="1" applyAlignment="1">
      <alignment horizontal="center" vertical="center" wrapText="1"/>
    </xf>
    <xf numFmtId="0" fontId="3" fillId="0" borderId="5" xfId="0" applyFont="1" applyFill="1" applyBorder="1"/>
    <xf numFmtId="0" fontId="3" fillId="0" borderId="12" xfId="0" applyFont="1" applyFill="1" applyBorder="1"/>
    <xf numFmtId="0" fontId="8" fillId="0" borderId="0" xfId="0" applyFont="1" applyFill="1" applyBorder="1" applyAlignment="1">
      <alignment horizontal="right" vertical="center"/>
    </xf>
    <xf numFmtId="0" fontId="3" fillId="0" borderId="0" xfId="0" applyFont="1" applyAlignment="1">
      <alignment vertical="center"/>
    </xf>
    <xf numFmtId="0" fontId="3" fillId="0" borderId="1"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2" borderId="23" xfId="0" applyFont="1" applyFill="1" applyBorder="1" applyAlignment="1">
      <alignment horizontal="distributed" vertical="center" wrapText="1" justifyLastLine="1"/>
    </xf>
    <xf numFmtId="0" fontId="3" fillId="2" borderId="12" xfId="0" applyFont="1" applyFill="1" applyBorder="1" applyAlignment="1">
      <alignment horizontal="distributed" vertical="center" justifyLastLine="1"/>
    </xf>
    <xf numFmtId="0" fontId="3" fillId="2" borderId="5" xfId="0" applyFont="1" applyFill="1" applyBorder="1" applyAlignment="1">
      <alignment horizontal="distributed" vertical="center" justifyLastLine="1"/>
    </xf>
    <xf numFmtId="184" fontId="3" fillId="0" borderId="1" xfId="0" applyNumberFormat="1" applyFont="1" applyFill="1" applyBorder="1" applyAlignment="1">
      <alignment horizontal="center" vertical="center"/>
    </xf>
    <xf numFmtId="184" fontId="3" fillId="0" borderId="0" xfId="0" applyNumberFormat="1" applyFont="1" applyFill="1" applyBorder="1" applyAlignment="1">
      <alignment horizontal="center" vertical="center"/>
    </xf>
    <xf numFmtId="184" fontId="3" fillId="0" borderId="13" xfId="0" applyNumberFormat="1" applyFont="1" applyFill="1" applyBorder="1" applyAlignment="1">
      <alignment horizontal="center" vertical="center"/>
    </xf>
    <xf numFmtId="184" fontId="3" fillId="0" borderId="2" xfId="0" applyNumberFormat="1" applyFont="1" applyFill="1" applyBorder="1" applyAlignment="1">
      <alignment horizontal="distributed" vertical="center" wrapText="1" justifyLastLine="1"/>
    </xf>
    <xf numFmtId="184" fontId="3" fillId="0" borderId="12" xfId="0" applyNumberFormat="1" applyFont="1" applyFill="1" applyBorder="1" applyAlignment="1">
      <alignment horizontal="distributed" vertical="center" wrapText="1" justifyLastLine="1"/>
    </xf>
    <xf numFmtId="184" fontId="3" fillId="0" borderId="5" xfId="0" applyNumberFormat="1" applyFont="1" applyFill="1" applyBorder="1" applyAlignment="1">
      <alignment horizontal="distributed" vertical="center" wrapText="1" justifyLastLine="1"/>
    </xf>
    <xf numFmtId="184" fontId="3" fillId="0" borderId="3" xfId="0" applyNumberFormat="1" applyFont="1" applyFill="1" applyBorder="1" applyAlignment="1">
      <alignment horizontal="distributed" vertical="center" wrapText="1" justifyLastLine="1"/>
    </xf>
    <xf numFmtId="184" fontId="3" fillId="0" borderId="4" xfId="0" applyNumberFormat="1" applyFont="1" applyFill="1" applyBorder="1" applyAlignment="1">
      <alignment horizontal="distributed" vertical="center" wrapText="1" justifyLastLine="1"/>
    </xf>
    <xf numFmtId="184" fontId="3" fillId="0" borderId="6" xfId="0" applyNumberFormat="1" applyFont="1" applyFill="1" applyBorder="1" applyAlignment="1">
      <alignment horizontal="distributed" vertical="center" wrapText="1" justifyLastLine="1"/>
    </xf>
    <xf numFmtId="184" fontId="3" fillId="0" borderId="21" xfId="0" applyNumberFormat="1" applyFont="1" applyFill="1" applyBorder="1" applyAlignment="1">
      <alignment horizontal="distributed" vertical="center" wrapText="1" justifyLastLine="1"/>
    </xf>
    <xf numFmtId="184" fontId="3" fillId="0" borderId="14" xfId="0" applyNumberFormat="1" applyFont="1" applyFill="1" applyBorder="1" applyAlignment="1">
      <alignment horizontal="distributed" vertical="center" wrapText="1" justifyLastLine="1"/>
    </xf>
    <xf numFmtId="0" fontId="3" fillId="0" borderId="0" xfId="0" applyNumberFormat="1" applyFont="1" applyFill="1" applyBorder="1" applyAlignment="1">
      <alignment horizontal="distributed" vertical="center"/>
    </xf>
    <xf numFmtId="0" fontId="8" fillId="0" borderId="0" xfId="0" applyFont="1" applyFill="1" applyBorder="1" applyAlignment="1">
      <alignment horizontal="left" vertical="center" justifyLastLine="1"/>
    </xf>
    <xf numFmtId="0" fontId="3" fillId="0" borderId="0" xfId="0" applyFont="1" applyFill="1" applyAlignment="1">
      <alignment horizontal="left" vertical="center" justifyLastLine="1"/>
    </xf>
    <xf numFmtId="0" fontId="3" fillId="0" borderId="0" xfId="0" applyFont="1" applyFill="1" applyBorder="1" applyAlignment="1">
      <alignment horizontal="distributed" vertical="center" wrapText="1"/>
    </xf>
    <xf numFmtId="0" fontId="8" fillId="0" borderId="0" xfId="0" applyFont="1" applyFill="1" applyBorder="1" applyAlignment="1">
      <alignment vertical="center"/>
    </xf>
    <xf numFmtId="0" fontId="3" fillId="0" borderId="0" xfId="0" applyFont="1" applyAlignment="1"/>
    <xf numFmtId="0" fontId="3" fillId="0" borderId="7" xfId="0" applyFont="1" applyFill="1" applyBorder="1" applyAlignment="1">
      <alignment horizontal="distributed" vertical="center"/>
    </xf>
    <xf numFmtId="0" fontId="3" fillId="0" borderId="0" xfId="0" applyFont="1" applyFill="1" applyBorder="1" applyAlignment="1">
      <alignment horizontal="center" vertical="center"/>
    </xf>
    <xf numFmtId="0" fontId="3" fillId="0" borderId="14" xfId="0" applyFont="1" applyFill="1" applyBorder="1" applyAlignment="1">
      <alignment horizontal="distributed" vertical="center"/>
    </xf>
    <xf numFmtId="0" fontId="0" fillId="0" borderId="14" xfId="0" applyFill="1" applyBorder="1" applyAlignment="1">
      <alignment horizontal="distributed" vertical="center"/>
    </xf>
    <xf numFmtId="0" fontId="3" fillId="0" borderId="0" xfId="0" applyFont="1" applyFill="1" applyBorder="1" applyAlignment="1">
      <alignment vertical="center" wrapText="1"/>
    </xf>
    <xf numFmtId="0" fontId="3" fillId="0" borderId="0" xfId="0" applyFont="1" applyFill="1" applyAlignment="1">
      <alignment vertical="center" wrapText="1"/>
    </xf>
    <xf numFmtId="0" fontId="3" fillId="0" borderId="22" xfId="0" applyFont="1" applyFill="1" applyBorder="1" applyAlignment="1">
      <alignment horizontal="distributed" vertical="center" justifyLastLine="1"/>
    </xf>
    <xf numFmtId="0" fontId="3" fillId="0" borderId="0" xfId="0" applyFont="1" applyFill="1" applyAlignment="1">
      <alignment horizontal="right" vertical="center"/>
    </xf>
    <xf numFmtId="0" fontId="19" fillId="0" borderId="19"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2" xfId="0" applyFont="1" applyFill="1" applyBorder="1" applyAlignment="1">
      <alignment horizontal="center" vertical="center"/>
    </xf>
    <xf numFmtId="0" fontId="7" fillId="0" borderId="24" xfId="0" applyFont="1" applyBorder="1" applyAlignment="1">
      <alignment horizontal="distributed" vertical="center" wrapText="1" justifyLastLine="1"/>
    </xf>
    <xf numFmtId="0" fontId="7" fillId="0" borderId="14" xfId="0" applyFont="1" applyBorder="1" applyAlignment="1">
      <alignment horizontal="distributed" vertical="center" justifyLastLine="1"/>
    </xf>
    <xf numFmtId="0" fontId="7" fillId="0" borderId="6" xfId="0" applyFont="1" applyBorder="1" applyAlignment="1">
      <alignment horizontal="distributed" vertical="center" justifyLastLine="1"/>
    </xf>
    <xf numFmtId="0" fontId="3" fillId="0" borderId="23"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21"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1" xfId="0" applyFont="1" applyBorder="1" applyAlignment="1">
      <alignment horizontal="distributed" vertical="center"/>
    </xf>
    <xf numFmtId="0" fontId="3" fillId="0" borderId="0" xfId="0" applyFont="1" applyAlignment="1">
      <alignment horizontal="distributed" vertical="center"/>
    </xf>
    <xf numFmtId="0" fontId="3" fillId="0" borderId="13" xfId="0" applyFont="1" applyBorder="1" applyAlignment="1">
      <alignment horizontal="distributed" vertical="center"/>
    </xf>
    <xf numFmtId="0" fontId="3" fillId="0" borderId="22" xfId="0" applyFont="1" applyBorder="1" applyAlignment="1">
      <alignment horizontal="distributed" vertical="center" justifyLastLine="1"/>
    </xf>
    <xf numFmtId="0" fontId="3" fillId="0" borderId="24" xfId="0" applyFont="1" applyBorder="1" applyAlignment="1">
      <alignment horizontal="distributed" vertical="center" wrapText="1" justifyLastLine="1"/>
    </xf>
    <xf numFmtId="0" fontId="3" fillId="0" borderId="14" xfId="0" applyFont="1" applyBorder="1" applyAlignment="1">
      <alignment horizontal="distributed" vertical="center" justifyLastLine="1"/>
    </xf>
    <xf numFmtId="0" fontId="3" fillId="0" borderId="23" xfId="0" applyFont="1" applyBorder="1" applyAlignment="1">
      <alignment horizontal="distributed" vertical="center" wrapText="1" justifyLastLine="1"/>
    </xf>
    <xf numFmtId="0" fontId="3" fillId="0" borderId="24" xfId="0" applyFont="1" applyBorder="1" applyAlignment="1">
      <alignment horizontal="distributed" vertical="center" justifyLastLine="1"/>
    </xf>
  </cellXfs>
  <cellStyles count="4">
    <cellStyle name="ハイパーリンク" xfId="3" builtinId="8"/>
    <cellStyle name="桁区切り 2" xfId="1"/>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9525</xdr:colOff>
      <xdr:row>28</xdr:row>
      <xdr:rowOff>38100</xdr:rowOff>
    </xdr:from>
    <xdr:to>
      <xdr:col>2</xdr:col>
      <xdr:colOff>57150</xdr:colOff>
      <xdr:row>29</xdr:row>
      <xdr:rowOff>104775</xdr:rowOff>
    </xdr:to>
    <xdr:sp macro="" textlink="">
      <xdr:nvSpPr>
        <xdr:cNvPr id="2" name="AutoShape 1"/>
        <xdr:cNvSpPr>
          <a:spLocks/>
        </xdr:cNvSpPr>
      </xdr:nvSpPr>
      <xdr:spPr bwMode="auto">
        <a:xfrm>
          <a:off x="866775" y="3505200"/>
          <a:ext cx="47625" cy="190500"/>
        </a:xfrm>
        <a:prstGeom prst="leftBrace">
          <a:avLst>
            <a:gd name="adj1" fmla="val 443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38100</xdr:rowOff>
    </xdr:from>
    <xdr:to>
      <xdr:col>2</xdr:col>
      <xdr:colOff>57150</xdr:colOff>
      <xdr:row>29</xdr:row>
      <xdr:rowOff>104775</xdr:rowOff>
    </xdr:to>
    <xdr:sp macro="" textlink="">
      <xdr:nvSpPr>
        <xdr:cNvPr id="3" name="AutoShape 5"/>
        <xdr:cNvSpPr>
          <a:spLocks/>
        </xdr:cNvSpPr>
      </xdr:nvSpPr>
      <xdr:spPr bwMode="auto">
        <a:xfrm>
          <a:off x="866775" y="3505200"/>
          <a:ext cx="47625" cy="190500"/>
        </a:xfrm>
        <a:prstGeom prst="leftBrace">
          <a:avLst>
            <a:gd name="adj1" fmla="val 443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38100</xdr:rowOff>
    </xdr:from>
    <xdr:to>
      <xdr:col>2</xdr:col>
      <xdr:colOff>57150</xdr:colOff>
      <xdr:row>29</xdr:row>
      <xdr:rowOff>104775</xdr:rowOff>
    </xdr:to>
    <xdr:sp macro="" textlink="">
      <xdr:nvSpPr>
        <xdr:cNvPr id="4" name="AutoShape 7"/>
        <xdr:cNvSpPr>
          <a:spLocks/>
        </xdr:cNvSpPr>
      </xdr:nvSpPr>
      <xdr:spPr bwMode="auto">
        <a:xfrm>
          <a:off x="866775" y="3505200"/>
          <a:ext cx="47625" cy="190500"/>
        </a:xfrm>
        <a:prstGeom prst="leftBrace">
          <a:avLst>
            <a:gd name="adj1" fmla="val 443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38100</xdr:rowOff>
    </xdr:from>
    <xdr:to>
      <xdr:col>2</xdr:col>
      <xdr:colOff>57150</xdr:colOff>
      <xdr:row>29</xdr:row>
      <xdr:rowOff>104775</xdr:rowOff>
    </xdr:to>
    <xdr:sp macro="" textlink="">
      <xdr:nvSpPr>
        <xdr:cNvPr id="5" name="AutoShape 9"/>
        <xdr:cNvSpPr>
          <a:spLocks/>
        </xdr:cNvSpPr>
      </xdr:nvSpPr>
      <xdr:spPr bwMode="auto">
        <a:xfrm>
          <a:off x="866775" y="3505200"/>
          <a:ext cx="47625" cy="190500"/>
        </a:xfrm>
        <a:prstGeom prst="leftBrace">
          <a:avLst>
            <a:gd name="adj1" fmla="val 443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31</xdr:row>
      <xdr:rowOff>76200</xdr:rowOff>
    </xdr:from>
    <xdr:to>
      <xdr:col>2</xdr:col>
      <xdr:colOff>57150</xdr:colOff>
      <xdr:row>34</xdr:row>
      <xdr:rowOff>104775</xdr:rowOff>
    </xdr:to>
    <xdr:sp macro="" textlink="">
      <xdr:nvSpPr>
        <xdr:cNvPr id="6" name="AutoShape 10"/>
        <xdr:cNvSpPr>
          <a:spLocks/>
        </xdr:cNvSpPr>
      </xdr:nvSpPr>
      <xdr:spPr bwMode="auto">
        <a:xfrm>
          <a:off x="866775" y="3914775"/>
          <a:ext cx="47625" cy="400050"/>
        </a:xfrm>
        <a:prstGeom prst="leftBrace">
          <a:avLst>
            <a:gd name="adj1" fmla="val 156306"/>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43963</xdr:colOff>
      <xdr:row>4</xdr:row>
      <xdr:rowOff>65941</xdr:rowOff>
    </xdr:from>
    <xdr:to>
      <xdr:col>2</xdr:col>
      <xdr:colOff>89682</xdr:colOff>
      <xdr:row>6</xdr:row>
      <xdr:rowOff>263769</xdr:rowOff>
    </xdr:to>
    <xdr:sp macro="" textlink="">
      <xdr:nvSpPr>
        <xdr:cNvPr id="2" name="左中かっこ 1"/>
        <xdr:cNvSpPr/>
      </xdr:nvSpPr>
      <xdr:spPr>
        <a:xfrm>
          <a:off x="901213" y="561241"/>
          <a:ext cx="45719" cy="302603"/>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43961</xdr:colOff>
      <xdr:row>7</xdr:row>
      <xdr:rowOff>87924</xdr:rowOff>
    </xdr:from>
    <xdr:to>
      <xdr:col>2</xdr:col>
      <xdr:colOff>89680</xdr:colOff>
      <xdr:row>8</xdr:row>
      <xdr:rowOff>234463</xdr:rowOff>
    </xdr:to>
    <xdr:sp macro="" textlink="">
      <xdr:nvSpPr>
        <xdr:cNvPr id="3" name="左中かっこ 2"/>
        <xdr:cNvSpPr/>
      </xdr:nvSpPr>
      <xdr:spPr>
        <a:xfrm>
          <a:off x="901211" y="954699"/>
          <a:ext cx="45719" cy="156064"/>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43963</xdr:colOff>
      <xdr:row>14</xdr:row>
      <xdr:rowOff>0</xdr:rowOff>
    </xdr:from>
    <xdr:to>
      <xdr:col>2</xdr:col>
      <xdr:colOff>89682</xdr:colOff>
      <xdr:row>15</xdr:row>
      <xdr:rowOff>263769</xdr:rowOff>
    </xdr:to>
    <xdr:sp macro="" textlink="">
      <xdr:nvSpPr>
        <xdr:cNvPr id="4" name="左中かっこ 3"/>
        <xdr:cNvSpPr/>
      </xdr:nvSpPr>
      <xdr:spPr>
        <a:xfrm>
          <a:off x="901213" y="1733550"/>
          <a:ext cx="45719" cy="244719"/>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3</xdr:row>
      <xdr:rowOff>38100</xdr:rowOff>
    </xdr:from>
    <xdr:to>
      <xdr:col>2</xdr:col>
      <xdr:colOff>85725</xdr:colOff>
      <xdr:row>4</xdr:row>
      <xdr:rowOff>104775</xdr:rowOff>
    </xdr:to>
    <xdr:sp macro="" textlink="">
      <xdr:nvSpPr>
        <xdr:cNvPr id="2" name="AutoShape 1"/>
        <xdr:cNvSpPr>
          <a:spLocks/>
        </xdr:cNvSpPr>
      </xdr:nvSpPr>
      <xdr:spPr bwMode="auto">
        <a:xfrm>
          <a:off x="895350" y="409575"/>
          <a:ext cx="47625" cy="190500"/>
        </a:xfrm>
        <a:prstGeom prst="leftBrace">
          <a:avLst>
            <a:gd name="adj1" fmla="val 4604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5</xdr:row>
      <xdr:rowOff>47625</xdr:rowOff>
    </xdr:from>
    <xdr:to>
      <xdr:col>2</xdr:col>
      <xdr:colOff>95250</xdr:colOff>
      <xdr:row>6</xdr:row>
      <xdr:rowOff>114300</xdr:rowOff>
    </xdr:to>
    <xdr:sp macro="" textlink="">
      <xdr:nvSpPr>
        <xdr:cNvPr id="3" name="AutoShape 2"/>
        <xdr:cNvSpPr>
          <a:spLocks/>
        </xdr:cNvSpPr>
      </xdr:nvSpPr>
      <xdr:spPr bwMode="auto">
        <a:xfrm>
          <a:off x="904875" y="666750"/>
          <a:ext cx="47625" cy="190500"/>
        </a:xfrm>
        <a:prstGeom prst="leftBrace">
          <a:avLst>
            <a:gd name="adj1" fmla="val 4604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7</xdr:row>
      <xdr:rowOff>66675</xdr:rowOff>
    </xdr:from>
    <xdr:to>
      <xdr:col>2</xdr:col>
      <xdr:colOff>95250</xdr:colOff>
      <xdr:row>8</xdr:row>
      <xdr:rowOff>123825</xdr:rowOff>
    </xdr:to>
    <xdr:sp macro="" textlink="">
      <xdr:nvSpPr>
        <xdr:cNvPr id="4" name="AutoShape 3"/>
        <xdr:cNvSpPr>
          <a:spLocks/>
        </xdr:cNvSpPr>
      </xdr:nvSpPr>
      <xdr:spPr bwMode="auto">
        <a:xfrm>
          <a:off x="904875" y="933450"/>
          <a:ext cx="47625" cy="180975"/>
        </a:xfrm>
        <a:prstGeom prst="leftBrace">
          <a:avLst>
            <a:gd name="adj1" fmla="val 444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9</xdr:row>
      <xdr:rowOff>47625</xdr:rowOff>
    </xdr:from>
    <xdr:to>
      <xdr:col>2</xdr:col>
      <xdr:colOff>95250</xdr:colOff>
      <xdr:row>10</xdr:row>
      <xdr:rowOff>114300</xdr:rowOff>
    </xdr:to>
    <xdr:sp macro="" textlink="">
      <xdr:nvSpPr>
        <xdr:cNvPr id="5" name="AutoShape 4"/>
        <xdr:cNvSpPr>
          <a:spLocks/>
        </xdr:cNvSpPr>
      </xdr:nvSpPr>
      <xdr:spPr bwMode="auto">
        <a:xfrm>
          <a:off x="904875" y="1162050"/>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11</xdr:row>
      <xdr:rowOff>47625</xdr:rowOff>
    </xdr:from>
    <xdr:to>
      <xdr:col>2</xdr:col>
      <xdr:colOff>85725</xdr:colOff>
      <xdr:row>12</xdr:row>
      <xdr:rowOff>114300</xdr:rowOff>
    </xdr:to>
    <xdr:sp macro="" textlink="">
      <xdr:nvSpPr>
        <xdr:cNvPr id="6" name="AutoShape 5"/>
        <xdr:cNvSpPr>
          <a:spLocks/>
        </xdr:cNvSpPr>
      </xdr:nvSpPr>
      <xdr:spPr bwMode="auto">
        <a:xfrm>
          <a:off x="895350" y="1409700"/>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13</xdr:row>
      <xdr:rowOff>38100</xdr:rowOff>
    </xdr:from>
    <xdr:to>
      <xdr:col>2</xdr:col>
      <xdr:colOff>95250</xdr:colOff>
      <xdr:row>14</xdr:row>
      <xdr:rowOff>104775</xdr:rowOff>
    </xdr:to>
    <xdr:sp macro="" textlink="">
      <xdr:nvSpPr>
        <xdr:cNvPr id="7" name="AutoShape 6"/>
        <xdr:cNvSpPr>
          <a:spLocks/>
        </xdr:cNvSpPr>
      </xdr:nvSpPr>
      <xdr:spPr bwMode="auto">
        <a:xfrm>
          <a:off x="904875" y="1647825"/>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15</xdr:row>
      <xdr:rowOff>47625</xdr:rowOff>
    </xdr:from>
    <xdr:to>
      <xdr:col>2</xdr:col>
      <xdr:colOff>95250</xdr:colOff>
      <xdr:row>16</xdr:row>
      <xdr:rowOff>123825</xdr:rowOff>
    </xdr:to>
    <xdr:sp macro="" textlink="">
      <xdr:nvSpPr>
        <xdr:cNvPr id="8" name="AutoShape 7"/>
        <xdr:cNvSpPr>
          <a:spLocks/>
        </xdr:cNvSpPr>
      </xdr:nvSpPr>
      <xdr:spPr bwMode="auto">
        <a:xfrm>
          <a:off x="904875" y="1905000"/>
          <a:ext cx="47625" cy="200025"/>
        </a:xfrm>
        <a:prstGeom prst="leftBrace">
          <a:avLst>
            <a:gd name="adj1" fmla="val 4759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17</xdr:row>
      <xdr:rowOff>47625</xdr:rowOff>
    </xdr:from>
    <xdr:to>
      <xdr:col>2</xdr:col>
      <xdr:colOff>95250</xdr:colOff>
      <xdr:row>18</xdr:row>
      <xdr:rowOff>114300</xdr:rowOff>
    </xdr:to>
    <xdr:sp macro="" textlink="">
      <xdr:nvSpPr>
        <xdr:cNvPr id="9" name="AutoShape 8"/>
        <xdr:cNvSpPr>
          <a:spLocks/>
        </xdr:cNvSpPr>
      </xdr:nvSpPr>
      <xdr:spPr bwMode="auto">
        <a:xfrm>
          <a:off x="904875" y="2152650"/>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19</xdr:row>
      <xdr:rowOff>57150</xdr:rowOff>
    </xdr:from>
    <xdr:to>
      <xdr:col>2</xdr:col>
      <xdr:colOff>95250</xdr:colOff>
      <xdr:row>20</xdr:row>
      <xdr:rowOff>123825</xdr:rowOff>
    </xdr:to>
    <xdr:sp macro="" textlink="">
      <xdr:nvSpPr>
        <xdr:cNvPr id="10" name="AutoShape 9"/>
        <xdr:cNvSpPr>
          <a:spLocks/>
        </xdr:cNvSpPr>
      </xdr:nvSpPr>
      <xdr:spPr bwMode="auto">
        <a:xfrm>
          <a:off x="904875" y="2409825"/>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21</xdr:row>
      <xdr:rowOff>57150</xdr:rowOff>
    </xdr:from>
    <xdr:to>
      <xdr:col>2</xdr:col>
      <xdr:colOff>85725</xdr:colOff>
      <xdr:row>22</xdr:row>
      <xdr:rowOff>123825</xdr:rowOff>
    </xdr:to>
    <xdr:sp macro="" textlink="">
      <xdr:nvSpPr>
        <xdr:cNvPr id="11" name="AutoShape 10"/>
        <xdr:cNvSpPr>
          <a:spLocks/>
        </xdr:cNvSpPr>
      </xdr:nvSpPr>
      <xdr:spPr bwMode="auto">
        <a:xfrm>
          <a:off x="895350" y="2657475"/>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23</xdr:row>
      <xdr:rowOff>57150</xdr:rowOff>
    </xdr:from>
    <xdr:to>
      <xdr:col>2</xdr:col>
      <xdr:colOff>85725</xdr:colOff>
      <xdr:row>24</xdr:row>
      <xdr:rowOff>123825</xdr:rowOff>
    </xdr:to>
    <xdr:sp macro="" textlink="">
      <xdr:nvSpPr>
        <xdr:cNvPr id="12" name="AutoShape 11"/>
        <xdr:cNvSpPr>
          <a:spLocks/>
        </xdr:cNvSpPr>
      </xdr:nvSpPr>
      <xdr:spPr bwMode="auto">
        <a:xfrm>
          <a:off x="895350" y="2905125"/>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25</xdr:row>
      <xdr:rowOff>38100</xdr:rowOff>
    </xdr:from>
    <xdr:to>
      <xdr:col>2</xdr:col>
      <xdr:colOff>104775</xdr:colOff>
      <xdr:row>26</xdr:row>
      <xdr:rowOff>104775</xdr:rowOff>
    </xdr:to>
    <xdr:sp macro="" textlink="">
      <xdr:nvSpPr>
        <xdr:cNvPr id="13" name="AutoShape 12"/>
        <xdr:cNvSpPr>
          <a:spLocks/>
        </xdr:cNvSpPr>
      </xdr:nvSpPr>
      <xdr:spPr bwMode="auto">
        <a:xfrm>
          <a:off x="914400" y="3133725"/>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27</xdr:row>
      <xdr:rowOff>47625</xdr:rowOff>
    </xdr:from>
    <xdr:to>
      <xdr:col>2</xdr:col>
      <xdr:colOff>95250</xdr:colOff>
      <xdr:row>28</xdr:row>
      <xdr:rowOff>114300</xdr:rowOff>
    </xdr:to>
    <xdr:sp macro="" textlink="">
      <xdr:nvSpPr>
        <xdr:cNvPr id="14" name="AutoShape 13"/>
        <xdr:cNvSpPr>
          <a:spLocks/>
        </xdr:cNvSpPr>
      </xdr:nvSpPr>
      <xdr:spPr bwMode="auto">
        <a:xfrm>
          <a:off x="904875" y="3390900"/>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29</xdr:row>
      <xdr:rowOff>57150</xdr:rowOff>
    </xdr:from>
    <xdr:to>
      <xdr:col>2</xdr:col>
      <xdr:colOff>95250</xdr:colOff>
      <xdr:row>30</xdr:row>
      <xdr:rowOff>123825</xdr:rowOff>
    </xdr:to>
    <xdr:sp macro="" textlink="">
      <xdr:nvSpPr>
        <xdr:cNvPr id="15" name="AutoShape 14"/>
        <xdr:cNvSpPr>
          <a:spLocks/>
        </xdr:cNvSpPr>
      </xdr:nvSpPr>
      <xdr:spPr bwMode="auto">
        <a:xfrm>
          <a:off x="904875" y="3648075"/>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31</xdr:row>
      <xdr:rowOff>57150</xdr:rowOff>
    </xdr:from>
    <xdr:to>
      <xdr:col>2</xdr:col>
      <xdr:colOff>85725</xdr:colOff>
      <xdr:row>32</xdr:row>
      <xdr:rowOff>114300</xdr:rowOff>
    </xdr:to>
    <xdr:sp macro="" textlink="">
      <xdr:nvSpPr>
        <xdr:cNvPr id="16" name="AutoShape 15"/>
        <xdr:cNvSpPr>
          <a:spLocks/>
        </xdr:cNvSpPr>
      </xdr:nvSpPr>
      <xdr:spPr bwMode="auto">
        <a:xfrm>
          <a:off x="895350" y="3895725"/>
          <a:ext cx="47625" cy="180975"/>
        </a:xfrm>
        <a:prstGeom prst="leftBrace">
          <a:avLst>
            <a:gd name="adj1" fmla="val 45766"/>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33</xdr:row>
      <xdr:rowOff>47625</xdr:rowOff>
    </xdr:from>
    <xdr:to>
      <xdr:col>2</xdr:col>
      <xdr:colOff>95250</xdr:colOff>
      <xdr:row>34</xdr:row>
      <xdr:rowOff>114300</xdr:rowOff>
    </xdr:to>
    <xdr:sp macro="" textlink="">
      <xdr:nvSpPr>
        <xdr:cNvPr id="17" name="AutoShape 16"/>
        <xdr:cNvSpPr>
          <a:spLocks/>
        </xdr:cNvSpPr>
      </xdr:nvSpPr>
      <xdr:spPr bwMode="auto">
        <a:xfrm>
          <a:off x="904875" y="4133850"/>
          <a:ext cx="47625" cy="190500"/>
        </a:xfrm>
        <a:prstGeom prst="leftBrace">
          <a:avLst>
            <a:gd name="adj1" fmla="val 47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35</xdr:row>
      <xdr:rowOff>47625</xdr:rowOff>
    </xdr:from>
    <xdr:to>
      <xdr:col>2</xdr:col>
      <xdr:colOff>95250</xdr:colOff>
      <xdr:row>36</xdr:row>
      <xdr:rowOff>123825</xdr:rowOff>
    </xdr:to>
    <xdr:sp macro="" textlink="">
      <xdr:nvSpPr>
        <xdr:cNvPr id="18" name="AutoShape 17"/>
        <xdr:cNvSpPr>
          <a:spLocks/>
        </xdr:cNvSpPr>
      </xdr:nvSpPr>
      <xdr:spPr bwMode="auto">
        <a:xfrm>
          <a:off x="904875" y="4381500"/>
          <a:ext cx="47625" cy="200025"/>
        </a:xfrm>
        <a:prstGeom prst="leftBrace">
          <a:avLst>
            <a:gd name="adj1" fmla="val 4891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37</xdr:row>
      <xdr:rowOff>47625</xdr:rowOff>
    </xdr:from>
    <xdr:to>
      <xdr:col>2</xdr:col>
      <xdr:colOff>95250</xdr:colOff>
      <xdr:row>38</xdr:row>
      <xdr:rowOff>114300</xdr:rowOff>
    </xdr:to>
    <xdr:sp macro="" textlink="">
      <xdr:nvSpPr>
        <xdr:cNvPr id="19" name="AutoShape 18"/>
        <xdr:cNvSpPr>
          <a:spLocks/>
        </xdr:cNvSpPr>
      </xdr:nvSpPr>
      <xdr:spPr bwMode="auto">
        <a:xfrm>
          <a:off x="904875" y="4629150"/>
          <a:ext cx="47625" cy="190500"/>
        </a:xfrm>
        <a:prstGeom prst="leftBrace">
          <a:avLst>
            <a:gd name="adj1" fmla="val 47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39</xdr:row>
      <xdr:rowOff>47625</xdr:rowOff>
    </xdr:from>
    <xdr:to>
      <xdr:col>2</xdr:col>
      <xdr:colOff>95250</xdr:colOff>
      <xdr:row>40</xdr:row>
      <xdr:rowOff>114300</xdr:rowOff>
    </xdr:to>
    <xdr:sp macro="" textlink="">
      <xdr:nvSpPr>
        <xdr:cNvPr id="20" name="AutoShape 19"/>
        <xdr:cNvSpPr>
          <a:spLocks/>
        </xdr:cNvSpPr>
      </xdr:nvSpPr>
      <xdr:spPr bwMode="auto">
        <a:xfrm>
          <a:off x="904875" y="4876800"/>
          <a:ext cx="47625" cy="190500"/>
        </a:xfrm>
        <a:prstGeom prst="leftBrace">
          <a:avLst>
            <a:gd name="adj1" fmla="val 47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41</xdr:row>
      <xdr:rowOff>47625</xdr:rowOff>
    </xdr:from>
    <xdr:to>
      <xdr:col>2</xdr:col>
      <xdr:colOff>104775</xdr:colOff>
      <xdr:row>42</xdr:row>
      <xdr:rowOff>123825</xdr:rowOff>
    </xdr:to>
    <xdr:sp macro="" textlink="">
      <xdr:nvSpPr>
        <xdr:cNvPr id="21" name="AutoShape 20"/>
        <xdr:cNvSpPr>
          <a:spLocks/>
        </xdr:cNvSpPr>
      </xdr:nvSpPr>
      <xdr:spPr bwMode="auto">
        <a:xfrm>
          <a:off x="914400" y="5124450"/>
          <a:ext cx="47625" cy="200025"/>
        </a:xfrm>
        <a:prstGeom prst="leftBrace">
          <a:avLst>
            <a:gd name="adj1" fmla="val 4891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43</xdr:row>
      <xdr:rowOff>47625</xdr:rowOff>
    </xdr:from>
    <xdr:to>
      <xdr:col>2</xdr:col>
      <xdr:colOff>104775</xdr:colOff>
      <xdr:row>44</xdr:row>
      <xdr:rowOff>104775</xdr:rowOff>
    </xdr:to>
    <xdr:sp macro="" textlink="">
      <xdr:nvSpPr>
        <xdr:cNvPr id="22" name="AutoShape 21"/>
        <xdr:cNvSpPr>
          <a:spLocks/>
        </xdr:cNvSpPr>
      </xdr:nvSpPr>
      <xdr:spPr bwMode="auto">
        <a:xfrm>
          <a:off x="914400" y="5372100"/>
          <a:ext cx="47625" cy="180975"/>
        </a:xfrm>
        <a:prstGeom prst="leftBrace">
          <a:avLst>
            <a:gd name="adj1" fmla="val 45766"/>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8"/>
  <sheetViews>
    <sheetView tabSelected="1" zoomScaleNormal="100" zoomScaleSheetLayoutView="155" zoomScalePageLayoutView="130" workbookViewId="0"/>
  </sheetViews>
  <sheetFormatPr defaultColWidth="9.59765625" defaultRowHeight="9.75" x14ac:dyDescent="0.15"/>
  <cols>
    <col min="1" max="1" width="2" style="1" customWidth="1"/>
    <col min="2" max="2" width="29.19921875" style="1" customWidth="1"/>
    <col min="3" max="3" width="2" style="20" customWidth="1"/>
    <col min="4" max="4" width="24.3984375" style="20" customWidth="1"/>
    <col min="5" max="5" width="17.59765625" style="20" customWidth="1"/>
    <col min="6" max="6" width="24.3984375" style="20" customWidth="1"/>
    <col min="7" max="8" width="25.3984375" style="20" customWidth="1"/>
    <col min="9" max="9" width="18.796875" style="20" customWidth="1"/>
    <col min="10" max="10" width="25.3984375" style="20" customWidth="1"/>
    <col min="11" max="11" width="16.19921875" style="20" bestFit="1" customWidth="1"/>
    <col min="12" max="16384" width="9.59765625" style="20"/>
  </cols>
  <sheetData>
    <row r="1" spans="1:11" s="1" customFormat="1" ht="11.25" customHeight="1" thickBot="1" x14ac:dyDescent="0.2">
      <c r="J1" s="68" t="s">
        <v>0</v>
      </c>
      <c r="K1" s="2"/>
    </row>
    <row r="2" spans="1:11" s="1" customFormat="1" ht="2.25" customHeight="1" thickTop="1" x14ac:dyDescent="0.15">
      <c r="A2" s="3"/>
      <c r="B2" s="3"/>
      <c r="C2" s="3"/>
      <c r="D2" s="4"/>
      <c r="E2" s="4"/>
      <c r="F2" s="5"/>
      <c r="G2" s="6"/>
      <c r="H2" s="4"/>
      <c r="I2" s="4"/>
      <c r="J2" s="5"/>
      <c r="K2" s="2"/>
    </row>
    <row r="3" spans="1:11" s="1" customFormat="1" ht="22.5" customHeight="1" x14ac:dyDescent="0.15">
      <c r="A3" s="7"/>
      <c r="B3" s="7" t="s">
        <v>1</v>
      </c>
      <c r="C3" s="7"/>
      <c r="D3" s="8" t="s">
        <v>2</v>
      </c>
      <c r="E3" s="8" t="s">
        <v>80</v>
      </c>
      <c r="F3" s="9" t="s">
        <v>3</v>
      </c>
      <c r="G3" s="10" t="s">
        <v>4</v>
      </c>
      <c r="H3" s="10" t="s">
        <v>5</v>
      </c>
      <c r="I3" s="10" t="s">
        <v>6</v>
      </c>
      <c r="J3" s="9" t="s">
        <v>7</v>
      </c>
      <c r="K3" s="11"/>
    </row>
    <row r="4" spans="1:11" s="1" customFormat="1" ht="11.25" customHeight="1" x14ac:dyDescent="0.15">
      <c r="A4" s="12"/>
      <c r="B4" s="12"/>
      <c r="C4" s="13"/>
      <c r="D4" s="14" t="s">
        <v>8</v>
      </c>
      <c r="E4" s="14" t="s">
        <v>9</v>
      </c>
      <c r="F4" s="14" t="s">
        <v>8</v>
      </c>
      <c r="G4" s="14" t="s">
        <v>8</v>
      </c>
      <c r="H4" s="14" t="s">
        <v>8</v>
      </c>
      <c r="I4" s="14" t="s">
        <v>9</v>
      </c>
      <c r="J4" s="14" t="s">
        <v>8</v>
      </c>
    </row>
    <row r="5" spans="1:11" ht="11.25" customHeight="1" x14ac:dyDescent="0.15">
      <c r="A5" s="15"/>
      <c r="B5" s="319" t="s">
        <v>450</v>
      </c>
      <c r="C5" s="17"/>
      <c r="D5" s="18">
        <v>1820580600</v>
      </c>
      <c r="E5" s="19">
        <v>100</v>
      </c>
      <c r="F5" s="18">
        <v>33295060</v>
      </c>
      <c r="G5" s="18">
        <v>1853875660</v>
      </c>
      <c r="H5" s="18">
        <v>1815723828</v>
      </c>
      <c r="I5" s="19">
        <v>97.9</v>
      </c>
      <c r="J5" s="18">
        <v>-38151832</v>
      </c>
      <c r="K5" s="21"/>
    </row>
    <row r="6" spans="1:11" ht="11.25" customHeight="1" x14ac:dyDescent="0.15">
      <c r="A6" s="15"/>
      <c r="B6" s="319" t="s">
        <v>11</v>
      </c>
      <c r="C6" s="17"/>
      <c r="D6" s="18">
        <v>1861568547</v>
      </c>
      <c r="E6" s="19">
        <v>100</v>
      </c>
      <c r="F6" s="18">
        <v>41071591</v>
      </c>
      <c r="G6" s="18">
        <v>1902640138</v>
      </c>
      <c r="H6" s="18">
        <v>1841765922</v>
      </c>
      <c r="I6" s="19">
        <v>96.8</v>
      </c>
      <c r="J6" s="18">
        <v>-60874215</v>
      </c>
      <c r="K6" s="21"/>
    </row>
    <row r="7" spans="1:11" ht="11.25" customHeight="1" x14ac:dyDescent="0.15">
      <c r="A7" s="15"/>
      <c r="B7" s="319" t="s">
        <v>451</v>
      </c>
      <c r="C7" s="17"/>
      <c r="D7" s="70">
        <v>2638613325</v>
      </c>
      <c r="E7" s="71">
        <v>100</v>
      </c>
      <c r="F7" s="70">
        <v>62448851</v>
      </c>
      <c r="G7" s="70">
        <v>2701062176</v>
      </c>
      <c r="H7" s="70">
        <v>2507567094</v>
      </c>
      <c r="I7" s="71">
        <v>92.8</v>
      </c>
      <c r="J7" s="18">
        <v>-193495081</v>
      </c>
      <c r="K7" s="25"/>
    </row>
    <row r="8" spans="1:11" ht="4.5" customHeight="1" x14ac:dyDescent="0.15">
      <c r="A8" s="26"/>
      <c r="B8" s="26"/>
      <c r="C8" s="27"/>
      <c r="D8" s="28"/>
      <c r="E8" s="29"/>
      <c r="F8" s="28"/>
      <c r="G8" s="22"/>
      <c r="H8" s="28"/>
      <c r="I8" s="23"/>
      <c r="J8" s="28"/>
      <c r="K8" s="30"/>
    </row>
    <row r="9" spans="1:11" ht="11.25" customHeight="1" x14ac:dyDescent="0.15">
      <c r="A9" s="26"/>
      <c r="B9" s="31" t="s">
        <v>12</v>
      </c>
      <c r="C9" s="32"/>
      <c r="D9" s="72">
        <v>1174619987</v>
      </c>
      <c r="E9" s="73">
        <v>44.5</v>
      </c>
      <c r="F9" s="74" t="s">
        <v>13</v>
      </c>
      <c r="G9" s="72">
        <v>1174619987</v>
      </c>
      <c r="H9" s="72">
        <v>1179210379</v>
      </c>
      <c r="I9" s="75">
        <v>100.4</v>
      </c>
      <c r="J9" s="72">
        <v>4590392</v>
      </c>
      <c r="K9" s="21"/>
    </row>
    <row r="10" spans="1:11" ht="11.25" customHeight="1" x14ac:dyDescent="0.15">
      <c r="A10" s="26"/>
      <c r="B10" s="31" t="s">
        <v>14</v>
      </c>
      <c r="C10" s="32"/>
      <c r="D10" s="49">
        <v>132348467</v>
      </c>
      <c r="E10" s="76">
        <v>5</v>
      </c>
      <c r="F10" s="77" t="s">
        <v>15</v>
      </c>
      <c r="G10" s="49">
        <v>132348467</v>
      </c>
      <c r="H10" s="49">
        <v>132264404</v>
      </c>
      <c r="I10" s="78">
        <v>99.9</v>
      </c>
      <c r="J10" s="49">
        <v>-84062</v>
      </c>
      <c r="K10" s="21"/>
    </row>
    <row r="11" spans="1:11" ht="11.25" customHeight="1" x14ac:dyDescent="0.15">
      <c r="A11" s="26"/>
      <c r="B11" s="31" t="s">
        <v>16</v>
      </c>
      <c r="C11" s="32"/>
      <c r="D11" s="49">
        <v>4949819</v>
      </c>
      <c r="E11" s="76">
        <v>0.2</v>
      </c>
      <c r="F11" s="77" t="s">
        <v>15</v>
      </c>
      <c r="G11" s="49">
        <v>4949819</v>
      </c>
      <c r="H11" s="49">
        <v>4949819</v>
      </c>
      <c r="I11" s="78">
        <v>100</v>
      </c>
      <c r="J11" s="77" t="s">
        <v>13</v>
      </c>
      <c r="K11" s="21"/>
    </row>
    <row r="12" spans="1:11" ht="11.25" customHeight="1" x14ac:dyDescent="0.15">
      <c r="A12" s="26"/>
      <c r="B12" s="31" t="s">
        <v>17</v>
      </c>
      <c r="C12" s="32"/>
      <c r="D12" s="49">
        <v>120256243</v>
      </c>
      <c r="E12" s="79">
        <v>4.5999999999999996</v>
      </c>
      <c r="F12" s="77" t="s">
        <v>13</v>
      </c>
      <c r="G12" s="49">
        <v>120256243</v>
      </c>
      <c r="H12" s="49">
        <v>120995532</v>
      </c>
      <c r="I12" s="78">
        <v>100.6</v>
      </c>
      <c r="J12" s="49">
        <v>739289</v>
      </c>
      <c r="K12" s="21"/>
    </row>
    <row r="13" spans="1:11" ht="11.25" customHeight="1" x14ac:dyDescent="0.15">
      <c r="A13" s="26"/>
      <c r="B13" s="31" t="s">
        <v>18</v>
      </c>
      <c r="C13" s="32"/>
      <c r="D13" s="49">
        <v>1200000</v>
      </c>
      <c r="E13" s="76">
        <v>0</v>
      </c>
      <c r="F13" s="77" t="s">
        <v>13</v>
      </c>
      <c r="G13" s="49">
        <v>1200000</v>
      </c>
      <c r="H13" s="49">
        <v>1354465</v>
      </c>
      <c r="I13" s="78">
        <v>112.9</v>
      </c>
      <c r="J13" s="49">
        <v>154465</v>
      </c>
      <c r="K13" s="21"/>
    </row>
    <row r="14" spans="1:11" ht="4.5" customHeight="1" x14ac:dyDescent="0.15">
      <c r="A14" s="26"/>
      <c r="B14" s="26"/>
      <c r="C14" s="27"/>
      <c r="D14" s="28"/>
      <c r="E14" s="29"/>
      <c r="F14" s="28"/>
      <c r="G14" s="22"/>
      <c r="H14" s="28"/>
      <c r="I14" s="23"/>
      <c r="J14" s="28"/>
      <c r="K14" s="30"/>
    </row>
    <row r="15" spans="1:11" ht="11.25" customHeight="1" x14ac:dyDescent="0.15">
      <c r="A15" s="26"/>
      <c r="B15" s="31" t="s">
        <v>19</v>
      </c>
      <c r="C15" s="32"/>
      <c r="D15" s="49">
        <v>535061</v>
      </c>
      <c r="E15" s="76">
        <v>0</v>
      </c>
      <c r="F15" s="49">
        <v>83519</v>
      </c>
      <c r="G15" s="49">
        <v>618580</v>
      </c>
      <c r="H15" s="49">
        <v>539012</v>
      </c>
      <c r="I15" s="78">
        <v>87.1</v>
      </c>
      <c r="J15" s="49">
        <v>-79567</v>
      </c>
      <c r="K15" s="21"/>
    </row>
    <row r="16" spans="1:11" ht="11.25" customHeight="1" x14ac:dyDescent="0.15">
      <c r="A16" s="26"/>
      <c r="B16" s="31" t="s">
        <v>20</v>
      </c>
      <c r="C16" s="32"/>
      <c r="D16" s="49">
        <v>29113201</v>
      </c>
      <c r="E16" s="76">
        <v>1.1000000000000001</v>
      </c>
      <c r="F16" s="77" t="s">
        <v>13</v>
      </c>
      <c r="G16" s="49">
        <v>29113201</v>
      </c>
      <c r="H16" s="49">
        <v>29038801</v>
      </c>
      <c r="I16" s="78">
        <v>99.7</v>
      </c>
      <c r="J16" s="49">
        <v>-74399</v>
      </c>
      <c r="K16" s="21"/>
    </row>
    <row r="17" spans="1:11" ht="11.25" customHeight="1" x14ac:dyDescent="0.15">
      <c r="A17" s="26"/>
      <c r="B17" s="31" t="s">
        <v>21</v>
      </c>
      <c r="C17" s="32"/>
      <c r="D17" s="49">
        <v>813165853</v>
      </c>
      <c r="E17" s="76">
        <v>30.8</v>
      </c>
      <c r="F17" s="49">
        <v>24547738</v>
      </c>
      <c r="G17" s="49">
        <v>837713591</v>
      </c>
      <c r="H17" s="49">
        <v>692967821</v>
      </c>
      <c r="I17" s="78">
        <v>82.7</v>
      </c>
      <c r="J17" s="49">
        <v>-144745770</v>
      </c>
      <c r="K17" s="21"/>
    </row>
    <row r="18" spans="1:11" ht="11.25" customHeight="1" x14ac:dyDescent="0.15">
      <c r="A18" s="26"/>
      <c r="B18" s="31" t="s">
        <v>22</v>
      </c>
      <c r="C18" s="32"/>
      <c r="D18" s="49">
        <v>4100489</v>
      </c>
      <c r="E18" s="76">
        <v>0.2</v>
      </c>
      <c r="F18" s="77" t="s">
        <v>13</v>
      </c>
      <c r="G18" s="49">
        <v>4100489</v>
      </c>
      <c r="H18" s="49">
        <v>4184897</v>
      </c>
      <c r="I18" s="78">
        <v>102.1</v>
      </c>
      <c r="J18" s="49">
        <v>84408</v>
      </c>
      <c r="K18" s="21"/>
    </row>
    <row r="19" spans="1:11" ht="11.25" customHeight="1" x14ac:dyDescent="0.15">
      <c r="A19" s="26"/>
      <c r="B19" s="31" t="s">
        <v>23</v>
      </c>
      <c r="C19" s="32"/>
      <c r="D19" s="49">
        <v>1513074</v>
      </c>
      <c r="E19" s="76">
        <v>0.1</v>
      </c>
      <c r="F19" s="77" t="s">
        <v>13</v>
      </c>
      <c r="G19" s="49">
        <v>1513074</v>
      </c>
      <c r="H19" s="49">
        <v>967356</v>
      </c>
      <c r="I19" s="78">
        <v>63.9</v>
      </c>
      <c r="J19" s="49">
        <v>-545717</v>
      </c>
      <c r="K19" s="21"/>
    </row>
    <row r="20" spans="1:11" ht="4.5" customHeight="1" x14ac:dyDescent="0.15">
      <c r="A20" s="26"/>
      <c r="B20" s="26"/>
      <c r="C20" s="27"/>
      <c r="D20" s="28"/>
      <c r="E20" s="29"/>
      <c r="F20" s="28"/>
      <c r="G20" s="22"/>
      <c r="H20" s="28"/>
      <c r="I20" s="23"/>
      <c r="J20" s="28"/>
      <c r="K20" s="30"/>
    </row>
    <row r="21" spans="1:11" ht="11.25" customHeight="1" x14ac:dyDescent="0.15">
      <c r="A21" s="26"/>
      <c r="B21" s="31" t="s">
        <v>24</v>
      </c>
      <c r="C21" s="32"/>
      <c r="D21" s="49">
        <v>59502558</v>
      </c>
      <c r="E21" s="76">
        <v>2.2999999999999998</v>
      </c>
      <c r="F21" s="77" t="s">
        <v>13</v>
      </c>
      <c r="G21" s="49">
        <v>59502558</v>
      </c>
      <c r="H21" s="49">
        <v>48454625</v>
      </c>
      <c r="I21" s="78">
        <v>81.400000000000006</v>
      </c>
      <c r="J21" s="49">
        <v>-11047932</v>
      </c>
      <c r="K21" s="21"/>
    </row>
    <row r="22" spans="1:11" ht="11.25" customHeight="1" x14ac:dyDescent="0.15">
      <c r="A22" s="26"/>
      <c r="B22" s="31" t="s">
        <v>25</v>
      </c>
      <c r="C22" s="32"/>
      <c r="D22" s="49">
        <v>3683157</v>
      </c>
      <c r="E22" s="76">
        <v>0.1</v>
      </c>
      <c r="F22" s="49">
        <v>14699813</v>
      </c>
      <c r="G22" s="49">
        <v>18382970</v>
      </c>
      <c r="H22" s="49">
        <v>18382970</v>
      </c>
      <c r="I22" s="78">
        <v>100</v>
      </c>
      <c r="J22" s="49">
        <v>0</v>
      </c>
      <c r="K22" s="21"/>
    </row>
    <row r="23" spans="1:11" ht="11.25" customHeight="1" x14ac:dyDescent="0.15">
      <c r="A23" s="26"/>
      <c r="B23" s="31" t="s">
        <v>26</v>
      </c>
      <c r="C23" s="32"/>
      <c r="D23" s="49">
        <v>26859016</v>
      </c>
      <c r="E23" s="76">
        <v>1</v>
      </c>
      <c r="F23" s="49">
        <v>803380</v>
      </c>
      <c r="G23" s="49">
        <v>27662396</v>
      </c>
      <c r="H23" s="49">
        <v>25087209</v>
      </c>
      <c r="I23" s="78">
        <v>90.7</v>
      </c>
      <c r="J23" s="49">
        <v>-2575186</v>
      </c>
      <c r="K23" s="21"/>
    </row>
    <row r="24" spans="1:11" s="36" customFormat="1" ht="11.25" customHeight="1" x14ac:dyDescent="0.15">
      <c r="A24" s="33"/>
      <c r="B24" s="34" t="s">
        <v>27</v>
      </c>
      <c r="C24" s="35"/>
      <c r="D24" s="49">
        <v>266766400</v>
      </c>
      <c r="E24" s="76">
        <v>10.1</v>
      </c>
      <c r="F24" s="49">
        <v>22314400</v>
      </c>
      <c r="G24" s="80">
        <v>289080800</v>
      </c>
      <c r="H24" s="49">
        <v>249169800</v>
      </c>
      <c r="I24" s="78">
        <v>86.2</v>
      </c>
      <c r="J24" s="49">
        <v>-39911000</v>
      </c>
      <c r="K24" s="21"/>
    </row>
    <row r="25" spans="1:11" ht="3" customHeight="1" thickBot="1" x14ac:dyDescent="0.2">
      <c r="A25" s="37"/>
      <c r="B25" s="37"/>
      <c r="C25" s="38"/>
      <c r="D25" s="39"/>
      <c r="E25" s="39"/>
      <c r="F25" s="39"/>
      <c r="G25" s="39"/>
      <c r="H25" s="39"/>
      <c r="I25" s="39"/>
      <c r="J25" s="39"/>
    </row>
    <row r="26" spans="1:11" ht="3" customHeight="1" thickTop="1" x14ac:dyDescent="0.15"/>
    <row r="27" spans="1:11" x14ac:dyDescent="0.15">
      <c r="B27" s="1" t="s">
        <v>28</v>
      </c>
    </row>
    <row r="28" spans="1:11" x14ac:dyDescent="0.15">
      <c r="E28" s="41"/>
    </row>
  </sheetData>
  <phoneticPr fontId="4"/>
  <printOptions horizontalCentered="1"/>
  <pageMargins left="0.70866141732283472" right="0.70866141732283472" top="0.74803149606299213" bottom="0.74803149606299213" header="0.31496062992125984" footer="0.31496062992125984"/>
  <pageSetup paperSize="8" scale="130" orientation="landscape" r:id="rId1"/>
  <headerFooter>
    <oddHeader>&amp;L&amp;9一般会計歳入決算額&amp;R&amp;9 &amp;F (&amp;A)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33"/>
  <sheetViews>
    <sheetView zoomScaleNormal="100" zoomScaleSheetLayoutView="145" zoomScalePageLayoutView="140" workbookViewId="0"/>
  </sheetViews>
  <sheetFormatPr defaultColWidth="9.3984375" defaultRowHeight="9.75" outlineLevelRow="1" x14ac:dyDescent="0.15"/>
  <cols>
    <col min="1" max="1" width="4.3984375" style="124" customWidth="1"/>
    <col min="2" max="2" width="30.796875" style="124" customWidth="1"/>
    <col min="3" max="3" width="2.19921875" style="124" customWidth="1"/>
    <col min="4" max="4" width="20.3984375" style="124" customWidth="1"/>
    <col min="5" max="6" width="17" style="124" customWidth="1"/>
    <col min="7" max="7" width="22.3984375" style="124" bestFit="1" customWidth="1"/>
    <col min="8" max="16384" width="9.3984375" style="91"/>
  </cols>
  <sheetData>
    <row r="1" spans="1:10" x14ac:dyDescent="0.15">
      <c r="D1" s="153"/>
    </row>
    <row r="2" spans="1:10" ht="10.5" thickBot="1" x14ac:dyDescent="0.2">
      <c r="A2" s="128" t="s">
        <v>133</v>
      </c>
      <c r="B2" s="128"/>
      <c r="C2" s="128"/>
      <c r="D2" s="128"/>
      <c r="E2" s="128"/>
      <c r="F2" s="128"/>
      <c r="G2" s="152" t="s">
        <v>94</v>
      </c>
    </row>
    <row r="3" spans="1:10" ht="9.6" customHeight="1" thickTop="1" x14ac:dyDescent="0.15">
      <c r="A3" s="398" t="s">
        <v>132</v>
      </c>
      <c r="B3" s="398"/>
      <c r="C3" s="151"/>
      <c r="D3" s="401" t="s">
        <v>131</v>
      </c>
      <c r="E3" s="404" t="s">
        <v>130</v>
      </c>
      <c r="F3" s="405"/>
      <c r="G3" s="404" t="s">
        <v>129</v>
      </c>
    </row>
    <row r="4" spans="1:10" ht="9" customHeight="1" x14ac:dyDescent="0.15">
      <c r="A4" s="399"/>
      <c r="B4" s="399"/>
      <c r="C4" s="150"/>
      <c r="D4" s="402"/>
      <c r="E4" s="406"/>
      <c r="F4" s="407"/>
      <c r="G4" s="408"/>
    </row>
    <row r="5" spans="1:10" ht="9" customHeight="1" x14ac:dyDescent="0.15">
      <c r="A5" s="400"/>
      <c r="B5" s="400"/>
      <c r="C5" s="149"/>
      <c r="D5" s="403"/>
      <c r="E5" s="148" t="s">
        <v>128</v>
      </c>
      <c r="F5" s="148" t="s">
        <v>127</v>
      </c>
      <c r="G5" s="406"/>
    </row>
    <row r="6" spans="1:10" ht="4.5" customHeight="1" x14ac:dyDescent="0.15">
      <c r="D6" s="147"/>
    </row>
    <row r="7" spans="1:10" ht="15" customHeight="1" x14ac:dyDescent="0.15">
      <c r="A7" s="132"/>
      <c r="B7" s="146" t="s">
        <v>444</v>
      </c>
      <c r="C7" s="146"/>
      <c r="D7" s="143">
        <v>3666270629</v>
      </c>
      <c r="E7" s="142">
        <v>181017914</v>
      </c>
      <c r="F7" s="142">
        <v>271493482</v>
      </c>
      <c r="G7" s="142">
        <v>3575795061</v>
      </c>
    </row>
    <row r="8" spans="1:10" ht="15" customHeight="1" x14ac:dyDescent="0.15">
      <c r="A8" s="146"/>
      <c r="B8" s="146" t="s">
        <v>445</v>
      </c>
      <c r="C8" s="146"/>
      <c r="D8" s="143">
        <v>3575795061</v>
      </c>
      <c r="E8" s="142">
        <v>211951851</v>
      </c>
      <c r="F8" s="142">
        <v>277908572</v>
      </c>
      <c r="G8" s="142">
        <v>3509838340</v>
      </c>
    </row>
    <row r="9" spans="1:10" ht="15" customHeight="1" x14ac:dyDescent="0.15">
      <c r="A9" s="145"/>
      <c r="B9" s="146" t="s">
        <v>446</v>
      </c>
      <c r="C9" s="144"/>
      <c r="D9" s="143">
        <f>+D11+D13</f>
        <v>3509838340</v>
      </c>
      <c r="E9" s="142">
        <f>+E11+E13</f>
        <v>251791311</v>
      </c>
      <c r="F9" s="142">
        <f>+F11+F13</f>
        <v>280209975</v>
      </c>
      <c r="G9" s="142">
        <f>+G11+G13</f>
        <v>3454750832</v>
      </c>
    </row>
    <row r="10" spans="1:10" ht="15" customHeight="1" x14ac:dyDescent="0.15">
      <c r="A10" s="132"/>
      <c r="B10" s="132"/>
      <c r="C10" s="132"/>
      <c r="D10" s="130"/>
      <c r="E10" s="129"/>
      <c r="F10" s="129"/>
      <c r="G10" s="129"/>
    </row>
    <row r="11" spans="1:10" ht="15" customHeight="1" x14ac:dyDescent="0.15">
      <c r="A11" s="140" t="s">
        <v>125</v>
      </c>
      <c r="B11" s="141"/>
      <c r="C11" s="141"/>
      <c r="D11" s="130">
        <v>3376669780</v>
      </c>
      <c r="E11" s="129">
        <v>249169700</v>
      </c>
      <c r="F11" s="129">
        <v>268545868</v>
      </c>
      <c r="G11" s="129">
        <f>+D11+E11-F11</f>
        <v>3357293612</v>
      </c>
    </row>
    <row r="12" spans="1:10" ht="15" customHeight="1" x14ac:dyDescent="0.15">
      <c r="A12" s="132"/>
      <c r="B12" s="131"/>
      <c r="C12" s="131"/>
      <c r="D12" s="130"/>
      <c r="E12" s="129"/>
      <c r="F12" s="129"/>
      <c r="G12" s="129"/>
    </row>
    <row r="13" spans="1:10" ht="15" customHeight="1" x14ac:dyDescent="0.15">
      <c r="A13" s="140" t="s">
        <v>124</v>
      </c>
      <c r="B13" s="141"/>
      <c r="C13" s="141"/>
      <c r="D13" s="130">
        <f>+SUM(D16:D21)+1</f>
        <v>133168560</v>
      </c>
      <c r="E13" s="129">
        <f>+SUM(E16:E21)</f>
        <v>2621611</v>
      </c>
      <c r="F13" s="129">
        <f>+SUM(F16:F21)-1</f>
        <v>11664107</v>
      </c>
      <c r="G13" s="129">
        <f>+SUM(G16:G21)</f>
        <v>97457220</v>
      </c>
    </row>
    <row r="14" spans="1:10" ht="15" customHeight="1" x14ac:dyDescent="0.15">
      <c r="A14" s="140"/>
      <c r="B14" s="141"/>
      <c r="C14" s="141"/>
      <c r="D14" s="130"/>
      <c r="E14" s="129"/>
      <c r="F14" s="129"/>
      <c r="G14" s="129"/>
    </row>
    <row r="15" spans="1:10" ht="15" customHeight="1" x14ac:dyDescent="0.15">
      <c r="A15" s="140"/>
      <c r="B15" s="139"/>
      <c r="C15" s="138"/>
      <c r="D15" s="130"/>
      <c r="E15" s="69"/>
      <c r="F15" s="129"/>
      <c r="G15" s="129"/>
      <c r="J15" s="137"/>
    </row>
    <row r="16" spans="1:10" ht="15" customHeight="1" x14ac:dyDescent="0.15">
      <c r="A16" s="132"/>
      <c r="B16" s="131" t="s">
        <v>123</v>
      </c>
      <c r="C16" s="131"/>
      <c r="D16" s="130">
        <v>742570</v>
      </c>
      <c r="E16" s="134">
        <v>0</v>
      </c>
      <c r="F16" s="129">
        <v>125400</v>
      </c>
      <c r="G16" s="129">
        <f>+D16+E16-F16</f>
        <v>617170</v>
      </c>
    </row>
    <row r="17" spans="1:7" ht="19.5" x14ac:dyDescent="0.15">
      <c r="A17" s="132"/>
      <c r="B17" s="136" t="s">
        <v>122</v>
      </c>
      <c r="C17" s="135"/>
      <c r="D17" s="130">
        <v>39306807</v>
      </c>
      <c r="E17" s="129">
        <v>1285000</v>
      </c>
      <c r="F17" s="129">
        <v>3006729</v>
      </c>
      <c r="G17" s="129">
        <f>+D17+E17-F17+1</f>
        <v>37585079</v>
      </c>
    </row>
    <row r="18" spans="1:7" ht="15" customHeight="1" x14ac:dyDescent="0.15">
      <c r="A18" s="132"/>
      <c r="B18" s="131" t="s">
        <v>69</v>
      </c>
      <c r="C18" s="131"/>
      <c r="D18" s="130">
        <v>3283493</v>
      </c>
      <c r="E18" s="134">
        <v>0</v>
      </c>
      <c r="F18" s="134">
        <v>0</v>
      </c>
      <c r="G18" s="129">
        <f>+D18+E18-F18</f>
        <v>3283493</v>
      </c>
    </row>
    <row r="19" spans="1:7" ht="15" customHeight="1" x14ac:dyDescent="0.15">
      <c r="A19" s="132"/>
      <c r="B19" s="131" t="s">
        <v>121</v>
      </c>
      <c r="C19" s="131"/>
      <c r="D19" s="130">
        <v>6278873</v>
      </c>
      <c r="E19" s="129">
        <v>126611</v>
      </c>
      <c r="F19" s="129">
        <v>836952</v>
      </c>
      <c r="G19" s="129">
        <f>+D19+E19-F19+1</f>
        <v>5568533</v>
      </c>
    </row>
    <row r="20" spans="1:7" ht="15" customHeight="1" x14ac:dyDescent="0.15">
      <c r="A20" s="132"/>
      <c r="B20" s="131" t="s">
        <v>120</v>
      </c>
      <c r="C20" s="131"/>
      <c r="D20" s="130">
        <v>26668844</v>
      </c>
      <c r="E20" s="134">
        <v>0</v>
      </c>
      <c r="F20" s="134">
        <v>0</v>
      </c>
      <c r="G20" s="133" t="s">
        <v>13</v>
      </c>
    </row>
    <row r="21" spans="1:7" ht="15" customHeight="1" x14ac:dyDescent="0.15">
      <c r="A21" s="132"/>
      <c r="B21" s="131" t="s">
        <v>119</v>
      </c>
      <c r="C21" s="131"/>
      <c r="D21" s="130">
        <v>56887972</v>
      </c>
      <c r="E21" s="129">
        <f>1088000+122000</f>
        <v>1210000</v>
      </c>
      <c r="F21" s="129">
        <f>8548027-853000</f>
        <v>7695027</v>
      </c>
      <c r="G21" s="129">
        <f>+D21+E21-F21</f>
        <v>50402945</v>
      </c>
    </row>
    <row r="22" spans="1:7" ht="5.25" customHeight="1" thickBot="1" x14ac:dyDescent="0.2">
      <c r="A22" s="128"/>
      <c r="B22" s="128"/>
      <c r="C22" s="128"/>
      <c r="D22" s="127"/>
      <c r="E22" s="126"/>
      <c r="F22" s="126"/>
      <c r="G22" s="126"/>
    </row>
    <row r="23" spans="1:7" ht="10.5" thickTop="1" x14ac:dyDescent="0.15"/>
    <row r="24" spans="1:7" s="125" customFormat="1" x14ac:dyDescent="0.15">
      <c r="A24" s="124" t="s">
        <v>118</v>
      </c>
      <c r="B24" s="124"/>
      <c r="C24" s="124"/>
      <c r="D24" s="124"/>
      <c r="E24" s="124"/>
      <c r="F24" s="124"/>
      <c r="G24" s="124"/>
    </row>
    <row r="25" spans="1:7" s="125" customFormat="1" outlineLevel="1" x14ac:dyDescent="0.15">
      <c r="A25" s="124" t="s">
        <v>117</v>
      </c>
      <c r="B25" s="124"/>
      <c r="C25" s="124"/>
      <c r="D25" s="124"/>
      <c r="E25" s="124"/>
      <c r="F25" s="124"/>
      <c r="G25" s="124"/>
    </row>
    <row r="26" spans="1:7" s="125" customFormat="1" x14ac:dyDescent="0.15">
      <c r="A26" s="124" t="s">
        <v>116</v>
      </c>
      <c r="B26" s="124"/>
      <c r="C26" s="124"/>
      <c r="D26" s="124"/>
      <c r="E26" s="124"/>
      <c r="F26" s="124"/>
      <c r="G26" s="124"/>
    </row>
    <row r="27" spans="1:7" s="125" customFormat="1" x14ac:dyDescent="0.15">
      <c r="A27" s="124"/>
      <c r="B27" s="124" t="s">
        <v>115</v>
      </c>
      <c r="C27" s="124"/>
      <c r="D27" s="124"/>
      <c r="E27" s="124"/>
      <c r="F27" s="124"/>
      <c r="G27" s="124"/>
    </row>
    <row r="28" spans="1:7" s="125" customFormat="1" x14ac:dyDescent="0.15">
      <c r="A28" s="124"/>
      <c r="B28" s="124" t="s">
        <v>114</v>
      </c>
      <c r="C28" s="124"/>
      <c r="D28" s="124"/>
      <c r="E28" s="124"/>
      <c r="F28" s="124"/>
      <c r="G28" s="124"/>
    </row>
    <row r="29" spans="1:7" s="125" customFormat="1" x14ac:dyDescent="0.15">
      <c r="A29" s="124"/>
      <c r="B29" s="124"/>
      <c r="C29" s="124"/>
      <c r="D29" s="124"/>
      <c r="E29" s="124"/>
      <c r="F29" s="124"/>
      <c r="G29" s="124"/>
    </row>
    <row r="33" s="124" customFormat="1" x14ac:dyDescent="0.15"/>
  </sheetData>
  <mergeCells count="4">
    <mergeCell ref="A3:B5"/>
    <mergeCell ref="D3:D5"/>
    <mergeCell ref="E3:F4"/>
    <mergeCell ref="G3:G5"/>
  </mergeCells>
  <phoneticPr fontId="4"/>
  <pageMargins left="0.70866141732283472" right="0.70866141732283472" top="0.74803149606299213" bottom="0.74803149606299213" header="0.31496062992125984" footer="0.31496062992125984"/>
  <pageSetup paperSize="9" scale="120" orientation="portrait" cellComments="asDisplayed" r:id="rId1"/>
  <headerFooter>
    <oddHeader>&amp;L&amp;9県債現在高と借入・償還額&amp;R&amp;9&amp;F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26"/>
  <sheetViews>
    <sheetView zoomScaleNormal="100" zoomScalePageLayoutView="154" workbookViewId="0"/>
  </sheetViews>
  <sheetFormatPr defaultRowHeight="9.75" x14ac:dyDescent="0.15"/>
  <cols>
    <col min="1" max="1" width="1" style="1" customWidth="1"/>
    <col min="2" max="2" width="2.19921875" style="1" customWidth="1"/>
    <col min="3" max="3" width="19.19921875" style="1" customWidth="1"/>
    <col min="4" max="4" width="1" style="95" customWidth="1"/>
    <col min="5" max="5" width="19.796875" style="95" customWidth="1"/>
    <col min="6" max="6" width="10.59765625" style="95" customWidth="1"/>
    <col min="7" max="7" width="1" style="95" customWidth="1"/>
    <col min="8" max="8" width="1" style="1" customWidth="1"/>
    <col min="9" max="9" width="2.19921875" style="1" customWidth="1"/>
    <col min="10" max="10" width="19.19921875" style="1" customWidth="1"/>
    <col min="11" max="11" width="1" style="95" customWidth="1"/>
    <col min="12" max="12" width="19.19921875" style="95" customWidth="1"/>
    <col min="13" max="13" width="10.59765625" style="95" customWidth="1"/>
    <col min="14" max="16384" width="9.59765625" style="95"/>
  </cols>
  <sheetData>
    <row r="1" spans="1:13" s="1" customFormat="1" ht="11.25" customHeight="1" thickBot="1" x14ac:dyDescent="0.2">
      <c r="M1" s="68" t="s">
        <v>168</v>
      </c>
    </row>
    <row r="2" spans="1:13" s="1" customFormat="1" ht="17.100000000000001" customHeight="1" thickTop="1" x14ac:dyDescent="0.15">
      <c r="A2" s="172"/>
      <c r="B2" s="366" t="s">
        <v>167</v>
      </c>
      <c r="C2" s="366"/>
      <c r="D2" s="172"/>
      <c r="E2" s="123" t="s">
        <v>165</v>
      </c>
      <c r="F2" s="122" t="s">
        <v>164</v>
      </c>
      <c r="G2" s="172"/>
      <c r="H2" s="173"/>
      <c r="I2" s="366" t="s">
        <v>166</v>
      </c>
      <c r="J2" s="379"/>
      <c r="K2" s="172"/>
      <c r="L2" s="123" t="s">
        <v>165</v>
      </c>
      <c r="M2" s="122" t="s">
        <v>164</v>
      </c>
    </row>
    <row r="3" spans="1:13" s="1" customFormat="1" x14ac:dyDescent="0.15">
      <c r="A3" s="93"/>
      <c r="B3" s="93"/>
      <c r="C3" s="93"/>
      <c r="D3" s="93"/>
      <c r="E3" s="171" t="s">
        <v>8</v>
      </c>
      <c r="F3" s="93" t="s">
        <v>9</v>
      </c>
      <c r="G3" s="93"/>
      <c r="H3" s="171"/>
      <c r="I3" s="93"/>
      <c r="J3" s="93"/>
      <c r="K3" s="93"/>
      <c r="L3" s="171" t="s">
        <v>8</v>
      </c>
      <c r="M3" s="93" t="s">
        <v>9</v>
      </c>
    </row>
    <row r="4" spans="1:13" ht="15" customHeight="1" x14ac:dyDescent="0.15">
      <c r="A4" s="15"/>
      <c r="B4" s="410" t="s">
        <v>163</v>
      </c>
      <c r="C4" s="411"/>
      <c r="D4" s="62"/>
      <c r="E4" s="164"/>
      <c r="F4" s="18"/>
      <c r="G4" s="167"/>
      <c r="H4" s="157"/>
      <c r="I4" s="26"/>
      <c r="J4" s="86"/>
      <c r="K4" s="26"/>
      <c r="L4" s="170"/>
      <c r="M4" s="75"/>
    </row>
    <row r="5" spans="1:13" ht="15" customHeight="1" x14ac:dyDescent="0.15">
      <c r="A5" s="15"/>
      <c r="B5" s="15"/>
      <c r="C5" s="16" t="s">
        <v>126</v>
      </c>
      <c r="D5" s="62"/>
      <c r="E5" s="164">
        <v>1153419410</v>
      </c>
      <c r="F5" s="169" t="s">
        <v>152</v>
      </c>
      <c r="G5" s="167"/>
      <c r="H5" s="157"/>
      <c r="I5" s="361" t="s">
        <v>162</v>
      </c>
      <c r="J5" s="361"/>
      <c r="K5" s="26"/>
      <c r="L5" s="159">
        <v>1</v>
      </c>
      <c r="M5" s="82">
        <v>0</v>
      </c>
    </row>
    <row r="6" spans="1:13" ht="15" customHeight="1" x14ac:dyDescent="0.15">
      <c r="A6" s="15"/>
      <c r="B6" s="15"/>
      <c r="C6" s="335" t="s">
        <v>153</v>
      </c>
      <c r="D6" s="62"/>
      <c r="E6" s="164">
        <v>1174619987</v>
      </c>
      <c r="F6" s="169" t="s">
        <v>152</v>
      </c>
      <c r="G6" s="167"/>
      <c r="H6" s="157"/>
      <c r="I6" s="361" t="s">
        <v>161</v>
      </c>
      <c r="J6" s="361"/>
      <c r="K6" s="26"/>
      <c r="L6" s="168" t="s">
        <v>149</v>
      </c>
      <c r="M6" s="82" t="s">
        <v>149</v>
      </c>
    </row>
    <row r="7" spans="1:13" ht="15" customHeight="1" x14ac:dyDescent="0.15">
      <c r="A7" s="15"/>
      <c r="B7" s="15"/>
      <c r="C7" s="335" t="s">
        <v>150</v>
      </c>
      <c r="D7" s="17"/>
      <c r="E7" s="164">
        <v>1142568844</v>
      </c>
      <c r="F7" s="169" t="s">
        <v>149</v>
      </c>
      <c r="G7" s="167"/>
      <c r="H7" s="157"/>
      <c r="I7" s="409" t="s">
        <v>160</v>
      </c>
      <c r="J7" s="409"/>
      <c r="K7" s="26"/>
      <c r="L7" s="168">
        <v>15061</v>
      </c>
      <c r="M7" s="82">
        <v>0</v>
      </c>
    </row>
    <row r="8" spans="1:13" ht="15" customHeight="1" x14ac:dyDescent="0.15">
      <c r="A8" s="15"/>
      <c r="B8" s="15"/>
      <c r="C8" s="334"/>
      <c r="D8" s="62"/>
      <c r="E8" s="164"/>
      <c r="F8" s="169"/>
      <c r="G8" s="167"/>
      <c r="H8" s="157"/>
      <c r="I8" s="361" t="s">
        <v>159</v>
      </c>
      <c r="J8" s="361"/>
      <c r="K8" s="26"/>
      <c r="L8" s="168">
        <v>67</v>
      </c>
      <c r="M8" s="82">
        <v>0</v>
      </c>
    </row>
    <row r="9" spans="1:13" ht="15" customHeight="1" x14ac:dyDescent="0.15">
      <c r="A9" s="15"/>
      <c r="B9" s="361" t="s">
        <v>158</v>
      </c>
      <c r="C9" s="361"/>
      <c r="D9" s="62"/>
      <c r="E9" s="159">
        <v>351418381</v>
      </c>
      <c r="F9" s="78">
        <v>30.8</v>
      </c>
      <c r="G9" s="167"/>
      <c r="H9" s="157"/>
      <c r="I9" s="361" t="s">
        <v>157</v>
      </c>
      <c r="J9" s="362"/>
      <c r="K9" s="167"/>
      <c r="L9" s="168">
        <v>117369</v>
      </c>
      <c r="M9" s="82">
        <v>0</v>
      </c>
    </row>
    <row r="10" spans="1:13" ht="15" customHeight="1" x14ac:dyDescent="0.15">
      <c r="A10" s="15"/>
      <c r="B10" s="15"/>
      <c r="C10" s="333" t="s">
        <v>156</v>
      </c>
      <c r="D10" s="62"/>
      <c r="E10" s="159">
        <v>327777959</v>
      </c>
      <c r="F10" s="78">
        <v>28.7</v>
      </c>
      <c r="G10" s="167"/>
      <c r="H10" s="157"/>
      <c r="I10" s="409"/>
      <c r="J10" s="409"/>
      <c r="K10" s="26"/>
      <c r="L10" s="168"/>
      <c r="M10" s="166"/>
    </row>
    <row r="11" spans="1:13" ht="15" customHeight="1" x14ac:dyDescent="0.15">
      <c r="A11" s="26"/>
      <c r="B11" s="26"/>
      <c r="C11" s="333" t="s">
        <v>148</v>
      </c>
      <c r="D11" s="167"/>
      <c r="E11" s="159">
        <v>22530747</v>
      </c>
      <c r="F11" s="78">
        <v>2</v>
      </c>
      <c r="G11" s="167"/>
      <c r="H11" s="157"/>
      <c r="I11" s="165" t="s">
        <v>14</v>
      </c>
      <c r="J11" s="55"/>
      <c r="K11" s="26"/>
      <c r="L11" s="168"/>
      <c r="M11" s="166"/>
    </row>
    <row r="12" spans="1:13" ht="15" customHeight="1" x14ac:dyDescent="0.15">
      <c r="A12" s="26"/>
      <c r="B12" s="26"/>
      <c r="C12" s="333" t="s">
        <v>155</v>
      </c>
      <c r="D12" s="26"/>
      <c r="E12" s="159">
        <v>1109675</v>
      </c>
      <c r="F12" s="78">
        <v>0.1</v>
      </c>
      <c r="G12" s="167"/>
      <c r="H12" s="157"/>
      <c r="J12" s="335" t="s">
        <v>126</v>
      </c>
      <c r="K12" s="26"/>
      <c r="L12" s="164">
        <v>137249080</v>
      </c>
      <c r="M12" s="163" t="s">
        <v>152</v>
      </c>
    </row>
    <row r="13" spans="1:13" ht="15" customHeight="1" x14ac:dyDescent="0.15">
      <c r="A13" s="26"/>
      <c r="B13" s="361" t="s">
        <v>154</v>
      </c>
      <c r="C13" s="361"/>
      <c r="D13" s="26"/>
      <c r="E13" s="159">
        <v>255687410</v>
      </c>
      <c r="F13" s="78">
        <v>22.3</v>
      </c>
      <c r="G13" s="167"/>
      <c r="H13" s="157"/>
      <c r="I13" s="165"/>
      <c r="J13" s="335" t="s">
        <v>153</v>
      </c>
      <c r="L13" s="164">
        <v>132348467</v>
      </c>
      <c r="M13" s="163" t="s">
        <v>152</v>
      </c>
    </row>
    <row r="14" spans="1:13" ht="15" customHeight="1" x14ac:dyDescent="0.15">
      <c r="A14" s="26"/>
      <c r="C14" s="333" t="s">
        <v>151</v>
      </c>
      <c r="D14" s="26"/>
      <c r="E14" s="159">
        <v>18348258</v>
      </c>
      <c r="F14" s="78">
        <v>1.6</v>
      </c>
      <c r="G14" s="167"/>
      <c r="H14" s="157"/>
      <c r="J14" s="335" t="s">
        <v>150</v>
      </c>
      <c r="K14" s="62"/>
      <c r="L14" s="164">
        <v>101199242</v>
      </c>
      <c r="M14" s="163" t="s">
        <v>149</v>
      </c>
    </row>
    <row r="15" spans="1:13" ht="15" customHeight="1" x14ac:dyDescent="0.15">
      <c r="A15" s="26"/>
      <c r="C15" s="333" t="s">
        <v>148</v>
      </c>
      <c r="D15" s="26"/>
      <c r="E15" s="159">
        <v>237339152</v>
      </c>
      <c r="F15" s="78">
        <v>20.7</v>
      </c>
      <c r="G15" s="167"/>
      <c r="H15" s="157"/>
      <c r="J15" s="334"/>
      <c r="K15" s="26"/>
      <c r="L15" s="164"/>
      <c r="M15" s="163"/>
    </row>
    <row r="16" spans="1:13" ht="15" customHeight="1" x14ac:dyDescent="0.15">
      <c r="A16" s="26"/>
      <c r="B16" s="361" t="s">
        <v>147</v>
      </c>
      <c r="C16" s="361"/>
      <c r="D16" s="26"/>
      <c r="E16" s="159">
        <v>363296551</v>
      </c>
      <c r="F16" s="78">
        <v>31.8</v>
      </c>
      <c r="G16" s="158"/>
      <c r="H16" s="157"/>
      <c r="I16" s="412" t="s">
        <v>146</v>
      </c>
      <c r="J16" s="412"/>
      <c r="K16" s="62"/>
      <c r="L16" s="162">
        <v>98802554</v>
      </c>
      <c r="M16" s="78">
        <v>97.6</v>
      </c>
    </row>
    <row r="17" spans="1:13" ht="15" customHeight="1" x14ac:dyDescent="0.15">
      <c r="A17" s="26"/>
      <c r="B17" s="361" t="s">
        <v>145</v>
      </c>
      <c r="C17" s="361"/>
      <c r="D17" s="26"/>
      <c r="E17" s="159">
        <v>25642424</v>
      </c>
      <c r="F17" s="78">
        <v>2.2999999999999998</v>
      </c>
      <c r="G17" s="158"/>
      <c r="H17" s="157"/>
      <c r="I17" s="412" t="s">
        <v>144</v>
      </c>
      <c r="J17" s="412"/>
      <c r="K17" s="17"/>
      <c r="L17" s="161">
        <v>1620190</v>
      </c>
      <c r="M17" s="78">
        <v>1.6</v>
      </c>
    </row>
    <row r="18" spans="1:13" ht="15" customHeight="1" x14ac:dyDescent="0.15">
      <c r="A18" s="26"/>
      <c r="B18" s="361" t="s">
        <v>143</v>
      </c>
      <c r="C18" s="361"/>
      <c r="D18" s="26"/>
      <c r="E18" s="159">
        <v>8950687</v>
      </c>
      <c r="F18" s="78">
        <v>0.8</v>
      </c>
      <c r="G18" s="158"/>
      <c r="H18" s="157"/>
      <c r="I18" s="412" t="s">
        <v>142</v>
      </c>
      <c r="J18" s="412"/>
      <c r="K18" s="17"/>
      <c r="L18" s="162">
        <v>39230</v>
      </c>
      <c r="M18" s="78">
        <v>0</v>
      </c>
    </row>
    <row r="19" spans="1:13" ht="15" customHeight="1" x14ac:dyDescent="0.15">
      <c r="A19" s="26"/>
      <c r="B19" s="361" t="s">
        <v>141</v>
      </c>
      <c r="C19" s="361"/>
      <c r="D19" s="32"/>
      <c r="E19" s="49">
        <v>1513227</v>
      </c>
      <c r="F19" s="78">
        <v>0.1</v>
      </c>
      <c r="G19" s="158"/>
      <c r="H19" s="157"/>
      <c r="I19" s="412" t="s">
        <v>140</v>
      </c>
      <c r="J19" s="412"/>
      <c r="K19" s="62"/>
      <c r="L19" s="162">
        <v>591242</v>
      </c>
      <c r="M19" s="78">
        <v>0.6</v>
      </c>
    </row>
    <row r="20" spans="1:13" ht="15" customHeight="1" x14ac:dyDescent="0.15">
      <c r="A20" s="26"/>
      <c r="B20" s="361" t="s">
        <v>139</v>
      </c>
      <c r="C20" s="361"/>
      <c r="D20" s="32"/>
      <c r="E20" s="159">
        <v>39784248</v>
      </c>
      <c r="F20" s="78">
        <v>3.5</v>
      </c>
      <c r="G20" s="158"/>
      <c r="H20" s="157"/>
      <c r="I20" s="412" t="s">
        <v>138</v>
      </c>
      <c r="J20" s="412"/>
      <c r="K20" s="17"/>
      <c r="L20" s="161">
        <v>146026</v>
      </c>
      <c r="M20" s="78">
        <v>0.2</v>
      </c>
    </row>
    <row r="21" spans="1:13" ht="15" customHeight="1" x14ac:dyDescent="0.15">
      <c r="A21" s="26"/>
      <c r="B21" s="361" t="s">
        <v>137</v>
      </c>
      <c r="C21" s="361"/>
      <c r="D21" s="32"/>
      <c r="E21" s="159">
        <v>96143418</v>
      </c>
      <c r="F21" s="78">
        <v>8.4</v>
      </c>
      <c r="G21" s="158"/>
      <c r="H21" s="157"/>
      <c r="K21" s="17"/>
    </row>
    <row r="22" spans="1:13" ht="15" customHeight="1" x14ac:dyDescent="0.15">
      <c r="A22" s="26"/>
      <c r="B22" s="26"/>
      <c r="C22" s="86" t="s">
        <v>136</v>
      </c>
      <c r="D22" s="26"/>
      <c r="E22" s="159">
        <v>7711566</v>
      </c>
      <c r="F22" s="78">
        <v>0.7</v>
      </c>
      <c r="G22" s="158"/>
      <c r="H22" s="157"/>
      <c r="I22" s="117"/>
      <c r="J22" s="117"/>
      <c r="K22" s="17"/>
      <c r="L22" s="160"/>
      <c r="M22" s="29"/>
    </row>
    <row r="23" spans="1:13" ht="15" customHeight="1" x14ac:dyDescent="0.15">
      <c r="A23" s="26"/>
      <c r="B23" s="26"/>
      <c r="C23" s="86" t="s">
        <v>135</v>
      </c>
      <c r="D23" s="26"/>
      <c r="E23" s="159">
        <v>88431852</v>
      </c>
      <c r="F23" s="78">
        <v>7.7</v>
      </c>
      <c r="G23" s="158"/>
      <c r="H23" s="157"/>
      <c r="I23" s="117"/>
      <c r="J23" s="117"/>
      <c r="K23" s="62"/>
      <c r="L23" s="156"/>
      <c r="M23" s="29"/>
    </row>
    <row r="24" spans="1:13" ht="5.25" customHeight="1" thickBot="1" x14ac:dyDescent="0.2">
      <c r="A24" s="67"/>
      <c r="B24" s="37"/>
      <c r="C24" s="37"/>
      <c r="D24" s="97"/>
      <c r="E24" s="54"/>
      <c r="F24" s="54"/>
      <c r="G24" s="54"/>
      <c r="H24" s="155"/>
      <c r="I24" s="37"/>
      <c r="J24" s="37"/>
      <c r="K24" s="54"/>
      <c r="L24" s="154"/>
      <c r="M24" s="54"/>
    </row>
    <row r="25" spans="1:13" ht="4.5" customHeight="1" thickTop="1" x14ac:dyDescent="0.15"/>
    <row r="26" spans="1:13" s="1" customFormat="1" ht="10.5" customHeight="1" x14ac:dyDescent="0.15">
      <c r="B26" s="1" t="s">
        <v>134</v>
      </c>
    </row>
  </sheetData>
  <mergeCells count="22">
    <mergeCell ref="I10:J10"/>
    <mergeCell ref="B20:C20"/>
    <mergeCell ref="I19:J19"/>
    <mergeCell ref="B13:C13"/>
    <mergeCell ref="B21:C21"/>
    <mergeCell ref="I20:J20"/>
    <mergeCell ref="B16:C16"/>
    <mergeCell ref="B17:C17"/>
    <mergeCell ref="I16:J16"/>
    <mergeCell ref="B18:C18"/>
    <mergeCell ref="I17:J17"/>
    <mergeCell ref="B19:C19"/>
    <mergeCell ref="I18:J18"/>
    <mergeCell ref="I7:J7"/>
    <mergeCell ref="B9:C9"/>
    <mergeCell ref="I8:J8"/>
    <mergeCell ref="I9:J9"/>
    <mergeCell ref="B2:C2"/>
    <mergeCell ref="I2:J2"/>
    <mergeCell ref="B4:C4"/>
    <mergeCell ref="I5:J5"/>
    <mergeCell ref="I6:J6"/>
  </mergeCells>
  <phoneticPr fontId="4"/>
  <pageMargins left="0.9055118110236221" right="0.70866141732283472" top="0.74803149606299213" bottom="0.74803149606299213" header="0.31496062992125984" footer="0.31496062992125984"/>
  <pageSetup paperSize="9" scale="120" orientation="portrait" blackAndWhite="1" r:id="rId1"/>
  <headerFooter>
    <oddHeader>&amp;L&amp;9県税・地方譲与税歳入予算額&amp;R&amp;9&amp;F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33"/>
  <sheetViews>
    <sheetView zoomScaleNormal="100" zoomScalePageLayoutView="136" workbookViewId="0"/>
  </sheetViews>
  <sheetFormatPr defaultRowHeight="9.75" x14ac:dyDescent="0.15"/>
  <cols>
    <col min="1" max="1" width="1" style="1" customWidth="1"/>
    <col min="2" max="3" width="2" style="1" customWidth="1"/>
    <col min="4" max="4" width="21.796875" style="1" customWidth="1"/>
    <col min="5" max="5" width="1.59765625" style="95" customWidth="1"/>
    <col min="6" max="8" width="18" style="95" customWidth="1"/>
    <col min="9" max="10" width="13.59765625" style="95" customWidth="1"/>
    <col min="11" max="11" width="14.59765625" style="95" customWidth="1"/>
    <col min="12" max="16384" width="9.59765625" style="95"/>
  </cols>
  <sheetData>
    <row r="1" spans="1:11" s="1" customFormat="1" ht="10.5" customHeight="1" thickBot="1" x14ac:dyDescent="0.2">
      <c r="B1" s="55" t="s">
        <v>53</v>
      </c>
      <c r="K1" s="68" t="s">
        <v>168</v>
      </c>
    </row>
    <row r="2" spans="1:11" s="1" customFormat="1" ht="41.25" customHeight="1" thickTop="1" x14ac:dyDescent="0.15">
      <c r="A2" s="181"/>
      <c r="B2" s="366" t="s">
        <v>167</v>
      </c>
      <c r="C2" s="366"/>
      <c r="D2" s="366"/>
      <c r="E2" s="180"/>
      <c r="F2" s="123" t="s">
        <v>165</v>
      </c>
      <c r="G2" s="123" t="s">
        <v>184</v>
      </c>
      <c r="H2" s="123" t="s">
        <v>5</v>
      </c>
      <c r="I2" s="179" t="s">
        <v>183</v>
      </c>
      <c r="J2" s="123" t="s">
        <v>182</v>
      </c>
      <c r="K2" s="178" t="s">
        <v>181</v>
      </c>
    </row>
    <row r="3" spans="1:11" ht="6" customHeight="1" x14ac:dyDescent="0.15">
      <c r="A3" s="26"/>
      <c r="B3" s="84"/>
      <c r="C3" s="84"/>
      <c r="D3" s="84"/>
      <c r="E3" s="177"/>
      <c r="F3" s="84"/>
      <c r="G3" s="84"/>
      <c r="H3" s="84"/>
      <c r="I3" s="176"/>
      <c r="J3" s="84"/>
      <c r="K3" s="176"/>
    </row>
    <row r="4" spans="1:11" ht="17.100000000000001" customHeight="1" x14ac:dyDescent="0.15">
      <c r="A4" s="15"/>
      <c r="B4" s="413" t="s">
        <v>447</v>
      </c>
      <c r="C4" s="413"/>
      <c r="D4" s="413"/>
      <c r="E4" s="17"/>
      <c r="F4" s="18">
        <v>1190723955</v>
      </c>
      <c r="G4" s="18">
        <v>1203376756</v>
      </c>
      <c r="H4" s="18">
        <v>1187632777</v>
      </c>
      <c r="I4" s="18">
        <v>898835</v>
      </c>
      <c r="J4" s="18">
        <v>1835179</v>
      </c>
      <c r="K4" s="18">
        <v>14807635</v>
      </c>
    </row>
    <row r="5" spans="1:11" ht="17.100000000000001" customHeight="1" x14ac:dyDescent="0.15">
      <c r="A5" s="15"/>
      <c r="B5" s="413" t="s">
        <v>448</v>
      </c>
      <c r="C5" s="413"/>
      <c r="D5" s="413"/>
      <c r="E5" s="17"/>
      <c r="F5" s="18">
        <v>1153419410</v>
      </c>
      <c r="G5" s="18">
        <v>1168048361</v>
      </c>
      <c r="H5" s="18">
        <v>1153672370</v>
      </c>
      <c r="I5" s="18">
        <v>677199</v>
      </c>
      <c r="J5" s="18">
        <v>1506839</v>
      </c>
      <c r="K5" s="18">
        <v>13546349</v>
      </c>
    </row>
    <row r="6" spans="1:11" ht="17.100000000000001" customHeight="1" x14ac:dyDescent="0.15">
      <c r="A6" s="15"/>
      <c r="B6" s="413" t="s">
        <v>449</v>
      </c>
      <c r="C6" s="413"/>
      <c r="D6" s="413"/>
      <c r="E6" s="17"/>
      <c r="F6" s="18">
        <f>F8+F29</f>
        <v>1174619987</v>
      </c>
      <c r="G6" s="18">
        <v>1195811906</v>
      </c>
      <c r="H6" s="18">
        <v>1179210379</v>
      </c>
      <c r="I6" s="18">
        <v>1045859</v>
      </c>
      <c r="J6" s="18">
        <v>1183731</v>
      </c>
      <c r="K6" s="18">
        <v>16463654</v>
      </c>
    </row>
    <row r="7" spans="1:11" ht="17.100000000000001" customHeight="1" x14ac:dyDescent="0.15">
      <c r="A7" s="26"/>
      <c r="B7" s="26"/>
      <c r="C7" s="26"/>
      <c r="D7" s="26"/>
      <c r="E7" s="99"/>
      <c r="F7" s="49"/>
      <c r="G7" s="49"/>
      <c r="H7" s="49"/>
      <c r="I7" s="49"/>
      <c r="J7" s="49"/>
      <c r="K7" s="49"/>
    </row>
    <row r="8" spans="1:11" ht="17.100000000000001" customHeight="1" x14ac:dyDescent="0.15">
      <c r="A8" s="26"/>
      <c r="B8" s="361" t="s">
        <v>178</v>
      </c>
      <c r="C8" s="361"/>
      <c r="D8" s="361"/>
      <c r="E8" s="32"/>
      <c r="F8" s="49">
        <f>SUM(F9,F13,F16:F21,F24,F26:F27)</f>
        <v>1174604926</v>
      </c>
      <c r="G8" s="49">
        <v>1195796888</v>
      </c>
      <c r="H8" s="49">
        <v>1179195362</v>
      </c>
      <c r="I8" s="49">
        <v>1045859</v>
      </c>
      <c r="J8" s="49">
        <v>1183731</v>
      </c>
      <c r="K8" s="49">
        <v>16463654</v>
      </c>
    </row>
    <row r="9" spans="1:11" ht="17.100000000000001" customHeight="1" x14ac:dyDescent="0.15">
      <c r="A9" s="26"/>
      <c r="B9" s="86"/>
      <c r="C9" s="361" t="s">
        <v>177</v>
      </c>
      <c r="D9" s="361"/>
      <c r="E9" s="32"/>
      <c r="F9" s="49">
        <f>F10+F11+F12</f>
        <v>372974772</v>
      </c>
      <c r="G9" s="49">
        <v>383769998</v>
      </c>
      <c r="H9" s="49">
        <v>374503483</v>
      </c>
      <c r="I9" s="116">
        <v>39477</v>
      </c>
      <c r="J9" s="49">
        <v>997337</v>
      </c>
      <c r="K9" s="49">
        <v>8308654</v>
      </c>
    </row>
    <row r="10" spans="1:11" ht="17.100000000000001" customHeight="1" x14ac:dyDescent="0.15">
      <c r="A10" s="26"/>
      <c r="B10" s="86"/>
      <c r="C10" s="86"/>
      <c r="D10" s="86" t="s">
        <v>156</v>
      </c>
      <c r="E10" s="32"/>
      <c r="F10" s="49">
        <v>342575209</v>
      </c>
      <c r="G10" s="49">
        <v>352314784</v>
      </c>
      <c r="H10" s="49">
        <v>343567881</v>
      </c>
      <c r="I10" s="116" t="s">
        <v>149</v>
      </c>
      <c r="J10" s="49">
        <v>976434</v>
      </c>
      <c r="K10" s="49">
        <v>7770469</v>
      </c>
    </row>
    <row r="11" spans="1:11" ht="17.100000000000001" customHeight="1" x14ac:dyDescent="0.15">
      <c r="A11" s="26"/>
      <c r="B11" s="86"/>
      <c r="C11" s="86"/>
      <c r="D11" s="86" t="s">
        <v>148</v>
      </c>
      <c r="E11" s="32"/>
      <c r="F11" s="49">
        <v>28798000</v>
      </c>
      <c r="G11" s="49">
        <v>29761983</v>
      </c>
      <c r="H11" s="49">
        <v>29242371</v>
      </c>
      <c r="I11" s="49">
        <v>39477</v>
      </c>
      <c r="J11" s="49">
        <v>20902</v>
      </c>
      <c r="K11" s="49">
        <v>538185</v>
      </c>
    </row>
    <row r="12" spans="1:11" ht="17.100000000000001" customHeight="1" x14ac:dyDescent="0.15">
      <c r="A12" s="26"/>
      <c r="B12" s="86"/>
      <c r="C12" s="86"/>
      <c r="D12" s="86" t="s">
        <v>155</v>
      </c>
      <c r="E12" s="32"/>
      <c r="F12" s="49">
        <v>1601563</v>
      </c>
      <c r="G12" s="49">
        <v>1693230</v>
      </c>
      <c r="H12" s="49">
        <v>1693230</v>
      </c>
      <c r="I12" s="116">
        <v>0</v>
      </c>
      <c r="J12" s="116" t="s">
        <v>149</v>
      </c>
      <c r="K12" s="116" t="s">
        <v>149</v>
      </c>
    </row>
    <row r="13" spans="1:11" ht="17.100000000000001" customHeight="1" x14ac:dyDescent="0.15">
      <c r="A13" s="26"/>
      <c r="B13" s="86"/>
      <c r="C13" s="361" t="s">
        <v>154</v>
      </c>
      <c r="D13" s="361"/>
      <c r="E13" s="32"/>
      <c r="F13" s="49">
        <f>SUM(F14:F15)</f>
        <v>266251439</v>
      </c>
      <c r="G13" s="49">
        <v>272554663</v>
      </c>
      <c r="H13" s="49">
        <v>268955980</v>
      </c>
      <c r="I13" s="49">
        <v>953834</v>
      </c>
      <c r="J13" s="49">
        <v>86579</v>
      </c>
      <c r="K13" s="49">
        <v>4465937</v>
      </c>
    </row>
    <row r="14" spans="1:11" ht="17.100000000000001" customHeight="1" x14ac:dyDescent="0.15">
      <c r="A14" s="26"/>
      <c r="B14" s="86"/>
      <c r="C14" s="86"/>
      <c r="D14" s="86" t="s">
        <v>156</v>
      </c>
      <c r="E14" s="32"/>
      <c r="F14" s="49">
        <v>19348855</v>
      </c>
      <c r="G14" s="49">
        <v>19779352</v>
      </c>
      <c r="H14" s="49">
        <v>19392521</v>
      </c>
      <c r="I14" s="49">
        <v>1644</v>
      </c>
      <c r="J14" s="49">
        <v>16815</v>
      </c>
      <c r="K14" s="49">
        <v>371660</v>
      </c>
    </row>
    <row r="15" spans="1:11" ht="17.100000000000001" customHeight="1" x14ac:dyDescent="0.15">
      <c r="A15" s="26"/>
      <c r="B15" s="86"/>
      <c r="C15" s="86"/>
      <c r="D15" s="86" t="s">
        <v>148</v>
      </c>
      <c r="E15" s="32"/>
      <c r="F15" s="49">
        <v>246902584</v>
      </c>
      <c r="G15" s="49">
        <v>252775310</v>
      </c>
      <c r="H15" s="49">
        <v>249563459</v>
      </c>
      <c r="I15" s="49">
        <v>952190</v>
      </c>
      <c r="J15" s="49">
        <v>69763</v>
      </c>
      <c r="K15" s="49">
        <v>4094277</v>
      </c>
    </row>
    <row r="16" spans="1:11" ht="17.100000000000001" customHeight="1" x14ac:dyDescent="0.15">
      <c r="A16" s="26"/>
      <c r="B16" s="86"/>
      <c r="C16" s="361" t="s">
        <v>147</v>
      </c>
      <c r="D16" s="361"/>
      <c r="E16" s="32"/>
      <c r="F16" s="49">
        <v>366017719</v>
      </c>
      <c r="G16" s="49">
        <v>366017719</v>
      </c>
      <c r="H16" s="49">
        <v>366017719</v>
      </c>
      <c r="I16" s="116" t="s">
        <v>149</v>
      </c>
      <c r="J16" s="116" t="s">
        <v>149</v>
      </c>
      <c r="K16" s="116" t="s">
        <v>149</v>
      </c>
    </row>
    <row r="17" spans="1:11" ht="17.100000000000001" customHeight="1" x14ac:dyDescent="0.15">
      <c r="A17" s="26"/>
      <c r="B17" s="86"/>
      <c r="C17" s="361" t="s">
        <v>145</v>
      </c>
      <c r="D17" s="361"/>
      <c r="E17" s="32"/>
      <c r="F17" s="49">
        <v>24800351</v>
      </c>
      <c r="G17" s="49">
        <v>26546136</v>
      </c>
      <c r="H17" s="49">
        <v>25127833</v>
      </c>
      <c r="I17" s="49">
        <v>50017</v>
      </c>
      <c r="J17" s="49">
        <v>23126</v>
      </c>
      <c r="K17" s="49">
        <v>1445193</v>
      </c>
    </row>
    <row r="18" spans="1:11" ht="17.100000000000001" customHeight="1" x14ac:dyDescent="0.15">
      <c r="A18" s="26"/>
      <c r="B18" s="86"/>
      <c r="C18" s="361" t="s">
        <v>143</v>
      </c>
      <c r="D18" s="361"/>
      <c r="E18" s="32"/>
      <c r="F18" s="49">
        <v>8752532</v>
      </c>
      <c r="G18" s="49">
        <v>8710482</v>
      </c>
      <c r="H18" s="49">
        <v>8710473</v>
      </c>
      <c r="I18" s="116" t="s">
        <v>149</v>
      </c>
      <c r="J18" s="116" t="s">
        <v>149</v>
      </c>
      <c r="K18" s="116">
        <v>8</v>
      </c>
    </row>
    <row r="19" spans="1:11" ht="17.100000000000001" customHeight="1" x14ac:dyDescent="0.15">
      <c r="A19" s="26"/>
      <c r="B19" s="86"/>
      <c r="C19" s="361" t="s">
        <v>141</v>
      </c>
      <c r="D19" s="361"/>
      <c r="E19" s="32"/>
      <c r="F19" s="49">
        <v>1318863</v>
      </c>
      <c r="G19" s="49">
        <v>1352877</v>
      </c>
      <c r="H19" s="49">
        <v>1352877</v>
      </c>
      <c r="I19" s="116" t="s">
        <v>149</v>
      </c>
      <c r="J19" s="116" t="s">
        <v>149</v>
      </c>
      <c r="K19" s="116" t="s">
        <v>149</v>
      </c>
    </row>
    <row r="20" spans="1:11" ht="17.100000000000001" customHeight="1" x14ac:dyDescent="0.15">
      <c r="A20" s="26"/>
      <c r="B20" s="86"/>
      <c r="C20" s="361" t="s">
        <v>176</v>
      </c>
      <c r="D20" s="361"/>
      <c r="E20" s="32"/>
      <c r="F20" s="49">
        <v>38557525</v>
      </c>
      <c r="G20" s="49">
        <v>40048915</v>
      </c>
      <c r="H20" s="49">
        <v>38478088</v>
      </c>
      <c r="I20" s="116">
        <v>336</v>
      </c>
      <c r="J20" s="116" t="s">
        <v>149</v>
      </c>
      <c r="K20" s="49">
        <v>1571163</v>
      </c>
    </row>
    <row r="21" spans="1:11" ht="17.100000000000001" customHeight="1" x14ac:dyDescent="0.15">
      <c r="A21" s="26"/>
      <c r="B21" s="86"/>
      <c r="C21" s="361" t="s">
        <v>137</v>
      </c>
      <c r="D21" s="361"/>
      <c r="E21" s="32"/>
      <c r="F21" s="49">
        <f>F22+F23</f>
        <v>95674702</v>
      </c>
      <c r="G21" s="49">
        <v>96047762</v>
      </c>
      <c r="H21" s="49">
        <v>95769751</v>
      </c>
      <c r="I21" s="116">
        <v>1997</v>
      </c>
      <c r="J21" s="49">
        <v>227</v>
      </c>
      <c r="K21" s="49">
        <v>279781</v>
      </c>
    </row>
    <row r="22" spans="1:11" ht="17.100000000000001" customHeight="1" x14ac:dyDescent="0.15">
      <c r="A22" s="26"/>
      <c r="B22" s="86"/>
      <c r="C22" s="86"/>
      <c r="D22" s="86" t="s">
        <v>175</v>
      </c>
      <c r="E22" s="32"/>
      <c r="F22" s="49">
        <v>6293134</v>
      </c>
      <c r="G22" s="49">
        <v>6304967</v>
      </c>
      <c r="H22" s="49">
        <v>6306037</v>
      </c>
      <c r="I22" s="49">
        <v>1070</v>
      </c>
      <c r="J22" s="116" t="s">
        <v>149</v>
      </c>
      <c r="K22" s="116" t="s">
        <v>149</v>
      </c>
    </row>
    <row r="23" spans="1:11" ht="17.100000000000001" customHeight="1" x14ac:dyDescent="0.15">
      <c r="A23" s="26"/>
      <c r="B23" s="86"/>
      <c r="C23" s="86"/>
      <c r="D23" s="86" t="s">
        <v>174</v>
      </c>
      <c r="E23" s="32"/>
      <c r="F23" s="49">
        <v>89381568</v>
      </c>
      <c r="G23" s="49">
        <v>89742794</v>
      </c>
      <c r="H23" s="49">
        <v>89463713</v>
      </c>
      <c r="I23" s="116">
        <v>927</v>
      </c>
      <c r="J23" s="116">
        <v>227</v>
      </c>
      <c r="K23" s="116">
        <v>279781</v>
      </c>
    </row>
    <row r="24" spans="1:11" ht="17.100000000000001" customHeight="1" x14ac:dyDescent="0.15">
      <c r="A24" s="26"/>
      <c r="B24" s="86"/>
      <c r="C24" s="361" t="s">
        <v>162</v>
      </c>
      <c r="D24" s="361"/>
      <c r="E24" s="32"/>
      <c r="F24" s="49">
        <v>1</v>
      </c>
      <c r="G24" s="49">
        <v>1</v>
      </c>
      <c r="H24" s="49">
        <v>1</v>
      </c>
      <c r="I24" s="116" t="s">
        <v>149</v>
      </c>
      <c r="J24" s="116" t="s">
        <v>149</v>
      </c>
      <c r="K24" s="116" t="s">
        <v>149</v>
      </c>
    </row>
    <row r="25" spans="1:11" ht="17.100000000000001" customHeight="1" x14ac:dyDescent="0.15">
      <c r="A25" s="26"/>
      <c r="B25" s="86"/>
      <c r="C25" s="361" t="s">
        <v>161</v>
      </c>
      <c r="D25" s="361"/>
      <c r="E25" s="32"/>
      <c r="F25" s="116" t="s">
        <v>149</v>
      </c>
      <c r="G25" s="116" t="s">
        <v>149</v>
      </c>
      <c r="H25" s="116" t="s">
        <v>149</v>
      </c>
      <c r="I25" s="116" t="s">
        <v>149</v>
      </c>
      <c r="J25" s="116" t="s">
        <v>149</v>
      </c>
      <c r="K25" s="116" t="s">
        <v>149</v>
      </c>
    </row>
    <row r="26" spans="1:11" ht="17.100000000000001" customHeight="1" x14ac:dyDescent="0.15">
      <c r="A26" s="26"/>
      <c r="B26" s="86"/>
      <c r="C26" s="361" t="s">
        <v>173</v>
      </c>
      <c r="D26" s="361"/>
      <c r="E26" s="32"/>
      <c r="F26" s="49">
        <v>55</v>
      </c>
      <c r="G26" s="49">
        <v>67</v>
      </c>
      <c r="H26" s="116" t="s">
        <v>149</v>
      </c>
      <c r="I26" s="116" t="s">
        <v>149</v>
      </c>
      <c r="J26" s="116" t="s">
        <v>149</v>
      </c>
      <c r="K26" s="49">
        <v>67</v>
      </c>
    </row>
    <row r="27" spans="1:11" ht="17.100000000000001" customHeight="1" x14ac:dyDescent="0.15">
      <c r="A27" s="26"/>
      <c r="B27" s="86"/>
      <c r="C27" s="361" t="s">
        <v>172</v>
      </c>
      <c r="D27" s="361"/>
      <c r="E27" s="32"/>
      <c r="F27" s="49">
        <v>256967</v>
      </c>
      <c r="G27" s="49">
        <v>748265</v>
      </c>
      <c r="H27" s="49">
        <v>279153</v>
      </c>
      <c r="I27" s="116">
        <v>196</v>
      </c>
      <c r="J27" s="49">
        <v>76460</v>
      </c>
      <c r="K27" s="49">
        <v>392847</v>
      </c>
    </row>
    <row r="28" spans="1:11" ht="17.100000000000001" customHeight="1" x14ac:dyDescent="0.15">
      <c r="A28" s="26"/>
      <c r="B28" s="86"/>
      <c r="C28" s="86"/>
      <c r="D28" s="86"/>
      <c r="E28" s="32"/>
      <c r="F28" s="49"/>
      <c r="G28" s="49"/>
      <c r="H28" s="49"/>
      <c r="I28" s="49"/>
      <c r="J28" s="49"/>
      <c r="K28" s="49"/>
    </row>
    <row r="29" spans="1:11" ht="17.100000000000001" customHeight="1" x14ac:dyDescent="0.15">
      <c r="A29" s="26"/>
      <c r="B29" s="361" t="s">
        <v>171</v>
      </c>
      <c r="C29" s="361"/>
      <c r="D29" s="361"/>
      <c r="E29" s="32"/>
      <c r="F29" s="49">
        <v>15061</v>
      </c>
      <c r="G29" s="49">
        <v>15017</v>
      </c>
      <c r="H29" s="49">
        <v>15017</v>
      </c>
      <c r="I29" s="116" t="s">
        <v>149</v>
      </c>
      <c r="J29" s="116" t="s">
        <v>149</v>
      </c>
      <c r="K29" s="116" t="s">
        <v>149</v>
      </c>
    </row>
    <row r="30" spans="1:11" ht="17.100000000000001" customHeight="1" x14ac:dyDescent="0.15">
      <c r="A30" s="26"/>
      <c r="B30" s="86"/>
      <c r="C30" s="361" t="s">
        <v>170</v>
      </c>
      <c r="D30" s="414"/>
      <c r="E30" s="32"/>
      <c r="F30" s="49">
        <v>15061</v>
      </c>
      <c r="G30" s="49">
        <v>15017</v>
      </c>
      <c r="H30" s="161">
        <v>15017</v>
      </c>
      <c r="I30" s="116" t="s">
        <v>149</v>
      </c>
      <c r="J30" s="116" t="s">
        <v>149</v>
      </c>
      <c r="K30" s="116" t="s">
        <v>149</v>
      </c>
    </row>
    <row r="31" spans="1:11" ht="5.25" customHeight="1" thickBot="1" x14ac:dyDescent="0.2">
      <c r="A31" s="67"/>
      <c r="B31" s="37"/>
      <c r="C31" s="37"/>
      <c r="D31" s="37"/>
      <c r="E31" s="97"/>
      <c r="F31" s="54"/>
      <c r="G31" s="54"/>
      <c r="H31" s="54"/>
      <c r="I31" s="54"/>
      <c r="J31" s="54"/>
      <c r="K31" s="54"/>
    </row>
    <row r="32" spans="1:11" ht="5.25" customHeight="1" thickTop="1" x14ac:dyDescent="0.15"/>
    <row r="33" spans="2:3" s="1" customFormat="1" x14ac:dyDescent="0.15">
      <c r="B33" s="174" t="s">
        <v>169</v>
      </c>
      <c r="C33" s="174"/>
    </row>
  </sheetData>
  <mergeCells count="19">
    <mergeCell ref="C25:D25"/>
    <mergeCell ref="B29:D29"/>
    <mergeCell ref="C30:D30"/>
    <mergeCell ref="C27:D27"/>
    <mergeCell ref="C26:D26"/>
    <mergeCell ref="B2:D2"/>
    <mergeCell ref="B4:D4"/>
    <mergeCell ref="B5:D5"/>
    <mergeCell ref="B6:D6"/>
    <mergeCell ref="B8:D8"/>
    <mergeCell ref="C24:D24"/>
    <mergeCell ref="C20:D20"/>
    <mergeCell ref="C21:D21"/>
    <mergeCell ref="C19:D19"/>
    <mergeCell ref="C9:D9"/>
    <mergeCell ref="C13:D13"/>
    <mergeCell ref="C16:D16"/>
    <mergeCell ref="C17:D17"/>
    <mergeCell ref="C18:D18"/>
  </mergeCells>
  <phoneticPr fontId="4"/>
  <pageMargins left="0.9055118110236221" right="0.70866141732283472" top="0.74803149606299213" bottom="0.74803149606299213" header="0.31496062992125984" footer="0.31496062992125984"/>
  <pageSetup paperSize="9" orientation="portrait" r:id="rId1"/>
  <headerFooter>
    <oddHeader>&amp;L&amp;9県税収入実績&amp;R&amp;9&amp;F (&amp;A)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31"/>
  <sheetViews>
    <sheetView zoomScaleNormal="100" zoomScalePageLayoutView="130" workbookViewId="0"/>
  </sheetViews>
  <sheetFormatPr defaultRowHeight="9.75" x14ac:dyDescent="0.15"/>
  <cols>
    <col min="1" max="1" width="2" style="1" customWidth="1"/>
    <col min="2" max="2" width="10" style="1" customWidth="1"/>
    <col min="3" max="3" width="2" style="1" customWidth="1"/>
    <col min="4" max="4" width="11" style="1" customWidth="1"/>
    <col min="5" max="5" width="2" style="95" customWidth="1"/>
    <col min="6" max="6" width="15.3984375" style="95" customWidth="1"/>
    <col min="7" max="7" width="15" style="95" customWidth="1"/>
    <col min="8" max="8" width="9.3984375" style="95" customWidth="1"/>
    <col min="9" max="9" width="14.3984375" style="95" customWidth="1"/>
    <col min="10" max="10" width="15.3984375" style="95" customWidth="1"/>
    <col min="11" max="11" width="9.3984375" style="95" customWidth="1"/>
    <col min="12" max="16384" width="9.59765625" style="95"/>
  </cols>
  <sheetData>
    <row r="1" spans="1:11" s="1" customFormat="1" ht="12.75" customHeight="1" thickBot="1" x14ac:dyDescent="0.2">
      <c r="J1" s="174"/>
      <c r="K1" s="336" t="s">
        <v>438</v>
      </c>
    </row>
    <row r="2" spans="1:11" s="1" customFormat="1" ht="18.75" thickTop="1" x14ac:dyDescent="0.15">
      <c r="A2" s="3"/>
      <c r="B2" s="393" t="s">
        <v>167</v>
      </c>
      <c r="C2" s="393"/>
      <c r="D2" s="393"/>
      <c r="E2" s="3"/>
      <c r="F2" s="195" t="s">
        <v>210</v>
      </c>
      <c r="G2" s="195" t="s">
        <v>209</v>
      </c>
      <c r="H2" s="197" t="s">
        <v>208</v>
      </c>
      <c r="I2" s="196" t="s">
        <v>207</v>
      </c>
      <c r="J2" s="195" t="s">
        <v>206</v>
      </c>
      <c r="K2" s="194" t="s">
        <v>205</v>
      </c>
    </row>
    <row r="3" spans="1:11" s="1" customFormat="1" ht="15.75" customHeight="1" x14ac:dyDescent="0.15">
      <c r="A3" s="193"/>
      <c r="B3" s="356"/>
      <c r="C3" s="356"/>
      <c r="D3" s="356"/>
      <c r="E3" s="193"/>
      <c r="F3" s="191" t="s">
        <v>204</v>
      </c>
      <c r="G3" s="191" t="s">
        <v>203</v>
      </c>
      <c r="H3" s="192" t="s">
        <v>202</v>
      </c>
      <c r="I3" s="191" t="s">
        <v>201</v>
      </c>
      <c r="J3" s="191" t="s">
        <v>200</v>
      </c>
      <c r="K3" s="190" t="s">
        <v>199</v>
      </c>
    </row>
    <row r="4" spans="1:11" s="1" customFormat="1" ht="13.5" customHeight="1" x14ac:dyDescent="0.15">
      <c r="A4" s="12"/>
      <c r="B4" s="189"/>
      <c r="C4" s="189"/>
      <c r="D4" s="189"/>
      <c r="E4" s="13"/>
      <c r="F4" s="14" t="s">
        <v>197</v>
      </c>
      <c r="G4" s="14" t="s">
        <v>197</v>
      </c>
      <c r="H4" s="14" t="s">
        <v>198</v>
      </c>
      <c r="I4" s="14" t="s">
        <v>197</v>
      </c>
      <c r="J4" s="14" t="s">
        <v>197</v>
      </c>
      <c r="K4" s="14" t="s">
        <v>196</v>
      </c>
    </row>
    <row r="5" spans="1:11" ht="24" customHeight="1" x14ac:dyDescent="0.15">
      <c r="A5" s="26"/>
      <c r="B5" s="86"/>
      <c r="C5" s="86"/>
      <c r="D5" s="86" t="s">
        <v>156</v>
      </c>
      <c r="E5" s="99"/>
      <c r="F5" s="72">
        <v>342575209</v>
      </c>
      <c r="G5" s="72">
        <v>343567881</v>
      </c>
      <c r="H5" s="75">
        <f t="shared" ref="H5:H16" si="0">G5/F5*100</f>
        <v>100.28976761129262</v>
      </c>
      <c r="I5" s="72">
        <v>335112739</v>
      </c>
      <c r="J5" s="72">
        <v>8455141</v>
      </c>
      <c r="K5" s="75">
        <f t="shared" ref="K5:K15" si="1">G5/I5*100</f>
        <v>102.52307388409965</v>
      </c>
    </row>
    <row r="6" spans="1:11" ht="24" customHeight="1" x14ac:dyDescent="0.15">
      <c r="A6" s="26"/>
      <c r="B6" s="86" t="s">
        <v>177</v>
      </c>
      <c r="C6" s="86"/>
      <c r="D6" s="86" t="s">
        <v>148</v>
      </c>
      <c r="E6" s="99"/>
      <c r="F6" s="72">
        <v>28798000</v>
      </c>
      <c r="G6" s="72">
        <v>29242371</v>
      </c>
      <c r="H6" s="75">
        <f t="shared" si="0"/>
        <v>101.54306201819571</v>
      </c>
      <c r="I6" s="72">
        <v>41321537</v>
      </c>
      <c r="J6" s="72">
        <v>-12079166</v>
      </c>
      <c r="K6" s="75">
        <f t="shared" si="1"/>
        <v>70.767868581461528</v>
      </c>
    </row>
    <row r="7" spans="1:11" ht="24" customHeight="1" x14ac:dyDescent="0.15">
      <c r="A7" s="26"/>
      <c r="B7" s="86"/>
      <c r="C7" s="86"/>
      <c r="D7" s="86" t="s">
        <v>155</v>
      </c>
      <c r="E7" s="99"/>
      <c r="F7" s="72">
        <v>1601563</v>
      </c>
      <c r="G7" s="72">
        <v>1693230</v>
      </c>
      <c r="H7" s="75">
        <f t="shared" si="0"/>
        <v>105.72359626190166</v>
      </c>
      <c r="I7" s="72">
        <v>1602122</v>
      </c>
      <c r="J7" s="72">
        <v>91108</v>
      </c>
      <c r="K7" s="75">
        <f t="shared" si="1"/>
        <v>105.68670800351035</v>
      </c>
    </row>
    <row r="8" spans="1:11" ht="24" customHeight="1" x14ac:dyDescent="0.15">
      <c r="A8" s="26"/>
      <c r="B8" s="361" t="s">
        <v>154</v>
      </c>
      <c r="C8" s="86"/>
      <c r="D8" s="86" t="s">
        <v>156</v>
      </c>
      <c r="E8" s="99"/>
      <c r="F8" s="72">
        <v>19348855</v>
      </c>
      <c r="G8" s="72">
        <v>19392521</v>
      </c>
      <c r="H8" s="75">
        <f t="shared" si="0"/>
        <v>100.22567743672688</v>
      </c>
      <c r="I8" s="72">
        <v>18972330</v>
      </c>
      <c r="J8" s="72">
        <v>420190</v>
      </c>
      <c r="K8" s="75">
        <f t="shared" si="1"/>
        <v>102.21475696448459</v>
      </c>
    </row>
    <row r="9" spans="1:11" ht="24" customHeight="1" x14ac:dyDescent="0.15">
      <c r="A9" s="26"/>
      <c r="B9" s="362"/>
      <c r="C9" s="86"/>
      <c r="D9" s="86" t="s">
        <v>148</v>
      </c>
      <c r="E9" s="99"/>
      <c r="F9" s="72">
        <v>246902584</v>
      </c>
      <c r="G9" s="72">
        <v>249563459</v>
      </c>
      <c r="H9" s="75">
        <f t="shared" si="0"/>
        <v>101.07770237025953</v>
      </c>
      <c r="I9" s="72">
        <v>257764379</v>
      </c>
      <c r="J9" s="72">
        <v>-8200919</v>
      </c>
      <c r="K9" s="75">
        <f t="shared" si="1"/>
        <v>96.818443249678026</v>
      </c>
    </row>
    <row r="10" spans="1:11" ht="24" customHeight="1" x14ac:dyDescent="0.15">
      <c r="A10" s="26"/>
      <c r="B10" s="361" t="s">
        <v>195</v>
      </c>
      <c r="C10" s="361"/>
      <c r="D10" s="361"/>
      <c r="E10" s="99"/>
      <c r="F10" s="72">
        <v>366017719</v>
      </c>
      <c r="G10" s="72">
        <v>366017719</v>
      </c>
      <c r="H10" s="75">
        <f t="shared" si="0"/>
        <v>100</v>
      </c>
      <c r="I10" s="72">
        <v>320450374</v>
      </c>
      <c r="J10" s="72">
        <v>45567344</v>
      </c>
      <c r="K10" s="75">
        <f t="shared" si="1"/>
        <v>114.21978212451704</v>
      </c>
    </row>
    <row r="11" spans="1:11" ht="24" customHeight="1" x14ac:dyDescent="0.15">
      <c r="A11" s="26"/>
      <c r="B11" s="361" t="s">
        <v>145</v>
      </c>
      <c r="C11" s="361"/>
      <c r="D11" s="361"/>
      <c r="E11" s="99"/>
      <c r="F11" s="72">
        <v>24800351</v>
      </c>
      <c r="G11" s="72">
        <v>25127833</v>
      </c>
      <c r="H11" s="75">
        <f t="shared" si="0"/>
        <v>101.32047324652784</v>
      </c>
      <c r="I11" s="72">
        <v>26858262</v>
      </c>
      <c r="J11" s="72">
        <v>-1730429</v>
      </c>
      <c r="K11" s="75">
        <f t="shared" si="1"/>
        <v>93.557181771478739</v>
      </c>
    </row>
    <row r="12" spans="1:11" ht="24" customHeight="1" x14ac:dyDescent="0.15">
      <c r="A12" s="26"/>
      <c r="B12" s="361" t="s">
        <v>143</v>
      </c>
      <c r="C12" s="361"/>
      <c r="D12" s="361"/>
      <c r="E12" s="99"/>
      <c r="F12" s="72">
        <v>8752532</v>
      </c>
      <c r="G12" s="72">
        <v>8710473</v>
      </c>
      <c r="H12" s="75">
        <f t="shared" si="0"/>
        <v>99.519464767452433</v>
      </c>
      <c r="I12" s="72">
        <v>8860997</v>
      </c>
      <c r="J12" s="72">
        <v>-150523</v>
      </c>
      <c r="K12" s="75">
        <f t="shared" si="1"/>
        <v>98.301274675976074</v>
      </c>
    </row>
    <row r="13" spans="1:11" ht="24" customHeight="1" x14ac:dyDescent="0.15">
      <c r="A13" s="26"/>
      <c r="B13" s="361" t="s">
        <v>141</v>
      </c>
      <c r="C13" s="361"/>
      <c r="D13" s="361"/>
      <c r="E13" s="99"/>
      <c r="F13" s="72">
        <v>1318863</v>
      </c>
      <c r="G13" s="72">
        <v>1352877</v>
      </c>
      <c r="H13" s="75">
        <f t="shared" si="0"/>
        <v>102.57903967280907</v>
      </c>
      <c r="I13" s="72">
        <v>1506052</v>
      </c>
      <c r="J13" s="72">
        <v>-153175</v>
      </c>
      <c r="K13" s="75">
        <f t="shared" si="1"/>
        <v>89.829368441461526</v>
      </c>
    </row>
    <row r="14" spans="1:11" ht="24" customHeight="1" x14ac:dyDescent="0.15">
      <c r="A14" s="26"/>
      <c r="B14" s="361" t="s">
        <v>176</v>
      </c>
      <c r="C14" s="361"/>
      <c r="D14" s="361"/>
      <c r="E14" s="99"/>
      <c r="F14" s="72">
        <v>38557525</v>
      </c>
      <c r="G14" s="72">
        <v>38478088</v>
      </c>
      <c r="H14" s="75">
        <f t="shared" si="0"/>
        <v>99.793977958906851</v>
      </c>
      <c r="I14" s="186">
        <v>40769548</v>
      </c>
      <c r="J14" s="72">
        <v>-2291459</v>
      </c>
      <c r="K14" s="75">
        <f t="shared" si="1"/>
        <v>94.37948146984607</v>
      </c>
    </row>
    <row r="15" spans="1:11" ht="24" customHeight="1" x14ac:dyDescent="0.15">
      <c r="A15" s="26"/>
      <c r="B15" s="416" t="s">
        <v>194</v>
      </c>
      <c r="C15" s="86"/>
      <c r="D15" s="86" t="s">
        <v>193</v>
      </c>
      <c r="E15" s="99"/>
      <c r="F15" s="72">
        <v>6293134</v>
      </c>
      <c r="G15" s="72">
        <v>6306037</v>
      </c>
      <c r="H15" s="75">
        <f t="shared" si="0"/>
        <v>100.20503297720977</v>
      </c>
      <c r="I15" s="186">
        <v>3134506</v>
      </c>
      <c r="J15" s="72">
        <v>3171531</v>
      </c>
      <c r="K15" s="75">
        <f t="shared" si="1"/>
        <v>201.18120686321865</v>
      </c>
    </row>
    <row r="16" spans="1:11" ht="24" customHeight="1" x14ac:dyDescent="0.15">
      <c r="A16" s="26"/>
      <c r="B16" s="416"/>
      <c r="C16" s="86"/>
      <c r="D16" s="86" t="s">
        <v>192</v>
      </c>
      <c r="E16" s="99"/>
      <c r="F16" s="72">
        <v>89381568</v>
      </c>
      <c r="G16" s="72">
        <v>89463713</v>
      </c>
      <c r="H16" s="75">
        <f t="shared" si="0"/>
        <v>100.09190373567849</v>
      </c>
      <c r="I16" s="186">
        <v>768590</v>
      </c>
      <c r="J16" s="186">
        <v>-1034072</v>
      </c>
      <c r="K16" s="75">
        <v>98.9</v>
      </c>
    </row>
    <row r="17" spans="1:11" ht="24" customHeight="1" x14ac:dyDescent="0.15">
      <c r="A17" s="26"/>
      <c r="B17" s="361" t="s">
        <v>162</v>
      </c>
      <c r="C17" s="361"/>
      <c r="D17" s="361"/>
      <c r="E17" s="99"/>
      <c r="F17" s="72">
        <v>1</v>
      </c>
      <c r="G17" s="72">
        <v>1</v>
      </c>
      <c r="H17" s="75">
        <v>120</v>
      </c>
      <c r="I17" s="72">
        <v>1</v>
      </c>
      <c r="J17" s="186" t="s">
        <v>191</v>
      </c>
      <c r="K17" s="75">
        <f>G17/I17*100</f>
        <v>100</v>
      </c>
    </row>
    <row r="18" spans="1:11" ht="24" customHeight="1" x14ac:dyDescent="0.15">
      <c r="A18" s="26"/>
      <c r="B18" s="361" t="s">
        <v>161</v>
      </c>
      <c r="C18" s="361"/>
      <c r="D18" s="361"/>
      <c r="E18" s="99"/>
      <c r="F18" s="186" t="s">
        <v>149</v>
      </c>
      <c r="G18" s="186" t="s">
        <v>149</v>
      </c>
      <c r="H18" s="187" t="s">
        <v>149</v>
      </c>
      <c r="I18" s="186" t="s">
        <v>191</v>
      </c>
      <c r="J18" s="186" t="s">
        <v>149</v>
      </c>
      <c r="K18" s="186" t="s">
        <v>149</v>
      </c>
    </row>
    <row r="19" spans="1:11" ht="24" customHeight="1" x14ac:dyDescent="0.15">
      <c r="A19" s="26"/>
      <c r="B19" s="361" t="s">
        <v>170</v>
      </c>
      <c r="C19" s="361"/>
      <c r="D19" s="361"/>
      <c r="E19" s="99"/>
      <c r="F19" s="72">
        <v>15061</v>
      </c>
      <c r="G19" s="72">
        <v>15017</v>
      </c>
      <c r="H19" s="75">
        <f>G19/F19*100</f>
        <v>99.707854724121901</v>
      </c>
      <c r="I19" s="72">
        <v>16266</v>
      </c>
      <c r="J19" s="72">
        <v>-1249</v>
      </c>
      <c r="K19" s="75">
        <f>G19/I19*100</f>
        <v>92.321406615025197</v>
      </c>
    </row>
    <row r="20" spans="1:11" ht="24" customHeight="1" x14ac:dyDescent="0.15">
      <c r="A20" s="26"/>
      <c r="B20" s="361" t="s">
        <v>173</v>
      </c>
      <c r="C20" s="361"/>
      <c r="D20" s="361"/>
      <c r="E20" s="99"/>
      <c r="F20" s="72">
        <v>55</v>
      </c>
      <c r="G20" s="186" t="s">
        <v>191</v>
      </c>
      <c r="H20" s="187" t="s">
        <v>191</v>
      </c>
      <c r="I20" s="186">
        <v>6526312</v>
      </c>
      <c r="J20" s="72">
        <v>-6526312</v>
      </c>
      <c r="K20" s="186" t="s">
        <v>149</v>
      </c>
    </row>
    <row r="21" spans="1:11" ht="24" customHeight="1" x14ac:dyDescent="0.15">
      <c r="A21" s="26"/>
      <c r="B21" s="361" t="s">
        <v>172</v>
      </c>
      <c r="C21" s="361"/>
      <c r="D21" s="361"/>
      <c r="E21" s="99"/>
      <c r="F21" s="72">
        <v>256967</v>
      </c>
      <c r="G21" s="72">
        <v>279153</v>
      </c>
      <c r="H21" s="75">
        <f>G21/F21*100</f>
        <v>108.6337934442944</v>
      </c>
      <c r="I21" s="72">
        <v>90008348</v>
      </c>
      <c r="J21" s="186" t="s">
        <v>149</v>
      </c>
      <c r="K21" s="186" t="s">
        <v>191</v>
      </c>
    </row>
    <row r="22" spans="1:11" ht="24" hidden="1" customHeight="1" x14ac:dyDescent="0.15">
      <c r="A22" s="26"/>
      <c r="B22" s="412" t="s">
        <v>190</v>
      </c>
      <c r="C22" s="412"/>
      <c r="D22" s="412"/>
      <c r="E22" s="99"/>
      <c r="F22" s="186" t="s">
        <v>149</v>
      </c>
      <c r="G22" s="186" t="s">
        <v>149</v>
      </c>
      <c r="H22" s="187" t="s">
        <v>149</v>
      </c>
      <c r="I22" s="186" t="s">
        <v>149</v>
      </c>
      <c r="J22" s="186" t="s">
        <v>149</v>
      </c>
      <c r="K22" s="186" t="s">
        <v>149</v>
      </c>
    </row>
    <row r="23" spans="1:11" ht="20.25" customHeight="1" x14ac:dyDescent="0.15">
      <c r="A23" s="26"/>
      <c r="B23" s="361" t="s">
        <v>189</v>
      </c>
      <c r="C23" s="361"/>
      <c r="D23" s="361"/>
      <c r="E23" s="185"/>
      <c r="F23" s="72">
        <v>1174619987</v>
      </c>
      <c r="G23" s="72">
        <v>1179210379</v>
      </c>
      <c r="H23" s="75">
        <f>G23/F23*100</f>
        <v>100.39079804965041</v>
      </c>
      <c r="I23" s="72">
        <v>1153672370</v>
      </c>
      <c r="J23" s="184">
        <v>25538008</v>
      </c>
      <c r="K23" s="75">
        <f>G23/I23*100</f>
        <v>102.21362751367617</v>
      </c>
    </row>
    <row r="24" spans="1:11" ht="30" customHeight="1" x14ac:dyDescent="0.15">
      <c r="A24" s="61"/>
      <c r="B24" s="415" t="s">
        <v>188</v>
      </c>
      <c r="C24" s="415"/>
      <c r="D24" s="415"/>
      <c r="E24" s="99"/>
      <c r="F24" s="183">
        <v>275700584</v>
      </c>
      <c r="G24" s="183">
        <v>278805831</v>
      </c>
      <c r="H24" s="182">
        <f>G24/F24*100</f>
        <v>101.12631136102345</v>
      </c>
      <c r="I24" s="183">
        <v>299085917</v>
      </c>
      <c r="J24" s="183">
        <v>-20280085</v>
      </c>
      <c r="K24" s="182">
        <f>G24/I24*100</f>
        <v>93.219310958061598</v>
      </c>
    </row>
    <row r="25" spans="1:11" ht="4.5" customHeight="1" thickBot="1" x14ac:dyDescent="0.2">
      <c r="A25" s="37"/>
      <c r="B25" s="37"/>
      <c r="C25" s="37"/>
      <c r="D25" s="37"/>
      <c r="E25" s="97"/>
      <c r="F25" s="54"/>
      <c r="G25" s="54"/>
      <c r="H25" s="54"/>
      <c r="I25" s="54"/>
      <c r="J25" s="54"/>
      <c r="K25" s="54"/>
    </row>
    <row r="26" spans="1:11" ht="4.5" customHeight="1" thickTop="1" x14ac:dyDescent="0.15"/>
    <row r="27" spans="1:11" s="1" customFormat="1" x14ac:dyDescent="0.15">
      <c r="B27" s="174" t="s">
        <v>187</v>
      </c>
    </row>
    <row r="28" spans="1:11" x14ac:dyDescent="0.15">
      <c r="B28" s="1" t="s">
        <v>186</v>
      </c>
    </row>
    <row r="29" spans="1:11" x14ac:dyDescent="0.15">
      <c r="B29" s="174" t="s">
        <v>185</v>
      </c>
    </row>
    <row r="31" spans="1:11" x14ac:dyDescent="0.15">
      <c r="F31" s="92"/>
      <c r="G31" s="92"/>
      <c r="H31" s="92"/>
      <c r="I31" s="92"/>
      <c r="J31" s="92"/>
      <c r="K31" s="92"/>
    </row>
  </sheetData>
  <mergeCells count="16">
    <mergeCell ref="B23:D23"/>
    <mergeCell ref="B24:D24"/>
    <mergeCell ref="B20:D20"/>
    <mergeCell ref="B14:D14"/>
    <mergeCell ref="B17:D17"/>
    <mergeCell ref="B18:D18"/>
    <mergeCell ref="B19:D19"/>
    <mergeCell ref="B22:D22"/>
    <mergeCell ref="B15:B16"/>
    <mergeCell ref="B21:D21"/>
    <mergeCell ref="B13:D13"/>
    <mergeCell ref="B2:D3"/>
    <mergeCell ref="B8:B9"/>
    <mergeCell ref="B10:D10"/>
    <mergeCell ref="B11:D11"/>
    <mergeCell ref="B12:D12"/>
  </mergeCells>
  <phoneticPr fontId="4"/>
  <pageMargins left="0.9055118110236221" right="0.51181102362204722" top="0.74803149606299213" bottom="0.74803149606299213" header="0.31496062992125984" footer="0.31496062992125984"/>
  <pageSetup paperSize="9" scale="120" orientation="portrait" blackAndWhite="1" r:id="rId1"/>
  <headerFooter>
    <oddHeader>&amp;L&amp;9税目別決算額の状況&amp;R&amp;9&amp;F (&amp;A)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T47"/>
  <sheetViews>
    <sheetView zoomScaleNormal="100" zoomScalePageLayoutView="98" workbookViewId="0"/>
  </sheetViews>
  <sheetFormatPr defaultRowHeight="9.75" x14ac:dyDescent="0.15"/>
  <cols>
    <col min="1" max="1" width="1" style="1" customWidth="1"/>
    <col min="2" max="2" width="11.796875" style="1" customWidth="1"/>
    <col min="3" max="3" width="3" style="65" customWidth="1"/>
    <col min="4" max="4" width="18" style="65" customWidth="1"/>
    <col min="5" max="5" width="14.3984375" style="65" customWidth="1"/>
    <col min="6" max="6" width="15" style="65" customWidth="1"/>
    <col min="7" max="7" width="14.3984375" style="65" customWidth="1"/>
    <col min="8" max="8" width="15" style="65" customWidth="1"/>
    <col min="9" max="10" width="14.3984375" style="65" customWidth="1"/>
    <col min="11" max="11" width="13.19921875" style="65" bestFit="1" customWidth="1"/>
    <col min="12" max="12" width="10" style="65" bestFit="1" customWidth="1"/>
    <col min="13" max="13" width="17" style="65" customWidth="1"/>
    <col min="14" max="14" width="11.59765625" style="65" bestFit="1" customWidth="1"/>
    <col min="15" max="15" width="14.796875" style="65" customWidth="1"/>
    <col min="16" max="16" width="15" style="65" customWidth="1"/>
    <col min="17" max="17" width="11.59765625" style="65" bestFit="1" customWidth="1"/>
    <col min="18" max="18" width="1.3984375" style="65" customWidth="1"/>
    <col min="19" max="19" width="1" customWidth="1"/>
    <col min="20" max="20" width="23.19921875" style="1" customWidth="1"/>
    <col min="21" max="16384" width="9.59765625" style="65"/>
  </cols>
  <sheetData>
    <row r="1" spans="1:20" s="1" customFormat="1" ht="20.25" customHeight="1" thickBot="1" x14ac:dyDescent="0.2">
      <c r="B1" s="1" t="s">
        <v>383</v>
      </c>
      <c r="G1" s="312"/>
      <c r="T1" s="68" t="s">
        <v>382</v>
      </c>
    </row>
    <row r="2" spans="1:20" s="1" customFormat="1" ht="25.5" customHeight="1" thickTop="1" x14ac:dyDescent="0.15">
      <c r="A2" s="366" t="s">
        <v>381</v>
      </c>
      <c r="B2" s="366"/>
      <c r="C2" s="421"/>
      <c r="D2" s="123" t="s">
        <v>380</v>
      </c>
      <c r="E2" s="57" t="s">
        <v>379</v>
      </c>
      <c r="F2" s="57" t="s">
        <v>378</v>
      </c>
      <c r="G2" s="57" t="s">
        <v>377</v>
      </c>
      <c r="H2" s="57" t="s">
        <v>376</v>
      </c>
      <c r="I2" s="123" t="s">
        <v>375</v>
      </c>
      <c r="J2" s="123" t="s">
        <v>374</v>
      </c>
      <c r="K2" s="123" t="s">
        <v>373</v>
      </c>
      <c r="L2" s="122" t="s">
        <v>372</v>
      </c>
      <c r="M2" s="179" t="s">
        <v>371</v>
      </c>
      <c r="N2" s="123" t="s">
        <v>370</v>
      </c>
      <c r="O2" s="311" t="s">
        <v>369</v>
      </c>
      <c r="P2" s="179" t="s">
        <v>368</v>
      </c>
      <c r="Q2" s="178" t="s">
        <v>367</v>
      </c>
      <c r="R2" s="291"/>
      <c r="S2" s="343"/>
      <c r="T2" s="288" t="s">
        <v>366</v>
      </c>
    </row>
    <row r="3" spans="1:20" ht="7.5" customHeight="1" x14ac:dyDescent="0.15">
      <c r="A3" s="287"/>
      <c r="B3" s="287"/>
      <c r="C3" s="150"/>
      <c r="D3" s="287"/>
      <c r="E3" s="176"/>
      <c r="F3" s="176"/>
      <c r="G3" s="176"/>
      <c r="H3" s="176"/>
      <c r="I3" s="287"/>
      <c r="J3" s="287"/>
      <c r="K3" s="287"/>
      <c r="L3" s="226"/>
      <c r="M3" s="287"/>
      <c r="N3" s="206"/>
      <c r="O3" s="310"/>
      <c r="P3" s="287"/>
      <c r="Q3" s="176"/>
      <c r="R3" s="290"/>
      <c r="S3" s="344"/>
      <c r="T3" s="287"/>
    </row>
    <row r="4" spans="1:20" s="298" customFormat="1" ht="12.95" customHeight="1" x14ac:dyDescent="0.15">
      <c r="A4" s="309"/>
      <c r="B4" s="391" t="s">
        <v>365</v>
      </c>
      <c r="C4" s="308"/>
      <c r="D4" s="304">
        <v>3784764</v>
      </c>
      <c r="E4" s="304">
        <v>8864</v>
      </c>
      <c r="F4" s="304">
        <v>813037</v>
      </c>
      <c r="G4" s="304">
        <v>15492</v>
      </c>
      <c r="H4" s="304">
        <v>312499</v>
      </c>
      <c r="I4" s="304">
        <v>469442</v>
      </c>
      <c r="J4" s="304">
        <v>23871</v>
      </c>
      <c r="K4" s="304">
        <v>250001</v>
      </c>
      <c r="L4" s="304">
        <v>372</v>
      </c>
      <c r="M4" s="303">
        <v>1174407</v>
      </c>
      <c r="N4" s="303">
        <v>84456</v>
      </c>
      <c r="O4" s="303">
        <v>27426</v>
      </c>
      <c r="P4" s="303">
        <v>595098</v>
      </c>
      <c r="Q4" s="303">
        <v>9801</v>
      </c>
      <c r="R4" s="337"/>
      <c r="S4" s="345"/>
      <c r="T4" s="307"/>
    </row>
    <row r="5" spans="1:20" s="293" customFormat="1" ht="12.95" customHeight="1" x14ac:dyDescent="0.15">
      <c r="A5" s="306"/>
      <c r="B5" s="422"/>
      <c r="C5" s="305"/>
      <c r="D5" s="304">
        <v>3658820</v>
      </c>
      <c r="E5" s="304">
        <v>1463</v>
      </c>
      <c r="F5" s="304">
        <v>809591</v>
      </c>
      <c r="G5" s="304">
        <v>2125</v>
      </c>
      <c r="H5" s="304">
        <v>304568</v>
      </c>
      <c r="I5" s="304">
        <v>465407</v>
      </c>
      <c r="J5" s="304">
        <v>23779</v>
      </c>
      <c r="K5" s="304">
        <v>241646</v>
      </c>
      <c r="L5" s="304">
        <v>27</v>
      </c>
      <c r="M5" s="303">
        <v>1138628</v>
      </c>
      <c r="N5" s="303">
        <v>84442</v>
      </c>
      <c r="O5" s="303">
        <v>27426</v>
      </c>
      <c r="P5" s="303">
        <v>549969</v>
      </c>
      <c r="Q5" s="303">
        <v>9748</v>
      </c>
      <c r="R5" s="338"/>
      <c r="S5" s="346"/>
      <c r="T5" s="302"/>
    </row>
    <row r="6" spans="1:20" s="298" customFormat="1" ht="12.95" customHeight="1" x14ac:dyDescent="0.15">
      <c r="A6" s="309"/>
      <c r="B6" s="391" t="s">
        <v>364</v>
      </c>
      <c r="C6" s="308"/>
      <c r="D6" s="304">
        <v>3721819</v>
      </c>
      <c r="E6" s="304">
        <v>7767</v>
      </c>
      <c r="F6" s="304">
        <v>842056</v>
      </c>
      <c r="G6" s="304">
        <v>13355</v>
      </c>
      <c r="H6" s="304">
        <v>322701</v>
      </c>
      <c r="I6" s="304">
        <v>460420</v>
      </c>
      <c r="J6" s="304">
        <v>23624</v>
      </c>
      <c r="K6" s="304">
        <v>232220</v>
      </c>
      <c r="L6" s="304">
        <v>321</v>
      </c>
      <c r="M6" s="303">
        <v>1153402</v>
      </c>
      <c r="N6" s="303">
        <v>84549</v>
      </c>
      <c r="O6" s="303">
        <v>26496</v>
      </c>
      <c r="P6" s="303">
        <v>545225</v>
      </c>
      <c r="Q6" s="303">
        <v>9684</v>
      </c>
      <c r="R6" s="337"/>
      <c r="S6" s="345"/>
      <c r="T6" s="307"/>
    </row>
    <row r="7" spans="1:20" s="293" customFormat="1" ht="12.95" customHeight="1" x14ac:dyDescent="0.15">
      <c r="A7" s="306"/>
      <c r="B7" s="422"/>
      <c r="C7" s="305"/>
      <c r="D7" s="304">
        <v>3595441</v>
      </c>
      <c r="E7" s="304">
        <v>1388</v>
      </c>
      <c r="F7" s="304">
        <v>838265</v>
      </c>
      <c r="G7" s="304">
        <v>1485</v>
      </c>
      <c r="H7" s="304">
        <v>314174</v>
      </c>
      <c r="I7" s="304">
        <v>456898</v>
      </c>
      <c r="J7" s="304">
        <v>23538</v>
      </c>
      <c r="K7" s="304">
        <v>219967</v>
      </c>
      <c r="L7" s="304">
        <v>23</v>
      </c>
      <c r="M7" s="303">
        <v>1117278</v>
      </c>
      <c r="N7" s="303">
        <v>84541</v>
      </c>
      <c r="O7" s="303">
        <v>26496</v>
      </c>
      <c r="P7" s="303">
        <v>501749</v>
      </c>
      <c r="Q7" s="303">
        <v>9638</v>
      </c>
      <c r="R7" s="338"/>
      <c r="S7" s="346"/>
      <c r="T7" s="302"/>
    </row>
    <row r="8" spans="1:20" s="298" customFormat="1" ht="12.95" customHeight="1" x14ac:dyDescent="0.15">
      <c r="A8" s="309"/>
      <c r="B8" s="391" t="s">
        <v>179</v>
      </c>
      <c r="C8" s="308"/>
      <c r="D8" s="304">
        <v>3613346</v>
      </c>
      <c r="E8" s="304">
        <v>6633</v>
      </c>
      <c r="F8" s="304">
        <v>839764</v>
      </c>
      <c r="G8" s="304">
        <v>11913</v>
      </c>
      <c r="H8" s="304">
        <v>311909</v>
      </c>
      <c r="I8" s="304">
        <v>423813</v>
      </c>
      <c r="J8" s="304">
        <v>20341</v>
      </c>
      <c r="K8" s="304">
        <v>227704</v>
      </c>
      <c r="L8" s="304">
        <v>288</v>
      </c>
      <c r="M8" s="303">
        <v>1133432</v>
      </c>
      <c r="N8" s="303">
        <v>79753</v>
      </c>
      <c r="O8" s="303">
        <v>25996</v>
      </c>
      <c r="P8" s="303">
        <v>523423</v>
      </c>
      <c r="Q8" s="303">
        <v>8375</v>
      </c>
      <c r="R8" s="337"/>
      <c r="S8" s="345"/>
      <c r="T8" s="307"/>
    </row>
    <row r="9" spans="1:20" s="293" customFormat="1" ht="12.95" customHeight="1" x14ac:dyDescent="0.15">
      <c r="A9" s="306"/>
      <c r="B9" s="422"/>
      <c r="C9" s="305"/>
      <c r="D9" s="304">
        <v>3482178</v>
      </c>
      <c r="E9" s="304">
        <v>1060</v>
      </c>
      <c r="F9" s="304">
        <v>836067</v>
      </c>
      <c r="G9" s="304">
        <v>1217</v>
      </c>
      <c r="H9" s="304">
        <v>297256</v>
      </c>
      <c r="I9" s="304">
        <v>418240</v>
      </c>
      <c r="J9" s="304">
        <v>20158</v>
      </c>
      <c r="K9" s="304">
        <v>220120</v>
      </c>
      <c r="L9" s="304">
        <v>18</v>
      </c>
      <c r="M9" s="303">
        <v>1086386</v>
      </c>
      <c r="N9" s="303">
        <v>79740</v>
      </c>
      <c r="O9" s="303">
        <v>25996</v>
      </c>
      <c r="P9" s="303">
        <v>487586</v>
      </c>
      <c r="Q9" s="303">
        <v>8336</v>
      </c>
      <c r="R9" s="338"/>
      <c r="S9" s="346"/>
      <c r="T9" s="302"/>
    </row>
    <row r="10" spans="1:20" s="298" customFormat="1" ht="12.95" customHeight="1" x14ac:dyDescent="0.15">
      <c r="A10" s="300"/>
      <c r="B10" s="361" t="s">
        <v>363</v>
      </c>
      <c r="C10" s="299"/>
      <c r="D10" s="297">
        <v>146382</v>
      </c>
      <c r="E10" s="297">
        <v>136</v>
      </c>
      <c r="F10" s="297">
        <v>28082</v>
      </c>
      <c r="G10" s="297">
        <v>348</v>
      </c>
      <c r="H10" s="297">
        <v>8120</v>
      </c>
      <c r="I10" s="297">
        <v>14466</v>
      </c>
      <c r="J10" s="297">
        <v>654</v>
      </c>
      <c r="K10" s="297">
        <v>7768</v>
      </c>
      <c r="L10" s="297">
        <v>3</v>
      </c>
      <c r="M10" s="296">
        <v>43860</v>
      </c>
      <c r="N10" s="294" t="s">
        <v>327</v>
      </c>
      <c r="O10" s="296">
        <v>0</v>
      </c>
      <c r="P10" s="294" t="s">
        <v>327</v>
      </c>
      <c r="Q10" s="294" t="s">
        <v>327</v>
      </c>
      <c r="R10" s="339"/>
      <c r="S10" s="417"/>
      <c r="T10" s="419" t="s">
        <v>362</v>
      </c>
    </row>
    <row r="11" spans="1:20" s="293" customFormat="1" ht="12.95" customHeight="1" x14ac:dyDescent="0.15">
      <c r="A11" s="33"/>
      <c r="B11" s="362"/>
      <c r="C11" s="35"/>
      <c r="D11" s="297">
        <v>144020</v>
      </c>
      <c r="E11" s="297">
        <v>17</v>
      </c>
      <c r="F11" s="297">
        <v>27973</v>
      </c>
      <c r="G11" s="297">
        <v>35</v>
      </c>
      <c r="H11" s="297">
        <v>7823</v>
      </c>
      <c r="I11" s="297">
        <v>14358</v>
      </c>
      <c r="J11" s="297">
        <v>650</v>
      </c>
      <c r="K11" s="297">
        <v>7676</v>
      </c>
      <c r="L11" s="297">
        <v>0</v>
      </c>
      <c r="M11" s="296">
        <v>42543</v>
      </c>
      <c r="N11" s="294" t="s">
        <v>327</v>
      </c>
      <c r="O11" s="296">
        <v>0</v>
      </c>
      <c r="P11" s="294" t="s">
        <v>327</v>
      </c>
      <c r="Q11" s="294" t="s">
        <v>327</v>
      </c>
      <c r="R11" s="340"/>
      <c r="S11" s="418"/>
      <c r="T11" s="420"/>
    </row>
    <row r="12" spans="1:20" s="298" customFormat="1" ht="12.95" customHeight="1" x14ac:dyDescent="0.15">
      <c r="A12" s="300"/>
      <c r="B12" s="361" t="s">
        <v>361</v>
      </c>
      <c r="C12" s="299"/>
      <c r="D12" s="297">
        <v>511825</v>
      </c>
      <c r="E12" s="297">
        <v>791</v>
      </c>
      <c r="F12" s="297">
        <v>170138</v>
      </c>
      <c r="G12" s="297">
        <v>487</v>
      </c>
      <c r="H12" s="297">
        <v>17387</v>
      </c>
      <c r="I12" s="297">
        <v>95733</v>
      </c>
      <c r="J12" s="297">
        <v>4910</v>
      </c>
      <c r="K12" s="297">
        <v>10657</v>
      </c>
      <c r="L12" s="297">
        <v>15</v>
      </c>
      <c r="M12" s="296">
        <v>207963</v>
      </c>
      <c r="N12" s="294">
        <v>40</v>
      </c>
      <c r="O12" s="296">
        <v>0</v>
      </c>
      <c r="P12" s="294" t="s">
        <v>327</v>
      </c>
      <c r="Q12" s="294" t="s">
        <v>327</v>
      </c>
      <c r="R12" s="341"/>
      <c r="S12" s="417"/>
      <c r="T12" s="419" t="s">
        <v>360</v>
      </c>
    </row>
    <row r="13" spans="1:20" s="301" customFormat="1" ht="12.95" customHeight="1" x14ac:dyDescent="0.15">
      <c r="A13" s="33"/>
      <c r="B13" s="362"/>
      <c r="C13" s="35"/>
      <c r="D13" s="297">
        <v>503290</v>
      </c>
      <c r="E13" s="297">
        <v>195</v>
      </c>
      <c r="F13" s="297">
        <v>169609</v>
      </c>
      <c r="G13" s="297">
        <v>51</v>
      </c>
      <c r="H13" s="297">
        <v>16508</v>
      </c>
      <c r="I13" s="297">
        <v>94613</v>
      </c>
      <c r="J13" s="297">
        <v>4870</v>
      </c>
      <c r="K13" s="297">
        <v>10501</v>
      </c>
      <c r="L13" s="297">
        <v>2</v>
      </c>
      <c r="M13" s="296">
        <v>203205</v>
      </c>
      <c r="N13" s="294">
        <v>34</v>
      </c>
      <c r="O13" s="296">
        <v>0</v>
      </c>
      <c r="P13" s="294" t="s">
        <v>327</v>
      </c>
      <c r="Q13" s="294" t="s">
        <v>327</v>
      </c>
      <c r="R13" s="342"/>
      <c r="S13" s="418"/>
      <c r="T13" s="420"/>
    </row>
    <row r="14" spans="1:20" s="298" customFormat="1" ht="12.95" customHeight="1" x14ac:dyDescent="0.15">
      <c r="A14" s="300"/>
      <c r="B14" s="361" t="s">
        <v>359</v>
      </c>
      <c r="C14" s="299"/>
      <c r="D14" s="297">
        <v>105161</v>
      </c>
      <c r="E14" s="297">
        <v>220</v>
      </c>
      <c r="F14" s="297">
        <v>23189</v>
      </c>
      <c r="G14" s="297">
        <v>629</v>
      </c>
      <c r="H14" s="297">
        <v>15017</v>
      </c>
      <c r="I14" s="297">
        <v>12389</v>
      </c>
      <c r="J14" s="297">
        <v>569</v>
      </c>
      <c r="K14" s="297">
        <v>14461</v>
      </c>
      <c r="L14" s="297">
        <v>9</v>
      </c>
      <c r="M14" s="296">
        <v>38517</v>
      </c>
      <c r="N14" s="294" t="s">
        <v>152</v>
      </c>
      <c r="O14" s="296">
        <v>0</v>
      </c>
      <c r="P14" s="294" t="s">
        <v>152</v>
      </c>
      <c r="Q14" s="296">
        <v>161</v>
      </c>
      <c r="R14" s="341"/>
      <c r="S14" s="417"/>
      <c r="T14" s="419" t="s">
        <v>358</v>
      </c>
    </row>
    <row r="15" spans="1:20" ht="12.95" customHeight="1" x14ac:dyDescent="0.15">
      <c r="A15" s="26"/>
      <c r="B15" s="362"/>
      <c r="C15" s="32"/>
      <c r="D15" s="297">
        <v>101237</v>
      </c>
      <c r="E15" s="297">
        <v>32</v>
      </c>
      <c r="F15" s="297">
        <v>23014</v>
      </c>
      <c r="G15" s="297">
        <v>75</v>
      </c>
      <c r="H15" s="297">
        <v>14316</v>
      </c>
      <c r="I15" s="297">
        <v>12223</v>
      </c>
      <c r="J15" s="297">
        <v>565</v>
      </c>
      <c r="K15" s="297">
        <v>14239</v>
      </c>
      <c r="L15" s="297">
        <v>1</v>
      </c>
      <c r="M15" s="296">
        <v>36614</v>
      </c>
      <c r="N15" s="294" t="s">
        <v>152</v>
      </c>
      <c r="O15" s="296">
        <v>0</v>
      </c>
      <c r="P15" s="294" t="s">
        <v>152</v>
      </c>
      <c r="Q15" s="296">
        <v>160</v>
      </c>
      <c r="R15" s="109"/>
      <c r="S15" s="418"/>
      <c r="T15" s="420"/>
    </row>
    <row r="16" spans="1:20" s="298" customFormat="1" ht="12.95" customHeight="1" x14ac:dyDescent="0.15">
      <c r="A16" s="300"/>
      <c r="B16" s="361" t="s">
        <v>357</v>
      </c>
      <c r="C16" s="299"/>
      <c r="D16" s="297">
        <v>352249</v>
      </c>
      <c r="E16" s="297">
        <v>749</v>
      </c>
      <c r="F16" s="297">
        <v>38430</v>
      </c>
      <c r="G16" s="297">
        <v>945</v>
      </c>
      <c r="H16" s="297">
        <v>20374</v>
      </c>
      <c r="I16" s="297">
        <v>24419</v>
      </c>
      <c r="J16" s="297">
        <v>1086</v>
      </c>
      <c r="K16" s="297">
        <v>15125</v>
      </c>
      <c r="L16" s="297">
        <v>23</v>
      </c>
      <c r="M16" s="296">
        <v>54054</v>
      </c>
      <c r="N16" s="294">
        <v>4</v>
      </c>
      <c r="O16" s="296">
        <v>1</v>
      </c>
      <c r="P16" s="294" t="s">
        <v>327</v>
      </c>
      <c r="Q16" s="294" t="s">
        <v>327</v>
      </c>
      <c r="R16" s="339"/>
      <c r="S16" s="417"/>
      <c r="T16" s="419" t="s">
        <v>356</v>
      </c>
    </row>
    <row r="17" spans="1:20" s="293" customFormat="1" ht="12.95" customHeight="1" x14ac:dyDescent="0.15">
      <c r="A17" s="33"/>
      <c r="B17" s="362"/>
      <c r="C17" s="35"/>
      <c r="D17" s="297">
        <v>331857</v>
      </c>
      <c r="E17" s="297">
        <v>76</v>
      </c>
      <c r="F17" s="297">
        <v>38135</v>
      </c>
      <c r="G17" s="297">
        <v>99</v>
      </c>
      <c r="H17" s="297">
        <v>19368</v>
      </c>
      <c r="I17" s="297">
        <v>23944</v>
      </c>
      <c r="J17" s="297">
        <v>1072</v>
      </c>
      <c r="K17" s="297">
        <v>14517</v>
      </c>
      <c r="L17" s="297">
        <v>1</v>
      </c>
      <c r="M17" s="296">
        <v>50263</v>
      </c>
      <c r="N17" s="294">
        <v>4</v>
      </c>
      <c r="O17" s="296">
        <v>1</v>
      </c>
      <c r="P17" s="294" t="s">
        <v>327</v>
      </c>
      <c r="Q17" s="294" t="s">
        <v>327</v>
      </c>
      <c r="R17" s="340"/>
      <c r="S17" s="418"/>
      <c r="T17" s="420"/>
    </row>
    <row r="18" spans="1:20" s="298" customFormat="1" ht="12.95" customHeight="1" x14ac:dyDescent="0.15">
      <c r="A18" s="300"/>
      <c r="B18" s="361" t="s">
        <v>355</v>
      </c>
      <c r="C18" s="299"/>
      <c r="D18" s="297">
        <v>352390</v>
      </c>
      <c r="E18" s="297">
        <v>545</v>
      </c>
      <c r="F18" s="297">
        <v>111045</v>
      </c>
      <c r="G18" s="297">
        <v>620</v>
      </c>
      <c r="H18" s="297">
        <v>25243</v>
      </c>
      <c r="I18" s="297">
        <v>61903</v>
      </c>
      <c r="J18" s="297">
        <v>2904</v>
      </c>
      <c r="K18" s="297">
        <v>20286</v>
      </c>
      <c r="L18" s="297">
        <v>28</v>
      </c>
      <c r="M18" s="296">
        <v>128877</v>
      </c>
      <c r="N18" s="294" t="s">
        <v>327</v>
      </c>
      <c r="O18" s="296">
        <v>0</v>
      </c>
      <c r="P18" s="294" t="s">
        <v>327</v>
      </c>
      <c r="Q18" s="296">
        <v>758</v>
      </c>
      <c r="R18" s="339"/>
      <c r="S18" s="417"/>
      <c r="T18" s="419" t="s">
        <v>354</v>
      </c>
    </row>
    <row r="19" spans="1:20" s="293" customFormat="1" ht="12.95" customHeight="1" x14ac:dyDescent="0.15">
      <c r="A19" s="33"/>
      <c r="B19" s="362"/>
      <c r="C19" s="35"/>
      <c r="D19" s="297">
        <v>345051</v>
      </c>
      <c r="E19" s="297">
        <v>78</v>
      </c>
      <c r="F19" s="297">
        <v>110772</v>
      </c>
      <c r="G19" s="297">
        <v>89</v>
      </c>
      <c r="H19" s="297">
        <v>24279</v>
      </c>
      <c r="I19" s="297">
        <v>61098</v>
      </c>
      <c r="J19" s="297">
        <v>2874</v>
      </c>
      <c r="K19" s="297">
        <v>19993</v>
      </c>
      <c r="L19" s="296">
        <v>1</v>
      </c>
      <c r="M19" s="296">
        <v>124941</v>
      </c>
      <c r="N19" s="294" t="s">
        <v>327</v>
      </c>
      <c r="O19" s="296">
        <v>0</v>
      </c>
      <c r="P19" s="294" t="s">
        <v>327</v>
      </c>
      <c r="Q19" s="296">
        <v>757</v>
      </c>
      <c r="R19" s="340"/>
      <c r="S19" s="418"/>
      <c r="T19" s="420"/>
    </row>
    <row r="20" spans="1:20" s="298" customFormat="1" ht="12.95" customHeight="1" x14ac:dyDescent="0.15">
      <c r="A20" s="300"/>
      <c r="B20" s="361" t="s">
        <v>353</v>
      </c>
      <c r="C20" s="299"/>
      <c r="D20" s="297">
        <v>97509</v>
      </c>
      <c r="E20" s="297">
        <v>190</v>
      </c>
      <c r="F20" s="297">
        <v>22701</v>
      </c>
      <c r="G20" s="297">
        <v>563</v>
      </c>
      <c r="H20" s="297">
        <v>15660</v>
      </c>
      <c r="I20" s="297">
        <v>10615</v>
      </c>
      <c r="J20" s="297">
        <v>478</v>
      </c>
      <c r="K20" s="297">
        <v>11917</v>
      </c>
      <c r="L20" s="297">
        <v>8</v>
      </c>
      <c r="M20" s="296">
        <v>35111</v>
      </c>
      <c r="N20" s="294" t="s">
        <v>327</v>
      </c>
      <c r="O20" s="296">
        <v>0</v>
      </c>
      <c r="P20" s="294" t="s">
        <v>152</v>
      </c>
      <c r="Q20" s="294" t="s">
        <v>327</v>
      </c>
      <c r="R20" s="339"/>
      <c r="S20" s="417"/>
      <c r="T20" s="419" t="s">
        <v>352</v>
      </c>
    </row>
    <row r="21" spans="1:20" s="293" customFormat="1" ht="12.95" customHeight="1" x14ac:dyDescent="0.15">
      <c r="A21" s="33"/>
      <c r="B21" s="362"/>
      <c r="C21" s="35"/>
      <c r="D21" s="297">
        <v>93716</v>
      </c>
      <c r="E21" s="297">
        <v>40</v>
      </c>
      <c r="F21" s="297">
        <v>22577</v>
      </c>
      <c r="G21" s="297">
        <v>55</v>
      </c>
      <c r="H21" s="297">
        <v>14975</v>
      </c>
      <c r="I21" s="297">
        <v>10448</v>
      </c>
      <c r="J21" s="297">
        <v>473</v>
      </c>
      <c r="K21" s="297">
        <v>11555</v>
      </c>
      <c r="L21" s="297">
        <v>1</v>
      </c>
      <c r="M21" s="296">
        <v>33331</v>
      </c>
      <c r="N21" s="294" t="s">
        <v>327</v>
      </c>
      <c r="O21" s="296">
        <v>0</v>
      </c>
      <c r="P21" s="294" t="s">
        <v>152</v>
      </c>
      <c r="Q21" s="294" t="s">
        <v>327</v>
      </c>
      <c r="R21" s="340"/>
      <c r="S21" s="418"/>
      <c r="T21" s="420"/>
    </row>
    <row r="22" spans="1:20" s="298" customFormat="1" ht="12.95" customHeight="1" x14ac:dyDescent="0.15">
      <c r="A22" s="300"/>
      <c r="B22" s="361" t="s">
        <v>351</v>
      </c>
      <c r="C22" s="299"/>
      <c r="D22" s="297">
        <v>189038</v>
      </c>
      <c r="E22" s="297">
        <v>385</v>
      </c>
      <c r="F22" s="297">
        <v>42662</v>
      </c>
      <c r="G22" s="297">
        <v>698</v>
      </c>
      <c r="H22" s="297">
        <v>39172</v>
      </c>
      <c r="I22" s="297">
        <v>23290</v>
      </c>
      <c r="J22" s="297">
        <v>1122</v>
      </c>
      <c r="K22" s="297">
        <v>23730</v>
      </c>
      <c r="L22" s="297">
        <v>17</v>
      </c>
      <c r="M22" s="296">
        <v>57457</v>
      </c>
      <c r="N22" s="294" t="s">
        <v>327</v>
      </c>
      <c r="O22" s="296">
        <v>0</v>
      </c>
      <c r="P22" s="294" t="s">
        <v>152</v>
      </c>
      <c r="Q22" s="294" t="s">
        <v>327</v>
      </c>
      <c r="R22" s="339"/>
      <c r="S22" s="417"/>
      <c r="T22" s="419" t="s">
        <v>350</v>
      </c>
    </row>
    <row r="23" spans="1:20" s="293" customFormat="1" ht="12.95" customHeight="1" x14ac:dyDescent="0.15">
      <c r="A23" s="33"/>
      <c r="B23" s="362"/>
      <c r="C23" s="35"/>
      <c r="D23" s="297">
        <v>181768</v>
      </c>
      <c r="E23" s="297">
        <v>57</v>
      </c>
      <c r="F23" s="297">
        <v>42437</v>
      </c>
      <c r="G23" s="297">
        <v>74</v>
      </c>
      <c r="H23" s="297">
        <v>37948</v>
      </c>
      <c r="I23" s="297">
        <v>23025</v>
      </c>
      <c r="J23" s="297">
        <v>1113</v>
      </c>
      <c r="K23" s="297">
        <v>22881</v>
      </c>
      <c r="L23" s="297">
        <v>0</v>
      </c>
      <c r="M23" s="296">
        <v>53729</v>
      </c>
      <c r="N23" s="294" t="s">
        <v>327</v>
      </c>
      <c r="O23" s="296">
        <v>0</v>
      </c>
      <c r="P23" s="294" t="s">
        <v>152</v>
      </c>
      <c r="Q23" s="294" t="s">
        <v>327</v>
      </c>
      <c r="R23" s="340"/>
      <c r="S23" s="418"/>
      <c r="T23" s="420"/>
    </row>
    <row r="24" spans="1:20" s="298" customFormat="1" ht="12.95" customHeight="1" x14ac:dyDescent="0.15">
      <c r="A24" s="300"/>
      <c r="B24" s="361" t="s">
        <v>349</v>
      </c>
      <c r="C24" s="299"/>
      <c r="D24" s="297">
        <v>615596</v>
      </c>
      <c r="E24" s="297">
        <v>269</v>
      </c>
      <c r="F24" s="297">
        <v>85236</v>
      </c>
      <c r="G24" s="297">
        <v>519</v>
      </c>
      <c r="H24" s="297">
        <v>10431</v>
      </c>
      <c r="I24" s="297">
        <v>39068</v>
      </c>
      <c r="J24" s="297">
        <v>1784</v>
      </c>
      <c r="K24" s="297">
        <v>6863</v>
      </c>
      <c r="L24" s="297">
        <v>9</v>
      </c>
      <c r="M24" s="296">
        <v>144408</v>
      </c>
      <c r="N24" s="294">
        <v>7</v>
      </c>
      <c r="O24" s="296">
        <v>0</v>
      </c>
      <c r="P24" s="296">
        <v>326446</v>
      </c>
      <c r="Q24" s="296">
        <v>555</v>
      </c>
      <c r="R24" s="339"/>
      <c r="S24" s="417"/>
      <c r="T24" s="419" t="s">
        <v>348</v>
      </c>
    </row>
    <row r="25" spans="1:20" s="293" customFormat="1" ht="12.95" customHeight="1" x14ac:dyDescent="0.15">
      <c r="A25" s="33"/>
      <c r="B25" s="362"/>
      <c r="C25" s="35"/>
      <c r="D25" s="297">
        <v>588003</v>
      </c>
      <c r="E25" s="297">
        <v>54</v>
      </c>
      <c r="F25" s="297">
        <v>85075</v>
      </c>
      <c r="G25" s="297">
        <v>39</v>
      </c>
      <c r="H25" s="297">
        <v>9791</v>
      </c>
      <c r="I25" s="297">
        <v>38826</v>
      </c>
      <c r="J25" s="297">
        <v>1776</v>
      </c>
      <c r="K25" s="297">
        <v>6646</v>
      </c>
      <c r="L25" s="297">
        <v>0</v>
      </c>
      <c r="M25" s="296">
        <v>141955</v>
      </c>
      <c r="N25" s="294">
        <v>7</v>
      </c>
      <c r="O25" s="296">
        <v>0</v>
      </c>
      <c r="P25" s="296">
        <v>303278</v>
      </c>
      <c r="Q25" s="296">
        <v>554</v>
      </c>
      <c r="R25" s="340"/>
      <c r="S25" s="418"/>
      <c r="T25" s="420"/>
    </row>
    <row r="26" spans="1:20" s="298" customFormat="1" ht="12.95" customHeight="1" x14ac:dyDescent="0.15">
      <c r="A26" s="300"/>
      <c r="B26" s="361" t="s">
        <v>347</v>
      </c>
      <c r="C26" s="299"/>
      <c r="D26" s="297">
        <v>233721</v>
      </c>
      <c r="E26" s="297">
        <v>483</v>
      </c>
      <c r="F26" s="297">
        <v>67296</v>
      </c>
      <c r="G26" s="297">
        <v>847</v>
      </c>
      <c r="H26" s="297">
        <v>30563</v>
      </c>
      <c r="I26" s="297">
        <v>26734</v>
      </c>
      <c r="J26" s="297">
        <v>1473</v>
      </c>
      <c r="K26" s="297">
        <v>18736</v>
      </c>
      <c r="L26" s="297">
        <v>45</v>
      </c>
      <c r="M26" s="296">
        <v>87257</v>
      </c>
      <c r="N26" s="294" t="s">
        <v>327</v>
      </c>
      <c r="O26" s="296">
        <v>1</v>
      </c>
      <c r="P26" s="294" t="s">
        <v>152</v>
      </c>
      <c r="Q26" s="294" t="s">
        <v>327</v>
      </c>
      <c r="R26" s="339"/>
      <c r="S26" s="417"/>
      <c r="T26" s="419" t="s">
        <v>346</v>
      </c>
    </row>
    <row r="27" spans="1:20" s="293" customFormat="1" ht="12.95" customHeight="1" x14ac:dyDescent="0.15">
      <c r="A27" s="33"/>
      <c r="B27" s="362"/>
      <c r="C27" s="35"/>
      <c r="D27" s="297">
        <v>227259</v>
      </c>
      <c r="E27" s="297">
        <v>48</v>
      </c>
      <c r="F27" s="297">
        <v>67115</v>
      </c>
      <c r="G27" s="297">
        <v>67</v>
      </c>
      <c r="H27" s="297">
        <v>29366</v>
      </c>
      <c r="I27" s="297">
        <v>26404</v>
      </c>
      <c r="J27" s="297">
        <v>1463</v>
      </c>
      <c r="K27" s="297">
        <v>17765</v>
      </c>
      <c r="L27" s="297">
        <v>1</v>
      </c>
      <c r="M27" s="296">
        <v>84748</v>
      </c>
      <c r="N27" s="294" t="s">
        <v>327</v>
      </c>
      <c r="O27" s="296">
        <v>0</v>
      </c>
      <c r="P27" s="294" t="s">
        <v>152</v>
      </c>
      <c r="Q27" s="294" t="s">
        <v>327</v>
      </c>
      <c r="R27" s="340"/>
      <c r="S27" s="418"/>
      <c r="T27" s="420"/>
    </row>
    <row r="28" spans="1:20" s="298" customFormat="1" ht="12.95" customHeight="1" x14ac:dyDescent="0.15">
      <c r="A28" s="300"/>
      <c r="B28" s="361" t="s">
        <v>345</v>
      </c>
      <c r="C28" s="299"/>
      <c r="D28" s="297">
        <v>70237</v>
      </c>
      <c r="E28" s="297">
        <v>98</v>
      </c>
      <c r="F28" s="297">
        <v>13432</v>
      </c>
      <c r="G28" s="297">
        <v>381</v>
      </c>
      <c r="H28" s="297">
        <v>17792</v>
      </c>
      <c r="I28" s="297">
        <v>5322</v>
      </c>
      <c r="J28" s="297">
        <v>238</v>
      </c>
      <c r="K28" s="297">
        <v>16928</v>
      </c>
      <c r="L28" s="297">
        <v>4</v>
      </c>
      <c r="M28" s="296">
        <v>15922</v>
      </c>
      <c r="N28" s="294" t="s">
        <v>327</v>
      </c>
      <c r="O28" s="296">
        <v>0</v>
      </c>
      <c r="P28" s="294" t="s">
        <v>152</v>
      </c>
      <c r="Q28" s="294" t="s">
        <v>327</v>
      </c>
      <c r="R28" s="339"/>
      <c r="S28" s="417"/>
      <c r="T28" s="419" t="s">
        <v>344</v>
      </c>
    </row>
    <row r="29" spans="1:20" s="293" customFormat="1" ht="12.95" customHeight="1" x14ac:dyDescent="0.15">
      <c r="A29" s="33"/>
      <c r="B29" s="362"/>
      <c r="C29" s="35"/>
      <c r="D29" s="297">
        <v>67656</v>
      </c>
      <c r="E29" s="297">
        <v>6</v>
      </c>
      <c r="F29" s="297">
        <v>13362</v>
      </c>
      <c r="G29" s="297">
        <v>44</v>
      </c>
      <c r="H29" s="297">
        <v>17289</v>
      </c>
      <c r="I29" s="297">
        <v>5216</v>
      </c>
      <c r="J29" s="297">
        <v>234</v>
      </c>
      <c r="K29" s="297">
        <v>16448</v>
      </c>
      <c r="L29" s="297">
        <v>0</v>
      </c>
      <c r="M29" s="296">
        <v>14935</v>
      </c>
      <c r="N29" s="294" t="s">
        <v>327</v>
      </c>
      <c r="O29" s="296">
        <v>0</v>
      </c>
      <c r="P29" s="294" t="s">
        <v>152</v>
      </c>
      <c r="Q29" s="294" t="s">
        <v>327</v>
      </c>
      <c r="R29" s="340"/>
      <c r="S29" s="418"/>
      <c r="T29" s="420"/>
    </row>
    <row r="30" spans="1:20" s="298" customFormat="1" ht="12.95" customHeight="1" x14ac:dyDescent="0.15">
      <c r="A30" s="300"/>
      <c r="B30" s="361" t="s">
        <v>343</v>
      </c>
      <c r="C30" s="299"/>
      <c r="D30" s="297">
        <v>76249</v>
      </c>
      <c r="E30" s="297">
        <v>254</v>
      </c>
      <c r="F30" s="297">
        <v>24705</v>
      </c>
      <c r="G30" s="297">
        <v>738</v>
      </c>
      <c r="H30" s="297">
        <v>8529</v>
      </c>
      <c r="I30" s="297">
        <v>9178</v>
      </c>
      <c r="J30" s="297">
        <v>445</v>
      </c>
      <c r="K30" s="297">
        <v>4778</v>
      </c>
      <c r="L30" s="297">
        <v>10</v>
      </c>
      <c r="M30" s="296">
        <v>27382</v>
      </c>
      <c r="N30" s="294" t="s">
        <v>327</v>
      </c>
      <c r="O30" s="296">
        <v>0</v>
      </c>
      <c r="P30" s="294" t="s">
        <v>152</v>
      </c>
      <c r="Q30" s="294" t="s">
        <v>327</v>
      </c>
      <c r="R30" s="339"/>
      <c r="S30" s="417"/>
      <c r="T30" s="419" t="s">
        <v>342</v>
      </c>
    </row>
    <row r="31" spans="1:20" s="293" customFormat="1" ht="12.95" customHeight="1" x14ac:dyDescent="0.15">
      <c r="A31" s="33"/>
      <c r="B31" s="362"/>
      <c r="C31" s="35"/>
      <c r="D31" s="297">
        <v>72193</v>
      </c>
      <c r="E31" s="297">
        <v>23</v>
      </c>
      <c r="F31" s="297">
        <v>24575</v>
      </c>
      <c r="G31" s="297">
        <v>72</v>
      </c>
      <c r="H31" s="297">
        <v>7870</v>
      </c>
      <c r="I31" s="297">
        <v>8979</v>
      </c>
      <c r="J31" s="297">
        <v>439</v>
      </c>
      <c r="K31" s="297">
        <v>4606</v>
      </c>
      <c r="L31" s="297">
        <v>0</v>
      </c>
      <c r="M31" s="296">
        <v>25401</v>
      </c>
      <c r="N31" s="294" t="s">
        <v>327</v>
      </c>
      <c r="O31" s="296">
        <v>0</v>
      </c>
      <c r="P31" s="294" t="s">
        <v>152</v>
      </c>
      <c r="Q31" s="294" t="s">
        <v>327</v>
      </c>
      <c r="R31" s="340"/>
      <c r="S31" s="418"/>
      <c r="T31" s="420"/>
    </row>
    <row r="32" spans="1:20" s="298" customFormat="1" ht="12.95" customHeight="1" x14ac:dyDescent="0.15">
      <c r="A32" s="300"/>
      <c r="B32" s="361" t="s">
        <v>341</v>
      </c>
      <c r="C32" s="299"/>
      <c r="D32" s="297">
        <v>132220</v>
      </c>
      <c r="E32" s="297">
        <v>285</v>
      </c>
      <c r="F32" s="297">
        <v>32651</v>
      </c>
      <c r="G32" s="297">
        <v>728</v>
      </c>
      <c r="H32" s="297">
        <v>13963</v>
      </c>
      <c r="I32" s="297">
        <v>20849</v>
      </c>
      <c r="J32" s="297">
        <v>989</v>
      </c>
      <c r="K32" s="297">
        <v>10441</v>
      </c>
      <c r="L32" s="297">
        <v>16</v>
      </c>
      <c r="M32" s="296">
        <v>51913</v>
      </c>
      <c r="N32" s="294">
        <v>20</v>
      </c>
      <c r="O32" s="296">
        <v>1</v>
      </c>
      <c r="P32" s="294" t="s">
        <v>327</v>
      </c>
      <c r="Q32" s="294" t="s">
        <v>327</v>
      </c>
      <c r="R32" s="339"/>
      <c r="S32" s="417"/>
      <c r="T32" s="419" t="s">
        <v>340</v>
      </c>
    </row>
    <row r="33" spans="1:20" s="293" customFormat="1" ht="12.95" customHeight="1" x14ac:dyDescent="0.15">
      <c r="A33" s="33"/>
      <c r="B33" s="362"/>
      <c r="C33" s="35"/>
      <c r="D33" s="297">
        <v>126682</v>
      </c>
      <c r="E33" s="297">
        <v>46</v>
      </c>
      <c r="F33" s="297">
        <v>32396</v>
      </c>
      <c r="G33" s="297">
        <v>72</v>
      </c>
      <c r="H33" s="297">
        <v>12830</v>
      </c>
      <c r="I33" s="297">
        <v>20637</v>
      </c>
      <c r="J33" s="297">
        <v>982</v>
      </c>
      <c r="K33" s="297">
        <v>10132</v>
      </c>
      <c r="L33" s="297">
        <v>2</v>
      </c>
      <c r="M33" s="296">
        <v>49204</v>
      </c>
      <c r="N33" s="294">
        <v>18</v>
      </c>
      <c r="O33" s="296">
        <v>1</v>
      </c>
      <c r="P33" s="294" t="s">
        <v>327</v>
      </c>
      <c r="Q33" s="294" t="s">
        <v>327</v>
      </c>
      <c r="R33" s="340"/>
      <c r="S33" s="418"/>
      <c r="T33" s="420"/>
    </row>
    <row r="34" spans="1:20" s="298" customFormat="1" ht="12.95" customHeight="1" x14ac:dyDescent="0.15">
      <c r="A34" s="300"/>
      <c r="B34" s="361" t="s">
        <v>339</v>
      </c>
      <c r="C34" s="299"/>
      <c r="D34" s="297">
        <v>59634</v>
      </c>
      <c r="E34" s="297">
        <v>159</v>
      </c>
      <c r="F34" s="297">
        <v>13852</v>
      </c>
      <c r="G34" s="297">
        <v>214</v>
      </c>
      <c r="H34" s="297">
        <v>14615</v>
      </c>
      <c r="I34" s="297">
        <v>4129</v>
      </c>
      <c r="J34" s="297">
        <v>195</v>
      </c>
      <c r="K34" s="297">
        <v>9311</v>
      </c>
      <c r="L34" s="297">
        <v>2</v>
      </c>
      <c r="M34" s="296">
        <v>17038</v>
      </c>
      <c r="N34" s="296">
        <v>40</v>
      </c>
      <c r="O34" s="296">
        <v>0</v>
      </c>
      <c r="P34" s="294" t="s">
        <v>152</v>
      </c>
      <c r="Q34" s="296">
        <v>79</v>
      </c>
      <c r="R34" s="339"/>
      <c r="S34" s="417"/>
      <c r="T34" s="419" t="s">
        <v>338</v>
      </c>
    </row>
    <row r="35" spans="1:20" s="293" customFormat="1" ht="12.95" customHeight="1" x14ac:dyDescent="0.15">
      <c r="A35" s="33"/>
      <c r="B35" s="362"/>
      <c r="C35" s="35"/>
      <c r="D35" s="297">
        <v>56941</v>
      </c>
      <c r="E35" s="297">
        <v>61</v>
      </c>
      <c r="F35" s="297">
        <v>13767</v>
      </c>
      <c r="G35" s="297">
        <v>36</v>
      </c>
      <c r="H35" s="297">
        <v>13820</v>
      </c>
      <c r="I35" s="297">
        <v>4038</v>
      </c>
      <c r="J35" s="297">
        <v>192</v>
      </c>
      <c r="K35" s="297">
        <v>9147</v>
      </c>
      <c r="L35" s="297">
        <v>0</v>
      </c>
      <c r="M35" s="296">
        <v>15762</v>
      </c>
      <c r="N35" s="296">
        <v>39</v>
      </c>
      <c r="O35" s="296">
        <v>0</v>
      </c>
      <c r="P35" s="294" t="s">
        <v>152</v>
      </c>
      <c r="Q35" s="296">
        <v>79</v>
      </c>
      <c r="R35" s="340"/>
      <c r="S35" s="418"/>
      <c r="T35" s="420"/>
    </row>
    <row r="36" spans="1:20" s="298" customFormat="1" ht="12.95" customHeight="1" x14ac:dyDescent="0.15">
      <c r="A36" s="300"/>
      <c r="B36" s="361" t="s">
        <v>337</v>
      </c>
      <c r="C36" s="299"/>
      <c r="D36" s="297">
        <v>170649</v>
      </c>
      <c r="E36" s="297">
        <v>686</v>
      </c>
      <c r="F36" s="297">
        <v>40607</v>
      </c>
      <c r="G36" s="297">
        <v>1116</v>
      </c>
      <c r="H36" s="297">
        <v>25853</v>
      </c>
      <c r="I36" s="297">
        <v>17823</v>
      </c>
      <c r="J36" s="297">
        <v>833</v>
      </c>
      <c r="K36" s="297">
        <v>21650</v>
      </c>
      <c r="L36" s="297">
        <v>19</v>
      </c>
      <c r="M36" s="296">
        <v>50748</v>
      </c>
      <c r="N36" s="296">
        <v>11023</v>
      </c>
      <c r="O36" s="296">
        <v>1</v>
      </c>
      <c r="P36" s="294" t="s">
        <v>152</v>
      </c>
      <c r="Q36" s="296">
        <v>289</v>
      </c>
      <c r="R36" s="339"/>
      <c r="S36" s="417"/>
      <c r="T36" s="419" t="s">
        <v>336</v>
      </c>
    </row>
    <row r="37" spans="1:20" s="293" customFormat="1" ht="12.95" customHeight="1" x14ac:dyDescent="0.15">
      <c r="A37" s="33"/>
      <c r="B37" s="362"/>
      <c r="C37" s="35"/>
      <c r="D37" s="297">
        <v>162823</v>
      </c>
      <c r="E37" s="297">
        <v>77</v>
      </c>
      <c r="F37" s="297">
        <v>40333</v>
      </c>
      <c r="G37" s="297">
        <v>119</v>
      </c>
      <c r="H37" s="297">
        <v>24672</v>
      </c>
      <c r="I37" s="297">
        <v>17505</v>
      </c>
      <c r="J37" s="297">
        <v>824</v>
      </c>
      <c r="K37" s="297">
        <v>20755</v>
      </c>
      <c r="L37" s="297">
        <v>2</v>
      </c>
      <c r="M37" s="296">
        <v>47228</v>
      </c>
      <c r="N37" s="296">
        <v>11023</v>
      </c>
      <c r="O37" s="296">
        <v>1</v>
      </c>
      <c r="P37" s="294" t="s">
        <v>152</v>
      </c>
      <c r="Q37" s="296">
        <v>284</v>
      </c>
      <c r="R37" s="340"/>
      <c r="S37" s="418"/>
      <c r="T37" s="420"/>
    </row>
    <row r="38" spans="1:20" s="298" customFormat="1" ht="12.95" customHeight="1" x14ac:dyDescent="0.15">
      <c r="A38" s="300"/>
      <c r="B38" s="361" t="s">
        <v>335</v>
      </c>
      <c r="C38" s="299"/>
      <c r="D38" s="297">
        <v>101370</v>
      </c>
      <c r="E38" s="297">
        <v>173</v>
      </c>
      <c r="F38" s="297">
        <v>18502</v>
      </c>
      <c r="G38" s="297">
        <v>530</v>
      </c>
      <c r="H38" s="297">
        <v>7051</v>
      </c>
      <c r="I38" s="297">
        <v>10178</v>
      </c>
      <c r="J38" s="297">
        <v>460</v>
      </c>
      <c r="K38" s="297">
        <v>5641</v>
      </c>
      <c r="L38" s="297">
        <v>9</v>
      </c>
      <c r="M38" s="296">
        <v>33096</v>
      </c>
      <c r="N38" s="296">
        <v>25614</v>
      </c>
      <c r="O38" s="296">
        <v>0</v>
      </c>
      <c r="P38" s="294" t="s">
        <v>327</v>
      </c>
      <c r="Q38" s="294" t="s">
        <v>327</v>
      </c>
      <c r="R38" s="339"/>
      <c r="S38" s="417"/>
      <c r="T38" s="419" t="s">
        <v>334</v>
      </c>
    </row>
    <row r="39" spans="1:20" s="293" customFormat="1" ht="12.95" customHeight="1" x14ac:dyDescent="0.15">
      <c r="A39" s="33"/>
      <c r="B39" s="362"/>
      <c r="C39" s="35"/>
      <c r="D39" s="297">
        <v>97418</v>
      </c>
      <c r="E39" s="297">
        <v>21</v>
      </c>
      <c r="F39" s="297">
        <v>18393</v>
      </c>
      <c r="G39" s="297">
        <v>44</v>
      </c>
      <c r="H39" s="297">
        <v>6616</v>
      </c>
      <c r="I39" s="297">
        <v>9954</v>
      </c>
      <c r="J39" s="297">
        <v>451</v>
      </c>
      <c r="K39" s="297">
        <v>5138</v>
      </c>
      <c r="L39" s="297">
        <v>0</v>
      </c>
      <c r="M39" s="296">
        <v>31072</v>
      </c>
      <c r="N39" s="296">
        <v>25614</v>
      </c>
      <c r="O39" s="296">
        <v>0</v>
      </c>
      <c r="P39" s="294" t="s">
        <v>327</v>
      </c>
      <c r="Q39" s="294" t="s">
        <v>327</v>
      </c>
      <c r="R39" s="340"/>
      <c r="S39" s="418"/>
      <c r="T39" s="420"/>
    </row>
    <row r="40" spans="1:20" s="298" customFormat="1" ht="12.95" customHeight="1" x14ac:dyDescent="0.15">
      <c r="A40" s="300"/>
      <c r="B40" s="361" t="s">
        <v>333</v>
      </c>
      <c r="C40" s="299"/>
      <c r="D40" s="297">
        <v>154104</v>
      </c>
      <c r="E40" s="297">
        <v>543</v>
      </c>
      <c r="F40" s="297">
        <v>39105</v>
      </c>
      <c r="G40" s="297">
        <v>1053</v>
      </c>
      <c r="H40" s="297">
        <v>19074</v>
      </c>
      <c r="I40" s="297">
        <v>23013</v>
      </c>
      <c r="J40" s="297">
        <v>1079</v>
      </c>
      <c r="K40" s="297">
        <v>11512</v>
      </c>
      <c r="L40" s="297">
        <v>33</v>
      </c>
      <c r="M40" s="296">
        <v>58480</v>
      </c>
      <c r="N40" s="296">
        <v>7</v>
      </c>
      <c r="O40" s="296">
        <v>1</v>
      </c>
      <c r="P40" s="294" t="s">
        <v>327</v>
      </c>
      <c r="Q40" s="294" t="s">
        <v>327</v>
      </c>
      <c r="R40" s="339"/>
      <c r="S40" s="417"/>
      <c r="T40" s="419" t="s">
        <v>332</v>
      </c>
    </row>
    <row r="41" spans="1:20" s="293" customFormat="1" ht="12.95" customHeight="1" x14ac:dyDescent="0.15">
      <c r="A41" s="33"/>
      <c r="B41" s="362"/>
      <c r="C41" s="35"/>
      <c r="D41" s="297">
        <v>146471</v>
      </c>
      <c r="E41" s="297">
        <v>135</v>
      </c>
      <c r="F41" s="297">
        <v>38758</v>
      </c>
      <c r="G41" s="297">
        <v>102</v>
      </c>
      <c r="H41" s="297">
        <v>18098</v>
      </c>
      <c r="I41" s="297">
        <v>22685</v>
      </c>
      <c r="J41" s="297">
        <v>1070</v>
      </c>
      <c r="K41" s="297">
        <v>10656</v>
      </c>
      <c r="L41" s="297">
        <v>3</v>
      </c>
      <c r="M41" s="296">
        <v>54754</v>
      </c>
      <c r="N41" s="296">
        <v>7</v>
      </c>
      <c r="O41" s="296">
        <v>1</v>
      </c>
      <c r="P41" s="294" t="s">
        <v>327</v>
      </c>
      <c r="Q41" s="294" t="s">
        <v>327</v>
      </c>
      <c r="R41" s="340"/>
      <c r="S41" s="418"/>
      <c r="T41" s="420"/>
    </row>
    <row r="42" spans="1:20" s="298" customFormat="1" ht="12.95" customHeight="1" x14ac:dyDescent="0.15">
      <c r="A42" s="300"/>
      <c r="B42" s="361" t="s">
        <v>331</v>
      </c>
      <c r="C42" s="299"/>
      <c r="D42" s="297">
        <v>99189</v>
      </c>
      <c r="E42" s="297">
        <v>194</v>
      </c>
      <c r="F42" s="297">
        <v>35073</v>
      </c>
      <c r="G42" s="297">
        <v>501</v>
      </c>
      <c r="H42" s="297">
        <v>7176</v>
      </c>
      <c r="I42" s="297">
        <v>11671</v>
      </c>
      <c r="J42" s="297">
        <v>533</v>
      </c>
      <c r="K42" s="297">
        <v>6702</v>
      </c>
      <c r="L42" s="297">
        <v>7</v>
      </c>
      <c r="M42" s="296">
        <v>37007</v>
      </c>
      <c r="N42" s="296">
        <v>88</v>
      </c>
      <c r="O42" s="296">
        <v>0</v>
      </c>
      <c r="P42" s="294" t="s">
        <v>327</v>
      </c>
      <c r="Q42" s="294" t="s">
        <v>327</v>
      </c>
      <c r="R42" s="339"/>
      <c r="S42" s="417"/>
      <c r="T42" s="419" t="s">
        <v>330</v>
      </c>
    </row>
    <row r="43" spans="1:20" s="293" customFormat="1" ht="12.95" customHeight="1" x14ac:dyDescent="0.15">
      <c r="A43" s="33"/>
      <c r="B43" s="362"/>
      <c r="C43" s="35"/>
      <c r="D43" s="297">
        <v>95947</v>
      </c>
      <c r="E43" s="297">
        <v>56</v>
      </c>
      <c r="F43" s="297">
        <v>34970</v>
      </c>
      <c r="G43" s="297">
        <v>37</v>
      </c>
      <c r="H43" s="297">
        <v>6815</v>
      </c>
      <c r="I43" s="297">
        <v>11587</v>
      </c>
      <c r="J43" s="297">
        <v>531</v>
      </c>
      <c r="K43" s="297">
        <v>6411</v>
      </c>
      <c r="L43" s="297">
        <v>0</v>
      </c>
      <c r="M43" s="295">
        <v>35217</v>
      </c>
      <c r="N43" s="296">
        <v>87</v>
      </c>
      <c r="O43" s="296">
        <v>0</v>
      </c>
      <c r="P43" s="294" t="s">
        <v>327</v>
      </c>
      <c r="Q43" s="294" t="s">
        <v>327</v>
      </c>
      <c r="R43" s="340"/>
      <c r="S43" s="418"/>
      <c r="T43" s="420"/>
    </row>
    <row r="44" spans="1:20" s="298" customFormat="1" ht="12.95" customHeight="1" x14ac:dyDescent="0.15">
      <c r="A44" s="300"/>
      <c r="B44" s="361" t="s">
        <v>329</v>
      </c>
      <c r="C44" s="299"/>
      <c r="D44" s="297">
        <v>145823</v>
      </c>
      <c r="E44" s="297">
        <v>473</v>
      </c>
      <c r="F44" s="297">
        <v>33058</v>
      </c>
      <c r="G44" s="297">
        <v>998</v>
      </c>
      <c r="H44" s="297">
        <v>15891</v>
      </c>
      <c r="I44" s="297">
        <v>13034</v>
      </c>
      <c r="J44" s="297">
        <v>588</v>
      </c>
      <c r="K44" s="297">
        <v>11200</v>
      </c>
      <c r="L44" s="297">
        <v>30</v>
      </c>
      <c r="M44" s="296">
        <v>44342</v>
      </c>
      <c r="N44" s="294" t="s">
        <v>327</v>
      </c>
      <c r="O44" s="296">
        <v>25989</v>
      </c>
      <c r="P44" s="294" t="s">
        <v>327</v>
      </c>
      <c r="Q44" s="294" t="s">
        <v>327</v>
      </c>
      <c r="R44" s="339"/>
      <c r="S44" s="417"/>
      <c r="T44" s="419" t="s">
        <v>328</v>
      </c>
    </row>
    <row r="45" spans="1:20" s="293" customFormat="1" ht="12.95" customHeight="1" x14ac:dyDescent="0.15">
      <c r="A45" s="33"/>
      <c r="B45" s="361"/>
      <c r="C45" s="35"/>
      <c r="D45" s="297">
        <v>139847</v>
      </c>
      <c r="E45" s="297">
        <v>36</v>
      </c>
      <c r="F45" s="297">
        <v>32806</v>
      </c>
      <c r="G45" s="297">
        <v>107</v>
      </c>
      <c r="H45" s="297">
        <v>14872</v>
      </c>
      <c r="I45" s="297">
        <v>12701</v>
      </c>
      <c r="J45" s="297">
        <v>578</v>
      </c>
      <c r="K45" s="297">
        <v>11055</v>
      </c>
      <c r="L45" s="297">
        <v>2</v>
      </c>
      <c r="M45" s="296">
        <v>41485</v>
      </c>
      <c r="N45" s="294" t="s">
        <v>327</v>
      </c>
      <c r="O45" s="295">
        <v>25989</v>
      </c>
      <c r="P45" s="294" t="s">
        <v>327</v>
      </c>
      <c r="Q45" s="294" t="s">
        <v>327</v>
      </c>
      <c r="R45" s="340"/>
      <c r="S45" s="418"/>
      <c r="T45" s="419"/>
    </row>
    <row r="46" spans="1:20" ht="6" customHeight="1" thickBot="1" x14ac:dyDescent="0.2">
      <c r="A46" s="37"/>
      <c r="B46" s="37"/>
      <c r="C46" s="108"/>
      <c r="D46" s="107"/>
      <c r="E46" s="107"/>
      <c r="F46" s="107"/>
      <c r="G46" s="107"/>
      <c r="H46" s="107"/>
      <c r="I46" s="107"/>
      <c r="J46" s="107"/>
      <c r="K46" s="107"/>
      <c r="L46" s="107"/>
      <c r="M46" s="107"/>
      <c r="N46" s="107"/>
      <c r="O46" s="107"/>
      <c r="P46" s="107"/>
      <c r="Q46" s="107"/>
      <c r="R46" s="107"/>
      <c r="S46" s="347"/>
      <c r="T46" s="37"/>
    </row>
    <row r="47" spans="1:20" ht="10.5" thickTop="1" x14ac:dyDescent="0.15">
      <c r="D47" s="292"/>
      <c r="S47" s="65"/>
    </row>
  </sheetData>
  <mergeCells count="58">
    <mergeCell ref="A2:C2"/>
    <mergeCell ref="B4:B5"/>
    <mergeCell ref="B6:B7"/>
    <mergeCell ref="B8:B9"/>
    <mergeCell ref="B10:B11"/>
    <mergeCell ref="T10:T11"/>
    <mergeCell ref="B12:B13"/>
    <mergeCell ref="S12:S13"/>
    <mergeCell ref="T12:T13"/>
    <mergeCell ref="B14:B15"/>
    <mergeCell ref="S14:S15"/>
    <mergeCell ref="T14:T15"/>
    <mergeCell ref="S10:S11"/>
    <mergeCell ref="B16:B17"/>
    <mergeCell ref="S16:S17"/>
    <mergeCell ref="T16:T17"/>
    <mergeCell ref="B18:B19"/>
    <mergeCell ref="S18:S19"/>
    <mergeCell ref="T18:T19"/>
    <mergeCell ref="B20:B21"/>
    <mergeCell ref="S20:S21"/>
    <mergeCell ref="T20:T21"/>
    <mergeCell ref="B22:B23"/>
    <mergeCell ref="S22:S23"/>
    <mergeCell ref="T22:T23"/>
    <mergeCell ref="B24:B25"/>
    <mergeCell ref="S24:S25"/>
    <mergeCell ref="T24:T25"/>
    <mergeCell ref="B26:B27"/>
    <mergeCell ref="S26:S27"/>
    <mergeCell ref="T26:T27"/>
    <mergeCell ref="B28:B29"/>
    <mergeCell ref="S28:S29"/>
    <mergeCell ref="T28:T29"/>
    <mergeCell ref="B30:B31"/>
    <mergeCell ref="S30:S31"/>
    <mergeCell ref="T30:T31"/>
    <mergeCell ref="B32:B33"/>
    <mergeCell ref="S32:S33"/>
    <mergeCell ref="T32:T33"/>
    <mergeCell ref="B34:B35"/>
    <mergeCell ref="S34:S35"/>
    <mergeCell ref="T34:T35"/>
    <mergeCell ref="B36:B37"/>
    <mergeCell ref="S36:S37"/>
    <mergeCell ref="T36:T37"/>
    <mergeCell ref="B38:B39"/>
    <mergeCell ref="S38:S39"/>
    <mergeCell ref="T38:T39"/>
    <mergeCell ref="B44:B45"/>
    <mergeCell ref="S44:S45"/>
    <mergeCell ref="T44:T45"/>
    <mergeCell ref="B40:B41"/>
    <mergeCell ref="S40:S41"/>
    <mergeCell ref="T40:T41"/>
    <mergeCell ref="B42:B43"/>
    <mergeCell ref="S42:S43"/>
    <mergeCell ref="T42:T43"/>
  </mergeCells>
  <phoneticPr fontId="4"/>
  <printOptions horizontalCentered="1"/>
  <pageMargins left="0.19685039370078741" right="0" top="0.78740157480314965" bottom="0.59055118110236227" header="0.51181102362204722" footer="0.51181102362204722"/>
  <pageSetup paperSize="8" scale="120" orientation="landscape" r:id="rId1"/>
  <headerFooter alignWithMargins="0">
    <oddHeader>&amp;L&amp;9国税徴収決定済・収納済額&amp;R&amp;9&amp;F (&amp;A)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39"/>
  <sheetViews>
    <sheetView zoomScaleNormal="100" zoomScalePageLayoutView="166" workbookViewId="0"/>
  </sheetViews>
  <sheetFormatPr defaultRowHeight="9.75" x14ac:dyDescent="0.15"/>
  <cols>
    <col min="1" max="1" width="1" style="1" customWidth="1"/>
    <col min="2" max="2" width="16.3984375" style="313" customWidth="1"/>
    <col min="3" max="3" width="1" style="95" customWidth="1"/>
    <col min="4" max="15" width="12" style="95" customWidth="1"/>
    <col min="16" max="16" width="4.59765625" style="95" customWidth="1"/>
    <col min="17" max="16384" width="9.59765625" style="95"/>
  </cols>
  <sheetData>
    <row r="1" spans="1:16" s="1" customFormat="1" ht="11.25" customHeight="1" thickBot="1" x14ac:dyDescent="0.2">
      <c r="B1" s="313" t="s">
        <v>411</v>
      </c>
      <c r="O1" s="68" t="s">
        <v>382</v>
      </c>
    </row>
    <row r="2" spans="1:16" s="1" customFormat="1" ht="21.75" customHeight="1" thickTop="1" x14ac:dyDescent="0.15">
      <c r="A2" s="56"/>
      <c r="B2" s="425" t="s">
        <v>410</v>
      </c>
      <c r="C2" s="213"/>
      <c r="D2" s="426" t="s">
        <v>380</v>
      </c>
      <c r="E2" s="427"/>
      <c r="F2" s="426" t="s">
        <v>409</v>
      </c>
      <c r="G2" s="427"/>
      <c r="H2" s="426" t="s">
        <v>408</v>
      </c>
      <c r="I2" s="427"/>
      <c r="J2" s="426" t="s">
        <v>407</v>
      </c>
      <c r="K2" s="427"/>
      <c r="L2" s="426" t="s">
        <v>406</v>
      </c>
      <c r="M2" s="427"/>
      <c r="N2" s="423" t="s">
        <v>405</v>
      </c>
      <c r="O2" s="424"/>
      <c r="P2" s="322"/>
    </row>
    <row r="3" spans="1:16" s="1" customFormat="1" ht="15" customHeight="1" x14ac:dyDescent="0.15">
      <c r="A3" s="193"/>
      <c r="B3" s="360"/>
      <c r="C3" s="209"/>
      <c r="D3" s="321" t="s">
        <v>404</v>
      </c>
      <c r="E3" s="321" t="s">
        <v>403</v>
      </c>
      <c r="F3" s="321" t="str">
        <f>$D$3</f>
        <v>平成30年</v>
      </c>
      <c r="G3" s="321" t="str">
        <f>$E$3</f>
        <v>令和元年</v>
      </c>
      <c r="H3" s="321" t="str">
        <f>$D$3</f>
        <v>平成30年</v>
      </c>
      <c r="I3" s="321" t="str">
        <f>$E$3</f>
        <v>令和元年</v>
      </c>
      <c r="J3" s="321" t="str">
        <f>$D$3</f>
        <v>平成30年</v>
      </c>
      <c r="K3" s="321" t="str">
        <f>$E$3</f>
        <v>令和元年</v>
      </c>
      <c r="L3" s="321" t="str">
        <f>$D$3</f>
        <v>平成30年</v>
      </c>
      <c r="M3" s="321" t="str">
        <f>$E$3</f>
        <v>令和元年</v>
      </c>
      <c r="N3" s="321" t="str">
        <f>$D$3</f>
        <v>平成30年</v>
      </c>
      <c r="O3" s="320" t="str">
        <f>$E$3</f>
        <v>令和元年</v>
      </c>
      <c r="P3" s="2"/>
    </row>
    <row r="4" spans="1:16" ht="16.5" customHeight="1" x14ac:dyDescent="0.15">
      <c r="A4" s="15"/>
      <c r="B4" s="319" t="s">
        <v>380</v>
      </c>
      <c r="C4" s="17"/>
      <c r="D4" s="318">
        <v>1713190</v>
      </c>
      <c r="E4" s="318">
        <v>1689914</v>
      </c>
      <c r="F4" s="318">
        <v>219495</v>
      </c>
      <c r="G4" s="318">
        <v>217023</v>
      </c>
      <c r="H4" s="318">
        <v>136860</v>
      </c>
      <c r="I4" s="318">
        <v>135230</v>
      </c>
      <c r="J4" s="318">
        <v>835680</v>
      </c>
      <c r="K4" s="318">
        <v>831144</v>
      </c>
      <c r="L4" s="318">
        <v>465615</v>
      </c>
      <c r="M4" s="318">
        <v>452216</v>
      </c>
      <c r="N4" s="318">
        <v>55540</v>
      </c>
      <c r="O4" s="318">
        <v>54301</v>
      </c>
    </row>
    <row r="5" spans="1:16" ht="13.5" customHeight="1" x14ac:dyDescent="0.15">
      <c r="A5" s="26"/>
      <c r="B5" s="317" t="s">
        <v>402</v>
      </c>
      <c r="C5" s="99"/>
      <c r="D5" s="314">
        <v>279996</v>
      </c>
      <c r="E5" s="314">
        <v>277544</v>
      </c>
      <c r="F5" s="314">
        <v>59832</v>
      </c>
      <c r="G5" s="314">
        <v>58372</v>
      </c>
      <c r="H5" s="314">
        <v>25078</v>
      </c>
      <c r="I5" s="314">
        <v>24492</v>
      </c>
      <c r="J5" s="314">
        <v>69773</v>
      </c>
      <c r="K5" s="314">
        <v>70152</v>
      </c>
      <c r="L5" s="314">
        <v>108395</v>
      </c>
      <c r="M5" s="314">
        <v>107678</v>
      </c>
      <c r="N5" s="314">
        <v>16918</v>
      </c>
      <c r="O5" s="314">
        <v>16850</v>
      </c>
    </row>
    <row r="6" spans="1:16" ht="13.5" customHeight="1" x14ac:dyDescent="0.15">
      <c r="A6" s="26"/>
      <c r="B6" s="317" t="s">
        <v>401</v>
      </c>
      <c r="C6" s="99"/>
      <c r="D6" s="314">
        <v>85568</v>
      </c>
      <c r="E6" s="314">
        <v>82960</v>
      </c>
      <c r="F6" s="314">
        <v>16870</v>
      </c>
      <c r="G6" s="314">
        <v>16639</v>
      </c>
      <c r="H6" s="314">
        <v>9746</v>
      </c>
      <c r="I6" s="314">
        <v>9483</v>
      </c>
      <c r="J6" s="314">
        <v>26498</v>
      </c>
      <c r="K6" s="314">
        <v>25675</v>
      </c>
      <c r="L6" s="314">
        <v>30188</v>
      </c>
      <c r="M6" s="314">
        <v>28842</v>
      </c>
      <c r="N6" s="314">
        <v>2266</v>
      </c>
      <c r="O6" s="314">
        <v>2321</v>
      </c>
    </row>
    <row r="7" spans="1:16" ht="13.5" customHeight="1" x14ac:dyDescent="0.15">
      <c r="A7" s="26"/>
      <c r="B7" s="317" t="s">
        <v>400</v>
      </c>
      <c r="C7" s="99"/>
      <c r="D7" s="314">
        <v>192077</v>
      </c>
      <c r="E7" s="314">
        <v>187238</v>
      </c>
      <c r="F7" s="314">
        <v>23866</v>
      </c>
      <c r="G7" s="314">
        <v>23117</v>
      </c>
      <c r="H7" s="314">
        <v>13607</v>
      </c>
      <c r="I7" s="314">
        <v>13412</v>
      </c>
      <c r="J7" s="314">
        <v>64892</v>
      </c>
      <c r="K7" s="314">
        <v>63684</v>
      </c>
      <c r="L7" s="314">
        <v>86980</v>
      </c>
      <c r="M7" s="314">
        <v>84259</v>
      </c>
      <c r="N7" s="314">
        <v>2732</v>
      </c>
      <c r="O7" s="314">
        <v>2766</v>
      </c>
    </row>
    <row r="8" spans="1:16" ht="13.5" customHeight="1" x14ac:dyDescent="0.15">
      <c r="A8" s="26"/>
      <c r="B8" s="317" t="s">
        <v>399</v>
      </c>
      <c r="C8" s="99"/>
      <c r="D8" s="314">
        <v>177042</v>
      </c>
      <c r="E8" s="314">
        <v>171983</v>
      </c>
      <c r="F8" s="314">
        <v>20629</v>
      </c>
      <c r="G8" s="314">
        <v>19710</v>
      </c>
      <c r="H8" s="314">
        <v>11180</v>
      </c>
      <c r="I8" s="314">
        <v>10780</v>
      </c>
      <c r="J8" s="314">
        <v>64716</v>
      </c>
      <c r="K8" s="314">
        <v>64027</v>
      </c>
      <c r="L8" s="314">
        <v>78370</v>
      </c>
      <c r="M8" s="314">
        <v>75322</v>
      </c>
      <c r="N8" s="314">
        <v>2147</v>
      </c>
      <c r="O8" s="314">
        <v>2144</v>
      </c>
    </row>
    <row r="9" spans="1:16" ht="13.5" customHeight="1" x14ac:dyDescent="0.15">
      <c r="A9" s="26"/>
      <c r="B9" s="317" t="s">
        <v>398</v>
      </c>
      <c r="C9" s="99"/>
      <c r="D9" s="314">
        <v>148770</v>
      </c>
      <c r="E9" s="314">
        <v>145343</v>
      </c>
      <c r="F9" s="314">
        <v>17773</v>
      </c>
      <c r="G9" s="314">
        <v>17498</v>
      </c>
      <c r="H9" s="314">
        <v>9400</v>
      </c>
      <c r="I9" s="314">
        <v>9263</v>
      </c>
      <c r="J9" s="314">
        <v>61956</v>
      </c>
      <c r="K9" s="314">
        <v>61069</v>
      </c>
      <c r="L9" s="314">
        <v>57882</v>
      </c>
      <c r="M9" s="314">
        <v>55712</v>
      </c>
      <c r="N9" s="314">
        <v>1759</v>
      </c>
      <c r="O9" s="314">
        <v>1801</v>
      </c>
    </row>
    <row r="10" spans="1:16" ht="13.5" customHeight="1" x14ac:dyDescent="0.15">
      <c r="A10" s="26"/>
      <c r="B10" s="317" t="s">
        <v>397</v>
      </c>
      <c r="C10" s="99"/>
      <c r="D10" s="314">
        <v>118446</v>
      </c>
      <c r="E10" s="314">
        <v>116070</v>
      </c>
      <c r="F10" s="314">
        <v>15130</v>
      </c>
      <c r="G10" s="314">
        <v>14934</v>
      </c>
      <c r="H10" s="314">
        <v>8102</v>
      </c>
      <c r="I10" s="314">
        <v>7903</v>
      </c>
      <c r="J10" s="314">
        <v>55102</v>
      </c>
      <c r="K10" s="314">
        <v>54348</v>
      </c>
      <c r="L10" s="314">
        <v>38551</v>
      </c>
      <c r="M10" s="314">
        <v>37280</v>
      </c>
      <c r="N10" s="314">
        <v>1561</v>
      </c>
      <c r="O10" s="314">
        <v>1605</v>
      </c>
    </row>
    <row r="11" spans="1:16" ht="13.5" customHeight="1" x14ac:dyDescent="0.15">
      <c r="A11" s="26"/>
      <c r="B11" s="317" t="s">
        <v>396</v>
      </c>
      <c r="C11" s="99"/>
      <c r="D11" s="314">
        <v>179193</v>
      </c>
      <c r="E11" s="314">
        <v>177136</v>
      </c>
      <c r="F11" s="314">
        <v>22446</v>
      </c>
      <c r="G11" s="314">
        <v>22217</v>
      </c>
      <c r="H11" s="314">
        <v>13278</v>
      </c>
      <c r="I11" s="314">
        <v>13256</v>
      </c>
      <c r="J11" s="314">
        <v>100386</v>
      </c>
      <c r="K11" s="314">
        <v>99573</v>
      </c>
      <c r="L11" s="314">
        <v>40379</v>
      </c>
      <c r="M11" s="314">
        <v>39415</v>
      </c>
      <c r="N11" s="314">
        <v>2704</v>
      </c>
      <c r="O11" s="314">
        <v>2675</v>
      </c>
    </row>
    <row r="12" spans="1:16" ht="13.5" customHeight="1" x14ac:dyDescent="0.15">
      <c r="A12" s="26"/>
      <c r="B12" s="317" t="s">
        <v>395</v>
      </c>
      <c r="C12" s="99"/>
      <c r="D12" s="314">
        <v>121191</v>
      </c>
      <c r="E12" s="314">
        <v>120976</v>
      </c>
      <c r="F12" s="314">
        <v>14090</v>
      </c>
      <c r="G12" s="314">
        <v>14308</v>
      </c>
      <c r="H12" s="314">
        <v>9947</v>
      </c>
      <c r="I12" s="314">
        <v>10022</v>
      </c>
      <c r="J12" s="314">
        <v>80101</v>
      </c>
      <c r="K12" s="314">
        <v>80100</v>
      </c>
      <c r="L12" s="314">
        <v>14797</v>
      </c>
      <c r="M12" s="314">
        <v>14336</v>
      </c>
      <c r="N12" s="314">
        <v>2256</v>
      </c>
      <c r="O12" s="314">
        <v>2210</v>
      </c>
    </row>
    <row r="13" spans="1:16" ht="13.5" customHeight="1" x14ac:dyDescent="0.15">
      <c r="A13" s="26"/>
      <c r="B13" s="317" t="s">
        <v>394</v>
      </c>
      <c r="C13" s="99"/>
      <c r="D13" s="314">
        <v>85900</v>
      </c>
      <c r="E13" s="314">
        <v>84859</v>
      </c>
      <c r="F13" s="314">
        <v>8527</v>
      </c>
      <c r="G13" s="314">
        <v>8800</v>
      </c>
      <c r="H13" s="314">
        <v>7110</v>
      </c>
      <c r="I13" s="314">
        <v>7026</v>
      </c>
      <c r="J13" s="314">
        <v>63171</v>
      </c>
      <c r="K13" s="314">
        <v>62263</v>
      </c>
      <c r="L13" s="314">
        <v>5251</v>
      </c>
      <c r="M13" s="314">
        <v>4960</v>
      </c>
      <c r="N13" s="314">
        <v>1841</v>
      </c>
      <c r="O13" s="314">
        <v>1810</v>
      </c>
    </row>
    <row r="14" spans="1:16" ht="13.5" customHeight="1" x14ac:dyDescent="0.15">
      <c r="A14" s="26"/>
      <c r="B14" s="317" t="s">
        <v>393</v>
      </c>
      <c r="C14" s="99"/>
      <c r="D14" s="314">
        <v>68287</v>
      </c>
      <c r="E14" s="314">
        <v>68282</v>
      </c>
      <c r="F14" s="314">
        <v>5144</v>
      </c>
      <c r="G14" s="314">
        <v>5370</v>
      </c>
      <c r="H14" s="314">
        <v>5290</v>
      </c>
      <c r="I14" s="314">
        <v>5386</v>
      </c>
      <c r="J14" s="314">
        <v>54154</v>
      </c>
      <c r="K14" s="314">
        <v>53953</v>
      </c>
      <c r="L14" s="314">
        <v>2047</v>
      </c>
      <c r="M14" s="314">
        <v>2015</v>
      </c>
      <c r="N14" s="314">
        <v>1652</v>
      </c>
      <c r="O14" s="314">
        <v>1558</v>
      </c>
    </row>
    <row r="15" spans="1:16" ht="13.5" customHeight="1" x14ac:dyDescent="0.15">
      <c r="A15" s="26"/>
      <c r="B15" s="317" t="s">
        <v>392</v>
      </c>
      <c r="C15" s="99"/>
      <c r="D15" s="314">
        <v>51868</v>
      </c>
      <c r="E15" s="314">
        <v>52288</v>
      </c>
      <c r="F15" s="314">
        <v>3176</v>
      </c>
      <c r="G15" s="314">
        <v>3459</v>
      </c>
      <c r="H15" s="314">
        <v>4161</v>
      </c>
      <c r="I15" s="314">
        <v>4140</v>
      </c>
      <c r="J15" s="314">
        <v>42046</v>
      </c>
      <c r="K15" s="314">
        <v>42452</v>
      </c>
      <c r="L15" s="314">
        <v>1054</v>
      </c>
      <c r="M15" s="314">
        <v>890</v>
      </c>
      <c r="N15" s="314">
        <v>1431</v>
      </c>
      <c r="O15" s="314">
        <v>1347</v>
      </c>
    </row>
    <row r="16" spans="1:16" ht="13.5" customHeight="1" x14ac:dyDescent="0.15">
      <c r="A16" s="26"/>
      <c r="B16" s="317" t="s">
        <v>391</v>
      </c>
      <c r="C16" s="99"/>
      <c r="D16" s="314">
        <v>65152</v>
      </c>
      <c r="E16" s="314">
        <v>65891</v>
      </c>
      <c r="F16" s="314">
        <v>3726</v>
      </c>
      <c r="G16" s="314">
        <v>4141</v>
      </c>
      <c r="H16" s="314">
        <v>5648</v>
      </c>
      <c r="I16" s="314">
        <v>5724</v>
      </c>
      <c r="J16" s="314">
        <v>52568</v>
      </c>
      <c r="K16" s="314">
        <v>52948</v>
      </c>
      <c r="L16" s="314">
        <v>803</v>
      </c>
      <c r="M16" s="314">
        <v>815</v>
      </c>
      <c r="N16" s="314">
        <v>2407</v>
      </c>
      <c r="O16" s="314">
        <v>2263</v>
      </c>
    </row>
    <row r="17" spans="1:15" ht="13.5" customHeight="1" x14ac:dyDescent="0.15">
      <c r="A17" s="26"/>
      <c r="B17" s="317" t="s">
        <v>390</v>
      </c>
      <c r="C17" s="99"/>
      <c r="D17" s="314">
        <v>38064</v>
      </c>
      <c r="E17" s="314">
        <v>38038</v>
      </c>
      <c r="F17" s="314">
        <v>2086</v>
      </c>
      <c r="G17" s="314">
        <v>2176</v>
      </c>
      <c r="H17" s="314">
        <v>3702</v>
      </c>
      <c r="I17" s="314">
        <v>3641</v>
      </c>
      <c r="J17" s="314">
        <v>30091</v>
      </c>
      <c r="K17" s="314">
        <v>30273</v>
      </c>
      <c r="L17" s="314">
        <v>308</v>
      </c>
      <c r="M17" s="314">
        <v>254</v>
      </c>
      <c r="N17" s="314">
        <v>1877</v>
      </c>
      <c r="O17" s="314">
        <v>1694</v>
      </c>
    </row>
    <row r="18" spans="1:15" ht="13.5" customHeight="1" x14ac:dyDescent="0.15">
      <c r="A18" s="26"/>
      <c r="B18" s="317" t="s">
        <v>389</v>
      </c>
      <c r="C18" s="99"/>
      <c r="D18" s="314">
        <v>32279</v>
      </c>
      <c r="E18" s="314">
        <v>32203</v>
      </c>
      <c r="F18" s="314">
        <v>1833</v>
      </c>
      <c r="G18" s="314">
        <v>1859</v>
      </c>
      <c r="H18" s="314">
        <v>3307</v>
      </c>
      <c r="I18" s="314">
        <v>3366</v>
      </c>
      <c r="J18" s="314">
        <v>24737</v>
      </c>
      <c r="K18" s="314">
        <v>24729</v>
      </c>
      <c r="L18" s="314">
        <v>228</v>
      </c>
      <c r="M18" s="314">
        <v>162</v>
      </c>
      <c r="N18" s="314">
        <v>2174</v>
      </c>
      <c r="O18" s="314">
        <v>2087</v>
      </c>
    </row>
    <row r="19" spans="1:15" ht="13.5" customHeight="1" x14ac:dyDescent="0.15">
      <c r="A19" s="26"/>
      <c r="B19" s="317" t="s">
        <v>388</v>
      </c>
      <c r="C19" s="99"/>
      <c r="D19" s="314">
        <v>28573</v>
      </c>
      <c r="E19" s="314">
        <v>28407</v>
      </c>
      <c r="F19" s="314">
        <v>1682</v>
      </c>
      <c r="G19" s="314">
        <v>1716</v>
      </c>
      <c r="H19" s="314">
        <v>3066</v>
      </c>
      <c r="I19" s="314">
        <v>3058</v>
      </c>
      <c r="J19" s="314">
        <v>21078</v>
      </c>
      <c r="K19" s="314">
        <v>21016</v>
      </c>
      <c r="L19" s="314">
        <v>154</v>
      </c>
      <c r="M19" s="314">
        <v>118</v>
      </c>
      <c r="N19" s="314">
        <v>2593</v>
      </c>
      <c r="O19" s="314">
        <v>2499</v>
      </c>
    </row>
    <row r="20" spans="1:15" ht="13.5" customHeight="1" x14ac:dyDescent="0.15">
      <c r="A20" s="26"/>
      <c r="B20" s="317" t="s">
        <v>387</v>
      </c>
      <c r="C20" s="99"/>
      <c r="D20" s="314">
        <v>22230</v>
      </c>
      <c r="E20" s="314">
        <v>22534</v>
      </c>
      <c r="F20" s="314">
        <v>1386</v>
      </c>
      <c r="G20" s="314">
        <v>1388</v>
      </c>
      <c r="H20" s="314">
        <v>2375</v>
      </c>
      <c r="I20" s="314">
        <v>2378</v>
      </c>
      <c r="J20" s="314">
        <v>15270</v>
      </c>
      <c r="K20" s="314">
        <v>15675</v>
      </c>
      <c r="L20" s="314">
        <v>103</v>
      </c>
      <c r="M20" s="314">
        <v>73</v>
      </c>
      <c r="N20" s="314">
        <v>3096</v>
      </c>
      <c r="O20" s="314">
        <v>3020</v>
      </c>
    </row>
    <row r="21" spans="1:15" ht="13.5" customHeight="1" x14ac:dyDescent="0.15">
      <c r="A21" s="26"/>
      <c r="B21" s="317" t="s">
        <v>386</v>
      </c>
      <c r="C21" s="99"/>
      <c r="D21" s="314">
        <v>11214</v>
      </c>
      <c r="E21" s="314">
        <v>11172</v>
      </c>
      <c r="F21" s="314">
        <v>804</v>
      </c>
      <c r="G21" s="314">
        <v>840</v>
      </c>
      <c r="H21" s="314">
        <v>1218</v>
      </c>
      <c r="I21" s="314">
        <v>1298</v>
      </c>
      <c r="J21" s="314">
        <v>6318</v>
      </c>
      <c r="K21" s="314">
        <v>6360</v>
      </c>
      <c r="L21" s="314">
        <v>70</v>
      </c>
      <c r="M21" s="314">
        <v>56</v>
      </c>
      <c r="N21" s="314">
        <v>2804</v>
      </c>
      <c r="O21" s="314">
        <v>2618</v>
      </c>
    </row>
    <row r="22" spans="1:15" ht="13.5" customHeight="1" x14ac:dyDescent="0.15">
      <c r="A22" s="26"/>
      <c r="B22" s="317" t="s">
        <v>385</v>
      </c>
      <c r="C22" s="99"/>
      <c r="D22" s="314">
        <v>7340</v>
      </c>
      <c r="E22" s="314">
        <v>6990</v>
      </c>
      <c r="F22" s="314">
        <v>495</v>
      </c>
      <c r="G22" s="314">
        <v>479</v>
      </c>
      <c r="H22" s="314">
        <v>645</v>
      </c>
      <c r="I22" s="314">
        <v>602</v>
      </c>
      <c r="J22" s="314">
        <v>2823</v>
      </c>
      <c r="K22" s="314">
        <v>2847</v>
      </c>
      <c r="L22" s="314">
        <v>55</v>
      </c>
      <c r="M22" s="314">
        <v>29</v>
      </c>
      <c r="N22" s="314">
        <v>3322</v>
      </c>
      <c r="O22" s="314">
        <v>3033</v>
      </c>
    </row>
    <row r="23" spans="1:15" ht="4.5" customHeight="1" thickBot="1" x14ac:dyDescent="0.2">
      <c r="A23" s="37"/>
      <c r="B23" s="316"/>
      <c r="C23" s="97"/>
      <c r="D23" s="54"/>
      <c r="E23" s="54"/>
      <c r="F23" s="54"/>
      <c r="G23" s="54"/>
      <c r="H23" s="54"/>
      <c r="I23" s="54"/>
      <c r="J23" s="54"/>
      <c r="K23" s="54"/>
      <c r="L23" s="54"/>
      <c r="M23" s="54"/>
      <c r="N23" s="315"/>
      <c r="O23" s="54"/>
    </row>
    <row r="24" spans="1:15" ht="4.5" customHeight="1" thickTop="1" x14ac:dyDescent="0.15"/>
    <row r="25" spans="1:15" s="1" customFormat="1" x14ac:dyDescent="0.15">
      <c r="A25" s="55" t="s">
        <v>384</v>
      </c>
      <c r="B25" s="313"/>
    </row>
    <row r="26" spans="1:15" x14ac:dyDescent="0.15">
      <c r="B26" s="1"/>
    </row>
    <row r="27" spans="1:15" x14ac:dyDescent="0.15">
      <c r="D27" s="92"/>
    </row>
    <row r="39" spans="15:15" x14ac:dyDescent="0.15">
      <c r="O39" s="314"/>
    </row>
  </sheetData>
  <mergeCells count="7">
    <mergeCell ref="N2:O2"/>
    <mergeCell ref="B2:B3"/>
    <mergeCell ref="D2:E2"/>
    <mergeCell ref="F2:G2"/>
    <mergeCell ref="H2:I2"/>
    <mergeCell ref="J2:K2"/>
    <mergeCell ref="L2:M2"/>
  </mergeCells>
  <phoneticPr fontId="4"/>
  <printOptions horizontalCentered="1"/>
  <pageMargins left="0.39370078740157483" right="0.39370078740157483" top="0.78740157480314965" bottom="0.59055118110236227" header="0.51181102362204722" footer="0.51181102362204722"/>
  <pageSetup paperSize="9" scale="130" orientation="landscape" r:id="rId1"/>
  <headerFooter alignWithMargins="0">
    <oddHeader>&amp;L&amp;9申告所得税納税者数&amp;R&amp;9&amp;F (&amp;A)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R15"/>
  <sheetViews>
    <sheetView zoomScaleNormal="100" zoomScalePageLayoutView="148" workbookViewId="0"/>
  </sheetViews>
  <sheetFormatPr defaultRowHeight="9.75" x14ac:dyDescent="0.15"/>
  <cols>
    <col min="1" max="1" width="2" style="91" customWidth="1"/>
    <col min="2" max="2" width="10.796875" style="91" customWidth="1"/>
    <col min="3" max="3" width="2" customWidth="1"/>
    <col min="4" max="8" width="12.59765625" customWidth="1"/>
    <col min="9" max="10" width="9.3984375" customWidth="1"/>
    <col min="11" max="11" width="9" customWidth="1"/>
    <col min="12" max="12" width="13.59765625" customWidth="1"/>
    <col min="13" max="13" width="6.3984375" customWidth="1"/>
    <col min="14" max="14" width="12" customWidth="1"/>
    <col min="15" max="15" width="10.19921875" bestFit="1" customWidth="1"/>
    <col min="16" max="16" width="14.19921875" customWidth="1"/>
    <col min="17" max="17" width="8.3984375" customWidth="1"/>
    <col min="18" max="18" width="14.19921875" customWidth="1"/>
  </cols>
  <sheetData>
    <row r="1" spans="1:18" s="91" customFormat="1" ht="12" customHeight="1" thickBot="1" x14ac:dyDescent="0.2">
      <c r="J1" s="332"/>
      <c r="R1" s="68" t="s">
        <v>382</v>
      </c>
    </row>
    <row r="2" spans="1:18" s="91" customFormat="1" ht="12.75" customHeight="1" thickTop="1" x14ac:dyDescent="0.15">
      <c r="A2" s="331"/>
      <c r="B2" s="438" t="s">
        <v>435</v>
      </c>
      <c r="C2" s="331"/>
      <c r="D2" s="378" t="s">
        <v>434</v>
      </c>
      <c r="E2" s="441"/>
      <c r="F2" s="378" t="s">
        <v>375</v>
      </c>
      <c r="G2" s="441"/>
      <c r="H2" s="378" t="s">
        <v>433</v>
      </c>
      <c r="I2" s="379"/>
      <c r="J2" s="379"/>
      <c r="K2" s="378" t="s">
        <v>432</v>
      </c>
      <c r="L2" s="379"/>
      <c r="M2" s="379"/>
      <c r="N2" s="379"/>
      <c r="O2" s="379"/>
      <c r="P2" s="379"/>
      <c r="Q2" s="379"/>
      <c r="R2" s="379"/>
    </row>
    <row r="3" spans="1:18" s="91" customFormat="1" ht="12.75" customHeight="1" x14ac:dyDescent="0.15">
      <c r="A3" s="246"/>
      <c r="B3" s="439"/>
      <c r="C3" s="246"/>
      <c r="D3" s="442" t="s">
        <v>431</v>
      </c>
      <c r="E3" s="444" t="s">
        <v>430</v>
      </c>
      <c r="F3" s="445" t="s">
        <v>429</v>
      </c>
      <c r="G3" s="444" t="s">
        <v>428</v>
      </c>
      <c r="H3" s="428" t="s">
        <v>427</v>
      </c>
      <c r="I3" s="431" t="s">
        <v>426</v>
      </c>
      <c r="J3" s="434" t="s">
        <v>425</v>
      </c>
      <c r="K3" s="437" t="s">
        <v>424</v>
      </c>
      <c r="L3" s="437"/>
      <c r="M3" s="437"/>
      <c r="N3" s="437"/>
      <c r="O3" s="437" t="s">
        <v>423</v>
      </c>
      <c r="P3" s="437"/>
      <c r="Q3" s="437"/>
      <c r="R3" s="380"/>
    </row>
    <row r="4" spans="1:18" s="91" customFormat="1" ht="12.75" customHeight="1" x14ac:dyDescent="0.15">
      <c r="A4" s="246"/>
      <c r="B4" s="439"/>
      <c r="C4" s="246"/>
      <c r="D4" s="443"/>
      <c r="E4" s="432"/>
      <c r="F4" s="443"/>
      <c r="G4" s="432"/>
      <c r="H4" s="429"/>
      <c r="I4" s="432"/>
      <c r="J4" s="435"/>
      <c r="K4" s="437" t="s">
        <v>422</v>
      </c>
      <c r="L4" s="437"/>
      <c r="M4" s="437" t="s">
        <v>421</v>
      </c>
      <c r="N4" s="437"/>
      <c r="O4" s="437" t="s">
        <v>422</v>
      </c>
      <c r="P4" s="437"/>
      <c r="Q4" s="437" t="s">
        <v>421</v>
      </c>
      <c r="R4" s="380"/>
    </row>
    <row r="5" spans="1:18" s="91" customFormat="1" ht="12.75" customHeight="1" x14ac:dyDescent="0.15">
      <c r="A5" s="246"/>
      <c r="B5" s="440"/>
      <c r="D5" s="377"/>
      <c r="E5" s="433"/>
      <c r="F5" s="377"/>
      <c r="G5" s="433"/>
      <c r="H5" s="430"/>
      <c r="I5" s="433"/>
      <c r="J5" s="436"/>
      <c r="K5" s="330" t="s">
        <v>420</v>
      </c>
      <c r="L5" s="261" t="s">
        <v>419</v>
      </c>
      <c r="M5" s="330" t="s">
        <v>420</v>
      </c>
      <c r="N5" s="261" t="s">
        <v>419</v>
      </c>
      <c r="O5" s="330" t="s">
        <v>420</v>
      </c>
      <c r="P5" s="261" t="s">
        <v>419</v>
      </c>
      <c r="Q5" s="330" t="s">
        <v>420</v>
      </c>
      <c r="R5" s="289" t="s">
        <v>419</v>
      </c>
    </row>
    <row r="6" spans="1:18" s="91" customFormat="1" ht="15" customHeight="1" x14ac:dyDescent="0.15">
      <c r="A6" s="259"/>
      <c r="B6" s="259"/>
      <c r="C6" s="329"/>
      <c r="D6" s="257" t="s">
        <v>418</v>
      </c>
      <c r="E6" s="257" t="s">
        <v>418</v>
      </c>
      <c r="F6" s="257" t="s">
        <v>148</v>
      </c>
      <c r="G6" s="257" t="s">
        <v>148</v>
      </c>
      <c r="H6" s="257" t="s">
        <v>417</v>
      </c>
      <c r="I6" s="257" t="s">
        <v>416</v>
      </c>
      <c r="J6" s="257" t="s">
        <v>416</v>
      </c>
      <c r="K6" s="328" t="s">
        <v>415</v>
      </c>
      <c r="L6" s="328" t="s">
        <v>8</v>
      </c>
      <c r="M6" s="328" t="s">
        <v>415</v>
      </c>
      <c r="N6" s="328" t="s">
        <v>8</v>
      </c>
      <c r="O6" s="328" t="s">
        <v>415</v>
      </c>
      <c r="P6" s="328" t="s">
        <v>8</v>
      </c>
      <c r="Q6" s="328" t="s">
        <v>415</v>
      </c>
      <c r="R6" s="328" t="s">
        <v>8</v>
      </c>
    </row>
    <row r="7" spans="1:18" ht="15" customHeight="1" x14ac:dyDescent="0.15">
      <c r="A7" s="246"/>
      <c r="B7" s="46" t="s">
        <v>414</v>
      </c>
      <c r="C7" s="327"/>
      <c r="D7" s="110">
        <v>398481</v>
      </c>
      <c r="E7" s="110">
        <v>217130</v>
      </c>
      <c r="F7" s="110">
        <v>200084</v>
      </c>
      <c r="G7" s="110">
        <v>174381</v>
      </c>
      <c r="H7" s="110">
        <v>549083</v>
      </c>
      <c r="I7" s="110">
        <v>220</v>
      </c>
      <c r="J7" s="110">
        <v>60</v>
      </c>
      <c r="K7" s="110">
        <v>56341</v>
      </c>
      <c r="L7" s="110">
        <v>32628489</v>
      </c>
      <c r="M7" s="110">
        <v>1921</v>
      </c>
      <c r="N7" s="110">
        <v>2516931</v>
      </c>
      <c r="O7" s="110">
        <v>114949</v>
      </c>
      <c r="P7" s="110">
        <v>782941445</v>
      </c>
      <c r="Q7" s="110">
        <v>8492</v>
      </c>
      <c r="R7" s="110">
        <v>316436626</v>
      </c>
    </row>
    <row r="8" spans="1:18" ht="15" customHeight="1" x14ac:dyDescent="0.15">
      <c r="A8" s="246"/>
      <c r="B8" s="46" t="s">
        <v>413</v>
      </c>
      <c r="C8" s="327"/>
      <c r="D8" s="49">
        <v>397297</v>
      </c>
      <c r="E8" s="49">
        <v>216091</v>
      </c>
      <c r="F8" s="49">
        <v>201153</v>
      </c>
      <c r="G8" s="49">
        <v>175913</v>
      </c>
      <c r="H8" s="49">
        <v>540691</v>
      </c>
      <c r="I8" s="49">
        <v>249</v>
      </c>
      <c r="J8" s="49">
        <v>64</v>
      </c>
      <c r="K8" s="49">
        <v>56519</v>
      </c>
      <c r="L8" s="49">
        <v>32620076</v>
      </c>
      <c r="M8" s="49">
        <v>1993</v>
      </c>
      <c r="N8" s="49">
        <v>2714190</v>
      </c>
      <c r="O8" s="49">
        <v>115508</v>
      </c>
      <c r="P8" s="49">
        <v>761446560</v>
      </c>
      <c r="Q8" s="49">
        <v>8735</v>
      </c>
      <c r="R8" s="49">
        <v>335582473</v>
      </c>
    </row>
    <row r="9" spans="1:18" ht="15" customHeight="1" x14ac:dyDescent="0.15">
      <c r="A9" s="246"/>
      <c r="B9" s="46" t="s">
        <v>412</v>
      </c>
      <c r="C9" s="32"/>
      <c r="D9" s="49">
        <v>396774</v>
      </c>
      <c r="E9" s="49">
        <v>216219</v>
      </c>
      <c r="F9" s="49">
        <v>202760</v>
      </c>
      <c r="G9" s="49">
        <v>176466</v>
      </c>
      <c r="H9" s="49">
        <v>528705.38395599998</v>
      </c>
      <c r="I9" s="49">
        <v>249</v>
      </c>
      <c r="J9" s="49">
        <v>68</v>
      </c>
      <c r="K9" s="49">
        <v>55607</v>
      </c>
      <c r="L9" s="49">
        <v>34541816</v>
      </c>
      <c r="M9" s="49">
        <v>2018</v>
      </c>
      <c r="N9" s="49">
        <v>2597930</v>
      </c>
      <c r="O9" s="49">
        <v>114950</v>
      </c>
      <c r="P9" s="49">
        <v>856645839</v>
      </c>
      <c r="Q9" s="49">
        <v>8638</v>
      </c>
      <c r="R9" s="49">
        <v>313365292</v>
      </c>
    </row>
    <row r="10" spans="1:18" ht="4.5" customHeight="1" thickBot="1" x14ac:dyDescent="0.2">
      <c r="A10" s="243"/>
      <c r="B10" s="243"/>
      <c r="C10" s="326"/>
      <c r="D10" s="325"/>
      <c r="E10" s="325"/>
      <c r="F10" s="325"/>
      <c r="G10" s="325"/>
      <c r="H10" s="325"/>
      <c r="I10" s="325"/>
      <c r="J10" s="325"/>
      <c r="K10" s="325"/>
      <c r="L10" s="325"/>
      <c r="M10" s="325"/>
      <c r="N10" s="325"/>
      <c r="O10" s="325"/>
      <c r="P10" s="325"/>
      <c r="Q10" s="325"/>
      <c r="R10" s="325"/>
    </row>
    <row r="11" spans="1:18" ht="10.5" thickTop="1" x14ac:dyDescent="0.15"/>
    <row r="12" spans="1:18" ht="10.5" x14ac:dyDescent="0.15">
      <c r="D12" s="324"/>
    </row>
    <row r="15" spans="1:18" x14ac:dyDescent="0.15">
      <c r="F15" s="323"/>
    </row>
  </sheetData>
  <mergeCells count="18">
    <mergeCell ref="Q4:R4"/>
    <mergeCell ref="G3:G5"/>
    <mergeCell ref="H3:H5"/>
    <mergeCell ref="I3:I5"/>
    <mergeCell ref="J3:J5"/>
    <mergeCell ref="K3:N3"/>
    <mergeCell ref="B2:B5"/>
    <mergeCell ref="D2:E2"/>
    <mergeCell ref="F2:G2"/>
    <mergeCell ref="H2:J2"/>
    <mergeCell ref="K2:R2"/>
    <mergeCell ref="D3:D5"/>
    <mergeCell ref="E3:E5"/>
    <mergeCell ref="F3:F5"/>
    <mergeCell ref="O3:R3"/>
    <mergeCell ref="K4:L4"/>
    <mergeCell ref="M4:N4"/>
    <mergeCell ref="O4:P4"/>
  </mergeCells>
  <phoneticPr fontId="4"/>
  <printOptions horizontalCentered="1"/>
  <pageMargins left="0.39370078740157483" right="0.39370078740157483" top="0.78740157480314965" bottom="0.59055118110236227" header="0.51181102362204722" footer="0.51181102362204722"/>
  <pageSetup paperSize="9" scale="120" orientation="landscape" r:id="rId1"/>
  <headerFooter alignWithMargins="0">
    <oddHeader>&amp;L&amp;9源泉所得・法人・酒・消費税関係&amp;R&amp;9&amp;F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0"/>
  <sheetViews>
    <sheetView zoomScaleNormal="100" zoomScaleSheetLayoutView="150" zoomScalePageLayoutView="130" workbookViewId="0"/>
  </sheetViews>
  <sheetFormatPr defaultColWidth="9.59765625" defaultRowHeight="9.75" x14ac:dyDescent="0.15"/>
  <cols>
    <col min="1" max="1" width="2" style="1" customWidth="1"/>
    <col min="2" max="2" width="19" style="1" customWidth="1"/>
    <col min="3" max="3" width="2" style="20" customWidth="1"/>
    <col min="4" max="4" width="21.19921875" style="20" customWidth="1"/>
    <col min="5" max="5" width="18.59765625" style="20" customWidth="1"/>
    <col min="6" max="6" width="21.19921875" style="20" customWidth="1"/>
    <col min="7" max="7" width="19.19921875" style="20" customWidth="1"/>
    <col min="8" max="9" width="25.3984375" style="20" customWidth="1"/>
    <col min="10" max="10" width="20.59765625" style="20" customWidth="1"/>
    <col min="11" max="11" width="25.3984375" style="20" customWidth="1"/>
    <col min="12" max="12" width="11.19921875" style="20" customWidth="1"/>
    <col min="13" max="16384" width="9.59765625" style="20"/>
  </cols>
  <sheetData>
    <row r="1" spans="1:12" s="1" customFormat="1" ht="11.25" customHeight="1" thickBot="1" x14ac:dyDescent="0.2">
      <c r="K1" s="68" t="s">
        <v>0</v>
      </c>
    </row>
    <row r="2" spans="1:12" s="1" customFormat="1" ht="3" customHeight="1" thickTop="1" x14ac:dyDescent="0.15">
      <c r="A2" s="3"/>
      <c r="B2" s="3"/>
      <c r="C2" s="3"/>
      <c r="D2" s="4"/>
      <c r="E2" s="4"/>
      <c r="F2" s="3"/>
      <c r="G2" s="3"/>
      <c r="H2" s="4"/>
      <c r="I2" s="4"/>
      <c r="J2" s="4"/>
      <c r="K2" s="3"/>
    </row>
    <row r="3" spans="1:12" s="1" customFormat="1" ht="12" customHeight="1" x14ac:dyDescent="0.15">
      <c r="A3" s="7"/>
      <c r="B3" s="355" t="s">
        <v>1</v>
      </c>
      <c r="C3" s="7"/>
      <c r="D3" s="357" t="s">
        <v>2</v>
      </c>
      <c r="E3" s="357" t="s">
        <v>29</v>
      </c>
      <c r="F3" s="359" t="s">
        <v>30</v>
      </c>
      <c r="G3" s="360"/>
      <c r="H3" s="351" t="s">
        <v>4</v>
      </c>
      <c r="I3" s="351" t="s">
        <v>31</v>
      </c>
      <c r="J3" s="351" t="s">
        <v>32</v>
      </c>
      <c r="K3" s="353" t="s">
        <v>7</v>
      </c>
    </row>
    <row r="4" spans="1:12" s="1" customFormat="1" ht="12" customHeight="1" x14ac:dyDescent="0.15">
      <c r="A4" s="7"/>
      <c r="B4" s="356"/>
      <c r="C4" s="7"/>
      <c r="D4" s="358"/>
      <c r="E4" s="358"/>
      <c r="F4" s="42" t="s">
        <v>33</v>
      </c>
      <c r="G4" s="43" t="s">
        <v>34</v>
      </c>
      <c r="H4" s="352"/>
      <c r="I4" s="352"/>
      <c r="J4" s="352"/>
      <c r="K4" s="354"/>
      <c r="L4" s="11"/>
    </row>
    <row r="5" spans="1:12" s="1" customFormat="1" ht="13.5" customHeight="1" x14ac:dyDescent="0.15">
      <c r="A5" s="44"/>
      <c r="B5" s="44"/>
      <c r="C5" s="45"/>
      <c r="D5" s="46" t="s">
        <v>8</v>
      </c>
      <c r="E5" s="46" t="s">
        <v>9</v>
      </c>
      <c r="F5" s="46" t="s">
        <v>8</v>
      </c>
      <c r="G5" s="46" t="s">
        <v>8</v>
      </c>
      <c r="H5" s="46" t="s">
        <v>8</v>
      </c>
      <c r="I5" s="46" t="s">
        <v>8</v>
      </c>
      <c r="J5" s="46" t="s">
        <v>9</v>
      </c>
      <c r="K5" s="46" t="s">
        <v>8</v>
      </c>
    </row>
    <row r="6" spans="1:12" ht="12" customHeight="1" x14ac:dyDescent="0.15">
      <c r="A6" s="15"/>
      <c r="B6" s="16" t="s">
        <v>10</v>
      </c>
      <c r="C6" s="17"/>
      <c r="D6" s="18">
        <v>1820580600</v>
      </c>
      <c r="E6" s="19">
        <v>100</v>
      </c>
      <c r="F6" s="18">
        <v>33295060</v>
      </c>
      <c r="G6" s="47">
        <v>0</v>
      </c>
      <c r="H6" s="18">
        <v>1853875660</v>
      </c>
      <c r="I6" s="18">
        <v>1797731655</v>
      </c>
      <c r="J6" s="19">
        <v>97</v>
      </c>
      <c r="K6" s="18">
        <v>-56144005</v>
      </c>
      <c r="L6" s="48"/>
    </row>
    <row r="7" spans="1:12" ht="12" customHeight="1" x14ac:dyDescent="0.15">
      <c r="A7" s="15"/>
      <c r="B7" s="16" t="s">
        <v>11</v>
      </c>
      <c r="C7" s="17"/>
      <c r="D7" s="18">
        <v>1861568547</v>
      </c>
      <c r="E7" s="19">
        <v>100</v>
      </c>
      <c r="F7" s="18">
        <v>41071591</v>
      </c>
      <c r="G7" s="47">
        <v>0</v>
      </c>
      <c r="H7" s="18">
        <v>1902640138</v>
      </c>
      <c r="I7" s="18">
        <v>1823382952</v>
      </c>
      <c r="J7" s="19">
        <v>95.8</v>
      </c>
      <c r="K7" s="18">
        <v>-79257185</v>
      </c>
    </row>
    <row r="8" spans="1:12" ht="12" customHeight="1" x14ac:dyDescent="0.15">
      <c r="A8" s="15"/>
      <c r="B8" s="335" t="s">
        <v>35</v>
      </c>
      <c r="C8" s="17"/>
      <c r="D8" s="18">
        <v>2638613325</v>
      </c>
      <c r="E8" s="19">
        <v>100</v>
      </c>
      <c r="F8" s="18">
        <v>62448851</v>
      </c>
      <c r="G8" s="47">
        <v>0</v>
      </c>
      <c r="H8" s="18">
        <v>2701062176</v>
      </c>
      <c r="I8" s="18">
        <v>2300717755</v>
      </c>
      <c r="J8" s="19">
        <v>85.2</v>
      </c>
      <c r="K8" s="18">
        <v>-400344421</v>
      </c>
    </row>
    <row r="9" spans="1:12" ht="8.25" customHeight="1" x14ac:dyDescent="0.15">
      <c r="A9" s="26"/>
      <c r="B9" s="26"/>
      <c r="C9" s="32"/>
      <c r="D9" s="49"/>
      <c r="E9" s="50"/>
      <c r="F9" s="49"/>
      <c r="G9" s="49"/>
      <c r="H9" s="49"/>
      <c r="I9" s="49"/>
      <c r="J9" s="19"/>
      <c r="K9" s="49"/>
    </row>
    <row r="10" spans="1:12" ht="12" customHeight="1" x14ac:dyDescent="0.15">
      <c r="A10" s="26"/>
      <c r="B10" s="31" t="s">
        <v>36</v>
      </c>
      <c r="C10" s="32"/>
      <c r="D10" s="81">
        <v>3628558</v>
      </c>
      <c r="E10" s="82">
        <v>0.1</v>
      </c>
      <c r="F10" s="83">
        <v>0</v>
      </c>
      <c r="G10" s="83">
        <v>0</v>
      </c>
      <c r="H10" s="49">
        <v>3628558</v>
      </c>
      <c r="I10" s="49">
        <v>3504448</v>
      </c>
      <c r="J10" s="82">
        <v>96.6</v>
      </c>
      <c r="K10" s="49">
        <v>-124109</v>
      </c>
      <c r="L10" s="21"/>
    </row>
    <row r="11" spans="1:12" ht="12" customHeight="1" x14ac:dyDescent="0.15">
      <c r="A11" s="26"/>
      <c r="B11" s="31" t="s">
        <v>37</v>
      </c>
      <c r="C11" s="32"/>
      <c r="D11" s="81">
        <v>417691895</v>
      </c>
      <c r="E11" s="82">
        <v>15.8</v>
      </c>
      <c r="F11" s="69">
        <v>3631189</v>
      </c>
      <c r="G11" s="83">
        <v>27899</v>
      </c>
      <c r="H11" s="49">
        <v>421350983</v>
      </c>
      <c r="I11" s="49">
        <v>412656871</v>
      </c>
      <c r="J11" s="78">
        <v>97.9</v>
      </c>
      <c r="K11" s="49">
        <v>-8694112</v>
      </c>
    </row>
    <row r="12" spans="1:12" ht="12" customHeight="1" x14ac:dyDescent="0.15">
      <c r="A12" s="26"/>
      <c r="B12" s="31" t="s">
        <v>38</v>
      </c>
      <c r="C12" s="32"/>
      <c r="D12" s="81">
        <v>10585473</v>
      </c>
      <c r="E12" s="82">
        <v>0.4</v>
      </c>
      <c r="F12" s="69">
        <v>594940</v>
      </c>
      <c r="G12" s="83">
        <v>0</v>
      </c>
      <c r="H12" s="49">
        <v>11180413</v>
      </c>
      <c r="I12" s="49">
        <v>10776124</v>
      </c>
      <c r="J12" s="78">
        <v>96.4</v>
      </c>
      <c r="K12" s="49">
        <v>-404288</v>
      </c>
    </row>
    <row r="13" spans="1:12" ht="12" customHeight="1" x14ac:dyDescent="0.15">
      <c r="A13" s="26"/>
      <c r="B13" s="31" t="s">
        <v>39</v>
      </c>
      <c r="C13" s="32"/>
      <c r="D13" s="81">
        <v>414248313</v>
      </c>
      <c r="E13" s="82">
        <v>15.7</v>
      </c>
      <c r="F13" s="69">
        <v>558530</v>
      </c>
      <c r="G13" s="69">
        <v>160543</v>
      </c>
      <c r="H13" s="49">
        <v>414967386</v>
      </c>
      <c r="I13" s="49">
        <v>386615017</v>
      </c>
      <c r="J13" s="78">
        <v>93.2</v>
      </c>
      <c r="K13" s="49">
        <v>-28352368</v>
      </c>
    </row>
    <row r="14" spans="1:12" ht="12" customHeight="1" x14ac:dyDescent="0.15">
      <c r="A14" s="26"/>
      <c r="B14" s="31" t="s">
        <v>40</v>
      </c>
      <c r="C14" s="32"/>
      <c r="D14" s="81">
        <v>456409860</v>
      </c>
      <c r="E14" s="82">
        <v>17.3</v>
      </c>
      <c r="F14" s="69">
        <v>341519</v>
      </c>
      <c r="G14" s="69">
        <v>790196</v>
      </c>
      <c r="H14" s="49">
        <v>457541575</v>
      </c>
      <c r="I14" s="49">
        <v>387596654</v>
      </c>
      <c r="J14" s="78">
        <v>84.7</v>
      </c>
      <c r="K14" s="49">
        <v>-69944921</v>
      </c>
    </row>
    <row r="15" spans="1:12" ht="4.5" customHeight="1" x14ac:dyDescent="0.15">
      <c r="A15" s="26"/>
      <c r="B15" s="26"/>
      <c r="C15" s="27"/>
      <c r="D15" s="28"/>
      <c r="E15" s="29"/>
      <c r="F15" s="28"/>
      <c r="G15" s="22"/>
      <c r="H15" s="28"/>
      <c r="I15" s="23"/>
      <c r="J15" s="28"/>
      <c r="K15" s="53"/>
    </row>
    <row r="16" spans="1:12" ht="12" customHeight="1" x14ac:dyDescent="0.15">
      <c r="A16" s="26"/>
      <c r="B16" s="31" t="s">
        <v>41</v>
      </c>
      <c r="C16" s="32"/>
      <c r="D16" s="81">
        <v>7084173</v>
      </c>
      <c r="E16" s="82">
        <v>0.3</v>
      </c>
      <c r="F16" s="69">
        <v>8000</v>
      </c>
      <c r="G16" s="83">
        <v>738202</v>
      </c>
      <c r="H16" s="49">
        <v>7830375</v>
      </c>
      <c r="I16" s="49">
        <v>6647574</v>
      </c>
      <c r="J16" s="78">
        <v>84.9</v>
      </c>
      <c r="K16" s="49">
        <v>-1182800</v>
      </c>
    </row>
    <row r="17" spans="1:11" ht="12" customHeight="1" x14ac:dyDescent="0.15">
      <c r="A17" s="26"/>
      <c r="B17" s="31" t="s">
        <v>42</v>
      </c>
      <c r="C17" s="32"/>
      <c r="D17" s="81">
        <v>16005249</v>
      </c>
      <c r="E17" s="82">
        <v>0.6</v>
      </c>
      <c r="F17" s="69">
        <v>3239099</v>
      </c>
      <c r="G17" s="69">
        <v>0</v>
      </c>
      <c r="H17" s="49">
        <v>19244348</v>
      </c>
      <c r="I17" s="49">
        <v>15350261</v>
      </c>
      <c r="J17" s="78">
        <v>79.8</v>
      </c>
      <c r="K17" s="49">
        <v>-3894086</v>
      </c>
    </row>
    <row r="18" spans="1:11" ht="12" customHeight="1" x14ac:dyDescent="0.15">
      <c r="A18" s="26"/>
      <c r="B18" s="31" t="s">
        <v>43</v>
      </c>
      <c r="C18" s="32"/>
      <c r="D18" s="81">
        <v>304299178</v>
      </c>
      <c r="E18" s="82">
        <v>11.5</v>
      </c>
      <c r="F18" s="69">
        <v>6913185</v>
      </c>
      <c r="G18" s="83">
        <v>64730</v>
      </c>
      <c r="H18" s="49">
        <v>311277093</v>
      </c>
      <c r="I18" s="49">
        <v>86089099</v>
      </c>
      <c r="J18" s="78">
        <v>27.7</v>
      </c>
      <c r="K18" s="49">
        <v>-225187993</v>
      </c>
    </row>
    <row r="19" spans="1:11" ht="12" customHeight="1" x14ac:dyDescent="0.15">
      <c r="A19" s="26"/>
      <c r="B19" s="31" t="s">
        <v>44</v>
      </c>
      <c r="C19" s="32"/>
      <c r="D19" s="81">
        <v>115152556</v>
      </c>
      <c r="E19" s="82">
        <v>4.4000000000000004</v>
      </c>
      <c r="F19" s="69">
        <v>34778701</v>
      </c>
      <c r="G19" s="83">
        <v>0</v>
      </c>
      <c r="H19" s="49">
        <v>149931257</v>
      </c>
      <c r="I19" s="49">
        <v>108414470</v>
      </c>
      <c r="J19" s="78">
        <v>72.3</v>
      </c>
      <c r="K19" s="49">
        <v>-41516786</v>
      </c>
    </row>
    <row r="20" spans="1:11" ht="12" customHeight="1" x14ac:dyDescent="0.15">
      <c r="A20" s="26"/>
      <c r="B20" s="31" t="s">
        <v>45</v>
      </c>
      <c r="C20" s="32"/>
      <c r="D20" s="81">
        <v>196281496</v>
      </c>
      <c r="E20" s="82">
        <v>7.5</v>
      </c>
      <c r="F20" s="69">
        <v>736011</v>
      </c>
      <c r="G20" s="83">
        <v>0</v>
      </c>
      <c r="H20" s="49">
        <v>197017507</v>
      </c>
      <c r="I20" s="49">
        <v>195059039</v>
      </c>
      <c r="J20" s="78">
        <v>99</v>
      </c>
      <c r="K20" s="49">
        <v>-1958467</v>
      </c>
    </row>
    <row r="21" spans="1:11" ht="4.5" customHeight="1" x14ac:dyDescent="0.15">
      <c r="A21" s="26"/>
      <c r="B21" s="26"/>
      <c r="C21" s="27"/>
      <c r="D21" s="28"/>
      <c r="E21" s="29"/>
      <c r="F21" s="28"/>
      <c r="G21" s="22"/>
      <c r="H21" s="28"/>
      <c r="I21" s="23"/>
      <c r="J21" s="28"/>
      <c r="K21" s="53"/>
    </row>
    <row r="22" spans="1:11" ht="12" customHeight="1" x14ac:dyDescent="0.15">
      <c r="A22" s="26"/>
      <c r="B22" s="31" t="s">
        <v>46</v>
      </c>
      <c r="C22" s="32"/>
      <c r="D22" s="81">
        <v>400320012</v>
      </c>
      <c r="E22" s="82">
        <v>15.2</v>
      </c>
      <c r="F22" s="69">
        <v>2455310</v>
      </c>
      <c r="G22" s="83">
        <v>0</v>
      </c>
      <c r="H22" s="49">
        <v>402775322</v>
      </c>
      <c r="I22" s="49">
        <v>388858440</v>
      </c>
      <c r="J22" s="78">
        <v>96.5</v>
      </c>
      <c r="K22" s="49">
        <v>-13916881</v>
      </c>
    </row>
    <row r="23" spans="1:11" ht="12" customHeight="1" x14ac:dyDescent="0.15">
      <c r="A23" s="26"/>
      <c r="B23" s="31" t="s">
        <v>47</v>
      </c>
      <c r="C23" s="32"/>
      <c r="D23" s="81">
        <v>569076</v>
      </c>
      <c r="E23" s="82">
        <v>0</v>
      </c>
      <c r="F23" s="69">
        <v>9192365</v>
      </c>
      <c r="G23" s="83">
        <v>0</v>
      </c>
      <c r="H23" s="49">
        <v>9761441</v>
      </c>
      <c r="I23" s="49">
        <v>5490024</v>
      </c>
      <c r="J23" s="78">
        <v>56.2</v>
      </c>
      <c r="K23" s="49">
        <v>-4271417</v>
      </c>
    </row>
    <row r="24" spans="1:11" ht="12" customHeight="1" x14ac:dyDescent="0.15">
      <c r="A24" s="26"/>
      <c r="B24" s="31" t="s">
        <v>48</v>
      </c>
      <c r="C24" s="32"/>
      <c r="D24" s="81">
        <v>293826016</v>
      </c>
      <c r="E24" s="82">
        <v>11.1</v>
      </c>
      <c r="F24" s="83">
        <v>0</v>
      </c>
      <c r="G24" s="83">
        <v>0</v>
      </c>
      <c r="H24" s="49">
        <v>293826016</v>
      </c>
      <c r="I24" s="49">
        <v>293650829</v>
      </c>
      <c r="J24" s="78">
        <v>99.9</v>
      </c>
      <c r="K24" s="49">
        <v>-175186</v>
      </c>
    </row>
    <row r="25" spans="1:11" ht="12" customHeight="1" x14ac:dyDescent="0.15">
      <c r="A25" s="26"/>
      <c r="B25" s="31" t="s">
        <v>49</v>
      </c>
      <c r="C25" s="32"/>
      <c r="D25" s="81">
        <v>11470</v>
      </c>
      <c r="E25" s="82">
        <v>0</v>
      </c>
      <c r="F25" s="83">
        <v>0</v>
      </c>
      <c r="G25" s="83">
        <v>0</v>
      </c>
      <c r="H25" s="49">
        <v>11470</v>
      </c>
      <c r="I25" s="49">
        <v>8899</v>
      </c>
      <c r="J25" s="78">
        <v>77.599999999999994</v>
      </c>
      <c r="K25" s="49">
        <v>-2570</v>
      </c>
    </row>
    <row r="26" spans="1:11" ht="12" customHeight="1" x14ac:dyDescent="0.15">
      <c r="A26" s="26"/>
      <c r="B26" s="31" t="s">
        <v>50</v>
      </c>
      <c r="C26" s="32"/>
      <c r="D26" s="81">
        <v>2500000</v>
      </c>
      <c r="E26" s="82">
        <v>0.1</v>
      </c>
      <c r="F26" s="51">
        <v>0</v>
      </c>
      <c r="G26" s="81">
        <v>-1781570</v>
      </c>
      <c r="H26" s="49">
        <v>718430</v>
      </c>
      <c r="I26" s="83">
        <v>0</v>
      </c>
      <c r="J26" s="83">
        <v>0</v>
      </c>
      <c r="K26" s="49">
        <v>-718430</v>
      </c>
    </row>
    <row r="27" spans="1:11" ht="3" customHeight="1" thickBot="1" x14ac:dyDescent="0.2">
      <c r="A27" s="37"/>
      <c r="B27" s="37"/>
      <c r="C27" s="38"/>
      <c r="D27" s="39"/>
      <c r="E27" s="39"/>
      <c r="F27" s="39"/>
      <c r="G27" s="39"/>
      <c r="H27" s="39"/>
      <c r="I27" s="39"/>
      <c r="J27" s="54" t="s">
        <v>51</v>
      </c>
      <c r="K27" s="39"/>
    </row>
    <row r="28" spans="1:11" ht="3" customHeight="1" thickTop="1" x14ac:dyDescent="0.15"/>
    <row r="29" spans="1:11" x14ac:dyDescent="0.15">
      <c r="B29" s="1" t="s">
        <v>52</v>
      </c>
    </row>
    <row r="30" spans="1:11" x14ac:dyDescent="0.15">
      <c r="E30" s="25"/>
      <c r="F30" s="21"/>
    </row>
  </sheetData>
  <mergeCells count="8">
    <mergeCell ref="J3:J4"/>
    <mergeCell ref="K3:K4"/>
    <mergeCell ref="B3:B4"/>
    <mergeCell ref="D3:D4"/>
    <mergeCell ref="E3:E4"/>
    <mergeCell ref="F3:G3"/>
    <mergeCell ref="H3:H4"/>
    <mergeCell ref="I3:I4"/>
  </mergeCells>
  <phoneticPr fontId="4"/>
  <printOptions horizontalCentered="1"/>
  <pageMargins left="0.70866141732283472" right="0.70866141732283472" top="0.74803149606299213" bottom="0.74803149606299213" header="0.31496062992125984" footer="0.31496062992125984"/>
  <pageSetup paperSize="8" scale="140" orientation="landscape" r:id="rId1"/>
  <headerFooter>
    <oddHeader>&amp;L&amp;9一般会計歳出決算額&amp;R&amp;9&amp;F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45"/>
  <sheetViews>
    <sheetView zoomScaleNormal="100" zoomScaleSheetLayoutView="142" zoomScalePageLayoutView="124" workbookViewId="0"/>
  </sheetViews>
  <sheetFormatPr defaultColWidth="9.59765625" defaultRowHeight="9.75" x14ac:dyDescent="0.15"/>
  <cols>
    <col min="1" max="1" width="0.3984375" style="20" customWidth="1"/>
    <col min="2" max="2" width="8.3984375" style="1" customWidth="1"/>
    <col min="3" max="3" width="2.3984375" style="1" customWidth="1"/>
    <col min="4" max="4" width="12" style="1" customWidth="1"/>
    <col min="5" max="5" width="1" style="20" customWidth="1"/>
    <col min="6" max="6" width="19.59765625" style="20" customWidth="1"/>
    <col min="7" max="7" width="14.59765625" style="20" customWidth="1"/>
    <col min="8" max="8" width="14.3984375" style="20" customWidth="1"/>
    <col min="9" max="10" width="20" style="20" customWidth="1"/>
    <col min="11" max="11" width="20.19921875" style="20" customWidth="1"/>
    <col min="12" max="12" width="9.59765625" style="20"/>
    <col min="13" max="13" width="13.796875" style="20" bestFit="1" customWidth="1"/>
    <col min="14" max="14" width="11.3984375" style="20" bestFit="1" customWidth="1"/>
    <col min="15" max="15" width="9.59765625" style="20"/>
    <col min="16" max="18" width="13.796875" style="20" bestFit="1" customWidth="1"/>
    <col min="19" max="16384" width="9.59765625" style="20"/>
  </cols>
  <sheetData>
    <row r="1" spans="1:14" s="1" customFormat="1" ht="14.25" customHeight="1" thickBot="1" x14ac:dyDescent="0.2">
      <c r="B1" s="55" t="s">
        <v>53</v>
      </c>
      <c r="K1" s="336" t="s">
        <v>436</v>
      </c>
    </row>
    <row r="2" spans="1:14" s="1" customFormat="1" ht="36" customHeight="1" thickTop="1" x14ac:dyDescent="0.15">
      <c r="A2" s="56"/>
      <c r="B2" s="366" t="s">
        <v>54</v>
      </c>
      <c r="C2" s="366"/>
      <c r="D2" s="366"/>
      <c r="E2" s="56"/>
      <c r="F2" s="57" t="s">
        <v>55</v>
      </c>
      <c r="G2" s="58" t="s">
        <v>56</v>
      </c>
      <c r="H2" s="57" t="s">
        <v>57</v>
      </c>
      <c r="I2" s="59" t="s">
        <v>4</v>
      </c>
      <c r="J2" s="59" t="s">
        <v>5</v>
      </c>
      <c r="K2" s="60" t="s">
        <v>31</v>
      </c>
      <c r="L2" s="11"/>
    </row>
    <row r="3" spans="1:14" ht="21" customHeight="1" x14ac:dyDescent="0.15">
      <c r="A3" s="61"/>
      <c r="B3" s="367" t="s">
        <v>58</v>
      </c>
      <c r="C3" s="367"/>
      <c r="D3" s="367"/>
      <c r="E3" s="177"/>
      <c r="F3" s="235"/>
      <c r="G3" s="235"/>
      <c r="H3" s="235"/>
      <c r="I3" s="235"/>
      <c r="J3" s="235"/>
      <c r="K3" s="235"/>
    </row>
    <row r="4" spans="1:14" x14ac:dyDescent="0.15">
      <c r="A4" s="62"/>
      <c r="B4" s="369" t="s">
        <v>440</v>
      </c>
      <c r="C4" s="369"/>
      <c r="D4" s="165" t="s">
        <v>452</v>
      </c>
      <c r="E4" s="17"/>
      <c r="F4" s="222">
        <v>2025122654</v>
      </c>
      <c r="G4" s="47">
        <v>0</v>
      </c>
      <c r="H4" s="222">
        <v>1922611</v>
      </c>
      <c r="I4" s="222">
        <v>2027045265</v>
      </c>
      <c r="J4" s="222">
        <v>2035252873</v>
      </c>
      <c r="K4" s="222">
        <v>2008011132</v>
      </c>
    </row>
    <row r="5" spans="1:14" x14ac:dyDescent="0.15">
      <c r="A5" s="62"/>
      <c r="B5" s="15"/>
      <c r="C5" s="15"/>
      <c r="D5" s="236"/>
      <c r="E5" s="17"/>
      <c r="F5" s="222"/>
      <c r="G5" s="222"/>
      <c r="H5" s="222"/>
      <c r="I5" s="222"/>
      <c r="J5" s="222"/>
      <c r="K5" s="222"/>
    </row>
    <row r="6" spans="1:14" x14ac:dyDescent="0.15">
      <c r="A6" s="62"/>
      <c r="B6" s="369" t="s">
        <v>441</v>
      </c>
      <c r="C6" s="369"/>
      <c r="D6" s="165" t="s">
        <v>453</v>
      </c>
      <c r="E6" s="17"/>
      <c r="F6" s="222">
        <v>2063322010</v>
      </c>
      <c r="G6" s="47">
        <v>0</v>
      </c>
      <c r="H6" s="222">
        <v>1876066</v>
      </c>
      <c r="I6" s="222">
        <v>2065198076</v>
      </c>
      <c r="J6" s="222">
        <v>2058064017</v>
      </c>
      <c r="K6" s="222">
        <v>2043330144</v>
      </c>
    </row>
    <row r="7" spans="1:14" x14ac:dyDescent="0.15">
      <c r="A7" s="62"/>
      <c r="C7" s="15"/>
      <c r="D7" s="236"/>
      <c r="E7" s="17"/>
      <c r="F7" s="222"/>
      <c r="G7" s="222"/>
      <c r="H7" s="222"/>
      <c r="I7" s="222"/>
      <c r="J7" s="222"/>
      <c r="K7" s="222"/>
    </row>
    <row r="8" spans="1:14" x14ac:dyDescent="0.15">
      <c r="A8" s="62"/>
      <c r="C8" s="203"/>
      <c r="D8" s="165" t="s">
        <v>454</v>
      </c>
      <c r="E8" s="17"/>
      <c r="F8" s="222">
        <v>2120881915</v>
      </c>
      <c r="G8" s="47">
        <v>0</v>
      </c>
      <c r="H8" s="222">
        <v>494126</v>
      </c>
      <c r="I8" s="222">
        <v>2121376041</v>
      </c>
      <c r="J8" s="222">
        <v>2126537144</v>
      </c>
      <c r="K8" s="222">
        <v>2091333257</v>
      </c>
      <c r="L8" s="52"/>
    </row>
    <row r="9" spans="1:14" x14ac:dyDescent="0.15">
      <c r="A9" s="64"/>
      <c r="B9" s="26"/>
      <c r="C9" s="26"/>
      <c r="D9" s="26"/>
      <c r="E9" s="27"/>
      <c r="F9" s="28"/>
      <c r="G9" s="237"/>
      <c r="H9" s="28"/>
      <c r="I9" s="22"/>
      <c r="J9" s="28"/>
      <c r="K9" s="28"/>
    </row>
    <row r="10" spans="1:14" ht="15" customHeight="1" x14ac:dyDescent="0.15">
      <c r="A10" s="26"/>
      <c r="B10" s="361"/>
      <c r="C10" s="361"/>
      <c r="D10" s="361"/>
      <c r="E10" s="32"/>
      <c r="F10" s="28"/>
      <c r="G10" s="237"/>
      <c r="H10" s="238"/>
      <c r="I10" s="28"/>
      <c r="J10" s="28"/>
      <c r="K10" s="28"/>
    </row>
    <row r="11" spans="1:14" ht="15" customHeight="1" x14ac:dyDescent="0.15">
      <c r="A11" s="26"/>
      <c r="B11" s="363" t="s">
        <v>59</v>
      </c>
      <c r="C11" s="368"/>
      <c r="D11" s="368"/>
      <c r="E11" s="32"/>
      <c r="F11" s="239">
        <v>9551935</v>
      </c>
      <c r="G11" s="240">
        <v>0</v>
      </c>
      <c r="H11" s="239">
        <v>413150</v>
      </c>
      <c r="I11" s="239">
        <v>9965085</v>
      </c>
      <c r="J11" s="239">
        <v>10119312</v>
      </c>
      <c r="K11" s="239">
        <v>7208038</v>
      </c>
    </row>
    <row r="12" spans="1:14" ht="15" customHeight="1" x14ac:dyDescent="0.15">
      <c r="A12" s="26"/>
      <c r="B12" s="361" t="s">
        <v>60</v>
      </c>
      <c r="C12" s="362"/>
      <c r="D12" s="362"/>
      <c r="E12" s="32"/>
      <c r="F12" s="239">
        <v>650347805</v>
      </c>
      <c r="G12" s="240">
        <v>0</v>
      </c>
      <c r="H12" s="240">
        <v>0</v>
      </c>
      <c r="I12" s="239">
        <v>650347805</v>
      </c>
      <c r="J12" s="239">
        <v>650178921</v>
      </c>
      <c r="K12" s="239">
        <v>650178921</v>
      </c>
    </row>
    <row r="13" spans="1:14" ht="15" customHeight="1" x14ac:dyDescent="0.15">
      <c r="A13" s="26"/>
      <c r="B13" s="364" t="s">
        <v>61</v>
      </c>
      <c r="C13" s="365"/>
      <c r="D13" s="365"/>
      <c r="E13" s="32"/>
      <c r="F13" s="69">
        <v>4037878</v>
      </c>
      <c r="G13" s="47">
        <v>0</v>
      </c>
      <c r="H13" s="47">
        <v>0</v>
      </c>
      <c r="I13" s="69">
        <v>4037878</v>
      </c>
      <c r="J13" s="69">
        <v>4037880</v>
      </c>
      <c r="K13" s="69">
        <v>4020000</v>
      </c>
      <c r="N13" s="65"/>
    </row>
    <row r="14" spans="1:14" ht="15" customHeight="1" x14ac:dyDescent="0.15">
      <c r="A14" s="26"/>
      <c r="B14" s="361" t="s">
        <v>62</v>
      </c>
      <c r="C14" s="362"/>
      <c r="D14" s="362"/>
      <c r="E14" s="32"/>
      <c r="F14" s="69">
        <v>699013183</v>
      </c>
      <c r="G14" s="47">
        <v>0</v>
      </c>
      <c r="H14" s="47">
        <v>0</v>
      </c>
      <c r="I14" s="69">
        <v>699013183</v>
      </c>
      <c r="J14" s="69">
        <v>701447916</v>
      </c>
      <c r="K14" s="69">
        <v>699013135</v>
      </c>
    </row>
    <row r="15" spans="1:14" ht="15" customHeight="1" x14ac:dyDescent="0.15">
      <c r="A15" s="26"/>
      <c r="B15" s="361" t="s">
        <v>63</v>
      </c>
      <c r="C15" s="362"/>
      <c r="D15" s="362"/>
      <c r="E15" s="32"/>
      <c r="F15" s="69">
        <v>582039</v>
      </c>
      <c r="G15" s="47">
        <v>0</v>
      </c>
      <c r="H15" s="47">
        <v>0</v>
      </c>
      <c r="I15" s="69">
        <v>582039</v>
      </c>
      <c r="J15" s="69">
        <v>40213</v>
      </c>
      <c r="K15" s="69">
        <v>40213</v>
      </c>
    </row>
    <row r="16" spans="1:14" ht="4.5" customHeight="1" x14ac:dyDescent="0.15">
      <c r="A16" s="26"/>
      <c r="B16" s="26"/>
      <c r="D16" s="49"/>
      <c r="E16" s="27"/>
      <c r="F16" s="28"/>
      <c r="G16" s="22"/>
      <c r="H16" s="28"/>
      <c r="I16" s="23"/>
      <c r="J16" s="28"/>
      <c r="K16" s="53"/>
      <c r="L16" s="24"/>
      <c r="M16" s="30"/>
    </row>
    <row r="17" spans="1:13" ht="15" customHeight="1" x14ac:dyDescent="0.15">
      <c r="A17" s="26"/>
      <c r="B17" s="363" t="s">
        <v>64</v>
      </c>
      <c r="C17" s="362"/>
      <c r="D17" s="362"/>
      <c r="E17" s="32"/>
      <c r="F17" s="69">
        <v>136946</v>
      </c>
      <c r="G17" s="47">
        <v>0</v>
      </c>
      <c r="H17" s="47">
        <v>0</v>
      </c>
      <c r="I17" s="69">
        <v>136946</v>
      </c>
      <c r="J17" s="69">
        <v>172304</v>
      </c>
      <c r="K17" s="69">
        <v>48004</v>
      </c>
    </row>
    <row r="18" spans="1:13" ht="15" customHeight="1" x14ac:dyDescent="0.15">
      <c r="A18" s="26"/>
      <c r="B18" s="361" t="s">
        <v>65</v>
      </c>
      <c r="C18" s="362"/>
      <c r="D18" s="362"/>
      <c r="E18" s="32"/>
      <c r="F18" s="239">
        <v>51211</v>
      </c>
      <c r="G18" s="240">
        <v>0</v>
      </c>
      <c r="H18" s="239">
        <v>0</v>
      </c>
      <c r="I18" s="239">
        <v>51211</v>
      </c>
      <c r="J18" s="239">
        <v>64150</v>
      </c>
      <c r="K18" s="239">
        <v>9</v>
      </c>
    </row>
    <row r="19" spans="1:13" ht="15" customHeight="1" x14ac:dyDescent="0.15">
      <c r="A19" s="26"/>
      <c r="B19" s="364" t="s">
        <v>66</v>
      </c>
      <c r="C19" s="365"/>
      <c r="D19" s="365"/>
      <c r="E19" s="32"/>
      <c r="F19" s="239">
        <v>8533583</v>
      </c>
      <c r="G19" s="47">
        <v>0</v>
      </c>
      <c r="H19" s="69">
        <v>80976</v>
      </c>
      <c r="I19" s="69">
        <v>8614559</v>
      </c>
      <c r="J19" s="69">
        <v>8456790</v>
      </c>
      <c r="K19" s="69">
        <v>8333345</v>
      </c>
    </row>
    <row r="20" spans="1:13" ht="15" customHeight="1" x14ac:dyDescent="0.15">
      <c r="A20" s="26"/>
      <c r="B20" s="361" t="s">
        <v>67</v>
      </c>
      <c r="C20" s="362"/>
      <c r="D20" s="362"/>
      <c r="E20" s="32"/>
      <c r="F20" s="69">
        <v>137588</v>
      </c>
      <c r="G20" s="47">
        <v>0</v>
      </c>
      <c r="H20" s="47">
        <v>0</v>
      </c>
      <c r="I20" s="69">
        <v>137588</v>
      </c>
      <c r="J20" s="69">
        <v>166781</v>
      </c>
      <c r="K20" s="69">
        <v>10189</v>
      </c>
    </row>
    <row r="21" spans="1:13" ht="15" customHeight="1" x14ac:dyDescent="0.15">
      <c r="A21" s="26"/>
      <c r="B21" s="364" t="s">
        <v>68</v>
      </c>
      <c r="C21" s="365"/>
      <c r="D21" s="365"/>
      <c r="E21" s="32"/>
      <c r="F21" s="69">
        <v>629</v>
      </c>
      <c r="G21" s="47">
        <v>0</v>
      </c>
      <c r="H21" s="47">
        <v>0</v>
      </c>
      <c r="I21" s="69">
        <v>629</v>
      </c>
      <c r="J21" s="69">
        <v>517</v>
      </c>
      <c r="K21" s="69">
        <v>517</v>
      </c>
    </row>
    <row r="22" spans="1:13" ht="4.5" customHeight="1" x14ac:dyDescent="0.15">
      <c r="A22" s="26"/>
      <c r="B22" s="26"/>
      <c r="D22" s="49"/>
      <c r="E22" s="27"/>
      <c r="F22" s="28"/>
      <c r="G22" s="22"/>
      <c r="H22" s="28"/>
      <c r="I22" s="23"/>
      <c r="J22" s="28"/>
      <c r="K22" s="53"/>
      <c r="L22" s="24"/>
      <c r="M22" s="30"/>
    </row>
    <row r="23" spans="1:13" ht="15" customHeight="1" x14ac:dyDescent="0.15">
      <c r="A23" s="26"/>
      <c r="B23" s="363" t="s">
        <v>69</v>
      </c>
      <c r="C23" s="368"/>
      <c r="D23" s="368"/>
      <c r="E23" s="32"/>
      <c r="F23" s="69">
        <v>417509</v>
      </c>
      <c r="G23" s="47">
        <v>0</v>
      </c>
      <c r="H23" s="47">
        <v>0</v>
      </c>
      <c r="I23" s="69">
        <v>417509</v>
      </c>
      <c r="J23" s="69">
        <v>650562</v>
      </c>
      <c r="K23" s="69">
        <v>336724</v>
      </c>
    </row>
    <row r="24" spans="1:13" ht="15" customHeight="1" x14ac:dyDescent="0.15">
      <c r="A24" s="26"/>
      <c r="B24" s="363" t="s">
        <v>70</v>
      </c>
      <c r="C24" s="368"/>
      <c r="D24" s="368"/>
      <c r="E24" s="32"/>
      <c r="F24" s="69">
        <v>721408871</v>
      </c>
      <c r="G24" s="47">
        <v>0</v>
      </c>
      <c r="H24" s="47">
        <v>0</v>
      </c>
      <c r="I24" s="69">
        <v>721408871</v>
      </c>
      <c r="J24" s="69">
        <v>724972365</v>
      </c>
      <c r="K24" s="69">
        <v>697029337</v>
      </c>
    </row>
    <row r="25" spans="1:13" ht="15" customHeight="1" x14ac:dyDescent="0.15">
      <c r="A25" s="26"/>
      <c r="B25" s="370" t="s">
        <v>71</v>
      </c>
      <c r="C25" s="370"/>
      <c r="D25" s="370"/>
      <c r="E25" s="32"/>
      <c r="F25" s="69">
        <v>5038623</v>
      </c>
      <c r="G25" s="47">
        <v>0</v>
      </c>
      <c r="H25" s="47">
        <v>0</v>
      </c>
      <c r="I25" s="69">
        <v>5038623</v>
      </c>
      <c r="J25" s="69">
        <v>4832622</v>
      </c>
      <c r="K25" s="69">
        <v>4832622</v>
      </c>
      <c r="M25" s="66"/>
    </row>
    <row r="26" spans="1:13" ht="15" customHeight="1" x14ac:dyDescent="0.15">
      <c r="A26" s="26"/>
      <c r="B26" s="361" t="s">
        <v>72</v>
      </c>
      <c r="C26" s="362"/>
      <c r="D26" s="362"/>
      <c r="E26" s="32"/>
      <c r="F26" s="69">
        <v>2360865</v>
      </c>
      <c r="G26" s="47">
        <v>0</v>
      </c>
      <c r="H26" s="47">
        <v>0</v>
      </c>
      <c r="I26" s="69">
        <v>2360865</v>
      </c>
      <c r="J26" s="69">
        <v>2603218</v>
      </c>
      <c r="K26" s="69">
        <v>2098852</v>
      </c>
      <c r="M26" s="66"/>
    </row>
    <row r="27" spans="1:13" ht="15" customHeight="1" x14ac:dyDescent="0.15">
      <c r="A27" s="26"/>
      <c r="B27" s="361" t="s">
        <v>81</v>
      </c>
      <c r="C27" s="362"/>
      <c r="D27" s="362"/>
      <c r="E27" s="32"/>
      <c r="F27" s="69">
        <v>19263250</v>
      </c>
      <c r="G27" s="47">
        <v>0</v>
      </c>
      <c r="H27" s="83">
        <v>0</v>
      </c>
      <c r="I27" s="69">
        <v>19263250</v>
      </c>
      <c r="J27" s="69">
        <v>18793587</v>
      </c>
      <c r="K27" s="69">
        <v>18183345</v>
      </c>
      <c r="L27" s="52"/>
    </row>
    <row r="28" spans="1:13" ht="15" customHeight="1" x14ac:dyDescent="0.15">
      <c r="A28" s="26"/>
      <c r="B28" s="26"/>
      <c r="C28" s="26"/>
      <c r="D28" s="26"/>
      <c r="E28" s="27"/>
      <c r="F28" s="28"/>
      <c r="G28" s="28"/>
      <c r="H28" s="28"/>
      <c r="I28" s="28"/>
      <c r="J28" s="28"/>
      <c r="K28" s="28"/>
    </row>
    <row r="29" spans="1:13" x14ac:dyDescent="0.15">
      <c r="A29" s="64"/>
      <c r="B29" s="355" t="s">
        <v>73</v>
      </c>
      <c r="C29" s="355"/>
      <c r="D29" s="355"/>
      <c r="E29" s="32"/>
      <c r="F29" s="28"/>
      <c r="G29" s="28"/>
      <c r="H29" s="28"/>
      <c r="I29" s="28"/>
      <c r="J29" s="28"/>
      <c r="K29" s="28"/>
    </row>
    <row r="30" spans="1:13" ht="9.75" customHeight="1" x14ac:dyDescent="0.15">
      <c r="A30" s="26"/>
      <c r="B30" s="369" t="s">
        <v>440</v>
      </c>
      <c r="C30" s="369"/>
      <c r="D30" s="165" t="s">
        <v>455</v>
      </c>
      <c r="E30" s="17"/>
      <c r="F30" s="222">
        <v>117376433</v>
      </c>
      <c r="G30" s="222">
        <v>2471590</v>
      </c>
      <c r="H30" s="222">
        <v>0</v>
      </c>
      <c r="I30" s="222">
        <v>119848023</v>
      </c>
      <c r="J30" s="222">
        <v>86235288</v>
      </c>
      <c r="K30" s="222">
        <v>111029397</v>
      </c>
    </row>
    <row r="31" spans="1:13" ht="9.75" customHeight="1" x14ac:dyDescent="0.15">
      <c r="A31" s="62"/>
      <c r="B31" s="15"/>
      <c r="C31" s="15"/>
      <c r="D31" s="236"/>
      <c r="E31" s="17"/>
      <c r="F31" s="222"/>
      <c r="G31" s="222"/>
      <c r="H31" s="222"/>
      <c r="I31" s="222"/>
      <c r="J31" s="222"/>
      <c r="K31" s="222"/>
    </row>
    <row r="32" spans="1:13" ht="9.75" customHeight="1" x14ac:dyDescent="0.15">
      <c r="A32" s="62"/>
      <c r="B32" s="369" t="s">
        <v>441</v>
      </c>
      <c r="C32" s="369"/>
      <c r="D32" s="165" t="s">
        <v>453</v>
      </c>
      <c r="E32" s="17"/>
      <c r="F32" s="222">
        <v>113916674</v>
      </c>
      <c r="G32" s="222">
        <v>1876501</v>
      </c>
      <c r="H32" s="222">
        <v>0</v>
      </c>
      <c r="I32" s="222">
        <v>115793175</v>
      </c>
      <c r="J32" s="222">
        <v>92271854</v>
      </c>
      <c r="K32" s="222">
        <v>107100173</v>
      </c>
    </row>
    <row r="33" spans="1:11" x14ac:dyDescent="0.15">
      <c r="A33" s="62"/>
      <c r="C33" s="15"/>
      <c r="D33" s="236"/>
      <c r="E33" s="17"/>
      <c r="F33" s="241"/>
      <c r="G33" s="241"/>
      <c r="H33" s="241"/>
      <c r="I33" s="241"/>
      <c r="J33" s="241"/>
      <c r="K33" s="241"/>
    </row>
    <row r="34" spans="1:11" ht="9.75" customHeight="1" x14ac:dyDescent="0.15">
      <c r="A34" s="62"/>
      <c r="C34" s="203"/>
      <c r="D34" s="165" t="s">
        <v>456</v>
      </c>
      <c r="E34" s="17"/>
      <c r="F34" s="222">
        <f>+F36+F37+F38+F39+F40+F41</f>
        <v>148988289</v>
      </c>
      <c r="G34" s="222">
        <f>+G36+G37+G38+G39+G40+G41</f>
        <v>4918714</v>
      </c>
      <c r="H34" s="222">
        <v>0</v>
      </c>
      <c r="I34" s="222">
        <f>+I36+I37+I38+I39+I40+I41</f>
        <v>153907003</v>
      </c>
      <c r="J34" s="222">
        <f t="shared" ref="J34:K34" si="0">+J36+J37+J38+J39+J40+J41</f>
        <v>118167946</v>
      </c>
      <c r="K34" s="222">
        <f t="shared" si="0"/>
        <v>136457264</v>
      </c>
    </row>
    <row r="35" spans="1:11" x14ac:dyDescent="0.15">
      <c r="A35" s="62"/>
      <c r="B35" s="26"/>
      <c r="C35" s="26"/>
      <c r="D35" s="26"/>
      <c r="E35" s="27"/>
      <c r="F35" s="28"/>
      <c r="G35" s="28"/>
      <c r="H35" s="28"/>
      <c r="I35" s="22"/>
      <c r="J35" s="28"/>
      <c r="K35" s="28"/>
    </row>
    <row r="36" spans="1:11" ht="15" customHeight="1" x14ac:dyDescent="0.15">
      <c r="A36" s="64"/>
      <c r="B36" s="363" t="s">
        <v>82</v>
      </c>
      <c r="C36" s="363"/>
      <c r="D36" s="363"/>
      <c r="E36" s="242"/>
      <c r="F36" s="69">
        <v>35151902</v>
      </c>
      <c r="G36" s="69">
        <v>1802576</v>
      </c>
      <c r="H36" s="69">
        <v>0</v>
      </c>
      <c r="I36" s="69">
        <v>36954478</v>
      </c>
      <c r="J36" s="69">
        <v>29970404</v>
      </c>
      <c r="K36" s="69">
        <v>30298036</v>
      </c>
    </row>
    <row r="37" spans="1:11" ht="15" customHeight="1" x14ac:dyDescent="0.15">
      <c r="A37" s="26"/>
      <c r="B37" s="361" t="s">
        <v>74</v>
      </c>
      <c r="C37" s="361"/>
      <c r="D37" s="361"/>
      <c r="E37" s="32"/>
      <c r="F37" s="69">
        <v>89625289</v>
      </c>
      <c r="G37" s="69">
        <v>2553691</v>
      </c>
      <c r="H37" s="69">
        <v>0</v>
      </c>
      <c r="I37" s="69">
        <f>F37+G37+H37</f>
        <v>92178980</v>
      </c>
      <c r="J37" s="69">
        <v>71345865</v>
      </c>
      <c r="K37" s="69">
        <v>84485944</v>
      </c>
    </row>
    <row r="38" spans="1:11" ht="15" customHeight="1" x14ac:dyDescent="0.15">
      <c r="A38" s="26"/>
      <c r="B38" s="361" t="s">
        <v>75</v>
      </c>
      <c r="C38" s="361"/>
      <c r="D38" s="361"/>
      <c r="E38" s="32"/>
      <c r="F38" s="69">
        <v>10637338</v>
      </c>
      <c r="G38" s="69">
        <v>134056</v>
      </c>
      <c r="H38" s="69">
        <v>0</v>
      </c>
      <c r="I38" s="69">
        <f>F38+G38+H38</f>
        <v>10771394</v>
      </c>
      <c r="J38" s="69">
        <v>8277551</v>
      </c>
      <c r="K38" s="69">
        <v>9524340</v>
      </c>
    </row>
    <row r="39" spans="1:11" ht="15" customHeight="1" x14ac:dyDescent="0.15">
      <c r="A39" s="26">
        <f>+A18</f>
        <v>0</v>
      </c>
      <c r="B39" s="364" t="s">
        <v>76</v>
      </c>
      <c r="C39" s="364"/>
      <c r="D39" s="364"/>
      <c r="E39" s="32"/>
      <c r="F39" s="69">
        <v>8583595</v>
      </c>
      <c r="G39" s="69">
        <v>0</v>
      </c>
      <c r="H39" s="69">
        <v>0</v>
      </c>
      <c r="I39" s="69">
        <f>F39+G39+H39</f>
        <v>8583595</v>
      </c>
      <c r="J39" s="69">
        <v>4769924</v>
      </c>
      <c r="K39" s="69">
        <v>8344742</v>
      </c>
    </row>
    <row r="40" spans="1:11" ht="15" customHeight="1" x14ac:dyDescent="0.15">
      <c r="A40" s="26"/>
      <c r="B40" s="364" t="s">
        <v>77</v>
      </c>
      <c r="C40" s="364"/>
      <c r="D40" s="364"/>
      <c r="E40" s="32"/>
      <c r="F40" s="69">
        <v>2413466</v>
      </c>
      <c r="G40" s="69">
        <v>208637</v>
      </c>
      <c r="H40" s="69">
        <v>0</v>
      </c>
      <c r="I40" s="69">
        <f>F40+G40+H40</f>
        <v>2622103</v>
      </c>
      <c r="J40" s="69">
        <v>2064326</v>
      </c>
      <c r="K40" s="69">
        <v>2064326</v>
      </c>
    </row>
    <row r="41" spans="1:11" ht="15" customHeight="1" x14ac:dyDescent="0.15">
      <c r="A41" s="26"/>
      <c r="B41" s="363" t="s">
        <v>78</v>
      </c>
      <c r="C41" s="363"/>
      <c r="D41" s="363"/>
      <c r="E41" s="32"/>
      <c r="F41" s="69">
        <v>2576699</v>
      </c>
      <c r="G41" s="69">
        <v>219754</v>
      </c>
      <c r="H41" s="69">
        <v>0</v>
      </c>
      <c r="I41" s="69">
        <f>F41+G41+H41</f>
        <v>2796453</v>
      </c>
      <c r="J41" s="69">
        <v>1739876</v>
      </c>
      <c r="K41" s="69">
        <v>1739876</v>
      </c>
    </row>
    <row r="42" spans="1:11" ht="9" customHeight="1" thickBot="1" x14ac:dyDescent="0.2">
      <c r="A42" s="67"/>
      <c r="B42" s="37"/>
      <c r="C42" s="37"/>
      <c r="D42" s="37"/>
      <c r="E42" s="38"/>
      <c r="F42" s="54"/>
      <c r="G42" s="54"/>
      <c r="H42" s="54"/>
      <c r="I42" s="54"/>
      <c r="J42" s="54"/>
      <c r="K42" s="54"/>
    </row>
    <row r="43" spans="1:11" ht="5.25" customHeight="1" thickTop="1" x14ac:dyDescent="0.15"/>
    <row r="44" spans="1:11" ht="9.75" customHeight="1" x14ac:dyDescent="0.15">
      <c r="B44" s="1" t="s">
        <v>79</v>
      </c>
      <c r="C44" s="40"/>
      <c r="D44" s="40"/>
      <c r="E44" s="52"/>
      <c r="F44" s="52"/>
      <c r="G44" s="52"/>
      <c r="H44" s="52"/>
    </row>
    <row r="45" spans="1:11" x14ac:dyDescent="0.15">
      <c r="B45" s="363"/>
      <c r="C45" s="363"/>
      <c r="D45" s="363"/>
      <c r="F45" s="21"/>
    </row>
  </sheetData>
  <mergeCells count="30">
    <mergeCell ref="B20:D20"/>
    <mergeCell ref="B21:D21"/>
    <mergeCell ref="B23:D23"/>
    <mergeCell ref="B40:D40"/>
    <mergeCell ref="B41:D41"/>
    <mergeCell ref="B24:D24"/>
    <mergeCell ref="B25:D25"/>
    <mergeCell ref="B26:D26"/>
    <mergeCell ref="B45:D45"/>
    <mergeCell ref="B27:D27"/>
    <mergeCell ref="B29:D29"/>
    <mergeCell ref="B36:D36"/>
    <mergeCell ref="B37:D37"/>
    <mergeCell ref="B38:D38"/>
    <mergeCell ref="B39:D39"/>
    <mergeCell ref="B30:C30"/>
    <mergeCell ref="B32:C32"/>
    <mergeCell ref="B13:D13"/>
    <mergeCell ref="B2:D2"/>
    <mergeCell ref="B3:D3"/>
    <mergeCell ref="B10:D10"/>
    <mergeCell ref="B11:D11"/>
    <mergeCell ref="B12:D12"/>
    <mergeCell ref="B4:C4"/>
    <mergeCell ref="B6:C6"/>
    <mergeCell ref="B14:D14"/>
    <mergeCell ref="B15:D15"/>
    <mergeCell ref="B17:D17"/>
    <mergeCell ref="B18:D18"/>
    <mergeCell ref="B19:D19"/>
  </mergeCells>
  <phoneticPr fontId="4"/>
  <printOptions horizontalCentered="1"/>
  <pageMargins left="0.39370078740157483" right="0.39370078740157483" top="1.2204724409448819" bottom="0.59055118110236227" header="0.70866141732283472" footer="0.51181102362204722"/>
  <pageSetup paperSize="8" scale="140" orientation="portrait" r:id="rId1"/>
  <headerFooter alignWithMargins="0">
    <oddHeader>&amp;L&amp;9特別・企業会計決算額&amp;R&amp;9&amp;F (&amp;A)</oddHeader>
  </headerFooter>
  <colBreaks count="1" manualBreakCount="1">
    <brk id="11" max="4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Normal="100" zoomScaleSheetLayoutView="154" zoomScalePageLayoutView="154" workbookViewId="0"/>
  </sheetViews>
  <sheetFormatPr defaultColWidth="9.59765625" defaultRowHeight="9.75" x14ac:dyDescent="0.15"/>
  <cols>
    <col min="1" max="1" width="4.3984375" style="1" customWidth="1"/>
    <col min="2" max="2" width="24.59765625" style="1" customWidth="1"/>
    <col min="3" max="3" width="2" style="95" customWidth="1"/>
    <col min="4" max="6" width="19.59765625" style="95" customWidth="1"/>
    <col min="7" max="7" width="3" style="95" customWidth="1"/>
    <col min="8" max="16384" width="9.59765625" style="95"/>
  </cols>
  <sheetData>
    <row r="1" spans="1:12" s="1" customFormat="1" ht="11.25" customHeight="1" thickBot="1" x14ac:dyDescent="0.2">
      <c r="A1" s="1" t="s">
        <v>95</v>
      </c>
      <c r="F1" s="68" t="s">
        <v>94</v>
      </c>
      <c r="G1" s="2"/>
    </row>
    <row r="2" spans="1:12" s="1" customFormat="1" ht="21.95" customHeight="1" thickTop="1" x14ac:dyDescent="0.15">
      <c r="A2" s="94"/>
      <c r="B2" s="94" t="s">
        <v>1</v>
      </c>
      <c r="C2" s="94"/>
      <c r="D2" s="57" t="s">
        <v>84</v>
      </c>
      <c r="E2" s="59" t="s">
        <v>85</v>
      </c>
      <c r="F2" s="348" t="s">
        <v>91</v>
      </c>
      <c r="G2" s="105"/>
    </row>
    <row r="3" spans="1:12" s="1" customFormat="1" x14ac:dyDescent="0.15">
      <c r="A3" s="12"/>
      <c r="B3" s="12"/>
      <c r="C3" s="13"/>
      <c r="D3" s="93" t="s">
        <v>8</v>
      </c>
      <c r="E3" s="93" t="s">
        <v>9</v>
      </c>
      <c r="F3" s="93" t="s">
        <v>9</v>
      </c>
      <c r="G3" s="93"/>
    </row>
    <row r="4" spans="1:12" ht="11.1" customHeight="1" x14ac:dyDescent="0.15">
      <c r="A4" s="15"/>
      <c r="B4" s="63" t="s">
        <v>90</v>
      </c>
      <c r="C4" s="17"/>
      <c r="D4" s="18">
        <v>1829912000</v>
      </c>
      <c r="E4" s="19">
        <v>100</v>
      </c>
      <c r="F4" s="19">
        <v>99.837633286922056</v>
      </c>
      <c r="G4" s="19"/>
    </row>
    <row r="5" spans="1:12" ht="11.1" customHeight="1" x14ac:dyDescent="0.15">
      <c r="A5" s="15"/>
      <c r="B5" s="63" t="s">
        <v>89</v>
      </c>
      <c r="C5" s="17"/>
      <c r="D5" s="18">
        <v>1903590000</v>
      </c>
      <c r="E5" s="19">
        <v>100</v>
      </c>
      <c r="F5" s="19">
        <v>104.02631383367068</v>
      </c>
      <c r="G5" s="19"/>
    </row>
    <row r="6" spans="1:12" ht="11.1" customHeight="1" x14ac:dyDescent="0.15">
      <c r="A6" s="15"/>
      <c r="B6" s="63" t="s">
        <v>88</v>
      </c>
      <c r="C6" s="17"/>
      <c r="D6" s="18">
        <v>2048419000</v>
      </c>
      <c r="E6" s="19">
        <v>100</v>
      </c>
      <c r="F6" s="19">
        <v>107.60820344717088</v>
      </c>
      <c r="G6" s="19"/>
    </row>
    <row r="7" spans="1:12" ht="11.1" customHeight="1" x14ac:dyDescent="0.15">
      <c r="A7" s="26"/>
      <c r="B7" s="26"/>
      <c r="C7" s="99"/>
      <c r="D7" s="28"/>
      <c r="E7" s="29"/>
      <c r="F7" s="104"/>
      <c r="G7" s="78"/>
    </row>
    <row r="8" spans="1:12" ht="11.1" customHeight="1" x14ac:dyDescent="0.15">
      <c r="A8" s="26"/>
      <c r="B8" s="86" t="s">
        <v>12</v>
      </c>
      <c r="C8" s="102"/>
      <c r="D8" s="49">
        <v>1142568844</v>
      </c>
      <c r="E8" s="98">
        <v>55.778082706711864</v>
      </c>
      <c r="F8" s="78">
        <v>94.185234936966935</v>
      </c>
      <c r="G8" s="78"/>
    </row>
    <row r="9" spans="1:12" ht="11.1" customHeight="1" x14ac:dyDescent="0.15">
      <c r="A9" s="26"/>
      <c r="B9" s="86" t="s">
        <v>14</v>
      </c>
      <c r="C9" s="102"/>
      <c r="D9" s="49">
        <v>101199242</v>
      </c>
      <c r="E9" s="98">
        <v>4.9403584911094844</v>
      </c>
      <c r="F9" s="78">
        <v>63.341314544790073</v>
      </c>
      <c r="G9" s="78"/>
    </row>
    <row r="10" spans="1:12" ht="11.1" customHeight="1" x14ac:dyDescent="0.15">
      <c r="A10" s="26"/>
      <c r="B10" s="86" t="s">
        <v>16</v>
      </c>
      <c r="C10" s="102"/>
      <c r="D10" s="49">
        <v>4800000</v>
      </c>
      <c r="E10" s="98">
        <v>0.23432705906359977</v>
      </c>
      <c r="F10" s="78">
        <v>102.12765957446808</v>
      </c>
      <c r="G10" s="78"/>
    </row>
    <row r="11" spans="1:12" ht="11.1" customHeight="1" x14ac:dyDescent="0.15">
      <c r="A11" s="26"/>
      <c r="B11" s="86" t="s">
        <v>17</v>
      </c>
      <c r="C11" s="102"/>
      <c r="D11" s="49">
        <v>125000000</v>
      </c>
      <c r="E11" s="98">
        <v>6.1022671631145773</v>
      </c>
      <c r="F11" s="78">
        <v>119.04761904761905</v>
      </c>
      <c r="G11" s="78"/>
    </row>
    <row r="12" spans="1:12" ht="11.1" customHeight="1" x14ac:dyDescent="0.15">
      <c r="A12" s="26"/>
      <c r="B12" s="103" t="s">
        <v>93</v>
      </c>
      <c r="C12" s="102"/>
      <c r="D12" s="49">
        <v>1150000</v>
      </c>
      <c r="E12" s="98">
        <v>5.6140857900654116E-2</v>
      </c>
      <c r="F12" s="78">
        <v>95.833333333333343</v>
      </c>
      <c r="G12" s="78"/>
    </row>
    <row r="13" spans="1:12" s="20" customFormat="1" ht="4.5" customHeight="1" x14ac:dyDescent="0.15">
      <c r="A13" s="26"/>
      <c r="B13" s="26"/>
      <c r="C13" s="27"/>
      <c r="D13" s="28"/>
      <c r="E13" s="98"/>
      <c r="F13" s="78"/>
      <c r="G13" s="18"/>
      <c r="H13" s="19"/>
      <c r="I13" s="49"/>
      <c r="J13" s="24"/>
      <c r="K13" s="24"/>
      <c r="L13" s="30"/>
    </row>
    <row r="14" spans="1:12" ht="11.1" customHeight="1" x14ac:dyDescent="0.15">
      <c r="A14" s="26"/>
      <c r="B14" s="86" t="s">
        <v>19</v>
      </c>
      <c r="C14" s="102"/>
      <c r="D14" s="49">
        <v>866387</v>
      </c>
      <c r="E14" s="98">
        <v>4.2295399525194795E-2</v>
      </c>
      <c r="F14" s="78">
        <v>165.86934338570754</v>
      </c>
      <c r="G14" s="78"/>
    </row>
    <row r="15" spans="1:12" ht="11.1" customHeight="1" x14ac:dyDescent="0.15">
      <c r="A15" s="26"/>
      <c r="B15" s="86" t="s">
        <v>20</v>
      </c>
      <c r="C15" s="102"/>
      <c r="D15" s="49">
        <v>30794828</v>
      </c>
      <c r="E15" s="98">
        <v>1.5033461415852909</v>
      </c>
      <c r="F15" s="78">
        <v>97.947951131794184</v>
      </c>
      <c r="G15" s="78"/>
    </row>
    <row r="16" spans="1:12" ht="11.1" customHeight="1" x14ac:dyDescent="0.15">
      <c r="A16" s="26"/>
      <c r="B16" s="86" t="s">
        <v>21</v>
      </c>
      <c r="C16" s="102"/>
      <c r="D16" s="49">
        <v>229834389</v>
      </c>
      <c r="E16" s="98">
        <v>11.220086759593618</v>
      </c>
      <c r="F16" s="78">
        <v>187.90646751768475</v>
      </c>
      <c r="G16" s="78"/>
    </row>
    <row r="17" spans="1:12" ht="11.1" customHeight="1" x14ac:dyDescent="0.15">
      <c r="A17" s="26"/>
      <c r="B17" s="86" t="s">
        <v>22</v>
      </c>
      <c r="C17" s="102"/>
      <c r="D17" s="49">
        <v>4128964</v>
      </c>
      <c r="E17" s="98">
        <v>0.20156833147905776</v>
      </c>
      <c r="F17" s="78">
        <v>93.933896714127698</v>
      </c>
      <c r="G17" s="78"/>
    </row>
    <row r="18" spans="1:12" s="20" customFormat="1" ht="4.5" customHeight="1" x14ac:dyDescent="0.15">
      <c r="A18" s="26"/>
      <c r="B18" s="26"/>
      <c r="C18" s="27"/>
      <c r="D18" s="28"/>
      <c r="E18" s="98"/>
      <c r="F18" s="78"/>
      <c r="G18" s="18"/>
      <c r="H18" s="19"/>
      <c r="I18" s="49"/>
      <c r="J18" s="24"/>
      <c r="K18" s="24"/>
      <c r="L18" s="30"/>
    </row>
    <row r="19" spans="1:12" ht="11.1" customHeight="1" x14ac:dyDescent="0.15">
      <c r="A19" s="26"/>
      <c r="B19" s="86" t="s">
        <v>23</v>
      </c>
      <c r="C19" s="102"/>
      <c r="D19" s="49">
        <v>674059</v>
      </c>
      <c r="E19" s="98">
        <v>3.2906304813614798E-2</v>
      </c>
      <c r="F19" s="78">
        <v>301.0414945357266</v>
      </c>
      <c r="G19" s="78"/>
    </row>
    <row r="20" spans="1:12" ht="11.1" customHeight="1" x14ac:dyDescent="0.15">
      <c r="A20" s="26"/>
      <c r="B20" s="86" t="s">
        <v>24</v>
      </c>
      <c r="C20" s="102"/>
      <c r="D20" s="49">
        <v>92190679</v>
      </c>
      <c r="E20" s="98">
        <v>4.5005772256554932</v>
      </c>
      <c r="F20" s="78">
        <v>173.49379644274657</v>
      </c>
      <c r="G20" s="78"/>
    </row>
    <row r="21" spans="1:12" ht="11.1" customHeight="1" x14ac:dyDescent="0.15">
      <c r="A21" s="26"/>
      <c r="B21" s="86" t="s">
        <v>86</v>
      </c>
      <c r="C21" s="102"/>
      <c r="D21" s="49">
        <v>11037</v>
      </c>
      <c r="E21" s="98">
        <v>5.3880578143436476E-4</v>
      </c>
      <c r="F21" s="78">
        <v>100.82214305289121</v>
      </c>
      <c r="G21" s="78"/>
    </row>
    <row r="22" spans="1:12" ht="11.1" customHeight="1" x14ac:dyDescent="0.15">
      <c r="A22" s="26"/>
      <c r="B22" s="86" t="s">
        <v>26</v>
      </c>
      <c r="C22" s="102"/>
      <c r="D22" s="49">
        <v>23310571</v>
      </c>
      <c r="E22" s="98">
        <v>1.1379786557340077</v>
      </c>
      <c r="F22" s="78">
        <v>96.003699861483767</v>
      </c>
      <c r="G22" s="78"/>
    </row>
    <row r="23" spans="1:12" ht="12" customHeight="1" x14ac:dyDescent="0.15">
      <c r="A23" s="26"/>
      <c r="B23" s="86" t="s">
        <v>27</v>
      </c>
      <c r="C23" s="102"/>
      <c r="D23" s="49">
        <v>291890000</v>
      </c>
      <c r="E23" s="98">
        <v>14.249526097932113</v>
      </c>
      <c r="F23" s="78">
        <v>159.07765588127899</v>
      </c>
      <c r="G23" s="78"/>
    </row>
    <row r="24" spans="1:12" ht="12" customHeight="1" thickBot="1" x14ac:dyDescent="0.2">
      <c r="A24" s="37"/>
      <c r="B24" s="37"/>
      <c r="C24" s="97"/>
      <c r="D24" s="54"/>
      <c r="E24" s="54"/>
      <c r="F24" s="54"/>
      <c r="G24" s="101"/>
    </row>
    <row r="25" spans="1:12" ht="12" customHeight="1" thickTop="1" x14ac:dyDescent="0.15"/>
    <row r="26" spans="1:12" s="1" customFormat="1" ht="12" customHeight="1" thickBot="1" x14ac:dyDescent="0.2">
      <c r="A26" s="1" t="s">
        <v>92</v>
      </c>
    </row>
    <row r="27" spans="1:12" s="1" customFormat="1" ht="21.95" customHeight="1" thickTop="1" x14ac:dyDescent="0.15">
      <c r="A27" s="94"/>
      <c r="B27" s="94" t="s">
        <v>1</v>
      </c>
      <c r="C27" s="94"/>
      <c r="D27" s="57" t="s">
        <v>84</v>
      </c>
      <c r="E27" s="59" t="s">
        <v>85</v>
      </c>
      <c r="F27" s="348" t="s">
        <v>91</v>
      </c>
    </row>
    <row r="28" spans="1:12" s="1" customFormat="1" x14ac:dyDescent="0.15">
      <c r="A28" s="44"/>
      <c r="B28" s="44"/>
      <c r="C28" s="45"/>
      <c r="D28" s="100" t="s">
        <v>8</v>
      </c>
      <c r="E28" s="100" t="s">
        <v>9</v>
      </c>
      <c r="F28" s="100" t="s">
        <v>9</v>
      </c>
    </row>
    <row r="29" spans="1:12" ht="11.1" customHeight="1" x14ac:dyDescent="0.15">
      <c r="A29" s="15"/>
      <c r="B29" s="63" t="s">
        <v>90</v>
      </c>
      <c r="C29" s="17"/>
      <c r="D29" s="18">
        <v>1829912000</v>
      </c>
      <c r="E29" s="19">
        <v>100</v>
      </c>
      <c r="F29" s="19">
        <v>99.837633286922056</v>
      </c>
    </row>
    <row r="30" spans="1:12" ht="11.1" customHeight="1" x14ac:dyDescent="0.15">
      <c r="A30" s="15"/>
      <c r="B30" s="63" t="s">
        <v>89</v>
      </c>
      <c r="C30" s="17"/>
      <c r="D30" s="18">
        <v>1903590000</v>
      </c>
      <c r="E30" s="19">
        <v>100</v>
      </c>
      <c r="F30" s="19">
        <v>104.02631383367068</v>
      </c>
    </row>
    <row r="31" spans="1:12" ht="11.1" customHeight="1" x14ac:dyDescent="0.15">
      <c r="A31" s="15"/>
      <c r="B31" s="63" t="s">
        <v>88</v>
      </c>
      <c r="C31" s="17"/>
      <c r="D31" s="18">
        <v>2048419000</v>
      </c>
      <c r="E31" s="19">
        <v>100</v>
      </c>
      <c r="F31" s="19">
        <v>107.60820344717088</v>
      </c>
    </row>
    <row r="32" spans="1:12" ht="11.1" customHeight="1" x14ac:dyDescent="0.15">
      <c r="A32" s="26"/>
      <c r="B32" s="26"/>
      <c r="C32" s="99"/>
      <c r="D32" s="28"/>
      <c r="E32" s="29"/>
      <c r="F32" s="19"/>
    </row>
    <row r="33" spans="1:12" ht="11.1" customHeight="1" x14ac:dyDescent="0.15">
      <c r="A33" s="26"/>
      <c r="B33" s="86" t="s">
        <v>36</v>
      </c>
      <c r="C33" s="32"/>
      <c r="D33" s="49">
        <v>3643534</v>
      </c>
      <c r="E33" s="98">
        <v>0.17787054308713207</v>
      </c>
      <c r="F33" s="78">
        <v>96.790007358469012</v>
      </c>
    </row>
    <row r="34" spans="1:12" ht="11.1" customHeight="1" x14ac:dyDescent="0.15">
      <c r="A34" s="26"/>
      <c r="B34" s="86" t="s">
        <v>37</v>
      </c>
      <c r="C34" s="32"/>
      <c r="D34" s="49">
        <v>347445847</v>
      </c>
      <c r="E34" s="98">
        <v>16.961659064869053</v>
      </c>
      <c r="F34" s="78">
        <v>97.416471947050226</v>
      </c>
    </row>
    <row r="35" spans="1:12" ht="11.1" customHeight="1" x14ac:dyDescent="0.15">
      <c r="A35" s="26"/>
      <c r="B35" s="86" t="s">
        <v>87</v>
      </c>
      <c r="C35" s="32"/>
      <c r="D35" s="49">
        <v>11254920</v>
      </c>
      <c r="E35" s="98">
        <v>0.54944422991585218</v>
      </c>
      <c r="F35" s="78">
        <v>103.33808725579374</v>
      </c>
    </row>
    <row r="36" spans="1:12" ht="11.1" customHeight="1" x14ac:dyDescent="0.15">
      <c r="A36" s="26"/>
      <c r="B36" s="86" t="s">
        <v>39</v>
      </c>
      <c r="C36" s="32"/>
      <c r="D36" s="49">
        <v>312003487</v>
      </c>
      <c r="E36" s="98">
        <v>15.23142906797877</v>
      </c>
      <c r="F36" s="78">
        <v>106.8399313615902</v>
      </c>
    </row>
    <row r="37" spans="1:12" ht="11.1" customHeight="1" x14ac:dyDescent="0.15">
      <c r="A37" s="26"/>
      <c r="B37" s="86" t="s">
        <v>83</v>
      </c>
      <c r="C37" s="32"/>
      <c r="D37" s="92">
        <v>292269235</v>
      </c>
      <c r="E37" s="98">
        <v>14.268039644232944</v>
      </c>
      <c r="F37" s="78">
        <v>147.05335169639218</v>
      </c>
    </row>
    <row r="38" spans="1:12" s="20" customFormat="1" ht="4.5" customHeight="1" x14ac:dyDescent="0.15">
      <c r="A38" s="26"/>
      <c r="B38" s="26"/>
      <c r="C38" s="27"/>
      <c r="D38" s="28"/>
      <c r="E38" s="78"/>
      <c r="F38" s="78"/>
      <c r="G38" s="18"/>
      <c r="H38" s="19"/>
      <c r="I38" s="49"/>
      <c r="J38" s="24"/>
      <c r="K38" s="24"/>
      <c r="L38" s="30"/>
    </row>
    <row r="39" spans="1:12" ht="11.1" customHeight="1" x14ac:dyDescent="0.15">
      <c r="A39" s="26"/>
      <c r="B39" s="86" t="s">
        <v>41</v>
      </c>
      <c r="C39" s="32"/>
      <c r="D39" s="49">
        <v>7701667</v>
      </c>
      <c r="E39" s="98">
        <v>0.37598103708274527</v>
      </c>
      <c r="F39" s="78">
        <v>110.68808510962431</v>
      </c>
    </row>
    <row r="40" spans="1:12" ht="11.1" customHeight="1" x14ac:dyDescent="0.15">
      <c r="A40" s="26"/>
      <c r="B40" s="86" t="s">
        <v>42</v>
      </c>
      <c r="C40" s="32"/>
      <c r="D40" s="49">
        <v>14973700</v>
      </c>
      <c r="E40" s="98">
        <v>0.73098814256263001</v>
      </c>
      <c r="F40" s="78">
        <v>97.317318397267201</v>
      </c>
    </row>
    <row r="41" spans="1:12" ht="11.1" customHeight="1" x14ac:dyDescent="0.15">
      <c r="A41" s="26"/>
      <c r="B41" s="86" t="s">
        <v>43</v>
      </c>
      <c r="C41" s="32"/>
      <c r="D41" s="49">
        <v>33740447</v>
      </c>
      <c r="E41" s="98">
        <v>1.647145774375262</v>
      </c>
      <c r="F41" s="78">
        <v>260.1037240439349</v>
      </c>
    </row>
    <row r="42" spans="1:12" ht="11.1" customHeight="1" x14ac:dyDescent="0.15">
      <c r="A42" s="26"/>
      <c r="B42" s="86" t="s">
        <v>44</v>
      </c>
      <c r="C42" s="32"/>
      <c r="D42" s="49">
        <v>103577505</v>
      </c>
      <c r="E42" s="98">
        <v>5.056460860790688</v>
      </c>
      <c r="F42" s="78">
        <v>98.073048266424323</v>
      </c>
    </row>
    <row r="43" spans="1:12" ht="11.1" customHeight="1" x14ac:dyDescent="0.15">
      <c r="A43" s="26"/>
      <c r="B43" s="86" t="s">
        <v>45</v>
      </c>
      <c r="C43" s="32"/>
      <c r="D43" s="49">
        <v>196884379</v>
      </c>
      <c r="E43" s="98">
        <v>9.611528647215243</v>
      </c>
      <c r="F43" s="78">
        <v>99.766850340237781</v>
      </c>
    </row>
    <row r="44" spans="1:12" s="20" customFormat="1" ht="4.5" customHeight="1" x14ac:dyDescent="0.15">
      <c r="A44" s="26"/>
      <c r="B44" s="26"/>
      <c r="C44" s="27"/>
      <c r="D44" s="28"/>
      <c r="E44" s="78"/>
      <c r="F44" s="78"/>
      <c r="G44" s="18"/>
      <c r="H44" s="19"/>
      <c r="I44" s="49"/>
      <c r="J44" s="24"/>
      <c r="K44" s="24"/>
      <c r="L44" s="30"/>
    </row>
    <row r="45" spans="1:12" ht="11.1" customHeight="1" x14ac:dyDescent="0.15">
      <c r="A45" s="26"/>
      <c r="B45" s="86" t="s">
        <v>46</v>
      </c>
      <c r="C45" s="32"/>
      <c r="D45" s="92">
        <v>404073576</v>
      </c>
      <c r="E45" s="98">
        <v>19.72611931445666</v>
      </c>
      <c r="F45" s="78">
        <v>100.04975776793069</v>
      </c>
    </row>
    <row r="46" spans="1:12" ht="11.1" customHeight="1" x14ac:dyDescent="0.15">
      <c r="A46" s="26"/>
      <c r="B46" s="86" t="s">
        <v>47</v>
      </c>
      <c r="C46" s="32"/>
      <c r="D46" s="49">
        <v>2349771</v>
      </c>
      <c r="E46" s="98">
        <v>0.11471144331311124</v>
      </c>
      <c r="F46" s="78">
        <v>152.58253246753247</v>
      </c>
    </row>
    <row r="47" spans="1:12" ht="11.1" customHeight="1" x14ac:dyDescent="0.15">
      <c r="A47" s="26"/>
      <c r="B47" s="86" t="s">
        <v>48</v>
      </c>
      <c r="C47" s="32"/>
      <c r="D47" s="49">
        <v>316460932</v>
      </c>
      <c r="E47" s="98">
        <v>15.449033230017884</v>
      </c>
      <c r="F47" s="78">
        <v>106.45109926195693</v>
      </c>
    </row>
    <row r="48" spans="1:12" ht="11.1" customHeight="1" x14ac:dyDescent="0.15">
      <c r="A48" s="26"/>
      <c r="B48" s="86" t="s">
        <v>49</v>
      </c>
      <c r="C48" s="32"/>
      <c r="D48" s="49">
        <v>40000</v>
      </c>
      <c r="E48" s="98">
        <v>1.9527254921966647E-3</v>
      </c>
      <c r="F48" s="78">
        <v>156.17679212868967</v>
      </c>
    </row>
    <row r="49" spans="1:6" ht="11.1" customHeight="1" x14ac:dyDescent="0.15">
      <c r="A49" s="26"/>
      <c r="B49" s="86" t="s">
        <v>50</v>
      </c>
      <c r="C49" s="32"/>
      <c r="D49" s="49">
        <v>2000000</v>
      </c>
      <c r="E49" s="98">
        <v>9.7636274609833248E-2</v>
      </c>
      <c r="F49" s="78">
        <v>400</v>
      </c>
    </row>
    <row r="50" spans="1:6" ht="4.5" customHeight="1" thickBot="1" x14ac:dyDescent="0.2">
      <c r="A50" s="37"/>
      <c r="B50" s="37"/>
      <c r="C50" s="97"/>
      <c r="D50" s="96"/>
      <c r="E50" s="96"/>
      <c r="F50" s="96"/>
    </row>
    <row r="51" spans="1:6" ht="3" customHeight="1" thickTop="1" x14ac:dyDescent="0.15">
      <c r="D51" s="52"/>
      <c r="E51" s="52"/>
      <c r="F51" s="52"/>
    </row>
  </sheetData>
  <phoneticPr fontId="4"/>
  <printOptions horizontalCentered="1"/>
  <pageMargins left="0.59055118110236227" right="0.59055118110236227" top="1.2598425196850394" bottom="0.59055118110236227" header="0.70866141732283472" footer="0.51181102362204722"/>
  <pageSetup paperSize="9" scale="120" orientation="portrait" cellComments="asDisplayed" r:id="rId1"/>
  <headerFooter alignWithMargins="0">
    <oddHeader>&amp;L&amp;9一般会計歳入歳出予算額&amp;R&amp;9&amp;F（&amp;A）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43"/>
  <sheetViews>
    <sheetView zoomScaleNormal="100" zoomScalePageLayoutView="130" workbookViewId="0"/>
  </sheetViews>
  <sheetFormatPr defaultColWidth="9.59765625" defaultRowHeight="9.75" x14ac:dyDescent="0.15"/>
  <cols>
    <col min="1" max="1" width="2" style="1" customWidth="1"/>
    <col min="2" max="2" width="30.59765625" style="1" customWidth="1"/>
    <col min="3" max="3" width="2" style="65" customWidth="1"/>
    <col min="4" max="7" width="20.19921875" style="65" customWidth="1"/>
    <col min="8" max="16384" width="9.59765625" style="65"/>
  </cols>
  <sheetData>
    <row r="1" spans="1:13" s="1" customFormat="1" ht="14.25" customHeight="1" thickBot="1" x14ac:dyDescent="0.2">
      <c r="B1" s="55" t="s">
        <v>53</v>
      </c>
      <c r="F1" s="68" t="s">
        <v>94</v>
      </c>
      <c r="G1" s="2"/>
    </row>
    <row r="2" spans="1:13" s="1" customFormat="1" ht="21" customHeight="1" thickTop="1" x14ac:dyDescent="0.15">
      <c r="A2" s="56"/>
      <c r="B2" s="94" t="s">
        <v>54</v>
      </c>
      <c r="C2" s="56"/>
      <c r="D2" s="123" t="s">
        <v>113</v>
      </c>
      <c r="E2" s="123" t="s">
        <v>437</v>
      </c>
      <c r="F2" s="122" t="s">
        <v>112</v>
      </c>
      <c r="G2" s="84"/>
    </row>
    <row r="3" spans="1:13" ht="21" customHeight="1" x14ac:dyDescent="0.15">
      <c r="A3" s="61"/>
      <c r="B3" s="121" t="s">
        <v>58</v>
      </c>
      <c r="C3" s="120"/>
      <c r="D3" s="110"/>
      <c r="E3" s="110"/>
      <c r="F3" s="110"/>
      <c r="G3" s="110"/>
    </row>
    <row r="4" spans="1:13" ht="12" customHeight="1" x14ac:dyDescent="0.15">
      <c r="A4" s="15"/>
      <c r="B4" s="334" t="s">
        <v>99</v>
      </c>
      <c r="C4" s="17"/>
      <c r="D4" s="115">
        <v>2071980396</v>
      </c>
      <c r="E4" s="115">
        <v>2037189752</v>
      </c>
      <c r="F4" s="349">
        <f>D4-E4</f>
        <v>34790644</v>
      </c>
      <c r="G4" s="18"/>
    </row>
    <row r="5" spans="1:13" ht="12" customHeight="1" x14ac:dyDescent="0.15">
      <c r="A5" s="15"/>
      <c r="B5" s="334"/>
      <c r="C5" s="17"/>
      <c r="D5" s="18"/>
      <c r="E5" s="18"/>
      <c r="F5" s="18"/>
      <c r="G5" s="18"/>
    </row>
    <row r="6" spans="1:13" ht="12" customHeight="1" x14ac:dyDescent="0.15">
      <c r="A6" s="15"/>
      <c r="B6" s="334" t="s">
        <v>111</v>
      </c>
      <c r="C6" s="17"/>
      <c r="D6" s="115">
        <v>2142219142</v>
      </c>
      <c r="E6" s="115">
        <v>2071980396</v>
      </c>
      <c r="F6" s="349">
        <f>D6-E6</f>
        <v>70238746</v>
      </c>
      <c r="G6" s="18"/>
    </row>
    <row r="7" spans="1:13" ht="12" customHeight="1" x14ac:dyDescent="0.15">
      <c r="A7" s="15"/>
      <c r="C7" s="17"/>
      <c r="D7" s="18"/>
      <c r="E7" s="18"/>
      <c r="F7" s="18"/>
      <c r="G7" s="18"/>
    </row>
    <row r="8" spans="1:13" ht="12" customHeight="1" x14ac:dyDescent="0.15">
      <c r="A8" s="15"/>
      <c r="B8" s="334" t="s">
        <v>97</v>
      </c>
      <c r="C8" s="17"/>
      <c r="D8" s="18">
        <f>SUM(D10:D26)</f>
        <v>2047484222</v>
      </c>
      <c r="E8" s="18">
        <f>SUM(E10:E26)</f>
        <v>2142219142</v>
      </c>
      <c r="F8" s="18">
        <f>D8-E8</f>
        <v>-94734920</v>
      </c>
      <c r="G8" s="18"/>
    </row>
    <row r="9" spans="1:13" ht="12" customHeight="1" x14ac:dyDescent="0.15">
      <c r="A9" s="26"/>
      <c r="B9" s="26"/>
      <c r="C9" s="111"/>
      <c r="D9" s="49"/>
      <c r="E9" s="49"/>
      <c r="F9" s="49"/>
      <c r="G9" s="110"/>
    </row>
    <row r="10" spans="1:13" ht="12" customHeight="1" x14ac:dyDescent="0.15">
      <c r="A10" s="26"/>
      <c r="B10" s="86" t="s">
        <v>110</v>
      </c>
      <c r="C10" s="32"/>
      <c r="D10" s="49">
        <v>7844871</v>
      </c>
      <c r="E10" s="49">
        <v>7751935</v>
      </c>
      <c r="F10" s="49">
        <f>D10-E10</f>
        <v>92936</v>
      </c>
      <c r="G10" s="110"/>
    </row>
    <row r="11" spans="1:13" ht="12" customHeight="1" x14ac:dyDescent="0.15">
      <c r="A11" s="26"/>
      <c r="B11" s="86" t="s">
        <v>109</v>
      </c>
      <c r="C11" s="32"/>
      <c r="D11" s="49">
        <v>607151986</v>
      </c>
      <c r="E11" s="49">
        <v>654165774</v>
      </c>
      <c r="F11" s="49">
        <f>D11-E11</f>
        <v>-47013788</v>
      </c>
      <c r="G11" s="110"/>
    </row>
    <row r="12" spans="1:13" ht="12" customHeight="1" x14ac:dyDescent="0.15">
      <c r="A12" s="26"/>
      <c r="B12" s="85" t="s">
        <v>108</v>
      </c>
      <c r="C12" s="32"/>
      <c r="D12" s="49">
        <v>1417882</v>
      </c>
      <c r="E12" s="118">
        <v>437878</v>
      </c>
      <c r="F12" s="49">
        <f>D12-E12</f>
        <v>980004</v>
      </c>
      <c r="G12" s="110"/>
    </row>
    <row r="13" spans="1:13" ht="12" customHeight="1" x14ac:dyDescent="0.15">
      <c r="A13" s="26"/>
      <c r="B13" s="86" t="s">
        <v>107</v>
      </c>
      <c r="C13" s="32"/>
      <c r="D13" s="49">
        <v>681940205</v>
      </c>
      <c r="E13" s="49">
        <v>733773483</v>
      </c>
      <c r="F13" s="49">
        <f>D13-E13</f>
        <v>-51833278</v>
      </c>
      <c r="G13" s="110"/>
    </row>
    <row r="14" spans="1:13" ht="12" customHeight="1" x14ac:dyDescent="0.15">
      <c r="A14" s="26"/>
      <c r="B14" s="86" t="s">
        <v>63</v>
      </c>
      <c r="C14" s="32"/>
      <c r="D14" s="49">
        <v>547406</v>
      </c>
      <c r="E14" s="49">
        <v>547999</v>
      </c>
      <c r="F14" s="49">
        <f>D14-E14</f>
        <v>-593</v>
      </c>
      <c r="G14" s="110"/>
    </row>
    <row r="15" spans="1:13" s="20" customFormat="1" ht="4.5" customHeight="1" x14ac:dyDescent="0.15">
      <c r="A15" s="26"/>
      <c r="B15" s="26"/>
      <c r="C15" s="27"/>
      <c r="D15" s="28"/>
      <c r="E15" s="29"/>
      <c r="F15" s="49"/>
      <c r="G15" s="18"/>
      <c r="H15" s="49"/>
      <c r="I15" s="19"/>
      <c r="J15" s="49"/>
      <c r="K15" s="24"/>
      <c r="L15" s="24"/>
      <c r="M15" s="30"/>
    </row>
    <row r="16" spans="1:13" ht="12" customHeight="1" x14ac:dyDescent="0.15">
      <c r="A16" s="26"/>
      <c r="B16" s="86" t="s">
        <v>64</v>
      </c>
      <c r="C16" s="32"/>
      <c r="D16" s="49">
        <v>137361</v>
      </c>
      <c r="E16" s="49">
        <v>138946</v>
      </c>
      <c r="F16" s="49">
        <f>D16-E16</f>
        <v>-1585</v>
      </c>
      <c r="G16" s="119"/>
    </row>
    <row r="17" spans="1:13" ht="12" customHeight="1" x14ac:dyDescent="0.15">
      <c r="A17" s="26"/>
      <c r="B17" s="86" t="s">
        <v>65</v>
      </c>
      <c r="C17" s="32"/>
      <c r="D17" s="49">
        <v>62533</v>
      </c>
      <c r="E17" s="49">
        <v>51211</v>
      </c>
      <c r="F17" s="49">
        <f>D17-E17</f>
        <v>11322</v>
      </c>
      <c r="G17" s="110"/>
    </row>
    <row r="18" spans="1:13" ht="12" customHeight="1" x14ac:dyDescent="0.15">
      <c r="A18" s="26"/>
      <c r="B18" s="86" t="s">
        <v>66</v>
      </c>
      <c r="C18" s="32"/>
      <c r="D18" s="49">
        <v>8495685</v>
      </c>
      <c r="E18" s="49">
        <v>8956137</v>
      </c>
      <c r="F18" s="49">
        <f>D18-E18</f>
        <v>-460452</v>
      </c>
      <c r="G18" s="110"/>
    </row>
    <row r="19" spans="1:13" ht="12" customHeight="1" x14ac:dyDescent="0.15">
      <c r="A19" s="26"/>
      <c r="B19" s="86" t="s">
        <v>106</v>
      </c>
      <c r="C19" s="32"/>
      <c r="D19" s="49">
        <v>131470</v>
      </c>
      <c r="E19" s="49">
        <v>137588</v>
      </c>
      <c r="F19" s="49">
        <f>D19-E19</f>
        <v>-6118</v>
      </c>
      <c r="G19" s="119"/>
    </row>
    <row r="20" spans="1:13" ht="12" customHeight="1" x14ac:dyDescent="0.15">
      <c r="A20" s="26"/>
      <c r="B20" s="86" t="s">
        <v>105</v>
      </c>
      <c r="C20" s="32"/>
      <c r="D20" s="49">
        <v>5800</v>
      </c>
      <c r="E20" s="118">
        <v>5800</v>
      </c>
      <c r="F20" s="49">
        <f>D20-E20</f>
        <v>0</v>
      </c>
      <c r="G20" s="110"/>
    </row>
    <row r="21" spans="1:13" s="20" customFormat="1" ht="4.5" customHeight="1" x14ac:dyDescent="0.15">
      <c r="A21" s="26"/>
      <c r="B21" s="26"/>
      <c r="C21" s="27"/>
      <c r="D21" s="28"/>
      <c r="E21" s="29"/>
      <c r="F21" s="49"/>
      <c r="G21" s="18"/>
      <c r="H21" s="49"/>
      <c r="I21" s="19"/>
      <c r="J21" s="49"/>
      <c r="K21" s="24"/>
      <c r="L21" s="24"/>
      <c r="M21" s="30"/>
    </row>
    <row r="22" spans="1:13" ht="12" customHeight="1" x14ac:dyDescent="0.15">
      <c r="A22" s="26"/>
      <c r="B22" s="86" t="s">
        <v>104</v>
      </c>
      <c r="C22" s="32"/>
      <c r="D22" s="49">
        <v>418638</v>
      </c>
      <c r="E22" s="49">
        <v>542213</v>
      </c>
      <c r="F22" s="49">
        <f>D22-E22</f>
        <v>-123575</v>
      </c>
      <c r="G22" s="110"/>
    </row>
    <row r="23" spans="1:13" ht="12" customHeight="1" x14ac:dyDescent="0.15">
      <c r="A23" s="26"/>
      <c r="B23" s="86" t="s">
        <v>103</v>
      </c>
      <c r="C23" s="32"/>
      <c r="D23" s="49">
        <v>711687031</v>
      </c>
      <c r="E23" s="49">
        <v>707503252</v>
      </c>
      <c r="F23" s="49">
        <f>D23-E23</f>
        <v>4183779</v>
      </c>
      <c r="G23" s="110"/>
    </row>
    <row r="24" spans="1:13" ht="19.5" customHeight="1" x14ac:dyDescent="0.15">
      <c r="A24" s="26"/>
      <c r="B24" s="117" t="s">
        <v>102</v>
      </c>
      <c r="C24" s="32"/>
      <c r="D24" s="49">
        <v>5381021</v>
      </c>
      <c r="E24" s="116">
        <v>5319507</v>
      </c>
      <c r="F24" s="49">
        <f>D24-E24</f>
        <v>61514</v>
      </c>
      <c r="G24" s="110"/>
    </row>
    <row r="25" spans="1:13" ht="12" customHeight="1" x14ac:dyDescent="0.15">
      <c r="A25" s="26"/>
      <c r="B25" s="86" t="s">
        <v>101</v>
      </c>
      <c r="C25" s="32"/>
      <c r="D25" s="49">
        <v>2833879</v>
      </c>
      <c r="E25" s="49">
        <v>2935173</v>
      </c>
      <c r="F25" s="49">
        <f>D25-E25</f>
        <v>-101294</v>
      </c>
      <c r="G25" s="110"/>
    </row>
    <row r="26" spans="1:13" ht="12" customHeight="1" x14ac:dyDescent="0.15">
      <c r="A26" s="26"/>
      <c r="B26" s="86" t="s">
        <v>100</v>
      </c>
      <c r="C26" s="32"/>
      <c r="D26" s="49">
        <v>19428454</v>
      </c>
      <c r="E26" s="49">
        <v>19952246</v>
      </c>
      <c r="F26" s="49">
        <f>D26-E26</f>
        <v>-523792</v>
      </c>
      <c r="G26" s="110"/>
    </row>
    <row r="27" spans="1:13" ht="9.75" customHeight="1" x14ac:dyDescent="0.15">
      <c r="A27" s="26"/>
      <c r="B27" s="26"/>
      <c r="C27" s="111"/>
      <c r="D27" s="49"/>
      <c r="E27" s="49"/>
      <c r="F27" s="49"/>
      <c r="G27" s="110"/>
    </row>
    <row r="28" spans="1:13" ht="21" customHeight="1" x14ac:dyDescent="0.15">
      <c r="A28" s="26"/>
      <c r="B28" s="84" t="s">
        <v>73</v>
      </c>
      <c r="C28" s="111"/>
      <c r="D28" s="49"/>
      <c r="E28" s="49"/>
      <c r="F28" s="49"/>
      <c r="G28" s="110"/>
    </row>
    <row r="29" spans="1:13" ht="12" customHeight="1" x14ac:dyDescent="0.15">
      <c r="A29" s="15"/>
      <c r="B29" s="334" t="s">
        <v>99</v>
      </c>
      <c r="C29" s="17"/>
      <c r="D29" s="115">
        <v>113662639</v>
      </c>
      <c r="E29" s="115">
        <v>117376433</v>
      </c>
      <c r="F29" s="337">
        <f>D29-E29</f>
        <v>-3713794</v>
      </c>
      <c r="G29" s="18"/>
    </row>
    <row r="30" spans="1:13" ht="12" customHeight="1" x14ac:dyDescent="0.15">
      <c r="A30" s="15"/>
      <c r="B30" s="334"/>
      <c r="C30" s="17"/>
      <c r="D30" s="112"/>
      <c r="E30" s="112"/>
      <c r="F30" s="112"/>
      <c r="G30" s="112"/>
    </row>
    <row r="31" spans="1:13" ht="12" customHeight="1" x14ac:dyDescent="0.15">
      <c r="A31" s="15"/>
      <c r="B31" s="334" t="s">
        <v>98</v>
      </c>
      <c r="C31" s="17"/>
      <c r="D31" s="115">
        <v>148646708</v>
      </c>
      <c r="E31" s="115">
        <v>113662639</v>
      </c>
      <c r="F31" s="337">
        <f>D31-E31</f>
        <v>34984069</v>
      </c>
      <c r="G31" s="18"/>
    </row>
    <row r="32" spans="1:13" ht="12" customHeight="1" x14ac:dyDescent="0.15">
      <c r="A32" s="114"/>
      <c r="B32" s="334"/>
      <c r="C32" s="113"/>
      <c r="D32" s="112"/>
      <c r="E32" s="112"/>
      <c r="F32" s="112"/>
      <c r="G32" s="112"/>
    </row>
    <row r="33" spans="1:7" ht="12" customHeight="1" x14ac:dyDescent="0.15">
      <c r="A33" s="15"/>
      <c r="B33" s="334" t="s">
        <v>97</v>
      </c>
      <c r="C33" s="17"/>
      <c r="D33" s="18">
        <f>SUM(D35:D40)</f>
        <v>149343809</v>
      </c>
      <c r="E33" s="18">
        <f>SUM(E35:E40)</f>
        <v>148646708</v>
      </c>
      <c r="F33" s="18">
        <f>D33-E33</f>
        <v>697101</v>
      </c>
      <c r="G33" s="18"/>
    </row>
    <row r="34" spans="1:7" ht="12" customHeight="1" x14ac:dyDescent="0.15">
      <c r="A34" s="26"/>
      <c r="B34" s="26"/>
      <c r="C34" s="111"/>
      <c r="D34" s="28"/>
      <c r="E34" s="49"/>
      <c r="F34" s="49"/>
      <c r="G34" s="110"/>
    </row>
    <row r="35" spans="1:7" ht="12" customHeight="1" x14ac:dyDescent="0.15">
      <c r="A35" s="26"/>
      <c r="B35" s="86" t="s">
        <v>96</v>
      </c>
      <c r="C35" s="111"/>
      <c r="D35" s="49">
        <v>34890607</v>
      </c>
      <c r="E35" s="49">
        <v>35019423</v>
      </c>
      <c r="F35" s="49">
        <f t="shared" ref="F35:F40" si="0">D35-E35</f>
        <v>-128816</v>
      </c>
      <c r="G35" s="110"/>
    </row>
    <row r="36" spans="1:7" ht="12" customHeight="1" x14ac:dyDescent="0.15">
      <c r="A36" s="26"/>
      <c r="B36" s="86" t="s">
        <v>74</v>
      </c>
      <c r="C36" s="32"/>
      <c r="D36" s="49">
        <v>91297135</v>
      </c>
      <c r="E36" s="49">
        <v>89625289</v>
      </c>
      <c r="F36" s="49">
        <f t="shared" si="0"/>
        <v>1671846</v>
      </c>
      <c r="G36" s="109"/>
    </row>
    <row r="37" spans="1:7" ht="12" customHeight="1" x14ac:dyDescent="0.15">
      <c r="A37" s="26"/>
      <c r="B37" s="86" t="s">
        <v>75</v>
      </c>
      <c r="C37" s="32"/>
      <c r="D37" s="49">
        <v>10211687</v>
      </c>
      <c r="E37" s="49">
        <v>10674429</v>
      </c>
      <c r="F37" s="49">
        <f t="shared" si="0"/>
        <v>-462742</v>
      </c>
      <c r="G37" s="109"/>
    </row>
    <row r="38" spans="1:7" ht="12" customHeight="1" x14ac:dyDescent="0.15">
      <c r="A38" s="26"/>
      <c r="B38" s="86" t="s">
        <v>76</v>
      </c>
      <c r="C38" s="32"/>
      <c r="D38" s="49">
        <v>8448530</v>
      </c>
      <c r="E38" s="49">
        <v>8583595</v>
      </c>
      <c r="F38" s="49">
        <f t="shared" si="0"/>
        <v>-135065</v>
      </c>
      <c r="G38" s="109"/>
    </row>
    <row r="39" spans="1:7" ht="12" customHeight="1" x14ac:dyDescent="0.15">
      <c r="A39" s="26"/>
      <c r="B39" s="86" t="s">
        <v>77</v>
      </c>
      <c r="C39" s="32"/>
      <c r="D39" s="49">
        <v>2670547</v>
      </c>
      <c r="E39" s="49">
        <v>2413466</v>
      </c>
      <c r="F39" s="49">
        <f t="shared" si="0"/>
        <v>257081</v>
      </c>
      <c r="G39" s="109"/>
    </row>
    <row r="40" spans="1:7" ht="12" customHeight="1" x14ac:dyDescent="0.15">
      <c r="A40" s="26"/>
      <c r="B40" s="86" t="s">
        <v>78</v>
      </c>
      <c r="C40" s="32"/>
      <c r="D40" s="49">
        <v>1825303</v>
      </c>
      <c r="E40" s="49">
        <v>2330506</v>
      </c>
      <c r="F40" s="49">
        <f t="shared" si="0"/>
        <v>-505203</v>
      </c>
      <c r="G40" s="109"/>
    </row>
    <row r="41" spans="1:7" ht="4.5" customHeight="1" thickBot="1" x14ac:dyDescent="0.2">
      <c r="A41" s="67"/>
      <c r="B41" s="37"/>
      <c r="C41" s="108"/>
      <c r="D41" s="54"/>
      <c r="E41" s="107"/>
      <c r="F41" s="107"/>
      <c r="G41" s="106"/>
    </row>
    <row r="42" spans="1:7" ht="14.25" customHeight="1" thickTop="1" x14ac:dyDescent="0.15">
      <c r="A42" s="350"/>
      <c r="B42" s="65"/>
    </row>
    <row r="43" spans="1:7" x14ac:dyDescent="0.15">
      <c r="B43" s="371"/>
      <c r="C43" s="372"/>
      <c r="D43" s="372"/>
    </row>
  </sheetData>
  <mergeCells count="1">
    <mergeCell ref="B43:D43"/>
  </mergeCells>
  <phoneticPr fontId="4"/>
  <printOptions horizontalCentered="1"/>
  <pageMargins left="0.59055118110236227" right="0.59055118110236227" top="1.1023622047244095" bottom="0.59055118110236227" header="0.78740157480314965" footer="0.51181102362204722"/>
  <pageSetup paperSize="9" scale="130" orientation="portrait" cellComments="asDisplayed" r:id="rId1"/>
  <headerFooter alignWithMargins="0">
    <oddHeader>&amp;L&amp;9　特別・企業会計歳入歳出予算額&amp;R&amp;9&amp;F（&amp;A）</oddHeader>
  </headerFooter>
  <colBreaks count="1" manualBreakCount="1">
    <brk id="6" max="4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6"/>
  <sheetViews>
    <sheetView zoomScaleNormal="100" zoomScalePageLayoutView="142" workbookViewId="0"/>
  </sheetViews>
  <sheetFormatPr defaultColWidth="9.796875" defaultRowHeight="9.75" x14ac:dyDescent="0.15"/>
  <cols>
    <col min="1" max="1" width="1" style="91" customWidth="1"/>
    <col min="2" max="2" width="12.796875" style="91" customWidth="1"/>
    <col min="3" max="3" width="1.19921875" style="91" customWidth="1"/>
    <col min="4" max="4" width="17.796875" style="91" customWidth="1"/>
    <col min="5" max="5" width="19.19921875" style="91" customWidth="1"/>
    <col min="6" max="7" width="1" style="91" customWidth="1"/>
    <col min="8" max="8" width="19.796875" style="91" customWidth="1"/>
    <col min="9" max="9" width="0.796875" style="91" customWidth="1"/>
    <col min="10" max="10" width="17.19921875" style="91" customWidth="1"/>
    <col min="11" max="11" width="18.796875" style="91" bestFit="1" customWidth="1"/>
    <col min="12" max="16384" width="9.796875" style="91"/>
  </cols>
  <sheetData>
    <row r="1" spans="1:11" ht="17.25" customHeight="1" thickBot="1" x14ac:dyDescent="0.2">
      <c r="K1" s="286" t="s">
        <v>326</v>
      </c>
    </row>
    <row r="2" spans="1:11" ht="17.100000000000001" customHeight="1" thickTop="1" x14ac:dyDescent="0.15">
      <c r="A2" s="285"/>
      <c r="B2" s="233" t="s">
        <v>317</v>
      </c>
      <c r="C2" s="284"/>
      <c r="D2" s="284" t="s">
        <v>325</v>
      </c>
      <c r="E2" s="283" t="s">
        <v>324</v>
      </c>
      <c r="F2" s="233"/>
      <c r="G2" s="283"/>
      <c r="H2" s="233" t="s">
        <v>317</v>
      </c>
      <c r="I2" s="284"/>
      <c r="J2" s="284" t="s">
        <v>325</v>
      </c>
      <c r="K2" s="283" t="s">
        <v>324</v>
      </c>
    </row>
    <row r="3" spans="1:11" ht="9.9499999999999993" customHeight="1" x14ac:dyDescent="0.15">
      <c r="A3" s="280"/>
      <c r="B3" s="280"/>
      <c r="C3" s="281"/>
      <c r="D3" s="280"/>
      <c r="E3" s="280" t="s">
        <v>8</v>
      </c>
      <c r="F3" s="280"/>
      <c r="G3" s="282"/>
      <c r="H3" s="280"/>
      <c r="I3" s="281"/>
      <c r="J3" s="280" t="s">
        <v>320</v>
      </c>
      <c r="K3" s="280" t="s">
        <v>8</v>
      </c>
    </row>
    <row r="4" spans="1:11" ht="12" customHeight="1" x14ac:dyDescent="0.15">
      <c r="A4" s="253"/>
      <c r="B4" s="279" t="s">
        <v>10</v>
      </c>
      <c r="C4" s="278"/>
      <c r="D4" s="247" t="s">
        <v>295</v>
      </c>
      <c r="E4" s="18">
        <v>2106109335</v>
      </c>
      <c r="F4" s="269"/>
      <c r="G4" s="268"/>
      <c r="H4" s="232" t="s">
        <v>300</v>
      </c>
      <c r="I4" s="32"/>
      <c r="J4" s="277">
        <v>3007339.67</v>
      </c>
      <c r="K4" s="49">
        <v>486</v>
      </c>
    </row>
    <row r="5" spans="1:11" ht="9.9499999999999993" customHeight="1" x14ac:dyDescent="0.15">
      <c r="A5" s="253"/>
      <c r="B5" s="279"/>
      <c r="C5" s="278"/>
      <c r="D5" s="247"/>
      <c r="E5" s="18"/>
      <c r="F5" s="26"/>
      <c r="G5" s="157"/>
      <c r="H5" s="232"/>
      <c r="I5" s="32"/>
      <c r="J5" s="158"/>
      <c r="K5" s="28"/>
    </row>
    <row r="6" spans="1:11" ht="12" customHeight="1" x14ac:dyDescent="0.15">
      <c r="A6" s="253"/>
      <c r="B6" s="234" t="s">
        <v>323</v>
      </c>
      <c r="C6" s="278"/>
      <c r="D6" s="247" t="s">
        <v>295</v>
      </c>
      <c r="E6" s="18">
        <v>2119466531</v>
      </c>
      <c r="F6" s="269"/>
      <c r="G6" s="268"/>
      <c r="H6" s="232" t="s">
        <v>299</v>
      </c>
      <c r="I6" s="32"/>
      <c r="J6" s="247" t="s">
        <v>290</v>
      </c>
      <c r="K6" s="49">
        <v>3369495</v>
      </c>
    </row>
    <row r="7" spans="1:11" ht="9.9499999999999993" customHeight="1" x14ac:dyDescent="0.15">
      <c r="A7" s="253"/>
      <c r="B7" s="279"/>
      <c r="C7" s="278"/>
      <c r="D7" s="247"/>
      <c r="E7" s="18"/>
      <c r="F7" s="26"/>
      <c r="G7" s="157"/>
      <c r="H7" s="232"/>
      <c r="I7" s="32"/>
      <c r="J7" s="272" t="s">
        <v>320</v>
      </c>
      <c r="K7" s="49"/>
    </row>
    <row r="8" spans="1:11" ht="12" customHeight="1" x14ac:dyDescent="0.15">
      <c r="A8" s="253"/>
      <c r="B8" s="335" t="s">
        <v>322</v>
      </c>
      <c r="C8" s="218"/>
      <c r="D8" s="247" t="s">
        <v>321</v>
      </c>
      <c r="E8" s="18">
        <v>2089595047</v>
      </c>
      <c r="F8" s="269"/>
      <c r="G8" s="268"/>
      <c r="H8" s="232" t="s">
        <v>298</v>
      </c>
      <c r="I8" s="32"/>
      <c r="J8" s="277">
        <v>52366482.589999996</v>
      </c>
      <c r="K8" s="49">
        <v>668795</v>
      </c>
    </row>
    <row r="9" spans="1:11" ht="9.9499999999999993" customHeight="1" x14ac:dyDescent="0.15">
      <c r="A9" s="246"/>
      <c r="B9" s="26"/>
      <c r="C9" s="32"/>
      <c r="D9" s="272" t="s">
        <v>320</v>
      </c>
      <c r="E9" s="28"/>
      <c r="F9" s="26"/>
      <c r="G9" s="157"/>
      <c r="H9" s="232"/>
      <c r="I9" s="32"/>
      <c r="J9" s="276"/>
      <c r="K9" s="28"/>
    </row>
    <row r="10" spans="1:11" ht="12" customHeight="1" x14ac:dyDescent="0.15">
      <c r="A10" s="246"/>
      <c r="B10" s="232" t="s">
        <v>314</v>
      </c>
      <c r="C10" s="32"/>
      <c r="D10" s="275">
        <v>105647831.34000002</v>
      </c>
      <c r="E10" s="49">
        <v>1321281874</v>
      </c>
      <c r="F10" s="269"/>
      <c r="G10" s="268"/>
      <c r="H10" s="232" t="s">
        <v>296</v>
      </c>
      <c r="I10" s="32"/>
      <c r="J10" s="267">
        <v>6063</v>
      </c>
      <c r="K10" s="247" t="s">
        <v>297</v>
      </c>
    </row>
    <row r="11" spans="1:11" ht="9.9499999999999993" customHeight="1" x14ac:dyDescent="0.15">
      <c r="A11" s="246"/>
      <c r="B11" s="26"/>
      <c r="C11" s="32"/>
      <c r="D11" s="272" t="s">
        <v>318</v>
      </c>
      <c r="E11" s="49"/>
      <c r="F11" s="26"/>
      <c r="G11" s="157"/>
      <c r="H11" s="232"/>
      <c r="I11" s="32"/>
      <c r="J11" s="271"/>
      <c r="K11" s="109"/>
    </row>
    <row r="12" spans="1:11" ht="12" customHeight="1" x14ac:dyDescent="0.15">
      <c r="A12" s="246"/>
      <c r="B12" s="232" t="s">
        <v>319</v>
      </c>
      <c r="C12" s="32"/>
      <c r="D12" s="274">
        <v>77696512.180000007</v>
      </c>
      <c r="E12" s="273">
        <v>749163</v>
      </c>
      <c r="F12" s="269"/>
      <c r="G12" s="268"/>
      <c r="H12" s="232" t="s">
        <v>293</v>
      </c>
      <c r="I12" s="32"/>
      <c r="J12" s="267">
        <v>23</v>
      </c>
      <c r="K12" s="49">
        <v>20649009</v>
      </c>
    </row>
    <row r="13" spans="1:11" ht="9.9499999999999993" customHeight="1" x14ac:dyDescent="0.15">
      <c r="A13" s="246"/>
      <c r="B13" s="26"/>
      <c r="C13" s="32"/>
      <c r="D13" s="272" t="s">
        <v>318</v>
      </c>
      <c r="E13" s="49"/>
      <c r="F13" s="26"/>
      <c r="G13" s="157"/>
      <c r="H13" s="26"/>
      <c r="I13" s="32"/>
      <c r="J13" s="271"/>
      <c r="K13" s="109"/>
    </row>
    <row r="14" spans="1:11" ht="9.9499999999999993" customHeight="1" x14ac:dyDescent="0.15">
      <c r="A14" s="246"/>
      <c r="B14" s="232" t="s">
        <v>313</v>
      </c>
      <c r="C14" s="32"/>
      <c r="D14" s="270">
        <v>6656136.9400000004</v>
      </c>
      <c r="E14" s="49">
        <v>570208348</v>
      </c>
      <c r="F14" s="269"/>
      <c r="G14" s="268"/>
      <c r="H14" s="231" t="s">
        <v>292</v>
      </c>
      <c r="I14" s="32"/>
      <c r="J14" s="267">
        <v>80</v>
      </c>
      <c r="K14" s="49">
        <v>173417040</v>
      </c>
    </row>
    <row r="15" spans="1:11" ht="6" customHeight="1" thickBot="1" x14ac:dyDescent="0.2">
      <c r="A15" s="245"/>
      <c r="B15" s="243"/>
      <c r="C15" s="265"/>
      <c r="D15" s="243"/>
      <c r="E15" s="243"/>
      <c r="F15" s="243"/>
      <c r="G15" s="266"/>
      <c r="H15" s="243"/>
      <c r="I15" s="265"/>
      <c r="J15" s="243"/>
      <c r="K15" s="243"/>
    </row>
    <row r="16" spans="1:11" ht="4.5" customHeight="1" thickTop="1" x14ac:dyDescent="0.15"/>
    <row r="17" spans="1:13" ht="10.5" thickBot="1" x14ac:dyDescent="0.2"/>
    <row r="18" spans="1:13" ht="15" customHeight="1" thickTop="1" x14ac:dyDescent="0.15">
      <c r="A18" s="246"/>
      <c r="B18" s="374" t="s">
        <v>317</v>
      </c>
      <c r="C18" s="374"/>
      <c r="D18" s="374"/>
      <c r="E18" s="376" t="s">
        <v>316</v>
      </c>
      <c r="F18" s="264"/>
      <c r="G18" s="378" t="s">
        <v>315</v>
      </c>
      <c r="H18" s="379"/>
      <c r="I18" s="379"/>
      <c r="J18" s="379"/>
      <c r="K18" s="379"/>
    </row>
    <row r="19" spans="1:13" ht="15" customHeight="1" x14ac:dyDescent="0.15">
      <c r="A19" s="263"/>
      <c r="B19" s="375"/>
      <c r="C19" s="375"/>
      <c r="D19" s="375"/>
      <c r="E19" s="377"/>
      <c r="F19" s="262"/>
      <c r="G19" s="380" t="s">
        <v>314</v>
      </c>
      <c r="H19" s="381"/>
      <c r="I19" s="382"/>
      <c r="J19" s="261" t="s">
        <v>313</v>
      </c>
      <c r="K19" s="260" t="s">
        <v>261</v>
      </c>
    </row>
    <row r="20" spans="1:13" ht="12" customHeight="1" x14ac:dyDescent="0.15">
      <c r="A20" s="259"/>
      <c r="B20" s="259"/>
      <c r="C20" s="259"/>
      <c r="D20" s="259"/>
      <c r="E20" s="258" t="s">
        <v>8</v>
      </c>
      <c r="F20" s="257"/>
      <c r="G20" s="257"/>
      <c r="H20" s="257" t="s">
        <v>8</v>
      </c>
      <c r="I20" s="257"/>
      <c r="J20" s="257" t="s">
        <v>8</v>
      </c>
      <c r="K20" s="257" t="s">
        <v>8</v>
      </c>
    </row>
    <row r="21" spans="1:13" ht="12" customHeight="1" x14ac:dyDescent="0.15">
      <c r="A21" s="253"/>
      <c r="D21" s="256" t="s">
        <v>312</v>
      </c>
      <c r="E21" s="255">
        <v>2106109335</v>
      </c>
      <c r="F21" s="254"/>
      <c r="G21" s="254"/>
      <c r="H21" s="254">
        <v>1386642891</v>
      </c>
      <c r="I21" s="254"/>
      <c r="J21" s="254">
        <v>525236267</v>
      </c>
      <c r="K21" s="254">
        <v>194230177</v>
      </c>
    </row>
    <row r="22" spans="1:13" ht="12" customHeight="1" x14ac:dyDescent="0.15">
      <c r="A22" s="253"/>
      <c r="D22" s="256"/>
      <c r="E22" s="255"/>
      <c r="F22" s="254"/>
      <c r="G22" s="254"/>
      <c r="H22" s="254"/>
      <c r="I22" s="254"/>
      <c r="J22" s="254"/>
      <c r="K22" s="254"/>
    </row>
    <row r="23" spans="1:13" ht="12" customHeight="1" x14ac:dyDescent="0.15">
      <c r="A23" s="253"/>
      <c r="D23" s="256" t="s">
        <v>442</v>
      </c>
      <c r="E23" s="255">
        <v>2119466531</v>
      </c>
      <c r="F23" s="254"/>
      <c r="G23" s="254"/>
      <c r="H23" s="254">
        <v>1362988942</v>
      </c>
      <c r="I23" s="254"/>
      <c r="J23" s="254">
        <v>557875590</v>
      </c>
      <c r="K23" s="254">
        <v>198601999</v>
      </c>
    </row>
    <row r="24" spans="1:13" ht="12" customHeight="1" x14ac:dyDescent="0.15">
      <c r="A24" s="253"/>
      <c r="D24" s="256"/>
      <c r="E24" s="255"/>
      <c r="F24" s="254"/>
      <c r="G24" s="254"/>
      <c r="H24" s="254"/>
      <c r="I24" s="254"/>
      <c r="J24" s="254"/>
      <c r="K24" s="254"/>
    </row>
    <row r="25" spans="1:13" ht="12" customHeight="1" x14ac:dyDescent="0.15">
      <c r="A25" s="253"/>
      <c r="D25" s="256" t="s">
        <v>443</v>
      </c>
      <c r="E25" s="164">
        <v>2089595047</v>
      </c>
      <c r="F25" s="22"/>
      <c r="G25" s="22"/>
      <c r="H25" s="18">
        <v>1321281874</v>
      </c>
      <c r="I25" s="22"/>
      <c r="J25" s="18">
        <v>570208348</v>
      </c>
      <c r="K25" s="169">
        <v>198104825</v>
      </c>
      <c r="M25" s="252"/>
    </row>
    <row r="26" spans="1:13" ht="8.25" customHeight="1" x14ac:dyDescent="0.15">
      <c r="A26" s="246"/>
      <c r="B26" s="246"/>
      <c r="C26" s="246"/>
      <c r="D26" s="246"/>
      <c r="E26" s="248"/>
      <c r="F26" s="49"/>
      <c r="G26" s="49"/>
      <c r="H26" s="28"/>
      <c r="I26" s="28"/>
      <c r="J26" s="28"/>
      <c r="K26" s="28"/>
    </row>
    <row r="27" spans="1:13" ht="12" customHeight="1" x14ac:dyDescent="0.15">
      <c r="A27" s="246"/>
      <c r="B27" s="373" t="s">
        <v>311</v>
      </c>
      <c r="C27" s="373"/>
      <c r="D27" s="373"/>
      <c r="E27" s="159">
        <v>59759618</v>
      </c>
      <c r="F27" s="28"/>
      <c r="G27" s="28"/>
      <c r="H27" s="49">
        <v>20369450</v>
      </c>
      <c r="I27" s="28"/>
      <c r="J27" s="49">
        <v>39390168</v>
      </c>
      <c r="K27" s="247" t="s">
        <v>290</v>
      </c>
      <c r="L27" s="1"/>
    </row>
    <row r="28" spans="1:13" ht="7.5" customHeight="1" x14ac:dyDescent="0.15">
      <c r="A28" s="246"/>
      <c r="B28" s="249"/>
      <c r="C28" s="249"/>
      <c r="D28" s="249"/>
      <c r="E28" s="248"/>
      <c r="F28" s="28"/>
      <c r="G28" s="28"/>
      <c r="H28" s="52"/>
      <c r="I28" s="52"/>
      <c r="J28" s="28"/>
      <c r="K28" s="116"/>
      <c r="L28" s="1"/>
    </row>
    <row r="29" spans="1:13" ht="12" customHeight="1" x14ac:dyDescent="0.15">
      <c r="A29" s="246"/>
      <c r="B29" s="249" t="s">
        <v>310</v>
      </c>
      <c r="C29" s="251"/>
      <c r="D29" s="251" t="s">
        <v>309</v>
      </c>
      <c r="E29" s="159">
        <v>149889579</v>
      </c>
      <c r="F29" s="28"/>
      <c r="G29" s="28"/>
      <c r="H29" s="49">
        <v>79791822</v>
      </c>
      <c r="I29" s="28"/>
      <c r="J29" s="49">
        <v>70097757</v>
      </c>
      <c r="K29" s="247" t="s">
        <v>290</v>
      </c>
      <c r="L29" s="1"/>
    </row>
    <row r="30" spans="1:13" ht="12" customHeight="1" x14ac:dyDescent="0.15">
      <c r="A30" s="246"/>
      <c r="B30" s="250" t="s">
        <v>308</v>
      </c>
      <c r="C30" s="249"/>
      <c r="D30" s="249" t="s">
        <v>303</v>
      </c>
      <c r="E30" s="159">
        <v>77882396</v>
      </c>
      <c r="F30" s="28"/>
      <c r="G30" s="28"/>
      <c r="H30" s="49">
        <v>40142497</v>
      </c>
      <c r="I30" s="28"/>
      <c r="J30" s="49">
        <v>37739899</v>
      </c>
      <c r="K30" s="247" t="s">
        <v>297</v>
      </c>
      <c r="L30" s="1"/>
    </row>
    <row r="31" spans="1:13" ht="8.25" customHeight="1" x14ac:dyDescent="0.15">
      <c r="A31" s="246"/>
      <c r="B31" s="249"/>
      <c r="C31" s="249"/>
      <c r="D31" s="249"/>
      <c r="E31" s="248"/>
      <c r="F31" s="28"/>
      <c r="G31" s="28"/>
      <c r="H31" s="28"/>
      <c r="I31" s="28"/>
      <c r="J31" s="28"/>
      <c r="K31" s="116"/>
      <c r="L31" s="1"/>
    </row>
    <row r="32" spans="1:13" ht="12" customHeight="1" x14ac:dyDescent="0.15">
      <c r="A32" s="246"/>
      <c r="B32" s="249"/>
      <c r="C32" s="249"/>
      <c r="D32" s="249" t="s">
        <v>307</v>
      </c>
      <c r="E32" s="159">
        <v>700283592</v>
      </c>
      <c r="F32" s="28"/>
      <c r="G32" s="28"/>
      <c r="H32" s="49">
        <v>537211172</v>
      </c>
      <c r="I32" s="28"/>
      <c r="J32" s="49">
        <v>163072420</v>
      </c>
      <c r="K32" s="247" t="s">
        <v>290</v>
      </c>
      <c r="L32" s="1"/>
    </row>
    <row r="33" spans="1:12" ht="12" customHeight="1" x14ac:dyDescent="0.15">
      <c r="A33" s="246"/>
      <c r="B33" s="249" t="s">
        <v>306</v>
      </c>
      <c r="C33" s="249"/>
      <c r="D33" s="249" t="s">
        <v>305</v>
      </c>
      <c r="E33" s="159">
        <v>486789409</v>
      </c>
      <c r="F33" s="28"/>
      <c r="G33" s="28"/>
      <c r="H33" s="49">
        <v>344485295</v>
      </c>
      <c r="I33" s="28"/>
      <c r="J33" s="49">
        <v>142304114</v>
      </c>
      <c r="K33" s="247" t="s">
        <v>290</v>
      </c>
      <c r="L33" s="1"/>
    </row>
    <row r="34" spans="1:12" ht="12" customHeight="1" x14ac:dyDescent="0.15">
      <c r="A34" s="246"/>
      <c r="B34" s="250"/>
      <c r="C34" s="249"/>
      <c r="D34" s="249" t="s">
        <v>304</v>
      </c>
      <c r="E34" s="159">
        <v>93703082</v>
      </c>
      <c r="F34" s="28"/>
      <c r="G34" s="28"/>
      <c r="H34" s="49">
        <v>83834657</v>
      </c>
      <c r="I34" s="28"/>
      <c r="J34" s="49">
        <v>9868425</v>
      </c>
      <c r="K34" s="247" t="s">
        <v>290</v>
      </c>
      <c r="L34" s="1"/>
    </row>
    <row r="35" spans="1:12" ht="12" customHeight="1" x14ac:dyDescent="0.15">
      <c r="A35" s="246"/>
      <c r="B35" s="249"/>
      <c r="C35" s="249"/>
      <c r="D35" s="249" t="s">
        <v>303</v>
      </c>
      <c r="E35" s="159">
        <v>193210448</v>
      </c>
      <c r="F35" s="28"/>
      <c r="G35" s="28"/>
      <c r="H35" s="49">
        <v>99201205</v>
      </c>
      <c r="I35" s="28"/>
      <c r="J35" s="49">
        <v>94009243</v>
      </c>
      <c r="K35" s="247" t="s">
        <v>290</v>
      </c>
      <c r="L35" s="1"/>
    </row>
    <row r="36" spans="1:12" ht="6.75" customHeight="1" x14ac:dyDescent="0.15">
      <c r="A36" s="246"/>
      <c r="B36" s="373"/>
      <c r="C36" s="373"/>
      <c r="D36" s="373"/>
      <c r="E36" s="248"/>
      <c r="F36" s="28"/>
      <c r="G36" s="28"/>
      <c r="H36" s="28"/>
      <c r="I36" s="28"/>
      <c r="J36" s="238"/>
      <c r="K36" s="238"/>
      <c r="L36" s="1"/>
    </row>
    <row r="37" spans="1:12" ht="12" customHeight="1" x14ac:dyDescent="0.15">
      <c r="A37" s="246"/>
      <c r="B37" s="373" t="s">
        <v>302</v>
      </c>
      <c r="C37" s="373"/>
      <c r="D37" s="383"/>
      <c r="E37" s="49">
        <v>746435</v>
      </c>
      <c r="F37" s="28"/>
      <c r="G37" s="28"/>
      <c r="H37" s="49">
        <v>746435</v>
      </c>
      <c r="I37" s="28"/>
      <c r="J37" s="116" t="s">
        <v>297</v>
      </c>
      <c r="K37" s="247" t="s">
        <v>291</v>
      </c>
      <c r="L37" s="1"/>
    </row>
    <row r="38" spans="1:12" s="1" customFormat="1" ht="12" customHeight="1" x14ac:dyDescent="0.15">
      <c r="A38" s="26"/>
      <c r="B38" s="361" t="s">
        <v>301</v>
      </c>
      <c r="C38" s="361"/>
      <c r="D38" s="361"/>
      <c r="E38" s="159">
        <v>129225663</v>
      </c>
      <c r="F38" s="28"/>
      <c r="G38" s="28"/>
      <c r="H38" s="49">
        <v>115499341</v>
      </c>
      <c r="I38" s="28"/>
      <c r="J38" s="49">
        <v>13726322</v>
      </c>
      <c r="K38" s="247" t="s">
        <v>290</v>
      </c>
    </row>
    <row r="39" spans="1:12" ht="12" customHeight="1" x14ac:dyDescent="0.15">
      <c r="A39" s="246"/>
      <c r="B39" s="373" t="s">
        <v>300</v>
      </c>
      <c r="C39" s="373"/>
      <c r="D39" s="373"/>
      <c r="E39" s="159">
        <v>486</v>
      </c>
      <c r="F39" s="28"/>
      <c r="G39" s="28"/>
      <c r="H39" s="247" t="s">
        <v>297</v>
      </c>
      <c r="I39" s="116"/>
      <c r="J39" s="247" t="s">
        <v>290</v>
      </c>
      <c r="K39" s="116">
        <v>486</v>
      </c>
      <c r="L39" s="1"/>
    </row>
    <row r="40" spans="1:12" ht="12" customHeight="1" x14ac:dyDescent="0.15">
      <c r="A40" s="246"/>
      <c r="B40" s="373" t="s">
        <v>299</v>
      </c>
      <c r="C40" s="373"/>
      <c r="D40" s="373"/>
      <c r="E40" s="159">
        <v>3369495</v>
      </c>
      <c r="F40" s="28"/>
      <c r="G40" s="28"/>
      <c r="H40" s="247" t="s">
        <v>290</v>
      </c>
      <c r="I40" s="116"/>
      <c r="J40" s="247" t="s">
        <v>290</v>
      </c>
      <c r="K40" s="49">
        <v>3369495</v>
      </c>
      <c r="L40" s="1"/>
    </row>
    <row r="41" spans="1:12" ht="12" customHeight="1" x14ac:dyDescent="0.15">
      <c r="A41" s="246"/>
      <c r="B41" s="373" t="s">
        <v>298</v>
      </c>
      <c r="C41" s="373"/>
      <c r="D41" s="373"/>
      <c r="E41" s="159">
        <v>668795</v>
      </c>
      <c r="F41" s="28"/>
      <c r="G41" s="28"/>
      <c r="H41" s="247" t="s">
        <v>294</v>
      </c>
      <c r="I41" s="116"/>
      <c r="J41" s="247" t="s">
        <v>297</v>
      </c>
      <c r="K41" s="49">
        <v>668795</v>
      </c>
      <c r="L41" s="1"/>
    </row>
    <row r="42" spans="1:12" ht="12" customHeight="1" x14ac:dyDescent="0.15">
      <c r="A42" s="246"/>
      <c r="B42" s="373" t="s">
        <v>296</v>
      </c>
      <c r="C42" s="373"/>
      <c r="D42" s="373"/>
      <c r="E42" s="168" t="s">
        <v>295</v>
      </c>
      <c r="F42" s="238"/>
      <c r="G42" s="238"/>
      <c r="H42" s="247" t="s">
        <v>291</v>
      </c>
      <c r="I42" s="116"/>
      <c r="J42" s="247" t="s">
        <v>290</v>
      </c>
      <c r="K42" s="116" t="s">
        <v>294</v>
      </c>
      <c r="L42" s="1"/>
    </row>
    <row r="43" spans="1:12" ht="12" customHeight="1" x14ac:dyDescent="0.15">
      <c r="A43" s="246"/>
      <c r="B43" s="373" t="s">
        <v>293</v>
      </c>
      <c r="C43" s="373"/>
      <c r="D43" s="373"/>
      <c r="E43" s="159">
        <v>20649009</v>
      </c>
      <c r="F43" s="28"/>
      <c r="G43" s="28"/>
      <c r="H43" s="247" t="s">
        <v>291</v>
      </c>
      <c r="I43" s="116"/>
      <c r="J43" s="247" t="s">
        <v>290</v>
      </c>
      <c r="K43" s="49">
        <v>20649009</v>
      </c>
      <c r="L43" s="1"/>
    </row>
    <row r="44" spans="1:12" ht="12" customHeight="1" x14ac:dyDescent="0.15">
      <c r="A44" s="246"/>
      <c r="B44" s="373" t="s">
        <v>292</v>
      </c>
      <c r="C44" s="373"/>
      <c r="D44" s="373"/>
      <c r="E44" s="159">
        <v>173417040</v>
      </c>
      <c r="F44" s="28"/>
      <c r="G44" s="28"/>
      <c r="H44" s="116" t="s">
        <v>291</v>
      </c>
      <c r="I44" s="116"/>
      <c r="J44" s="116" t="s">
        <v>290</v>
      </c>
      <c r="K44" s="49">
        <v>173417040</v>
      </c>
      <c r="L44" s="1"/>
    </row>
    <row r="45" spans="1:12" ht="4.5" customHeight="1" thickBot="1" x14ac:dyDescent="0.2">
      <c r="A45" s="245"/>
      <c r="B45" s="243"/>
      <c r="C45" s="243"/>
      <c r="D45" s="243"/>
      <c r="E45" s="244"/>
      <c r="F45" s="243"/>
      <c r="G45" s="243"/>
      <c r="H45" s="243"/>
      <c r="I45" s="243"/>
      <c r="J45" s="243"/>
      <c r="K45" s="243"/>
    </row>
    <row r="46" spans="1:12" ht="4.5" customHeight="1" thickTop="1" x14ac:dyDescent="0.15"/>
  </sheetData>
  <mergeCells count="14">
    <mergeCell ref="B43:D43"/>
    <mergeCell ref="B44:D44"/>
    <mergeCell ref="B37:D37"/>
    <mergeCell ref="B38:D38"/>
    <mergeCell ref="B39:D39"/>
    <mergeCell ref="B40:D40"/>
    <mergeCell ref="B41:D41"/>
    <mergeCell ref="B42:D42"/>
    <mergeCell ref="B36:D36"/>
    <mergeCell ref="B18:D19"/>
    <mergeCell ref="E18:E19"/>
    <mergeCell ref="G18:K18"/>
    <mergeCell ref="G19:I19"/>
    <mergeCell ref="B27:D27"/>
  </mergeCells>
  <phoneticPr fontId="4"/>
  <pageMargins left="0.9055118110236221" right="0.70866141732283472" top="0.74803149606299213" bottom="0.74803149606299213" header="0.31496062992125984" footer="0.31496062992125984"/>
  <pageSetup paperSize="9" scale="120" orientation="portrait" r:id="rId1"/>
  <headerFooter>
    <oddHeader>&amp;L&amp;9県有財産現在高&amp;R&amp;9&amp;F (&amp;A)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60"/>
  <sheetViews>
    <sheetView zoomScaleNormal="100" zoomScalePageLayoutView="118" workbookViewId="0"/>
  </sheetViews>
  <sheetFormatPr defaultColWidth="8.3984375" defaultRowHeight="9.75" x14ac:dyDescent="0.15"/>
  <cols>
    <col min="1" max="1" width="2" style="1" customWidth="1"/>
    <col min="2" max="2" width="11.796875" style="1" customWidth="1"/>
    <col min="3" max="3" width="3.3984375" style="95" customWidth="1"/>
    <col min="4" max="7" width="22" style="95" customWidth="1"/>
    <col min="8" max="14" width="19.19921875" style="95" customWidth="1"/>
    <col min="15" max="15" width="13" style="95" customWidth="1"/>
    <col min="16" max="16384" width="8.3984375" style="95"/>
  </cols>
  <sheetData>
    <row r="1" spans="1:14" s="1" customFormat="1" ht="13.5" customHeight="1" thickBot="1" x14ac:dyDescent="0.2">
      <c r="B1" s="55" t="s">
        <v>53</v>
      </c>
      <c r="N1" s="68" t="s">
        <v>269</v>
      </c>
    </row>
    <row r="2" spans="1:14" s="1" customFormat="1" ht="14.25" customHeight="1" thickTop="1" x14ac:dyDescent="0.15">
      <c r="A2" s="56"/>
      <c r="B2" s="393" t="s">
        <v>268</v>
      </c>
      <c r="C2" s="213"/>
      <c r="D2" s="394" t="s">
        <v>267</v>
      </c>
      <c r="E2" s="393"/>
      <c r="F2" s="393"/>
      <c r="G2" s="212"/>
      <c r="H2" s="181"/>
      <c r="I2" s="211" t="s">
        <v>266</v>
      </c>
      <c r="J2" s="181"/>
      <c r="K2" s="181"/>
      <c r="L2" s="181"/>
      <c r="M2" s="181"/>
      <c r="N2" s="181"/>
    </row>
    <row r="3" spans="1:14" s="1" customFormat="1" ht="5.0999999999999996" customHeight="1" x14ac:dyDescent="0.15">
      <c r="A3" s="26"/>
      <c r="B3" s="355"/>
      <c r="C3" s="32"/>
      <c r="D3" s="353"/>
      <c r="E3" s="355"/>
      <c r="F3" s="355"/>
      <c r="G3" s="385" t="s">
        <v>265</v>
      </c>
      <c r="H3" s="210"/>
      <c r="I3" s="26"/>
      <c r="J3" s="395" t="s">
        <v>264</v>
      </c>
      <c r="K3" s="384" t="s">
        <v>17</v>
      </c>
      <c r="L3" s="384" t="s">
        <v>263</v>
      </c>
      <c r="M3" s="384" t="s">
        <v>262</v>
      </c>
      <c r="N3" s="385" t="s">
        <v>261</v>
      </c>
    </row>
    <row r="4" spans="1:14" s="1" customFormat="1" ht="4.5" customHeight="1" x14ac:dyDescent="0.15">
      <c r="A4" s="26"/>
      <c r="B4" s="355"/>
      <c r="C4" s="32"/>
      <c r="D4" s="354"/>
      <c r="E4" s="356"/>
      <c r="F4" s="356"/>
      <c r="G4" s="351"/>
      <c r="H4" s="386" t="s">
        <v>260</v>
      </c>
      <c r="I4" s="388" t="s">
        <v>259</v>
      </c>
      <c r="J4" s="396"/>
      <c r="K4" s="390"/>
      <c r="L4" s="351"/>
      <c r="M4" s="351"/>
      <c r="N4" s="353"/>
    </row>
    <row r="5" spans="1:14" s="1" customFormat="1" ht="15" customHeight="1" x14ac:dyDescent="0.15">
      <c r="A5" s="193"/>
      <c r="B5" s="356"/>
      <c r="C5" s="209"/>
      <c r="D5" s="208" t="s">
        <v>258</v>
      </c>
      <c r="E5" s="208" t="s">
        <v>257</v>
      </c>
      <c r="F5" s="207" t="s">
        <v>256</v>
      </c>
      <c r="G5" s="352"/>
      <c r="H5" s="387"/>
      <c r="I5" s="389"/>
      <c r="J5" s="397"/>
      <c r="K5" s="389"/>
      <c r="L5" s="352"/>
      <c r="M5" s="352"/>
      <c r="N5" s="354"/>
    </row>
    <row r="6" spans="1:14" ht="5.25" customHeight="1" x14ac:dyDescent="0.15">
      <c r="A6" s="26"/>
      <c r="B6" s="89"/>
      <c r="C6" s="177"/>
      <c r="D6" s="188"/>
      <c r="E6" s="188"/>
      <c r="F6" s="188"/>
      <c r="G6" s="206"/>
      <c r="H6" s="205"/>
      <c r="I6" s="204"/>
      <c r="J6" s="89"/>
      <c r="K6" s="101"/>
      <c r="L6" s="89"/>
      <c r="M6" s="89"/>
      <c r="N6" s="89"/>
    </row>
    <row r="7" spans="1:14" s="198" customFormat="1" ht="12.95" customHeight="1" x14ac:dyDescent="0.15">
      <c r="A7" s="391" t="s">
        <v>180</v>
      </c>
      <c r="B7" s="392"/>
      <c r="C7" s="17"/>
      <c r="D7" s="47">
        <v>3896105198</v>
      </c>
      <c r="E7" s="47">
        <v>3821978226</v>
      </c>
      <c r="F7" s="47">
        <v>52583172</v>
      </c>
      <c r="G7" s="47">
        <v>1855098157</v>
      </c>
      <c r="H7" s="47">
        <v>957154821</v>
      </c>
      <c r="I7" s="47">
        <v>666622518</v>
      </c>
      <c r="J7" s="47">
        <v>9315280</v>
      </c>
      <c r="K7" s="47">
        <v>70210203</v>
      </c>
      <c r="L7" s="47">
        <v>825801211</v>
      </c>
      <c r="M7" s="47">
        <v>347501349</v>
      </c>
      <c r="N7" s="47">
        <v>788178998</v>
      </c>
    </row>
    <row r="8" spans="1:14" s="198" customFormat="1" ht="12.95" customHeight="1" x14ac:dyDescent="0.15">
      <c r="A8" s="15"/>
      <c r="B8" s="63" t="s">
        <v>255</v>
      </c>
      <c r="C8" s="17"/>
      <c r="D8" s="47">
        <v>4018931142</v>
      </c>
      <c r="E8" s="47">
        <v>3931410264</v>
      </c>
      <c r="F8" s="47">
        <v>56165337</v>
      </c>
      <c r="G8" s="47">
        <v>1892440727</v>
      </c>
      <c r="H8" s="47">
        <v>982420535</v>
      </c>
      <c r="I8" s="47">
        <v>674958778</v>
      </c>
      <c r="J8" s="47">
        <v>22079067</v>
      </c>
      <c r="K8" s="47">
        <v>83009025</v>
      </c>
      <c r="L8" s="47">
        <v>892854391</v>
      </c>
      <c r="M8" s="47">
        <v>357615195</v>
      </c>
      <c r="N8" s="47">
        <v>770932737</v>
      </c>
    </row>
    <row r="9" spans="1:14" s="198" customFormat="1" ht="12.95" customHeight="1" x14ac:dyDescent="0.15">
      <c r="A9" s="15"/>
      <c r="B9" s="63" t="s">
        <v>254</v>
      </c>
      <c r="C9" s="17"/>
      <c r="D9" s="47">
        <v>5257153544</v>
      </c>
      <c r="E9" s="47">
        <v>5159144977</v>
      </c>
      <c r="F9" s="47">
        <v>66809045</v>
      </c>
      <c r="G9" s="47">
        <v>1888199799</v>
      </c>
      <c r="H9" s="47">
        <v>970487713</v>
      </c>
      <c r="I9" s="47">
        <v>682594248</v>
      </c>
      <c r="J9" s="47">
        <v>12462586</v>
      </c>
      <c r="K9" s="47">
        <v>82205023</v>
      </c>
      <c r="L9" s="47">
        <v>2010762116</v>
      </c>
      <c r="M9" s="47">
        <v>346016559</v>
      </c>
      <c r="N9" s="47">
        <v>917507461</v>
      </c>
    </row>
    <row r="10" spans="1:14" s="198" customFormat="1" ht="12.95" customHeight="1" x14ac:dyDescent="0.15">
      <c r="A10" s="26"/>
      <c r="B10" s="26"/>
      <c r="C10" s="99"/>
      <c r="D10" s="83"/>
      <c r="E10" s="83"/>
      <c r="F10" s="83"/>
      <c r="G10" s="83"/>
      <c r="H10" s="83"/>
      <c r="I10" s="83"/>
      <c r="J10" s="83"/>
      <c r="K10" s="83"/>
      <c r="L10" s="83"/>
      <c r="M10" s="83"/>
      <c r="N10" s="47"/>
    </row>
    <row r="11" spans="1:14" s="198" customFormat="1" ht="12.95" customHeight="1" x14ac:dyDescent="0.15">
      <c r="A11" s="15"/>
      <c r="B11" s="175" t="s">
        <v>253</v>
      </c>
      <c r="C11" s="17"/>
      <c r="D11" s="47">
        <v>5102245355</v>
      </c>
      <c r="E11" s="47">
        <v>5011413503</v>
      </c>
      <c r="F11" s="47">
        <v>60688652</v>
      </c>
      <c r="G11" s="47">
        <v>1834418714</v>
      </c>
      <c r="H11" s="47">
        <v>950078973</v>
      </c>
      <c r="I11" s="47">
        <v>655605799</v>
      </c>
      <c r="J11" s="47">
        <v>12116460</v>
      </c>
      <c r="K11" s="47">
        <v>72660854</v>
      </c>
      <c r="L11" s="47">
        <v>1957094662</v>
      </c>
      <c r="M11" s="47">
        <v>336762892</v>
      </c>
      <c r="N11" s="47">
        <v>889191773</v>
      </c>
    </row>
    <row r="12" spans="1:14" s="198" customFormat="1" ht="12.95" customHeight="1" x14ac:dyDescent="0.15">
      <c r="A12" s="15"/>
      <c r="B12" s="175" t="s">
        <v>252</v>
      </c>
      <c r="C12" s="17"/>
      <c r="D12" s="47">
        <v>154908189</v>
      </c>
      <c r="E12" s="47">
        <v>147731474</v>
      </c>
      <c r="F12" s="47">
        <v>6120393</v>
      </c>
      <c r="G12" s="47">
        <v>53781085</v>
      </c>
      <c r="H12" s="47">
        <v>20408740</v>
      </c>
      <c r="I12" s="47">
        <v>26988449</v>
      </c>
      <c r="J12" s="47">
        <v>346126</v>
      </c>
      <c r="K12" s="47">
        <v>9544169</v>
      </c>
      <c r="L12" s="47">
        <v>53667454</v>
      </c>
      <c r="M12" s="47">
        <v>9253667</v>
      </c>
      <c r="N12" s="47">
        <v>28315688</v>
      </c>
    </row>
    <row r="13" spans="1:14" s="198" customFormat="1" ht="12.95" customHeight="1" x14ac:dyDescent="0.15">
      <c r="A13" s="26"/>
      <c r="B13" s="90"/>
      <c r="C13" s="99"/>
      <c r="D13" s="83"/>
      <c r="E13" s="83"/>
      <c r="F13" s="83"/>
      <c r="G13" s="83"/>
      <c r="H13" s="83"/>
      <c r="I13" s="83"/>
      <c r="J13" s="83"/>
      <c r="K13" s="83"/>
      <c r="L13" s="83"/>
      <c r="M13" s="83"/>
      <c r="N13" s="47"/>
    </row>
    <row r="14" spans="1:14" s="198" customFormat="1" ht="10.5" customHeight="1" x14ac:dyDescent="0.15">
      <c r="A14" s="26"/>
      <c r="B14" s="90" t="s">
        <v>251</v>
      </c>
      <c r="C14" s="32"/>
      <c r="D14" s="201">
        <v>2392988333</v>
      </c>
      <c r="E14" s="83">
        <v>2369287047</v>
      </c>
      <c r="F14" s="83">
        <v>6732820</v>
      </c>
      <c r="G14" s="83">
        <v>843869813</v>
      </c>
      <c r="H14" s="83">
        <v>461819977</v>
      </c>
      <c r="I14" s="83">
        <v>278932383</v>
      </c>
      <c r="J14" s="83">
        <v>5342296</v>
      </c>
      <c r="K14" s="83">
        <v>23211219</v>
      </c>
      <c r="L14" s="83">
        <v>865426891</v>
      </c>
      <c r="M14" s="83">
        <v>167857820</v>
      </c>
      <c r="N14" s="83">
        <v>487280294</v>
      </c>
    </row>
    <row r="15" spans="1:14" s="198" customFormat="1" ht="10.5" customHeight="1" x14ac:dyDescent="0.15">
      <c r="A15" s="26"/>
      <c r="B15" s="90" t="s">
        <v>250</v>
      </c>
      <c r="C15" s="32"/>
      <c r="D15" s="201">
        <v>907176643</v>
      </c>
      <c r="E15" s="83">
        <v>903211857</v>
      </c>
      <c r="F15" s="83">
        <v>540325</v>
      </c>
      <c r="G15" s="83">
        <v>365387980</v>
      </c>
      <c r="H15" s="83">
        <v>192165235</v>
      </c>
      <c r="I15" s="83">
        <v>127473236</v>
      </c>
      <c r="J15" s="83">
        <v>2189551</v>
      </c>
      <c r="K15" s="83">
        <v>355323</v>
      </c>
      <c r="L15" s="83">
        <v>346227053</v>
      </c>
      <c r="M15" s="83">
        <v>65279300</v>
      </c>
      <c r="N15" s="83">
        <v>127737436</v>
      </c>
    </row>
    <row r="16" spans="1:14" s="198" customFormat="1" ht="10.5" customHeight="1" x14ac:dyDescent="0.15">
      <c r="A16" s="26"/>
      <c r="B16" s="90" t="s">
        <v>249</v>
      </c>
      <c r="C16" s="32"/>
      <c r="D16" s="201">
        <v>391464488</v>
      </c>
      <c r="E16" s="83">
        <v>380200171</v>
      </c>
      <c r="F16" s="83">
        <v>10089124</v>
      </c>
      <c r="G16" s="83">
        <v>131083049</v>
      </c>
      <c r="H16" s="83">
        <v>66898425</v>
      </c>
      <c r="I16" s="83">
        <v>45360971</v>
      </c>
      <c r="J16" s="83">
        <v>1169459</v>
      </c>
      <c r="K16" s="83">
        <v>16778313</v>
      </c>
      <c r="L16" s="83">
        <v>161939932</v>
      </c>
      <c r="M16" s="83">
        <v>26749600</v>
      </c>
      <c r="N16" s="83">
        <v>53744135</v>
      </c>
    </row>
    <row r="17" spans="1:14" s="198" customFormat="1" ht="10.5" customHeight="1" x14ac:dyDescent="0.15">
      <c r="A17" s="26"/>
      <c r="B17" s="90" t="s">
        <v>248</v>
      </c>
      <c r="C17" s="32"/>
      <c r="D17" s="201">
        <v>203240371</v>
      </c>
      <c r="E17" s="83">
        <v>198572788</v>
      </c>
      <c r="F17" s="83">
        <v>3181757</v>
      </c>
      <c r="G17" s="83">
        <v>59323207</v>
      </c>
      <c r="H17" s="83">
        <v>26864937</v>
      </c>
      <c r="I17" s="83">
        <v>22897648</v>
      </c>
      <c r="J17" s="83">
        <v>411841</v>
      </c>
      <c r="K17" s="83">
        <v>13482114</v>
      </c>
      <c r="L17" s="83">
        <v>81691370</v>
      </c>
      <c r="M17" s="83">
        <v>15932200</v>
      </c>
      <c r="N17" s="83">
        <v>32399639</v>
      </c>
    </row>
    <row r="18" spans="1:14" s="198" customFormat="1" ht="10.5" customHeight="1" x14ac:dyDescent="0.15">
      <c r="A18" s="26"/>
      <c r="B18" s="90" t="s">
        <v>247</v>
      </c>
      <c r="C18" s="32"/>
      <c r="D18" s="201">
        <v>120142601</v>
      </c>
      <c r="E18" s="83">
        <v>114847635</v>
      </c>
      <c r="F18" s="83">
        <v>3074387</v>
      </c>
      <c r="G18" s="83">
        <v>43536998</v>
      </c>
      <c r="H18" s="83">
        <v>18988433</v>
      </c>
      <c r="I18" s="83">
        <v>19655476</v>
      </c>
      <c r="J18" s="83">
        <v>313055</v>
      </c>
      <c r="K18" s="83">
        <v>1194700</v>
      </c>
      <c r="L18" s="83">
        <v>50821019</v>
      </c>
      <c r="M18" s="83">
        <v>5718227</v>
      </c>
      <c r="N18" s="83">
        <v>18558602</v>
      </c>
    </row>
    <row r="19" spans="1:14" s="198" customFormat="1" ht="9" customHeight="1" x14ac:dyDescent="0.15">
      <c r="A19" s="26"/>
      <c r="B19" s="90"/>
      <c r="C19" s="32"/>
      <c r="D19" s="201"/>
      <c r="E19" s="83"/>
      <c r="F19" s="83"/>
      <c r="G19" s="134"/>
      <c r="H19" s="134"/>
      <c r="I19" s="134"/>
      <c r="J19" s="134"/>
      <c r="K19" s="134"/>
      <c r="L19" s="134"/>
      <c r="M19" s="134"/>
      <c r="N19" s="134"/>
    </row>
    <row r="20" spans="1:14" s="198" customFormat="1" ht="10.5" customHeight="1" x14ac:dyDescent="0.15">
      <c r="A20" s="26"/>
      <c r="B20" s="90" t="s">
        <v>246</v>
      </c>
      <c r="C20" s="32"/>
      <c r="D20" s="201">
        <v>82872466</v>
      </c>
      <c r="E20" s="83">
        <v>79215669</v>
      </c>
      <c r="F20" s="83">
        <v>3225014</v>
      </c>
      <c r="G20" s="83">
        <v>36337350</v>
      </c>
      <c r="H20" s="83">
        <v>18343291</v>
      </c>
      <c r="I20" s="83">
        <v>13642022</v>
      </c>
      <c r="J20" s="83">
        <v>154903</v>
      </c>
      <c r="K20" s="83">
        <v>35433</v>
      </c>
      <c r="L20" s="83">
        <v>31498395</v>
      </c>
      <c r="M20" s="83">
        <v>2919900</v>
      </c>
      <c r="N20" s="83">
        <v>11926485</v>
      </c>
    </row>
    <row r="21" spans="1:14" s="198" customFormat="1" ht="10.5" customHeight="1" x14ac:dyDescent="0.15">
      <c r="A21" s="26"/>
      <c r="B21" s="90" t="s">
        <v>245</v>
      </c>
      <c r="C21" s="32"/>
      <c r="D21" s="201">
        <v>206570914</v>
      </c>
      <c r="E21" s="83">
        <v>200717027</v>
      </c>
      <c r="F21" s="83">
        <v>4962098</v>
      </c>
      <c r="G21" s="83">
        <v>82067712</v>
      </c>
      <c r="H21" s="83">
        <v>38202179</v>
      </c>
      <c r="I21" s="83">
        <v>32417097</v>
      </c>
      <c r="J21" s="83">
        <v>538425</v>
      </c>
      <c r="K21" s="83">
        <v>46907</v>
      </c>
      <c r="L21" s="83">
        <v>86113954</v>
      </c>
      <c r="M21" s="83">
        <v>8760300</v>
      </c>
      <c r="N21" s="83">
        <v>29043616</v>
      </c>
    </row>
    <row r="22" spans="1:14" s="198" customFormat="1" ht="10.5" customHeight="1" x14ac:dyDescent="0.15">
      <c r="A22" s="26"/>
      <c r="B22" s="90" t="s">
        <v>244</v>
      </c>
      <c r="C22" s="32"/>
      <c r="D22" s="201">
        <v>103999003</v>
      </c>
      <c r="E22" s="83">
        <v>100188554</v>
      </c>
      <c r="F22" s="83">
        <v>3469252</v>
      </c>
      <c r="G22" s="83">
        <v>32673098</v>
      </c>
      <c r="H22" s="83">
        <v>13671651</v>
      </c>
      <c r="I22" s="83">
        <v>15416105</v>
      </c>
      <c r="J22" s="83">
        <v>208545</v>
      </c>
      <c r="K22" s="83">
        <v>1316324</v>
      </c>
      <c r="L22" s="83">
        <v>41633527</v>
      </c>
      <c r="M22" s="83">
        <v>8369257</v>
      </c>
      <c r="N22" s="83">
        <v>19798252</v>
      </c>
    </row>
    <row r="23" spans="1:14" s="198" customFormat="1" ht="10.5" customHeight="1" x14ac:dyDescent="0.15">
      <c r="A23" s="26"/>
      <c r="B23" s="90" t="s">
        <v>243</v>
      </c>
      <c r="C23" s="32"/>
      <c r="D23" s="201">
        <v>106190156</v>
      </c>
      <c r="E23" s="83">
        <v>99447294</v>
      </c>
      <c r="F23" s="83">
        <v>6477775</v>
      </c>
      <c r="G23" s="83">
        <v>37146245</v>
      </c>
      <c r="H23" s="83">
        <v>18256820</v>
      </c>
      <c r="I23" s="83">
        <v>14015481</v>
      </c>
      <c r="J23" s="83">
        <v>329624</v>
      </c>
      <c r="K23" s="83">
        <v>1774391</v>
      </c>
      <c r="L23" s="83">
        <v>46943470</v>
      </c>
      <c r="M23" s="83">
        <v>5340514</v>
      </c>
      <c r="N23" s="83">
        <v>14655912</v>
      </c>
    </row>
    <row r="24" spans="1:14" s="198" customFormat="1" ht="10.5" customHeight="1" x14ac:dyDescent="0.15">
      <c r="A24" s="26"/>
      <c r="B24" s="90" t="s">
        <v>242</v>
      </c>
      <c r="C24" s="32"/>
      <c r="D24" s="201">
        <v>28939067</v>
      </c>
      <c r="E24" s="83">
        <v>27271947</v>
      </c>
      <c r="F24" s="83">
        <v>1633594</v>
      </c>
      <c r="G24" s="83">
        <v>9545339</v>
      </c>
      <c r="H24" s="83">
        <v>5247590</v>
      </c>
      <c r="I24" s="83">
        <v>3375991</v>
      </c>
      <c r="J24" s="83">
        <v>54995</v>
      </c>
      <c r="K24" s="83">
        <v>1428887</v>
      </c>
      <c r="L24" s="83">
        <v>11179195</v>
      </c>
      <c r="M24" s="83">
        <v>1249859</v>
      </c>
      <c r="N24" s="83">
        <v>5480792</v>
      </c>
    </row>
    <row r="25" spans="1:14" s="198" customFormat="1" ht="9" customHeight="1" x14ac:dyDescent="0.15">
      <c r="A25" s="26"/>
      <c r="B25" s="90"/>
      <c r="C25" s="32"/>
      <c r="D25" s="134"/>
      <c r="E25" s="134"/>
      <c r="F25" s="134"/>
      <c r="G25" s="134"/>
      <c r="H25" s="134"/>
      <c r="I25" s="134"/>
      <c r="J25" s="134"/>
      <c r="K25" s="134"/>
      <c r="L25" s="134"/>
      <c r="M25" s="134"/>
      <c r="N25" s="134"/>
    </row>
    <row r="26" spans="1:14" s="198" customFormat="1" ht="10.5" customHeight="1" x14ac:dyDescent="0.15">
      <c r="A26" s="26"/>
      <c r="B26" s="90" t="s">
        <v>241</v>
      </c>
      <c r="C26" s="32"/>
      <c r="D26" s="201">
        <v>24991204</v>
      </c>
      <c r="E26" s="83">
        <v>24564465</v>
      </c>
      <c r="F26" s="83">
        <v>337546</v>
      </c>
      <c r="G26" s="83">
        <v>5495041</v>
      </c>
      <c r="H26" s="83">
        <v>2396899</v>
      </c>
      <c r="I26" s="83">
        <v>2206610</v>
      </c>
      <c r="J26" s="83">
        <v>34339</v>
      </c>
      <c r="K26" s="83">
        <v>4123916</v>
      </c>
      <c r="L26" s="83">
        <v>8562048</v>
      </c>
      <c r="M26" s="83">
        <v>1095698</v>
      </c>
      <c r="N26" s="83">
        <v>5680162</v>
      </c>
    </row>
    <row r="27" spans="1:14" s="198" customFormat="1" ht="10.5" customHeight="1" x14ac:dyDescent="0.15">
      <c r="A27" s="26"/>
      <c r="B27" s="90" t="s">
        <v>240</v>
      </c>
      <c r="C27" s="32"/>
      <c r="D27" s="201">
        <v>70218366</v>
      </c>
      <c r="E27" s="83">
        <v>68103169</v>
      </c>
      <c r="F27" s="83">
        <v>1755185</v>
      </c>
      <c r="G27" s="83">
        <v>22750467</v>
      </c>
      <c r="H27" s="83">
        <v>10139863</v>
      </c>
      <c r="I27" s="83">
        <v>9680044</v>
      </c>
      <c r="J27" s="83">
        <v>177966</v>
      </c>
      <c r="K27" s="83">
        <v>3007463</v>
      </c>
      <c r="L27" s="83">
        <v>31804329</v>
      </c>
      <c r="M27" s="83">
        <v>3647300</v>
      </c>
      <c r="N27" s="83">
        <v>8830841</v>
      </c>
    </row>
    <row r="28" spans="1:14" s="198" customFormat="1" ht="10.5" customHeight="1" x14ac:dyDescent="0.15">
      <c r="A28" s="26"/>
      <c r="B28" s="90" t="s">
        <v>239</v>
      </c>
      <c r="C28" s="32"/>
      <c r="D28" s="201">
        <v>125260693</v>
      </c>
      <c r="E28" s="83">
        <v>119825190</v>
      </c>
      <c r="F28" s="83">
        <v>4801336</v>
      </c>
      <c r="G28" s="83">
        <v>48785571</v>
      </c>
      <c r="H28" s="83">
        <v>23581336</v>
      </c>
      <c r="I28" s="83">
        <v>20437039</v>
      </c>
      <c r="J28" s="83">
        <v>239592</v>
      </c>
      <c r="K28" s="83">
        <v>26356</v>
      </c>
      <c r="L28" s="83">
        <v>45322815</v>
      </c>
      <c r="M28" s="83">
        <v>8990100</v>
      </c>
      <c r="N28" s="83">
        <v>21896259</v>
      </c>
    </row>
    <row r="29" spans="1:14" s="198" customFormat="1" ht="10.5" customHeight="1" x14ac:dyDescent="0.15">
      <c r="A29" s="26"/>
      <c r="B29" s="90" t="s">
        <v>238</v>
      </c>
      <c r="C29" s="32"/>
      <c r="D29" s="201">
        <v>105830896</v>
      </c>
      <c r="E29" s="83">
        <v>102122753</v>
      </c>
      <c r="F29" s="83">
        <v>3467056</v>
      </c>
      <c r="G29" s="83">
        <v>36920159</v>
      </c>
      <c r="H29" s="83">
        <v>17949178</v>
      </c>
      <c r="I29" s="83">
        <v>14820819</v>
      </c>
      <c r="J29" s="83">
        <v>301060</v>
      </c>
      <c r="K29" s="83">
        <v>1216540</v>
      </c>
      <c r="L29" s="83">
        <v>49304051</v>
      </c>
      <c r="M29" s="83">
        <v>4922900</v>
      </c>
      <c r="N29" s="83">
        <v>13166186</v>
      </c>
    </row>
    <row r="30" spans="1:14" s="198" customFormat="1" ht="10.5" customHeight="1" x14ac:dyDescent="0.15">
      <c r="A30" s="26"/>
      <c r="B30" s="90" t="s">
        <v>237</v>
      </c>
      <c r="C30" s="32"/>
      <c r="D30" s="201">
        <v>45221064</v>
      </c>
      <c r="E30" s="83">
        <v>44011758</v>
      </c>
      <c r="F30" s="83">
        <v>1186412</v>
      </c>
      <c r="G30" s="83">
        <v>16612683</v>
      </c>
      <c r="H30" s="83">
        <v>7761602</v>
      </c>
      <c r="I30" s="83">
        <v>7126120</v>
      </c>
      <c r="J30" s="83">
        <v>118179</v>
      </c>
      <c r="K30" s="83">
        <v>638730</v>
      </c>
      <c r="L30" s="83">
        <v>20090981</v>
      </c>
      <c r="M30" s="83">
        <v>2093500</v>
      </c>
      <c r="N30" s="83">
        <v>5666991</v>
      </c>
    </row>
    <row r="31" spans="1:14" s="198" customFormat="1" ht="9" customHeight="1" x14ac:dyDescent="0.15">
      <c r="A31" s="26"/>
      <c r="B31" s="90"/>
      <c r="C31" s="32"/>
      <c r="D31" s="134"/>
      <c r="E31" s="134"/>
      <c r="F31" s="134"/>
      <c r="G31" s="134"/>
      <c r="H31" s="134"/>
      <c r="I31" s="134"/>
      <c r="J31" s="134"/>
      <c r="K31" s="134"/>
      <c r="L31" s="134"/>
      <c r="M31" s="134"/>
      <c r="N31" s="134"/>
    </row>
    <row r="32" spans="1:14" s="198" customFormat="1" ht="10.5" customHeight="1" x14ac:dyDescent="0.15">
      <c r="A32" s="26"/>
      <c r="B32" s="90" t="s">
        <v>236</v>
      </c>
      <c r="C32" s="32"/>
      <c r="D32" s="201">
        <v>66491848</v>
      </c>
      <c r="E32" s="83">
        <v>63663470</v>
      </c>
      <c r="F32" s="83">
        <v>1988166</v>
      </c>
      <c r="G32" s="83">
        <v>23669353</v>
      </c>
      <c r="H32" s="83">
        <v>10666548</v>
      </c>
      <c r="I32" s="83">
        <v>10525361</v>
      </c>
      <c r="J32" s="83">
        <v>178573</v>
      </c>
      <c r="K32" s="83">
        <v>39095</v>
      </c>
      <c r="L32" s="83">
        <v>26805912</v>
      </c>
      <c r="M32" s="83">
        <v>3425400</v>
      </c>
      <c r="N32" s="83">
        <v>12373515</v>
      </c>
    </row>
    <row r="33" spans="1:14" s="198" customFormat="1" ht="10.5" customHeight="1" x14ac:dyDescent="0.15">
      <c r="A33" s="26"/>
      <c r="B33" s="90" t="s">
        <v>235</v>
      </c>
      <c r="C33" s="32"/>
      <c r="D33" s="201">
        <v>59104748</v>
      </c>
      <c r="E33" s="83">
        <v>57185864</v>
      </c>
      <c r="F33" s="83">
        <v>1788855</v>
      </c>
      <c r="G33" s="83">
        <v>19455489</v>
      </c>
      <c r="H33" s="83">
        <v>9049699</v>
      </c>
      <c r="I33" s="83">
        <v>8264240</v>
      </c>
      <c r="J33" s="83">
        <v>181250</v>
      </c>
      <c r="K33" s="83">
        <v>1868281</v>
      </c>
      <c r="L33" s="83">
        <v>26505352</v>
      </c>
      <c r="M33" s="83">
        <v>2228117</v>
      </c>
      <c r="N33" s="83">
        <v>8866259</v>
      </c>
    </row>
    <row r="34" spans="1:14" s="198" customFormat="1" ht="10.5" customHeight="1" x14ac:dyDescent="0.15">
      <c r="A34" s="26"/>
      <c r="B34" s="90" t="s">
        <v>234</v>
      </c>
      <c r="C34" s="32"/>
      <c r="D34" s="201">
        <v>22801008</v>
      </c>
      <c r="E34" s="83">
        <v>21925973</v>
      </c>
      <c r="F34" s="83">
        <v>848607</v>
      </c>
      <c r="G34" s="83">
        <v>6744525</v>
      </c>
      <c r="H34" s="83">
        <v>2570085</v>
      </c>
      <c r="I34" s="83">
        <v>3407433</v>
      </c>
      <c r="J34" s="83">
        <v>46577</v>
      </c>
      <c r="K34" s="83">
        <v>896091</v>
      </c>
      <c r="L34" s="83">
        <v>8111192</v>
      </c>
      <c r="M34" s="83">
        <v>1161800</v>
      </c>
      <c r="N34" s="83">
        <v>5840823</v>
      </c>
    </row>
    <row r="35" spans="1:14" s="198" customFormat="1" ht="10.5" customHeight="1" x14ac:dyDescent="0.15">
      <c r="A35" s="26"/>
      <c r="B35" s="90" t="s">
        <v>233</v>
      </c>
      <c r="C35" s="32"/>
      <c r="D35" s="201">
        <v>38741486</v>
      </c>
      <c r="E35" s="83">
        <v>37050872</v>
      </c>
      <c r="F35" s="83">
        <v>1129343</v>
      </c>
      <c r="G35" s="83">
        <v>13014635</v>
      </c>
      <c r="H35" s="83">
        <v>5505225</v>
      </c>
      <c r="I35" s="83">
        <v>5951723</v>
      </c>
      <c r="J35" s="83">
        <v>126230</v>
      </c>
      <c r="K35" s="83">
        <v>1220771</v>
      </c>
      <c r="L35" s="83">
        <v>17113176</v>
      </c>
      <c r="M35" s="83">
        <v>1021100</v>
      </c>
      <c r="N35" s="83">
        <v>6245574</v>
      </c>
    </row>
    <row r="36" spans="1:14" s="198" customFormat="1" ht="9" customHeight="1" x14ac:dyDescent="0.15">
      <c r="A36" s="26"/>
      <c r="B36" s="90"/>
      <c r="C36" s="32"/>
      <c r="D36" s="201"/>
      <c r="E36" s="83"/>
      <c r="F36" s="83"/>
      <c r="G36" s="83"/>
      <c r="H36" s="83"/>
      <c r="I36" s="134"/>
      <c r="J36" s="134"/>
      <c r="K36" s="134"/>
      <c r="L36" s="134"/>
      <c r="M36" s="134"/>
      <c r="N36" s="134"/>
    </row>
    <row r="37" spans="1:14" s="198" customFormat="1" ht="10.5" customHeight="1" x14ac:dyDescent="0.15">
      <c r="A37" s="26"/>
      <c r="B37" s="90" t="s">
        <v>232</v>
      </c>
      <c r="C37" s="32"/>
      <c r="D37" s="201">
        <v>14758075</v>
      </c>
      <c r="E37" s="83">
        <v>13992604</v>
      </c>
      <c r="F37" s="83">
        <v>613294</v>
      </c>
      <c r="G37" s="83">
        <v>5781820</v>
      </c>
      <c r="H37" s="83">
        <v>2906371</v>
      </c>
      <c r="I37" s="83">
        <v>2188711</v>
      </c>
      <c r="J37" s="83">
        <v>31421</v>
      </c>
      <c r="K37" s="83">
        <v>723424</v>
      </c>
      <c r="L37" s="83">
        <v>5598977</v>
      </c>
      <c r="M37" s="83">
        <v>485472</v>
      </c>
      <c r="N37" s="83">
        <v>2136961</v>
      </c>
    </row>
    <row r="38" spans="1:14" s="198" customFormat="1" ht="10.5" customHeight="1" x14ac:dyDescent="0.15">
      <c r="A38" s="26"/>
      <c r="B38" s="90" t="s">
        <v>231</v>
      </c>
      <c r="C38" s="32"/>
      <c r="D38" s="201">
        <v>22897605</v>
      </c>
      <c r="E38" s="83">
        <v>21639731</v>
      </c>
      <c r="F38" s="83">
        <v>990636</v>
      </c>
      <c r="G38" s="83">
        <v>8848986</v>
      </c>
      <c r="H38" s="83">
        <v>3246031</v>
      </c>
      <c r="I38" s="83">
        <v>4457867</v>
      </c>
      <c r="J38" s="83">
        <v>80629</v>
      </c>
      <c r="K38" s="83">
        <v>5906</v>
      </c>
      <c r="L38" s="83">
        <v>8816103</v>
      </c>
      <c r="M38" s="83">
        <v>1025800</v>
      </c>
      <c r="N38" s="83">
        <v>4120181</v>
      </c>
    </row>
    <row r="39" spans="1:14" s="198" customFormat="1" ht="10.5" customHeight="1" x14ac:dyDescent="0.15">
      <c r="A39" s="26"/>
      <c r="B39" s="90" t="s">
        <v>230</v>
      </c>
      <c r="C39" s="32"/>
      <c r="D39" s="201">
        <v>14769525</v>
      </c>
      <c r="E39" s="83">
        <v>14152618</v>
      </c>
      <c r="F39" s="83">
        <v>612886</v>
      </c>
      <c r="G39" s="83">
        <v>4975725</v>
      </c>
      <c r="H39" s="83">
        <v>2542269</v>
      </c>
      <c r="I39" s="83">
        <v>2226302</v>
      </c>
      <c r="J39" s="83">
        <v>36821</v>
      </c>
      <c r="K39" s="83">
        <v>892658</v>
      </c>
      <c r="L39" s="83">
        <v>5584895</v>
      </c>
      <c r="M39" s="83">
        <v>549600</v>
      </c>
      <c r="N39" s="83">
        <v>2729826</v>
      </c>
    </row>
    <row r="40" spans="1:14" s="198" customFormat="1" ht="10.5" customHeight="1" x14ac:dyDescent="0.15">
      <c r="A40" s="26"/>
      <c r="B40" s="90" t="s">
        <v>229</v>
      </c>
      <c r="C40" s="32"/>
      <c r="D40" s="201">
        <v>11925192</v>
      </c>
      <c r="E40" s="83">
        <v>11481332</v>
      </c>
      <c r="F40" s="83">
        <v>391371</v>
      </c>
      <c r="G40" s="83">
        <v>3467086</v>
      </c>
      <c r="H40" s="83">
        <v>1847834</v>
      </c>
      <c r="I40" s="83">
        <v>1438183</v>
      </c>
      <c r="J40" s="83">
        <v>30452</v>
      </c>
      <c r="K40" s="202">
        <v>1455942</v>
      </c>
      <c r="L40" s="83">
        <v>4748985</v>
      </c>
      <c r="M40" s="83">
        <v>493900</v>
      </c>
      <c r="N40" s="83">
        <v>1728827</v>
      </c>
    </row>
    <row r="41" spans="1:14" s="198" customFormat="1" ht="10.5" customHeight="1" x14ac:dyDescent="0.15">
      <c r="A41" s="26"/>
      <c r="B41" s="90" t="s">
        <v>228</v>
      </c>
      <c r="C41" s="32"/>
      <c r="D41" s="201">
        <v>5570124</v>
      </c>
      <c r="E41" s="83">
        <v>5343037</v>
      </c>
      <c r="F41" s="83">
        <v>220831</v>
      </c>
      <c r="G41" s="83">
        <v>2609343</v>
      </c>
      <c r="H41" s="83">
        <v>955177</v>
      </c>
      <c r="I41" s="83">
        <v>1515077</v>
      </c>
      <c r="J41" s="83">
        <v>10752</v>
      </c>
      <c r="K41" s="83">
        <v>34086</v>
      </c>
      <c r="L41" s="83">
        <v>1757436</v>
      </c>
      <c r="M41" s="83">
        <v>158489</v>
      </c>
      <c r="N41" s="83">
        <v>1000018</v>
      </c>
    </row>
    <row r="42" spans="1:14" s="198" customFormat="1" ht="9" customHeight="1" x14ac:dyDescent="0.15">
      <c r="A42" s="26"/>
      <c r="B42" s="90"/>
      <c r="C42" s="32"/>
      <c r="D42" s="134"/>
      <c r="E42" s="134"/>
      <c r="F42" s="134"/>
      <c r="G42" s="134"/>
      <c r="H42" s="134"/>
      <c r="I42" s="134"/>
      <c r="J42" s="134"/>
      <c r="K42" s="134"/>
      <c r="L42" s="134"/>
      <c r="M42" s="134"/>
      <c r="N42" s="134"/>
    </row>
    <row r="43" spans="1:14" s="198" customFormat="1" ht="10.5" customHeight="1" x14ac:dyDescent="0.15">
      <c r="A43" s="26"/>
      <c r="B43" s="90" t="s">
        <v>227</v>
      </c>
      <c r="C43" s="32"/>
      <c r="D43" s="201">
        <v>8735783</v>
      </c>
      <c r="E43" s="83">
        <v>8277863</v>
      </c>
      <c r="F43" s="83">
        <v>455928</v>
      </c>
      <c r="G43" s="83">
        <v>2719060</v>
      </c>
      <c r="H43" s="83">
        <v>1039426</v>
      </c>
      <c r="I43" s="83">
        <v>1504405</v>
      </c>
      <c r="J43" s="83">
        <v>25861</v>
      </c>
      <c r="K43" s="83">
        <v>637336</v>
      </c>
      <c r="L43" s="83">
        <v>3398704</v>
      </c>
      <c r="M43" s="83">
        <v>634200</v>
      </c>
      <c r="N43" s="83">
        <v>1320622</v>
      </c>
    </row>
    <row r="44" spans="1:14" s="198" customFormat="1" ht="10.5" customHeight="1" x14ac:dyDescent="0.15">
      <c r="A44" s="26"/>
      <c r="B44" s="90" t="s">
        <v>226</v>
      </c>
      <c r="C44" s="32"/>
      <c r="D44" s="201">
        <v>7003274</v>
      </c>
      <c r="E44" s="83">
        <v>6621228</v>
      </c>
      <c r="F44" s="83">
        <v>371581</v>
      </c>
      <c r="G44" s="83">
        <v>1563958</v>
      </c>
      <c r="H44" s="83">
        <v>681560</v>
      </c>
      <c r="I44" s="83">
        <v>803627</v>
      </c>
      <c r="J44" s="83">
        <v>11627</v>
      </c>
      <c r="K44" s="83">
        <v>1007221</v>
      </c>
      <c r="L44" s="83">
        <v>2409295</v>
      </c>
      <c r="M44" s="83">
        <v>698700</v>
      </c>
      <c r="N44" s="83">
        <v>1312473</v>
      </c>
    </row>
    <row r="45" spans="1:14" s="198" customFormat="1" ht="10.5" customHeight="1" x14ac:dyDescent="0.15">
      <c r="A45" s="26"/>
      <c r="B45" s="90" t="s">
        <v>225</v>
      </c>
      <c r="C45" s="32"/>
      <c r="D45" s="201">
        <v>7512011</v>
      </c>
      <c r="E45" s="83">
        <v>7097131</v>
      </c>
      <c r="F45" s="83">
        <v>373736</v>
      </c>
      <c r="G45" s="83">
        <v>1679195</v>
      </c>
      <c r="H45" s="83">
        <v>635598</v>
      </c>
      <c r="I45" s="83">
        <v>830701</v>
      </c>
      <c r="J45" s="83">
        <v>8521</v>
      </c>
      <c r="K45" s="83">
        <v>1425407</v>
      </c>
      <c r="L45" s="83">
        <v>2152515</v>
      </c>
      <c r="M45" s="83">
        <v>284991</v>
      </c>
      <c r="N45" s="83">
        <v>1961382</v>
      </c>
    </row>
    <row r="46" spans="1:14" s="198" customFormat="1" ht="10.5" customHeight="1" x14ac:dyDescent="0.15">
      <c r="A46" s="26"/>
      <c r="B46" s="90" t="s">
        <v>224</v>
      </c>
      <c r="C46" s="32"/>
      <c r="D46" s="201">
        <v>8975266</v>
      </c>
      <c r="E46" s="83">
        <v>8434691</v>
      </c>
      <c r="F46" s="83">
        <v>471656</v>
      </c>
      <c r="G46" s="83">
        <v>2907934</v>
      </c>
      <c r="H46" s="83">
        <v>1291039</v>
      </c>
      <c r="I46" s="83">
        <v>1460632</v>
      </c>
      <c r="J46" s="83">
        <v>29104</v>
      </c>
      <c r="K46" s="83">
        <v>283455</v>
      </c>
      <c r="L46" s="83">
        <v>3291988</v>
      </c>
      <c r="M46" s="83">
        <v>579800</v>
      </c>
      <c r="N46" s="83">
        <v>1882985</v>
      </c>
    </row>
    <row r="47" spans="1:14" s="198" customFormat="1" ht="10.5" customHeight="1" x14ac:dyDescent="0.15">
      <c r="A47" s="26"/>
      <c r="B47" s="90" t="s">
        <v>223</v>
      </c>
      <c r="C47" s="32"/>
      <c r="D47" s="201">
        <v>13963557</v>
      </c>
      <c r="E47" s="83">
        <v>13241348</v>
      </c>
      <c r="F47" s="83">
        <v>426683</v>
      </c>
      <c r="G47" s="83">
        <v>5836009</v>
      </c>
      <c r="H47" s="83">
        <v>906774</v>
      </c>
      <c r="I47" s="83">
        <v>4324505</v>
      </c>
      <c r="J47" s="83">
        <v>6806</v>
      </c>
      <c r="K47" s="83">
        <v>66203</v>
      </c>
      <c r="L47" s="83">
        <v>2268981</v>
      </c>
      <c r="M47" s="83">
        <v>1825100</v>
      </c>
      <c r="N47" s="83">
        <v>3960458</v>
      </c>
    </row>
    <row r="48" spans="1:14" s="198" customFormat="1" ht="9" customHeight="1" x14ac:dyDescent="0.15">
      <c r="A48" s="26"/>
      <c r="B48" s="90"/>
      <c r="C48" s="32"/>
      <c r="D48" s="134"/>
      <c r="E48" s="134"/>
      <c r="F48" s="134"/>
      <c r="G48" s="134"/>
      <c r="H48" s="134"/>
      <c r="I48" s="83"/>
      <c r="J48" s="83"/>
      <c r="K48" s="83"/>
      <c r="L48" s="83"/>
      <c r="M48" s="83"/>
      <c r="N48" s="83"/>
    </row>
    <row r="49" spans="1:14" s="198" customFormat="1" ht="10.5" customHeight="1" x14ac:dyDescent="0.15">
      <c r="A49" s="26"/>
      <c r="B49" s="90" t="s">
        <v>222</v>
      </c>
      <c r="C49" s="32"/>
      <c r="D49" s="201">
        <v>4905879</v>
      </c>
      <c r="E49" s="83">
        <v>4751263</v>
      </c>
      <c r="F49" s="83">
        <v>154399</v>
      </c>
      <c r="G49" s="83">
        <v>899984</v>
      </c>
      <c r="H49" s="83">
        <v>359521</v>
      </c>
      <c r="I49" s="83">
        <v>479041</v>
      </c>
      <c r="J49" s="83">
        <v>4752</v>
      </c>
      <c r="K49" s="83">
        <v>1281978</v>
      </c>
      <c r="L49" s="83">
        <v>1513703</v>
      </c>
      <c r="M49" s="83">
        <v>358365</v>
      </c>
      <c r="N49" s="83">
        <v>847097</v>
      </c>
    </row>
    <row r="50" spans="1:14" s="198" customFormat="1" ht="10.5" customHeight="1" x14ac:dyDescent="0.15">
      <c r="A50" s="26"/>
      <c r="B50" s="90" t="s">
        <v>221</v>
      </c>
      <c r="C50" s="32"/>
      <c r="D50" s="201">
        <v>13428251</v>
      </c>
      <c r="E50" s="83">
        <v>12990603</v>
      </c>
      <c r="F50" s="83">
        <v>355479</v>
      </c>
      <c r="G50" s="83">
        <v>3663912</v>
      </c>
      <c r="H50" s="83">
        <v>1302202</v>
      </c>
      <c r="I50" s="83">
        <v>1735806</v>
      </c>
      <c r="J50" s="83">
        <v>16534</v>
      </c>
      <c r="K50" s="83">
        <v>1568730</v>
      </c>
      <c r="L50" s="83">
        <v>4571947</v>
      </c>
      <c r="M50" s="83">
        <v>1209800</v>
      </c>
      <c r="N50" s="83">
        <v>2397328</v>
      </c>
    </row>
    <row r="51" spans="1:14" s="198" customFormat="1" ht="10.5" customHeight="1" x14ac:dyDescent="0.15">
      <c r="A51" s="26"/>
      <c r="B51" s="90" t="s">
        <v>220</v>
      </c>
      <c r="C51" s="32"/>
      <c r="D51" s="200">
        <v>17739040</v>
      </c>
      <c r="E51" s="199">
        <v>17118245</v>
      </c>
      <c r="F51" s="199">
        <v>591189</v>
      </c>
      <c r="G51" s="199">
        <v>7489181</v>
      </c>
      <c r="H51" s="199">
        <v>2527622</v>
      </c>
      <c r="I51" s="83">
        <v>3838475</v>
      </c>
      <c r="J51" s="83">
        <v>49806</v>
      </c>
      <c r="K51" s="83">
        <v>3794</v>
      </c>
      <c r="L51" s="83">
        <v>6847613</v>
      </c>
      <c r="M51" s="83">
        <v>815800</v>
      </c>
      <c r="N51" s="83">
        <v>2532846</v>
      </c>
    </row>
    <row r="52" spans="1:14" s="198" customFormat="1" ht="10.5" customHeight="1" x14ac:dyDescent="0.15">
      <c r="A52" s="26"/>
      <c r="B52" s="90" t="s">
        <v>219</v>
      </c>
      <c r="C52" s="32"/>
      <c r="D52" s="200">
        <v>2724607</v>
      </c>
      <c r="E52" s="199">
        <v>2589780</v>
      </c>
      <c r="F52" s="199">
        <v>90724</v>
      </c>
      <c r="G52" s="199">
        <v>1338892</v>
      </c>
      <c r="H52" s="199">
        <v>167316</v>
      </c>
      <c r="I52" s="83">
        <v>185117</v>
      </c>
      <c r="J52" s="83">
        <v>3040</v>
      </c>
      <c r="K52" s="83">
        <v>158029</v>
      </c>
      <c r="L52" s="83">
        <v>706312</v>
      </c>
      <c r="M52" s="83">
        <v>133650</v>
      </c>
      <c r="N52" s="83">
        <v>384684</v>
      </c>
    </row>
    <row r="53" spans="1:14" ht="4.5" customHeight="1" thickBot="1" x14ac:dyDescent="0.2">
      <c r="A53" s="67"/>
      <c r="B53" s="37"/>
      <c r="C53" s="97"/>
      <c r="D53" s="54"/>
      <c r="E53" s="54"/>
      <c r="F53" s="54"/>
      <c r="G53" s="54"/>
      <c r="H53" s="54"/>
      <c r="I53" s="54"/>
      <c r="J53" s="54"/>
      <c r="K53" s="54"/>
      <c r="L53" s="54"/>
      <c r="M53" s="54"/>
      <c r="N53" s="54"/>
    </row>
    <row r="54" spans="1:14" s="1" customFormat="1" ht="10.5" customHeight="1" thickTop="1" x14ac:dyDescent="0.15">
      <c r="A54" s="55" t="s">
        <v>218</v>
      </c>
      <c r="I54" s="55" t="s">
        <v>217</v>
      </c>
    </row>
    <row r="55" spans="1:14" s="1" customFormat="1" ht="10.5" customHeight="1" x14ac:dyDescent="0.15">
      <c r="A55" s="55" t="s">
        <v>216</v>
      </c>
      <c r="I55" s="55" t="s">
        <v>215</v>
      </c>
    </row>
    <row r="56" spans="1:14" s="1" customFormat="1" ht="10.5" customHeight="1" x14ac:dyDescent="0.15">
      <c r="A56" s="55" t="s">
        <v>214</v>
      </c>
      <c r="I56" s="55" t="s">
        <v>213</v>
      </c>
    </row>
    <row r="57" spans="1:14" s="1" customFormat="1" ht="10.5" customHeight="1" x14ac:dyDescent="0.15">
      <c r="A57" s="55" t="s">
        <v>212</v>
      </c>
      <c r="I57" s="55" t="s">
        <v>439</v>
      </c>
    </row>
    <row r="58" spans="1:14" s="1" customFormat="1" x14ac:dyDescent="0.15">
      <c r="I58" s="55" t="s">
        <v>211</v>
      </c>
    </row>
    <row r="59" spans="1:14" s="1" customFormat="1" x14ac:dyDescent="0.15"/>
    <row r="60" spans="1:14" x14ac:dyDescent="0.15">
      <c r="C60" s="1"/>
      <c r="D60" s="1"/>
      <c r="E60" s="1"/>
      <c r="F60" s="1"/>
      <c r="G60" s="1"/>
      <c r="H60" s="1"/>
    </row>
  </sheetData>
  <mergeCells count="11">
    <mergeCell ref="A7:B7"/>
    <mergeCell ref="B2:B5"/>
    <mergeCell ref="D2:F4"/>
    <mergeCell ref="G3:G5"/>
    <mergeCell ref="J3:J5"/>
    <mergeCell ref="L3:L5"/>
    <mergeCell ref="M3:M5"/>
    <mergeCell ref="N3:N5"/>
    <mergeCell ref="H4:H5"/>
    <mergeCell ref="I4:I5"/>
    <mergeCell ref="K3:K5"/>
  </mergeCells>
  <phoneticPr fontId="4"/>
  <pageMargins left="0.70866141732283472" right="0.70866141732283472" top="0.74803149606299213" bottom="0.74803149606299213" header="0.31496062992125984" footer="0.31496062992125984"/>
  <pageSetup paperSize="9" scale="88" fitToWidth="0" fitToHeight="0" orientation="landscape" r:id="rId1"/>
  <headerFooter>
    <oddHeader>&amp;L&amp;9市町村普通会計決算状況－歳入－&amp;R&amp;9&amp;F(&amp;A)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56"/>
  <sheetViews>
    <sheetView zoomScaleNormal="100" workbookViewId="0"/>
  </sheetViews>
  <sheetFormatPr defaultColWidth="9.59765625" defaultRowHeight="9.75" x14ac:dyDescent="0.15"/>
  <cols>
    <col min="1" max="1" width="1" style="95" customWidth="1"/>
    <col min="2" max="2" width="14.19921875" style="1" customWidth="1"/>
    <col min="3" max="3" width="1" style="95" customWidth="1"/>
    <col min="4" max="4" width="17.796875" style="95" customWidth="1"/>
    <col min="5" max="7" width="21" style="95" customWidth="1"/>
    <col min="8" max="13" width="17.796875" style="95" customWidth="1"/>
    <col min="14" max="14" width="21" style="95" customWidth="1"/>
    <col min="15" max="15" width="9.59765625" style="95" customWidth="1"/>
    <col min="16" max="16384" width="9.59765625" style="95"/>
  </cols>
  <sheetData>
    <row r="1" spans="1:14" s="1" customFormat="1" x14ac:dyDescent="0.15">
      <c r="B1" s="114" t="s">
        <v>276</v>
      </c>
    </row>
    <row r="2" spans="1:14" s="1" customFormat="1" ht="12.75" customHeight="1" thickBot="1" x14ac:dyDescent="0.2">
      <c r="B2" s="1" t="s">
        <v>133</v>
      </c>
      <c r="N2" s="68" t="s">
        <v>269</v>
      </c>
    </row>
    <row r="3" spans="1:14" s="1" customFormat="1" ht="14.25" customHeight="1" thickTop="1" x14ac:dyDescent="0.15">
      <c r="A3" s="56"/>
      <c r="B3" s="393" t="s">
        <v>268</v>
      </c>
      <c r="C3" s="56"/>
      <c r="D3" s="212"/>
      <c r="E3" s="181"/>
      <c r="F3" s="181" t="s">
        <v>275</v>
      </c>
      <c r="G3" s="181"/>
      <c r="H3" s="181"/>
      <c r="I3" s="181" t="s">
        <v>274</v>
      </c>
      <c r="J3" s="181"/>
      <c r="K3" s="181"/>
      <c r="L3" s="181"/>
      <c r="M3" s="181"/>
      <c r="N3" s="181"/>
    </row>
    <row r="4" spans="1:14" s="1" customFormat="1" ht="15.75" customHeight="1" x14ac:dyDescent="0.15">
      <c r="A4" s="193"/>
      <c r="B4" s="356"/>
      <c r="C4" s="193"/>
      <c r="D4" s="87" t="s">
        <v>36</v>
      </c>
      <c r="E4" s="87" t="s">
        <v>37</v>
      </c>
      <c r="F4" s="87" t="s">
        <v>39</v>
      </c>
      <c r="G4" s="87" t="s">
        <v>83</v>
      </c>
      <c r="H4" s="207" t="s">
        <v>41</v>
      </c>
      <c r="I4" s="208" t="s">
        <v>273</v>
      </c>
      <c r="J4" s="87" t="s">
        <v>43</v>
      </c>
      <c r="K4" s="87" t="s">
        <v>44</v>
      </c>
      <c r="L4" s="87" t="s">
        <v>272</v>
      </c>
      <c r="M4" s="87" t="s">
        <v>46</v>
      </c>
      <c r="N4" s="88" t="s">
        <v>261</v>
      </c>
    </row>
    <row r="5" spans="1:14" ht="6" customHeight="1" x14ac:dyDescent="0.15">
      <c r="A5" s="26"/>
      <c r="B5" s="89"/>
      <c r="C5" s="177"/>
      <c r="D5" s="89"/>
      <c r="E5" s="89"/>
      <c r="F5" s="89"/>
      <c r="G5" s="89"/>
      <c r="H5" s="89"/>
      <c r="I5" s="89"/>
      <c r="J5" s="89"/>
      <c r="K5" s="89"/>
      <c r="L5" s="89"/>
      <c r="M5" s="89"/>
      <c r="N5" s="89"/>
    </row>
    <row r="6" spans="1:14" ht="12.95" customHeight="1" x14ac:dyDescent="0.15">
      <c r="A6" s="62"/>
      <c r="B6" s="175" t="s">
        <v>10</v>
      </c>
      <c r="C6" s="17"/>
      <c r="D6" s="47">
        <v>13341915</v>
      </c>
      <c r="E6" s="47">
        <v>365624701</v>
      </c>
      <c r="F6" s="47">
        <v>1435645555</v>
      </c>
      <c r="G6" s="47">
        <v>298207326</v>
      </c>
      <c r="H6" s="47">
        <v>8569788</v>
      </c>
      <c r="I6" s="47">
        <v>11626651</v>
      </c>
      <c r="J6" s="47">
        <v>110104445</v>
      </c>
      <c r="K6" s="47">
        <v>497301312</v>
      </c>
      <c r="L6" s="47">
        <v>116006489</v>
      </c>
      <c r="M6" s="47">
        <v>576484951</v>
      </c>
      <c r="N6" s="47">
        <v>389065093</v>
      </c>
    </row>
    <row r="7" spans="1:14" ht="12.95" customHeight="1" x14ac:dyDescent="0.15">
      <c r="A7" s="62"/>
      <c r="B7" s="175" t="s">
        <v>126</v>
      </c>
      <c r="C7" s="17"/>
      <c r="D7" s="47">
        <v>13358701</v>
      </c>
      <c r="E7" s="47">
        <v>384567410</v>
      </c>
      <c r="F7" s="47">
        <v>1494210901</v>
      </c>
      <c r="G7" s="47">
        <v>311536722</v>
      </c>
      <c r="H7" s="47">
        <v>5407091</v>
      </c>
      <c r="I7" s="47">
        <v>11622877</v>
      </c>
      <c r="J7" s="47">
        <v>115214084</v>
      </c>
      <c r="K7" s="47">
        <v>474970076</v>
      </c>
      <c r="L7" s="47">
        <v>126804196</v>
      </c>
      <c r="M7" s="47">
        <v>594220836</v>
      </c>
      <c r="N7" s="47">
        <v>399497370</v>
      </c>
    </row>
    <row r="8" spans="1:14" ht="12.95" customHeight="1" x14ac:dyDescent="0.15">
      <c r="A8" s="62"/>
      <c r="B8" s="175" t="s">
        <v>271</v>
      </c>
      <c r="C8" s="17"/>
      <c r="D8" s="47">
        <v>13057771</v>
      </c>
      <c r="E8" s="47">
        <v>1269060418</v>
      </c>
      <c r="F8" s="47">
        <v>1546167098</v>
      </c>
      <c r="G8" s="47">
        <v>321278221</v>
      </c>
      <c r="H8" s="47">
        <v>5634554</v>
      </c>
      <c r="I8" s="47">
        <v>12065269</v>
      </c>
      <c r="J8" s="47">
        <v>330455596</v>
      </c>
      <c r="K8" s="47">
        <v>482204904</v>
      </c>
      <c r="L8" s="47">
        <v>120571700</v>
      </c>
      <c r="M8" s="47">
        <v>655027944</v>
      </c>
      <c r="N8" s="47">
        <v>403621502</v>
      </c>
    </row>
    <row r="9" spans="1:14" ht="12.95" customHeight="1" x14ac:dyDescent="0.15">
      <c r="A9" s="167"/>
      <c r="B9" s="26"/>
      <c r="C9" s="99"/>
      <c r="D9" s="83"/>
      <c r="E9" s="83"/>
      <c r="F9" s="83"/>
      <c r="G9" s="83"/>
      <c r="H9" s="83"/>
      <c r="I9" s="83"/>
      <c r="J9" s="83"/>
      <c r="K9" s="83"/>
      <c r="L9" s="83"/>
      <c r="M9" s="83"/>
      <c r="N9" s="47"/>
    </row>
    <row r="10" spans="1:14" ht="12.95" customHeight="1" x14ac:dyDescent="0.15">
      <c r="A10" s="15"/>
      <c r="B10" s="175" t="s">
        <v>253</v>
      </c>
      <c r="C10" s="218"/>
      <c r="D10" s="47">
        <v>11421796</v>
      </c>
      <c r="E10" s="47">
        <v>1217429690</v>
      </c>
      <c r="F10" s="47">
        <v>1512183683</v>
      </c>
      <c r="G10" s="47">
        <v>309937597</v>
      </c>
      <c r="H10" s="47">
        <v>5397666</v>
      </c>
      <c r="I10" s="47">
        <v>10338464</v>
      </c>
      <c r="J10" s="47">
        <v>324749029</v>
      </c>
      <c r="K10" s="47">
        <v>470602080</v>
      </c>
      <c r="L10" s="47">
        <v>112857902</v>
      </c>
      <c r="M10" s="47">
        <v>640469770</v>
      </c>
      <c r="N10" s="47">
        <v>396025826</v>
      </c>
    </row>
    <row r="11" spans="1:14" ht="12.95" customHeight="1" x14ac:dyDescent="0.15">
      <c r="A11" s="15"/>
      <c r="B11" s="175" t="s">
        <v>252</v>
      </c>
      <c r="C11" s="218"/>
      <c r="D11" s="47">
        <v>1635975</v>
      </c>
      <c r="E11" s="47">
        <v>51630728</v>
      </c>
      <c r="F11" s="47">
        <v>33983415</v>
      </c>
      <c r="G11" s="47">
        <v>11340624</v>
      </c>
      <c r="H11" s="47">
        <v>236888</v>
      </c>
      <c r="I11" s="47">
        <v>1726805</v>
      </c>
      <c r="J11" s="47">
        <v>5706567</v>
      </c>
      <c r="K11" s="47">
        <v>11602824</v>
      </c>
      <c r="L11" s="47">
        <v>7713798</v>
      </c>
      <c r="M11" s="47">
        <v>14558174</v>
      </c>
      <c r="N11" s="47">
        <v>7595676</v>
      </c>
    </row>
    <row r="12" spans="1:14" ht="12.95" customHeight="1" x14ac:dyDescent="0.15">
      <c r="A12" s="26"/>
      <c r="B12" s="90"/>
      <c r="C12" s="32"/>
      <c r="D12" s="83"/>
      <c r="E12" s="83"/>
      <c r="F12" s="83"/>
      <c r="G12" s="83"/>
      <c r="H12" s="83"/>
      <c r="I12" s="83"/>
      <c r="J12" s="83"/>
      <c r="K12" s="83"/>
      <c r="L12" s="83"/>
      <c r="M12" s="83"/>
      <c r="N12" s="47"/>
    </row>
    <row r="13" spans="1:14" ht="10.5" customHeight="1" x14ac:dyDescent="0.15">
      <c r="A13" s="26"/>
      <c r="B13" s="90" t="s">
        <v>251</v>
      </c>
      <c r="C13" s="32"/>
      <c r="D13" s="200">
        <v>2984616</v>
      </c>
      <c r="E13" s="199">
        <v>485992515</v>
      </c>
      <c r="F13" s="199">
        <v>684070974</v>
      </c>
      <c r="G13" s="199">
        <v>116839278</v>
      </c>
      <c r="H13" s="199">
        <v>1568882</v>
      </c>
      <c r="I13" s="83">
        <v>1830178</v>
      </c>
      <c r="J13" s="83">
        <v>232357676</v>
      </c>
      <c r="K13" s="83">
        <v>252568063</v>
      </c>
      <c r="L13" s="83">
        <v>42586908</v>
      </c>
      <c r="M13" s="83">
        <v>332419984</v>
      </c>
      <c r="N13" s="83">
        <v>216067973</v>
      </c>
    </row>
    <row r="14" spans="1:14" ht="10.5" customHeight="1" x14ac:dyDescent="0.15">
      <c r="A14" s="26"/>
      <c r="B14" s="90" t="s">
        <v>250</v>
      </c>
      <c r="C14" s="32"/>
      <c r="D14" s="200">
        <v>1713813</v>
      </c>
      <c r="E14" s="199">
        <v>203272468</v>
      </c>
      <c r="F14" s="199">
        <v>276773627</v>
      </c>
      <c r="G14" s="199">
        <v>68476582</v>
      </c>
      <c r="H14" s="199">
        <v>689156</v>
      </c>
      <c r="I14" s="83">
        <v>513046</v>
      </c>
      <c r="J14" s="83">
        <v>43203365</v>
      </c>
      <c r="K14" s="83">
        <v>87288967</v>
      </c>
      <c r="L14" s="83">
        <v>16492747</v>
      </c>
      <c r="M14" s="83">
        <v>132142380</v>
      </c>
      <c r="N14" s="83">
        <v>72645706</v>
      </c>
    </row>
    <row r="15" spans="1:14" ht="10.5" customHeight="1" x14ac:dyDescent="0.15">
      <c r="A15" s="26"/>
      <c r="B15" s="90" t="s">
        <v>249</v>
      </c>
      <c r="C15" s="32"/>
      <c r="D15" s="201">
        <v>955850</v>
      </c>
      <c r="E15" s="83">
        <v>94882566</v>
      </c>
      <c r="F15" s="83">
        <v>123409378</v>
      </c>
      <c r="G15" s="83">
        <v>28746290</v>
      </c>
      <c r="H15" s="83">
        <v>585821</v>
      </c>
      <c r="I15" s="83">
        <v>722774</v>
      </c>
      <c r="J15" s="83">
        <v>16478493</v>
      </c>
      <c r="K15" s="83">
        <v>24915822</v>
      </c>
      <c r="L15" s="83">
        <v>7945134</v>
      </c>
      <c r="M15" s="83">
        <v>52606770</v>
      </c>
      <c r="N15" s="83">
        <v>28951273</v>
      </c>
    </row>
    <row r="16" spans="1:14" ht="10.5" customHeight="1" x14ac:dyDescent="0.15">
      <c r="A16" s="26"/>
      <c r="B16" s="90" t="s">
        <v>248</v>
      </c>
      <c r="C16" s="32"/>
      <c r="D16" s="200">
        <v>788226</v>
      </c>
      <c r="E16" s="199">
        <v>59178133</v>
      </c>
      <c r="F16" s="199">
        <v>59571001</v>
      </c>
      <c r="G16" s="199">
        <v>12820663</v>
      </c>
      <c r="H16" s="199">
        <v>302759</v>
      </c>
      <c r="I16" s="83">
        <v>922583</v>
      </c>
      <c r="J16" s="83">
        <v>4559870</v>
      </c>
      <c r="K16" s="83">
        <v>15149214</v>
      </c>
      <c r="L16" s="83">
        <v>5921053</v>
      </c>
      <c r="M16" s="83">
        <v>21736414</v>
      </c>
      <c r="N16" s="83">
        <v>17622872</v>
      </c>
    </row>
    <row r="17" spans="1:14" ht="10.5" customHeight="1" x14ac:dyDescent="0.15">
      <c r="A17" s="26"/>
      <c r="B17" s="90" t="s">
        <v>247</v>
      </c>
      <c r="C17" s="32"/>
      <c r="D17" s="200">
        <v>412366</v>
      </c>
      <c r="E17" s="199">
        <v>33223263</v>
      </c>
      <c r="F17" s="199">
        <v>38765447</v>
      </c>
      <c r="G17" s="199">
        <v>7636450</v>
      </c>
      <c r="H17" s="199">
        <v>224102</v>
      </c>
      <c r="I17" s="83">
        <v>915922</v>
      </c>
      <c r="J17" s="83">
        <v>3179734</v>
      </c>
      <c r="K17" s="83">
        <v>10501399</v>
      </c>
      <c r="L17" s="83">
        <v>3666126</v>
      </c>
      <c r="M17" s="83">
        <v>10777449</v>
      </c>
      <c r="N17" s="83">
        <v>5545377</v>
      </c>
    </row>
    <row r="18" spans="1:14" ht="8.25" customHeight="1" x14ac:dyDescent="0.15">
      <c r="A18" s="26"/>
      <c r="B18" s="90"/>
      <c r="C18" s="32"/>
      <c r="D18" s="134"/>
      <c r="E18" s="134"/>
      <c r="F18" s="134"/>
      <c r="G18" s="134"/>
      <c r="H18" s="134"/>
      <c r="I18" s="134"/>
      <c r="J18" s="134"/>
      <c r="K18" s="134"/>
      <c r="L18" s="134"/>
      <c r="M18" s="134"/>
      <c r="N18" s="134"/>
    </row>
    <row r="19" spans="1:14" ht="10.5" customHeight="1" x14ac:dyDescent="0.15">
      <c r="A19" s="26"/>
      <c r="B19" s="90" t="s">
        <v>246</v>
      </c>
      <c r="C19" s="32"/>
      <c r="D19" s="200">
        <v>387632</v>
      </c>
      <c r="E19" s="199">
        <v>24815600</v>
      </c>
      <c r="F19" s="199">
        <v>24170293</v>
      </c>
      <c r="G19" s="83">
        <v>5461429</v>
      </c>
      <c r="H19" s="199">
        <v>76922</v>
      </c>
      <c r="I19" s="83">
        <v>121771</v>
      </c>
      <c r="J19" s="83">
        <v>1952222</v>
      </c>
      <c r="K19" s="83">
        <v>7094192</v>
      </c>
      <c r="L19" s="83">
        <v>2929838</v>
      </c>
      <c r="M19" s="83">
        <v>7484598</v>
      </c>
      <c r="N19" s="83">
        <v>4721172</v>
      </c>
    </row>
    <row r="20" spans="1:14" ht="10.5" customHeight="1" x14ac:dyDescent="0.15">
      <c r="A20" s="26"/>
      <c r="B20" s="90" t="s">
        <v>245</v>
      </c>
      <c r="C20" s="32"/>
      <c r="D20" s="201">
        <v>638724</v>
      </c>
      <c r="E20" s="83">
        <v>63135793</v>
      </c>
      <c r="F20" s="83">
        <v>66872435</v>
      </c>
      <c r="G20" s="83">
        <v>16655097</v>
      </c>
      <c r="H20" s="83">
        <v>420688</v>
      </c>
      <c r="I20" s="83">
        <v>564486</v>
      </c>
      <c r="J20" s="83">
        <v>3863778</v>
      </c>
      <c r="K20" s="83">
        <v>18102357</v>
      </c>
      <c r="L20" s="83">
        <v>6062561</v>
      </c>
      <c r="M20" s="83">
        <v>15296450</v>
      </c>
      <c r="N20" s="83">
        <v>9104658</v>
      </c>
    </row>
    <row r="21" spans="1:14" ht="10.5" customHeight="1" x14ac:dyDescent="0.15">
      <c r="A21" s="26"/>
      <c r="B21" s="90" t="s">
        <v>244</v>
      </c>
      <c r="C21" s="32"/>
      <c r="D21" s="201">
        <v>428076</v>
      </c>
      <c r="E21" s="83">
        <v>34822776</v>
      </c>
      <c r="F21" s="83">
        <v>29584951</v>
      </c>
      <c r="G21" s="83">
        <v>6937438</v>
      </c>
      <c r="H21" s="83">
        <v>143928</v>
      </c>
      <c r="I21" s="83">
        <v>915008</v>
      </c>
      <c r="J21" s="83">
        <v>2711839</v>
      </c>
      <c r="K21" s="83">
        <v>6608777</v>
      </c>
      <c r="L21" s="83">
        <v>5001324</v>
      </c>
      <c r="M21" s="83">
        <v>8336707</v>
      </c>
      <c r="N21" s="83">
        <v>4697730</v>
      </c>
    </row>
    <row r="22" spans="1:14" ht="10.5" customHeight="1" x14ac:dyDescent="0.15">
      <c r="A22" s="26"/>
      <c r="B22" s="90" t="s">
        <v>243</v>
      </c>
      <c r="C22" s="32"/>
      <c r="D22" s="201">
        <v>343231</v>
      </c>
      <c r="E22" s="83">
        <v>32346301</v>
      </c>
      <c r="F22" s="83">
        <v>31363554</v>
      </c>
      <c r="G22" s="83">
        <v>8461749</v>
      </c>
      <c r="H22" s="83">
        <v>255945</v>
      </c>
      <c r="I22" s="83">
        <v>288046</v>
      </c>
      <c r="J22" s="83">
        <v>2551960</v>
      </c>
      <c r="K22" s="83">
        <v>7189380</v>
      </c>
      <c r="L22" s="83">
        <v>3015417</v>
      </c>
      <c r="M22" s="83">
        <v>8621311</v>
      </c>
      <c r="N22" s="83">
        <v>5010400</v>
      </c>
    </row>
    <row r="23" spans="1:14" ht="10.5" customHeight="1" x14ac:dyDescent="0.15">
      <c r="A23" s="26"/>
      <c r="B23" s="90" t="s">
        <v>242</v>
      </c>
      <c r="C23" s="32"/>
      <c r="D23" s="201">
        <v>218627</v>
      </c>
      <c r="E23" s="83">
        <v>10441017</v>
      </c>
      <c r="F23" s="83">
        <v>8044313</v>
      </c>
      <c r="G23" s="83">
        <v>1699773</v>
      </c>
      <c r="H23" s="83">
        <v>37995</v>
      </c>
      <c r="I23" s="83">
        <v>17055</v>
      </c>
      <c r="J23" s="83">
        <v>425493</v>
      </c>
      <c r="K23" s="83">
        <v>1403527</v>
      </c>
      <c r="L23" s="83">
        <v>1044024</v>
      </c>
      <c r="M23" s="83">
        <v>1927776</v>
      </c>
      <c r="N23" s="83">
        <v>2012347</v>
      </c>
    </row>
    <row r="24" spans="1:14" ht="8.25" customHeight="1" x14ac:dyDescent="0.15">
      <c r="A24" s="26"/>
      <c r="B24" s="90"/>
      <c r="C24" s="32"/>
      <c r="D24" s="134"/>
      <c r="E24" s="134"/>
      <c r="F24" s="134"/>
      <c r="G24" s="134"/>
      <c r="H24" s="134"/>
      <c r="I24" s="134"/>
      <c r="J24" s="134"/>
      <c r="K24" s="134"/>
      <c r="L24" s="134"/>
      <c r="M24" s="134"/>
      <c r="N24" s="134"/>
    </row>
    <row r="25" spans="1:14" ht="10.5" customHeight="1" x14ac:dyDescent="0.15">
      <c r="A25" s="26"/>
      <c r="B25" s="90" t="s">
        <v>241</v>
      </c>
      <c r="C25" s="32"/>
      <c r="D25" s="201">
        <v>172238</v>
      </c>
      <c r="E25" s="83">
        <v>7055199</v>
      </c>
      <c r="F25" s="83">
        <v>6336828</v>
      </c>
      <c r="G25" s="83">
        <v>2159453</v>
      </c>
      <c r="H25" s="83">
        <v>24853</v>
      </c>
      <c r="I25" s="83">
        <v>468157</v>
      </c>
      <c r="J25" s="83">
        <v>582327</v>
      </c>
      <c r="K25" s="83">
        <v>1360544</v>
      </c>
      <c r="L25" s="83">
        <v>1121251</v>
      </c>
      <c r="M25" s="83">
        <v>1081757</v>
      </c>
      <c r="N25" s="83">
        <v>4201858</v>
      </c>
    </row>
    <row r="26" spans="1:14" ht="10.5" customHeight="1" x14ac:dyDescent="0.15">
      <c r="A26" s="26"/>
      <c r="B26" s="90" t="s">
        <v>240</v>
      </c>
      <c r="C26" s="32"/>
      <c r="D26" s="201">
        <v>325627</v>
      </c>
      <c r="E26" s="83">
        <v>21036960</v>
      </c>
      <c r="F26" s="83">
        <v>22755094</v>
      </c>
      <c r="G26" s="83">
        <v>3961290</v>
      </c>
      <c r="H26" s="83">
        <v>105542</v>
      </c>
      <c r="I26" s="83">
        <v>456076</v>
      </c>
      <c r="J26" s="83">
        <v>1577083</v>
      </c>
      <c r="K26" s="83">
        <v>5352696</v>
      </c>
      <c r="L26" s="83">
        <v>2224797</v>
      </c>
      <c r="M26" s="83">
        <v>6863775</v>
      </c>
      <c r="N26" s="83">
        <v>3444229</v>
      </c>
    </row>
    <row r="27" spans="1:14" ht="10.5" customHeight="1" x14ac:dyDescent="0.15">
      <c r="A27" s="26"/>
      <c r="B27" s="90" t="s">
        <v>239</v>
      </c>
      <c r="C27" s="32"/>
      <c r="D27" s="201">
        <v>431634</v>
      </c>
      <c r="E27" s="83">
        <v>36655545</v>
      </c>
      <c r="F27" s="83">
        <v>33401865</v>
      </c>
      <c r="G27" s="83">
        <v>9854933</v>
      </c>
      <c r="H27" s="83">
        <v>370063</v>
      </c>
      <c r="I27" s="83">
        <v>806451</v>
      </c>
      <c r="J27" s="83">
        <v>4976314</v>
      </c>
      <c r="K27" s="83">
        <v>13234897</v>
      </c>
      <c r="L27" s="83">
        <v>3367042</v>
      </c>
      <c r="M27" s="83">
        <v>10972311</v>
      </c>
      <c r="N27" s="83">
        <v>5754135</v>
      </c>
    </row>
    <row r="28" spans="1:14" ht="10.5" customHeight="1" x14ac:dyDescent="0.15">
      <c r="A28" s="26"/>
      <c r="B28" s="90" t="s">
        <v>238</v>
      </c>
      <c r="C28" s="32"/>
      <c r="D28" s="201">
        <v>380739</v>
      </c>
      <c r="E28" s="83">
        <v>31073330</v>
      </c>
      <c r="F28" s="83">
        <v>36326212</v>
      </c>
      <c r="G28" s="83">
        <v>8019151</v>
      </c>
      <c r="H28" s="83">
        <v>221639</v>
      </c>
      <c r="I28" s="83">
        <v>110538</v>
      </c>
      <c r="J28" s="83">
        <v>1804484</v>
      </c>
      <c r="K28" s="83">
        <v>5384947</v>
      </c>
      <c r="L28" s="83">
        <v>2635169</v>
      </c>
      <c r="M28" s="83">
        <v>11120547</v>
      </c>
      <c r="N28" s="83">
        <v>5045997</v>
      </c>
    </row>
    <row r="29" spans="1:14" ht="10.5" customHeight="1" x14ac:dyDescent="0.15">
      <c r="A29" s="26"/>
      <c r="B29" s="90" t="s">
        <v>237</v>
      </c>
      <c r="C29" s="32"/>
      <c r="D29" s="201">
        <v>264162</v>
      </c>
      <c r="E29" s="83">
        <v>13816620</v>
      </c>
      <c r="F29" s="83">
        <v>13978703</v>
      </c>
      <c r="G29" s="83">
        <v>2873368</v>
      </c>
      <c r="H29" s="83">
        <v>79633</v>
      </c>
      <c r="I29" s="83">
        <v>415994</v>
      </c>
      <c r="J29" s="83">
        <v>687714</v>
      </c>
      <c r="K29" s="83">
        <v>3511962</v>
      </c>
      <c r="L29" s="83">
        <v>1686315</v>
      </c>
      <c r="M29" s="83">
        <v>3996992</v>
      </c>
      <c r="N29" s="83">
        <v>2700295</v>
      </c>
    </row>
    <row r="30" spans="1:14" ht="8.25" customHeight="1" x14ac:dyDescent="0.15">
      <c r="A30" s="26"/>
      <c r="B30" s="90"/>
      <c r="C30" s="32"/>
      <c r="D30" s="134"/>
      <c r="E30" s="134"/>
      <c r="F30" s="134"/>
      <c r="G30" s="134"/>
      <c r="H30" s="134"/>
      <c r="I30" s="134"/>
      <c r="J30" s="134"/>
      <c r="K30" s="134"/>
      <c r="L30" s="134"/>
      <c r="M30" s="134"/>
      <c r="N30" s="134"/>
    </row>
    <row r="31" spans="1:14" ht="10.5" customHeight="1" x14ac:dyDescent="0.15">
      <c r="A31" s="26"/>
      <c r="B31" s="90" t="s">
        <v>236</v>
      </c>
      <c r="C31" s="32"/>
      <c r="D31" s="201">
        <v>289042</v>
      </c>
      <c r="E31" s="83">
        <v>22859900</v>
      </c>
      <c r="F31" s="83">
        <v>18724233</v>
      </c>
      <c r="G31" s="83">
        <v>3148987</v>
      </c>
      <c r="H31" s="83">
        <v>143532</v>
      </c>
      <c r="I31" s="83">
        <v>280830</v>
      </c>
      <c r="J31" s="83">
        <v>2602877</v>
      </c>
      <c r="K31" s="83">
        <v>4113734</v>
      </c>
      <c r="L31" s="83">
        <v>2617323</v>
      </c>
      <c r="M31" s="83">
        <v>6259699</v>
      </c>
      <c r="N31" s="83">
        <v>2623313</v>
      </c>
    </row>
    <row r="32" spans="1:14" ht="10.5" customHeight="1" x14ac:dyDescent="0.15">
      <c r="A32" s="26"/>
      <c r="B32" s="90" t="s">
        <v>235</v>
      </c>
      <c r="C32" s="32"/>
      <c r="D32" s="201">
        <v>266543</v>
      </c>
      <c r="E32" s="83">
        <v>21230299</v>
      </c>
      <c r="F32" s="83">
        <v>20772112</v>
      </c>
      <c r="G32" s="83">
        <v>2985949</v>
      </c>
      <c r="H32" s="83">
        <v>91146</v>
      </c>
      <c r="I32" s="83">
        <v>74698</v>
      </c>
      <c r="J32" s="83">
        <v>416805</v>
      </c>
      <c r="K32" s="83">
        <v>2530582</v>
      </c>
      <c r="L32" s="83">
        <v>2081194</v>
      </c>
      <c r="M32" s="83">
        <v>4208831</v>
      </c>
      <c r="N32" s="83">
        <v>2527705</v>
      </c>
    </row>
    <row r="33" spans="1:14" ht="10.5" customHeight="1" x14ac:dyDescent="0.15">
      <c r="A33" s="26"/>
      <c r="B33" s="90" t="s">
        <v>234</v>
      </c>
      <c r="C33" s="32"/>
      <c r="D33" s="201">
        <v>169210</v>
      </c>
      <c r="E33" s="83">
        <v>9343341</v>
      </c>
      <c r="F33" s="83">
        <v>5514323</v>
      </c>
      <c r="G33" s="83">
        <v>1212719</v>
      </c>
      <c r="H33" s="83">
        <v>13789</v>
      </c>
      <c r="I33" s="83">
        <v>548737</v>
      </c>
      <c r="J33" s="83">
        <v>310666</v>
      </c>
      <c r="K33" s="83">
        <v>1033328</v>
      </c>
      <c r="L33" s="83">
        <v>869508</v>
      </c>
      <c r="M33" s="83">
        <v>1574095</v>
      </c>
      <c r="N33" s="83">
        <v>1336257</v>
      </c>
    </row>
    <row r="34" spans="1:14" ht="10.5" customHeight="1" x14ac:dyDescent="0.15">
      <c r="A34" s="26"/>
      <c r="B34" s="90" t="s">
        <v>233</v>
      </c>
      <c r="C34" s="32"/>
      <c r="D34" s="201">
        <v>251440</v>
      </c>
      <c r="E34" s="83">
        <v>12248064</v>
      </c>
      <c r="F34" s="83">
        <v>11748340</v>
      </c>
      <c r="G34" s="83">
        <v>1986998</v>
      </c>
      <c r="H34" s="83">
        <v>41271</v>
      </c>
      <c r="I34" s="83">
        <v>366114</v>
      </c>
      <c r="J34" s="83">
        <v>506329</v>
      </c>
      <c r="K34" s="83">
        <v>3257692</v>
      </c>
      <c r="L34" s="83">
        <v>1590171</v>
      </c>
      <c r="M34" s="83">
        <v>3041924</v>
      </c>
      <c r="N34" s="83">
        <v>2012529</v>
      </c>
    </row>
    <row r="35" spans="1:14" ht="9.6" customHeight="1" x14ac:dyDescent="0.15">
      <c r="A35" s="26"/>
      <c r="B35" s="90"/>
      <c r="C35" s="32"/>
      <c r="D35" s="134"/>
      <c r="E35" s="134"/>
      <c r="F35" s="134"/>
      <c r="G35" s="134"/>
      <c r="H35" s="134"/>
      <c r="I35" s="134"/>
      <c r="J35" s="134"/>
      <c r="K35" s="134"/>
      <c r="L35" s="134"/>
      <c r="M35" s="134"/>
      <c r="N35" s="134"/>
    </row>
    <row r="36" spans="1:14" ht="10.5" customHeight="1" x14ac:dyDescent="0.15">
      <c r="A36" s="26"/>
      <c r="B36" s="90" t="s">
        <v>232</v>
      </c>
      <c r="C36" s="32"/>
      <c r="D36" s="201">
        <v>166978</v>
      </c>
      <c r="E36" s="83">
        <v>5147669</v>
      </c>
      <c r="F36" s="83">
        <v>3750162</v>
      </c>
      <c r="G36" s="83">
        <v>1158954</v>
      </c>
      <c r="H36" s="83">
        <v>5002</v>
      </c>
      <c r="I36" s="83">
        <v>42014</v>
      </c>
      <c r="J36" s="83">
        <v>271480</v>
      </c>
      <c r="K36" s="83">
        <v>1319268</v>
      </c>
      <c r="L36" s="83">
        <v>547284</v>
      </c>
      <c r="M36" s="83">
        <v>1032867</v>
      </c>
      <c r="N36" s="83">
        <v>550926</v>
      </c>
    </row>
    <row r="37" spans="1:14" ht="10.5" customHeight="1" x14ac:dyDescent="0.15">
      <c r="A37" s="26"/>
      <c r="B37" s="90" t="s">
        <v>231</v>
      </c>
      <c r="C37" s="32"/>
      <c r="D37" s="201">
        <v>201936</v>
      </c>
      <c r="E37" s="83">
        <v>7527332</v>
      </c>
      <c r="F37" s="83">
        <v>5935957</v>
      </c>
      <c r="G37" s="83">
        <v>1434994</v>
      </c>
      <c r="H37" s="83">
        <v>39871</v>
      </c>
      <c r="I37" s="83">
        <v>129535</v>
      </c>
      <c r="J37" s="83">
        <v>523285</v>
      </c>
      <c r="K37" s="83">
        <v>1811867</v>
      </c>
      <c r="L37" s="83">
        <v>715270</v>
      </c>
      <c r="M37" s="83">
        <v>2287368</v>
      </c>
      <c r="N37" s="83">
        <v>1032316</v>
      </c>
    </row>
    <row r="38" spans="1:14" ht="10.5" customHeight="1" x14ac:dyDescent="0.15">
      <c r="A38" s="26"/>
      <c r="B38" s="90" t="s">
        <v>230</v>
      </c>
      <c r="C38" s="32"/>
      <c r="D38" s="201">
        <v>139566</v>
      </c>
      <c r="E38" s="83">
        <v>5434090</v>
      </c>
      <c r="F38" s="83">
        <v>3259663</v>
      </c>
      <c r="G38" s="83">
        <v>1014317</v>
      </c>
      <c r="H38" s="83">
        <v>21021</v>
      </c>
      <c r="I38" s="83">
        <v>90202</v>
      </c>
      <c r="J38" s="83">
        <v>201445</v>
      </c>
      <c r="K38" s="83">
        <v>1631474</v>
      </c>
      <c r="L38" s="83">
        <v>471761</v>
      </c>
      <c r="M38" s="83">
        <v>1235157</v>
      </c>
      <c r="N38" s="83">
        <v>653922</v>
      </c>
    </row>
    <row r="39" spans="1:14" ht="10.5" customHeight="1" x14ac:dyDescent="0.15">
      <c r="A39" s="26"/>
      <c r="B39" s="90" t="s">
        <v>229</v>
      </c>
      <c r="C39" s="32"/>
      <c r="D39" s="201">
        <v>122188</v>
      </c>
      <c r="E39" s="83">
        <v>4358598</v>
      </c>
      <c r="F39" s="83">
        <v>2935489</v>
      </c>
      <c r="G39" s="83">
        <v>793438</v>
      </c>
      <c r="H39" s="83">
        <v>6193</v>
      </c>
      <c r="I39" s="83">
        <v>89013</v>
      </c>
      <c r="J39" s="83">
        <v>159438</v>
      </c>
      <c r="K39" s="83">
        <v>884184</v>
      </c>
      <c r="L39" s="83">
        <v>460306</v>
      </c>
      <c r="M39" s="83">
        <v>1036726</v>
      </c>
      <c r="N39" s="83">
        <v>635759</v>
      </c>
    </row>
    <row r="40" spans="1:14" ht="10.5" customHeight="1" x14ac:dyDescent="0.15">
      <c r="A40" s="26"/>
      <c r="B40" s="90" t="s">
        <v>228</v>
      </c>
      <c r="C40" s="32"/>
      <c r="D40" s="201">
        <v>89871</v>
      </c>
      <c r="E40" s="83">
        <v>2020338</v>
      </c>
      <c r="F40" s="83">
        <v>1098739</v>
      </c>
      <c r="G40" s="83">
        <v>274698</v>
      </c>
      <c r="H40" s="83">
        <v>0</v>
      </c>
      <c r="I40" s="83">
        <v>223848</v>
      </c>
      <c r="J40" s="83">
        <v>153069</v>
      </c>
      <c r="K40" s="83">
        <v>629555</v>
      </c>
      <c r="L40" s="83">
        <v>319687</v>
      </c>
      <c r="M40" s="83">
        <v>469900</v>
      </c>
      <c r="N40" s="83">
        <v>63332</v>
      </c>
    </row>
    <row r="41" spans="1:14" ht="8.25" customHeight="1" x14ac:dyDescent="0.15">
      <c r="A41" s="26"/>
      <c r="B41" s="90"/>
      <c r="C41" s="32"/>
      <c r="D41" s="134"/>
      <c r="E41" s="134"/>
      <c r="F41" s="134"/>
      <c r="G41" s="134"/>
      <c r="H41" s="134"/>
      <c r="I41" s="134"/>
      <c r="J41" s="134"/>
      <c r="K41" s="134"/>
      <c r="L41" s="134"/>
      <c r="M41" s="134"/>
      <c r="N41" s="134"/>
    </row>
    <row r="42" spans="1:14" ht="10.5" customHeight="1" x14ac:dyDescent="0.15">
      <c r="A42" s="26"/>
      <c r="B42" s="90" t="s">
        <v>227</v>
      </c>
      <c r="C42" s="32"/>
      <c r="D42" s="201">
        <v>96440</v>
      </c>
      <c r="E42" s="83">
        <v>2546929</v>
      </c>
      <c r="F42" s="83">
        <v>1933850</v>
      </c>
      <c r="G42" s="83">
        <v>482967</v>
      </c>
      <c r="H42" s="83">
        <v>10966</v>
      </c>
      <c r="I42" s="83">
        <v>130616</v>
      </c>
      <c r="J42" s="83">
        <v>97707</v>
      </c>
      <c r="K42" s="83">
        <v>854474</v>
      </c>
      <c r="L42" s="83">
        <v>475185</v>
      </c>
      <c r="M42" s="83">
        <v>1429389</v>
      </c>
      <c r="N42" s="83">
        <v>219340</v>
      </c>
    </row>
    <row r="43" spans="1:14" ht="10.5" customHeight="1" x14ac:dyDescent="0.15">
      <c r="A43" s="26"/>
      <c r="B43" s="90" t="s">
        <v>226</v>
      </c>
      <c r="C43" s="32"/>
      <c r="D43" s="201">
        <v>79628</v>
      </c>
      <c r="E43" s="83">
        <v>2449804</v>
      </c>
      <c r="F43" s="83">
        <v>1350096</v>
      </c>
      <c r="G43" s="83">
        <v>337657</v>
      </c>
      <c r="H43" s="83">
        <v>6753</v>
      </c>
      <c r="I43" s="83">
        <v>100600</v>
      </c>
      <c r="J43" s="83">
        <v>103738</v>
      </c>
      <c r="K43" s="83">
        <v>399689</v>
      </c>
      <c r="L43" s="83">
        <v>315222</v>
      </c>
      <c r="M43" s="83">
        <v>1059921</v>
      </c>
      <c r="N43" s="83">
        <v>418120</v>
      </c>
    </row>
    <row r="44" spans="1:14" ht="10.5" customHeight="1" x14ac:dyDescent="0.15">
      <c r="A44" s="26"/>
      <c r="B44" s="90" t="s">
        <v>225</v>
      </c>
      <c r="C44" s="32"/>
      <c r="D44" s="201">
        <v>96004</v>
      </c>
      <c r="E44" s="83">
        <v>2734601</v>
      </c>
      <c r="F44" s="83">
        <v>1309625</v>
      </c>
      <c r="G44" s="83">
        <v>473363</v>
      </c>
      <c r="H44" s="83">
        <v>0</v>
      </c>
      <c r="I44" s="83">
        <v>144651</v>
      </c>
      <c r="J44" s="83">
        <v>284619</v>
      </c>
      <c r="K44" s="83">
        <v>498911</v>
      </c>
      <c r="L44" s="83">
        <v>322344</v>
      </c>
      <c r="M44" s="83">
        <v>526832</v>
      </c>
      <c r="N44" s="83">
        <v>706181</v>
      </c>
    </row>
    <row r="45" spans="1:14" ht="10.5" customHeight="1" x14ac:dyDescent="0.15">
      <c r="A45" s="26"/>
      <c r="B45" s="90" t="s">
        <v>224</v>
      </c>
      <c r="C45" s="32"/>
      <c r="D45" s="201">
        <v>93270</v>
      </c>
      <c r="E45" s="83">
        <v>3313946</v>
      </c>
      <c r="F45" s="83">
        <v>2079383</v>
      </c>
      <c r="G45" s="83">
        <v>529073</v>
      </c>
      <c r="H45" s="83">
        <v>0</v>
      </c>
      <c r="I45" s="83">
        <v>57054</v>
      </c>
      <c r="J45" s="83">
        <v>81766</v>
      </c>
      <c r="K45" s="83">
        <v>453246</v>
      </c>
      <c r="L45" s="83">
        <v>565603</v>
      </c>
      <c r="M45" s="83">
        <v>804018</v>
      </c>
      <c r="N45" s="83">
        <v>457332</v>
      </c>
    </row>
    <row r="46" spans="1:14" ht="10.5" customHeight="1" x14ac:dyDescent="0.15">
      <c r="A46" s="26"/>
      <c r="B46" s="90" t="s">
        <v>223</v>
      </c>
      <c r="C46" s="32"/>
      <c r="D46" s="201">
        <v>112753</v>
      </c>
      <c r="E46" s="83">
        <v>3955592</v>
      </c>
      <c r="F46" s="83">
        <v>1481352</v>
      </c>
      <c r="G46" s="69">
        <v>1340535</v>
      </c>
      <c r="H46" s="83">
        <v>2108</v>
      </c>
      <c r="I46" s="83">
        <v>135653</v>
      </c>
      <c r="J46" s="83">
        <v>1333533</v>
      </c>
      <c r="K46" s="83">
        <v>674386</v>
      </c>
      <c r="L46" s="83">
        <v>1567268</v>
      </c>
      <c r="M46" s="83">
        <v>1679170</v>
      </c>
      <c r="N46" s="83">
        <v>958998</v>
      </c>
    </row>
    <row r="47" spans="1:14" ht="8.25" customHeight="1" x14ac:dyDescent="0.15">
      <c r="A47" s="26"/>
      <c r="B47" s="90"/>
      <c r="C47" s="32"/>
      <c r="D47" s="201"/>
      <c r="E47" s="83"/>
      <c r="F47" s="83"/>
      <c r="G47" s="83"/>
      <c r="H47" s="83"/>
      <c r="I47" s="83"/>
      <c r="J47" s="83"/>
      <c r="K47" s="83"/>
      <c r="L47" s="83"/>
      <c r="M47" s="83"/>
      <c r="N47" s="83"/>
    </row>
    <row r="48" spans="1:14" ht="10.5" customHeight="1" x14ac:dyDescent="0.15">
      <c r="A48" s="26"/>
      <c r="B48" s="90" t="s">
        <v>222</v>
      </c>
      <c r="C48" s="32"/>
      <c r="D48" s="201">
        <v>82430</v>
      </c>
      <c r="E48" s="83">
        <v>1490969</v>
      </c>
      <c r="F48" s="83">
        <v>930025</v>
      </c>
      <c r="G48" s="83">
        <v>645465</v>
      </c>
      <c r="H48" s="83">
        <v>0</v>
      </c>
      <c r="I48" s="83">
        <v>131499</v>
      </c>
      <c r="J48" s="83">
        <v>210313</v>
      </c>
      <c r="K48" s="83">
        <v>254406</v>
      </c>
      <c r="L48" s="83">
        <v>224970</v>
      </c>
      <c r="M48" s="83">
        <v>411714</v>
      </c>
      <c r="N48" s="83">
        <v>369472</v>
      </c>
    </row>
    <row r="49" spans="1:14" ht="10.5" customHeight="1" x14ac:dyDescent="0.15">
      <c r="A49" s="26"/>
      <c r="B49" s="90" t="s">
        <v>221</v>
      </c>
      <c r="C49" s="32"/>
      <c r="D49" s="201">
        <v>116420</v>
      </c>
      <c r="E49" s="83">
        <v>4021214</v>
      </c>
      <c r="F49" s="83">
        <v>2792256</v>
      </c>
      <c r="G49" s="83">
        <v>1268958</v>
      </c>
      <c r="H49" s="83">
        <v>779</v>
      </c>
      <c r="I49" s="83">
        <v>117855</v>
      </c>
      <c r="J49" s="83">
        <v>1691081</v>
      </c>
      <c r="K49" s="83">
        <v>686789</v>
      </c>
      <c r="L49" s="83">
        <v>720507</v>
      </c>
      <c r="M49" s="83">
        <v>775573</v>
      </c>
      <c r="N49" s="83">
        <v>799171</v>
      </c>
    </row>
    <row r="50" spans="1:14" ht="10.5" customHeight="1" x14ac:dyDescent="0.15">
      <c r="A50" s="26"/>
      <c r="B50" s="90" t="s">
        <v>220</v>
      </c>
      <c r="C50" s="32"/>
      <c r="D50" s="201">
        <v>165079</v>
      </c>
      <c r="E50" s="83">
        <v>5826240</v>
      </c>
      <c r="F50" s="83">
        <v>4705769</v>
      </c>
      <c r="G50" s="83">
        <v>1387636</v>
      </c>
      <c r="H50" s="83">
        <v>144195</v>
      </c>
      <c r="I50" s="83">
        <v>174371</v>
      </c>
      <c r="J50" s="83">
        <v>440519</v>
      </c>
      <c r="K50" s="83">
        <v>1246829</v>
      </c>
      <c r="L50" s="83">
        <v>822087</v>
      </c>
      <c r="M50" s="83">
        <v>1523167</v>
      </c>
      <c r="N50" s="83">
        <v>682353</v>
      </c>
    </row>
    <row r="51" spans="1:14" ht="10.5" customHeight="1" x14ac:dyDescent="0.15">
      <c r="A51" s="26"/>
      <c r="B51" s="90" t="s">
        <v>219</v>
      </c>
      <c r="C51" s="32"/>
      <c r="D51" s="201">
        <v>73412</v>
      </c>
      <c r="E51" s="83">
        <v>803406</v>
      </c>
      <c r="F51" s="83">
        <v>421049</v>
      </c>
      <c r="G51" s="83">
        <v>198569</v>
      </c>
      <c r="H51" s="83">
        <v>0</v>
      </c>
      <c r="I51" s="83">
        <v>159894</v>
      </c>
      <c r="J51" s="83">
        <v>154574</v>
      </c>
      <c r="K51" s="83">
        <v>257746</v>
      </c>
      <c r="L51" s="83">
        <v>186304</v>
      </c>
      <c r="M51" s="83">
        <v>286372</v>
      </c>
      <c r="N51" s="83">
        <v>48454</v>
      </c>
    </row>
    <row r="52" spans="1:14" ht="5.25" customHeight="1" thickBot="1" x14ac:dyDescent="0.2">
      <c r="A52" s="67"/>
      <c r="B52" s="217"/>
      <c r="C52" s="216"/>
      <c r="D52" s="214"/>
      <c r="E52" s="214"/>
      <c r="F52" s="214"/>
      <c r="G52" s="214"/>
      <c r="H52" s="215"/>
      <c r="I52" s="214"/>
      <c r="J52" s="214"/>
      <c r="K52" s="214"/>
      <c r="L52" s="214"/>
      <c r="M52" s="214"/>
      <c r="N52" s="214"/>
    </row>
    <row r="53" spans="1:14" ht="1.5" customHeight="1" thickTop="1" x14ac:dyDescent="0.15"/>
    <row r="54" spans="1:14" ht="1.5" customHeight="1" x14ac:dyDescent="0.15"/>
    <row r="55" spans="1:14" ht="1.5" customHeight="1" x14ac:dyDescent="0.15"/>
    <row r="56" spans="1:14" s="1" customFormat="1" x14ac:dyDescent="0.15">
      <c r="B56" s="55" t="s">
        <v>270</v>
      </c>
    </row>
  </sheetData>
  <mergeCells count="1">
    <mergeCell ref="B3:B4"/>
  </mergeCells>
  <phoneticPr fontId="4"/>
  <pageMargins left="0.70866141732283472" right="0.70866141732283472" top="0.74803149606299213" bottom="0.74803149606299213" header="0.31496062992125984" footer="0.31496062992125984"/>
  <pageSetup paperSize="9" scale="94" fitToHeight="0" orientation="landscape" r:id="rId1"/>
  <headerFooter>
    <oddHeader>&amp;L市町村普通会計決算状況－目的別歳出－&amp;R&amp;F(&amp;A)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53"/>
  <sheetViews>
    <sheetView zoomScaleNormal="100" workbookViewId="0"/>
  </sheetViews>
  <sheetFormatPr defaultRowHeight="9.75" x14ac:dyDescent="0.15"/>
  <cols>
    <col min="1" max="1" width="1" style="219" customWidth="1"/>
    <col min="2" max="2" width="13.3984375" style="91" customWidth="1"/>
    <col min="3" max="3" width="1" style="219" customWidth="1"/>
    <col min="4" max="4" width="19.796875" style="219" customWidth="1"/>
    <col min="5" max="5" width="20" style="219" customWidth="1"/>
    <col min="6" max="6" width="17.59765625" style="219" customWidth="1"/>
    <col min="7" max="7" width="24" style="219" bestFit="1" customWidth="1"/>
    <col min="8" max="8" width="22" style="219" bestFit="1" customWidth="1"/>
    <col min="9" max="9" width="20" style="219" customWidth="1"/>
    <col min="10" max="10" width="18.3984375" style="219" bestFit="1" customWidth="1"/>
    <col min="11" max="11" width="9.796875" style="95" customWidth="1"/>
    <col min="12" max="12" width="19.19921875" style="219" customWidth="1"/>
    <col min="13" max="13" width="17" style="219" customWidth="1"/>
    <col min="14" max="15" width="19.3984375" style="219" bestFit="1" customWidth="1"/>
    <col min="16" max="16384" width="9.59765625" style="219"/>
  </cols>
  <sheetData>
    <row r="1" spans="1:15" s="91" customFormat="1" x14ac:dyDescent="0.15">
      <c r="A1" s="1"/>
      <c r="B1" s="230" t="s">
        <v>289</v>
      </c>
      <c r="C1" s="1"/>
      <c r="D1" s="1"/>
      <c r="E1" s="1"/>
      <c r="F1" s="1"/>
      <c r="G1" s="1"/>
      <c r="H1" s="1"/>
      <c r="I1" s="1"/>
      <c r="J1" s="1"/>
      <c r="K1" s="1"/>
      <c r="L1" s="1"/>
      <c r="M1" s="1"/>
      <c r="N1" s="1"/>
      <c r="O1" s="1"/>
    </row>
    <row r="2" spans="1:15" s="91" customFormat="1" ht="12" customHeight="1" thickBot="1" x14ac:dyDescent="0.2">
      <c r="A2" s="1"/>
      <c r="B2" s="55" t="s">
        <v>133</v>
      </c>
      <c r="C2" s="1"/>
      <c r="D2" s="1"/>
      <c r="E2" s="1"/>
      <c r="F2" s="1"/>
      <c r="G2" s="1"/>
      <c r="H2" s="1"/>
      <c r="I2" s="1"/>
      <c r="J2" s="1"/>
      <c r="K2" s="1"/>
      <c r="L2" s="1"/>
      <c r="M2" s="1"/>
      <c r="N2" s="1"/>
      <c r="O2" s="68" t="s">
        <v>269</v>
      </c>
    </row>
    <row r="3" spans="1:15" s="91" customFormat="1" ht="12" customHeight="1" thickTop="1" x14ac:dyDescent="0.15">
      <c r="A3" s="56"/>
      <c r="B3" s="393" t="s">
        <v>268</v>
      </c>
      <c r="C3" s="56"/>
      <c r="D3" s="212"/>
      <c r="E3" s="181"/>
      <c r="F3" s="181" t="s">
        <v>288</v>
      </c>
      <c r="G3" s="181"/>
      <c r="H3" s="181"/>
      <c r="I3" s="181" t="s">
        <v>274</v>
      </c>
      <c r="J3" s="181"/>
      <c r="K3" s="181"/>
      <c r="L3" s="181"/>
      <c r="M3" s="181"/>
      <c r="N3" s="181"/>
      <c r="O3" s="181"/>
    </row>
    <row r="4" spans="1:15" s="91" customFormat="1" ht="24.75" customHeight="1" x14ac:dyDescent="0.15">
      <c r="A4" s="193"/>
      <c r="B4" s="356"/>
      <c r="C4" s="193"/>
      <c r="D4" s="87" t="s">
        <v>287</v>
      </c>
      <c r="E4" s="87" t="s">
        <v>286</v>
      </c>
      <c r="F4" s="87" t="s">
        <v>285</v>
      </c>
      <c r="G4" s="87" t="s">
        <v>284</v>
      </c>
      <c r="H4" s="207" t="s">
        <v>283</v>
      </c>
      <c r="I4" s="229" t="s">
        <v>282</v>
      </c>
      <c r="J4" s="228" t="s">
        <v>281</v>
      </c>
      <c r="K4" s="228" t="s">
        <v>280</v>
      </c>
      <c r="L4" s="87" t="s">
        <v>48</v>
      </c>
      <c r="M4" s="87" t="s">
        <v>279</v>
      </c>
      <c r="N4" s="227" t="s">
        <v>278</v>
      </c>
      <c r="O4" s="88" t="s">
        <v>277</v>
      </c>
    </row>
    <row r="5" spans="1:15" ht="6" customHeight="1" x14ac:dyDescent="0.15">
      <c r="A5" s="26"/>
      <c r="B5" s="89"/>
      <c r="C5" s="177"/>
      <c r="D5" s="89"/>
      <c r="E5" s="89"/>
      <c r="F5" s="89"/>
      <c r="G5" s="89"/>
      <c r="H5" s="89"/>
      <c r="I5" s="226"/>
      <c r="J5" s="226"/>
      <c r="K5" s="226"/>
      <c r="L5" s="89"/>
      <c r="M5" s="89"/>
      <c r="N5" s="105"/>
      <c r="O5" s="89"/>
    </row>
    <row r="6" spans="1:15" ht="12.75" customHeight="1" x14ac:dyDescent="0.15">
      <c r="A6" s="62"/>
      <c r="B6" s="175" t="s">
        <v>10</v>
      </c>
      <c r="C6" s="17"/>
      <c r="D6" s="47">
        <v>768690506</v>
      </c>
      <c r="E6" s="47">
        <v>430358207</v>
      </c>
      <c r="F6" s="47">
        <v>32365592</v>
      </c>
      <c r="G6" s="47">
        <v>993693554</v>
      </c>
      <c r="H6" s="47">
        <v>308635444</v>
      </c>
      <c r="I6" s="47">
        <v>476495067</v>
      </c>
      <c r="J6" s="47">
        <v>1025337</v>
      </c>
      <c r="K6" s="222">
        <v>0</v>
      </c>
      <c r="L6" s="47">
        <v>370677052</v>
      </c>
      <c r="M6" s="47">
        <v>50971693</v>
      </c>
      <c r="N6" s="47">
        <v>105358781</v>
      </c>
      <c r="O6" s="47">
        <v>283706993</v>
      </c>
    </row>
    <row r="7" spans="1:15" ht="12.75" customHeight="1" x14ac:dyDescent="0.15">
      <c r="A7" s="62"/>
      <c r="B7" s="175" t="s">
        <v>126</v>
      </c>
      <c r="C7" s="17"/>
      <c r="D7" s="47">
        <v>775088367</v>
      </c>
      <c r="E7" s="47">
        <v>456131801</v>
      </c>
      <c r="F7" s="47">
        <v>32831247</v>
      </c>
      <c r="G7" s="47">
        <v>1048137585</v>
      </c>
      <c r="H7" s="47">
        <v>328174350</v>
      </c>
      <c r="I7" s="47">
        <v>478770313</v>
      </c>
      <c r="J7" s="47">
        <v>4185751</v>
      </c>
      <c r="K7" s="222">
        <v>0</v>
      </c>
      <c r="L7" s="47">
        <v>379068951</v>
      </c>
      <c r="M7" s="47">
        <v>38894640</v>
      </c>
      <c r="N7" s="47">
        <v>107836763</v>
      </c>
      <c r="O7" s="47">
        <v>282290496</v>
      </c>
    </row>
    <row r="8" spans="1:15" ht="12.75" customHeight="1" x14ac:dyDescent="0.15">
      <c r="A8" s="62"/>
      <c r="B8" s="175" t="s">
        <v>271</v>
      </c>
      <c r="C8" s="17"/>
      <c r="D8" s="47">
        <v>797500836</v>
      </c>
      <c r="E8" s="47">
        <v>495924066</v>
      </c>
      <c r="F8" s="47">
        <v>33422174</v>
      </c>
      <c r="G8" s="47">
        <v>1100771650</v>
      </c>
      <c r="H8" s="47">
        <v>1254045561</v>
      </c>
      <c r="I8" s="47">
        <v>471873821</v>
      </c>
      <c r="J8" s="47">
        <v>7111134</v>
      </c>
      <c r="K8" s="222">
        <v>0</v>
      </c>
      <c r="L8" s="47">
        <v>379793841</v>
      </c>
      <c r="M8" s="47">
        <v>56340921</v>
      </c>
      <c r="N8" s="47">
        <v>284274000</v>
      </c>
      <c r="O8" s="47">
        <v>278086973</v>
      </c>
    </row>
    <row r="9" spans="1:15" ht="12.75" customHeight="1" x14ac:dyDescent="0.15">
      <c r="A9" s="167"/>
      <c r="B9" s="26"/>
      <c r="C9" s="99"/>
      <c r="D9" s="83"/>
      <c r="E9" s="83"/>
      <c r="F9" s="83"/>
      <c r="G9" s="83"/>
      <c r="H9" s="83"/>
      <c r="I9" s="83"/>
      <c r="J9" s="83"/>
      <c r="K9" s="69"/>
      <c r="L9" s="83"/>
      <c r="M9" s="83"/>
      <c r="N9" s="83"/>
      <c r="O9" s="83"/>
    </row>
    <row r="10" spans="1:15" ht="12.75" customHeight="1" x14ac:dyDescent="0.15">
      <c r="A10" s="15"/>
      <c r="B10" s="175" t="s">
        <v>253</v>
      </c>
      <c r="C10" s="218"/>
      <c r="D10" s="47">
        <v>771219640</v>
      </c>
      <c r="E10" s="47">
        <v>476339617</v>
      </c>
      <c r="F10" s="47">
        <v>32186997</v>
      </c>
      <c r="G10" s="47">
        <v>1083790092</v>
      </c>
      <c r="H10" s="47">
        <v>1208960874</v>
      </c>
      <c r="I10" s="47">
        <v>459368400</v>
      </c>
      <c r="J10" s="47">
        <v>6562920</v>
      </c>
      <c r="K10" s="222">
        <v>0</v>
      </c>
      <c r="L10" s="47">
        <v>372746379</v>
      </c>
      <c r="M10" s="47">
        <v>50286712</v>
      </c>
      <c r="N10" s="47">
        <v>283142254</v>
      </c>
      <c r="O10" s="47">
        <v>266809618</v>
      </c>
    </row>
    <row r="11" spans="1:15" ht="12.75" customHeight="1" x14ac:dyDescent="0.15">
      <c r="A11" s="15"/>
      <c r="B11" s="175" t="s">
        <v>252</v>
      </c>
      <c r="C11" s="218"/>
      <c r="D11" s="47">
        <v>26281196</v>
      </c>
      <c r="E11" s="47">
        <v>19584449</v>
      </c>
      <c r="F11" s="47">
        <v>1235177</v>
      </c>
      <c r="G11" s="47">
        <v>16981558</v>
      </c>
      <c r="H11" s="47">
        <v>45084687</v>
      </c>
      <c r="I11" s="47">
        <v>12505421</v>
      </c>
      <c r="J11" s="47">
        <v>548214</v>
      </c>
      <c r="K11" s="222">
        <v>0</v>
      </c>
      <c r="L11" s="47">
        <v>7047462</v>
      </c>
      <c r="M11" s="47">
        <v>6054209</v>
      </c>
      <c r="N11" s="47">
        <v>1131746</v>
      </c>
      <c r="O11" s="47">
        <v>11277355</v>
      </c>
    </row>
    <row r="12" spans="1:15" ht="12.75" customHeight="1" x14ac:dyDescent="0.15">
      <c r="A12" s="26"/>
      <c r="B12" s="90"/>
      <c r="C12" s="32"/>
      <c r="D12" s="83"/>
      <c r="E12" s="83"/>
      <c r="F12" s="83"/>
      <c r="G12" s="83"/>
      <c r="H12" s="83"/>
      <c r="I12" s="83"/>
      <c r="J12" s="83"/>
      <c r="K12" s="69"/>
      <c r="L12" s="83"/>
      <c r="M12" s="83"/>
      <c r="N12" s="83"/>
      <c r="O12" s="83"/>
    </row>
    <row r="13" spans="1:15" ht="10.5" customHeight="1" x14ac:dyDescent="0.15">
      <c r="A13" s="26"/>
      <c r="B13" s="90" t="s">
        <v>251</v>
      </c>
      <c r="C13" s="32"/>
      <c r="D13" s="224">
        <v>359094594</v>
      </c>
      <c r="E13" s="220">
        <v>190644255</v>
      </c>
      <c r="F13" s="220">
        <v>13217614</v>
      </c>
      <c r="G13" s="220">
        <v>499280443</v>
      </c>
      <c r="H13" s="220">
        <v>536264168</v>
      </c>
      <c r="I13" s="220">
        <v>228994699</v>
      </c>
      <c r="J13" s="223">
        <v>1380274</v>
      </c>
      <c r="K13" s="222">
        <v>0</v>
      </c>
      <c r="L13" s="220">
        <v>199391581</v>
      </c>
      <c r="M13" s="220">
        <v>11543929</v>
      </c>
      <c r="N13" s="221">
        <v>213294099</v>
      </c>
      <c r="O13" s="220">
        <v>116181391</v>
      </c>
    </row>
    <row r="14" spans="1:15" ht="10.5" customHeight="1" x14ac:dyDescent="0.15">
      <c r="A14" s="26"/>
      <c r="B14" s="90" t="s">
        <v>250</v>
      </c>
      <c r="C14" s="32"/>
      <c r="D14" s="224">
        <v>148540854</v>
      </c>
      <c r="E14" s="220">
        <v>78999914</v>
      </c>
      <c r="F14" s="220">
        <v>6438553</v>
      </c>
      <c r="G14" s="220">
        <v>207399100</v>
      </c>
      <c r="H14" s="220">
        <v>199052347</v>
      </c>
      <c r="I14" s="220">
        <v>109240246</v>
      </c>
      <c r="J14" s="223">
        <v>1822141</v>
      </c>
      <c r="K14" s="222">
        <v>0</v>
      </c>
      <c r="L14" s="220">
        <v>69471940</v>
      </c>
      <c r="M14" s="220">
        <v>2326346</v>
      </c>
      <c r="N14" s="221">
        <v>41295679</v>
      </c>
      <c r="O14" s="220">
        <v>38624737</v>
      </c>
    </row>
    <row r="15" spans="1:15" ht="10.5" customHeight="1" x14ac:dyDescent="0.15">
      <c r="A15" s="26"/>
      <c r="B15" s="90" t="s">
        <v>249</v>
      </c>
      <c r="C15" s="32"/>
      <c r="D15" s="224">
        <v>72437485</v>
      </c>
      <c r="E15" s="220">
        <v>39735961</v>
      </c>
      <c r="F15" s="220">
        <v>3836642</v>
      </c>
      <c r="G15" s="220">
        <v>92214601</v>
      </c>
      <c r="H15" s="220">
        <v>87424766</v>
      </c>
      <c r="I15" s="220">
        <v>21212388</v>
      </c>
      <c r="J15" s="223">
        <v>2072308</v>
      </c>
      <c r="K15" s="222">
        <v>0</v>
      </c>
      <c r="L15" s="220">
        <v>26813710</v>
      </c>
      <c r="M15" s="220">
        <v>575941</v>
      </c>
      <c r="N15" s="221">
        <v>13577357</v>
      </c>
      <c r="O15" s="220">
        <v>20299012</v>
      </c>
    </row>
    <row r="16" spans="1:15" ht="10.5" customHeight="1" x14ac:dyDescent="0.15">
      <c r="A16" s="26"/>
      <c r="B16" s="90" t="s">
        <v>248</v>
      </c>
      <c r="C16" s="32"/>
      <c r="D16" s="224">
        <v>29092968</v>
      </c>
      <c r="E16" s="220">
        <v>25338603</v>
      </c>
      <c r="F16" s="220">
        <v>944617</v>
      </c>
      <c r="G16" s="220">
        <v>39001972</v>
      </c>
      <c r="H16" s="220">
        <v>51472057</v>
      </c>
      <c r="I16" s="220">
        <v>14148253</v>
      </c>
      <c r="J16" s="220">
        <v>472167</v>
      </c>
      <c r="K16" s="222">
        <v>0</v>
      </c>
      <c r="L16" s="220">
        <v>17150705</v>
      </c>
      <c r="M16" s="220">
        <v>4480335</v>
      </c>
      <c r="N16" s="221">
        <v>1904644</v>
      </c>
      <c r="O16" s="220">
        <v>14566467</v>
      </c>
    </row>
    <row r="17" spans="1:15" ht="10.5" customHeight="1" x14ac:dyDescent="0.15">
      <c r="A17" s="26"/>
      <c r="B17" s="90" t="s">
        <v>247</v>
      </c>
      <c r="C17" s="32"/>
      <c r="D17" s="224">
        <v>16254523</v>
      </c>
      <c r="E17" s="220">
        <v>12201291</v>
      </c>
      <c r="F17" s="220">
        <v>1090190</v>
      </c>
      <c r="G17" s="220">
        <v>25120781</v>
      </c>
      <c r="H17" s="220">
        <v>33760624</v>
      </c>
      <c r="I17" s="220">
        <v>8556117</v>
      </c>
      <c r="J17" s="223">
        <v>55680</v>
      </c>
      <c r="K17" s="222">
        <v>0</v>
      </c>
      <c r="L17" s="220">
        <v>5488022</v>
      </c>
      <c r="M17" s="220">
        <v>1681875</v>
      </c>
      <c r="N17" s="221">
        <v>2684945</v>
      </c>
      <c r="O17" s="220">
        <v>7953587</v>
      </c>
    </row>
    <row r="18" spans="1:15" ht="8.25" customHeight="1" x14ac:dyDescent="0.15">
      <c r="A18" s="26"/>
      <c r="B18" s="90"/>
      <c r="C18" s="32"/>
      <c r="D18" s="224"/>
      <c r="E18" s="220"/>
      <c r="F18" s="220"/>
      <c r="G18" s="220"/>
      <c r="H18" s="220"/>
      <c r="I18" s="220"/>
      <c r="J18" s="223"/>
      <c r="K18" s="223"/>
      <c r="L18" s="220"/>
      <c r="M18" s="220"/>
      <c r="N18" s="221"/>
      <c r="O18" s="220"/>
    </row>
    <row r="19" spans="1:15" ht="10.5" customHeight="1" x14ac:dyDescent="0.15">
      <c r="A19" s="26"/>
      <c r="B19" s="90" t="s">
        <v>246</v>
      </c>
      <c r="C19" s="32"/>
      <c r="D19" s="224">
        <v>12761040</v>
      </c>
      <c r="E19" s="220">
        <v>10580480</v>
      </c>
      <c r="F19" s="220">
        <v>300621</v>
      </c>
      <c r="G19" s="220">
        <v>14104780</v>
      </c>
      <c r="H19" s="220">
        <v>23555000</v>
      </c>
      <c r="I19" s="220">
        <v>4899453</v>
      </c>
      <c r="J19" s="223">
        <v>368616</v>
      </c>
      <c r="K19" s="222">
        <v>0</v>
      </c>
      <c r="L19" s="220">
        <v>4352556</v>
      </c>
      <c r="M19" s="220">
        <v>1425805</v>
      </c>
      <c r="N19" s="225">
        <v>337000</v>
      </c>
      <c r="O19" s="220">
        <v>6530318</v>
      </c>
    </row>
    <row r="20" spans="1:15" ht="10.5" customHeight="1" x14ac:dyDescent="0.15">
      <c r="A20" s="26"/>
      <c r="B20" s="90" t="s">
        <v>245</v>
      </c>
      <c r="C20" s="32"/>
      <c r="D20" s="224">
        <v>27918037</v>
      </c>
      <c r="E20" s="220">
        <v>26449623</v>
      </c>
      <c r="F20" s="220">
        <v>1171158</v>
      </c>
      <c r="G20" s="220">
        <v>45107538</v>
      </c>
      <c r="H20" s="220">
        <v>56702472</v>
      </c>
      <c r="I20" s="220">
        <v>14461313</v>
      </c>
      <c r="J20" s="223">
        <v>66751</v>
      </c>
      <c r="K20" s="222">
        <v>0</v>
      </c>
      <c r="L20" s="220">
        <v>9037281</v>
      </c>
      <c r="M20" s="220">
        <v>5123647</v>
      </c>
      <c r="N20" s="221">
        <v>1821356</v>
      </c>
      <c r="O20" s="220">
        <v>12857851</v>
      </c>
    </row>
    <row r="21" spans="1:15" ht="10.5" customHeight="1" x14ac:dyDescent="0.15">
      <c r="A21" s="26"/>
      <c r="B21" s="90" t="s">
        <v>244</v>
      </c>
      <c r="C21" s="32"/>
      <c r="D21" s="224">
        <v>13827300</v>
      </c>
      <c r="E21" s="220">
        <v>10992685</v>
      </c>
      <c r="F21" s="220">
        <v>426045</v>
      </c>
      <c r="G21" s="220">
        <v>20079431</v>
      </c>
      <c r="H21" s="220">
        <v>26218404</v>
      </c>
      <c r="I21" s="220">
        <v>13265282</v>
      </c>
      <c r="J21" s="223">
        <v>82284</v>
      </c>
      <c r="K21" s="222">
        <v>0</v>
      </c>
      <c r="L21" s="220">
        <v>4615446</v>
      </c>
      <c r="M21" s="220">
        <v>3236494</v>
      </c>
      <c r="N21" s="221">
        <v>1069850</v>
      </c>
      <c r="O21" s="220">
        <v>6375333</v>
      </c>
    </row>
    <row r="22" spans="1:15" ht="10.5" customHeight="1" x14ac:dyDescent="0.15">
      <c r="A22" s="26"/>
      <c r="B22" s="90" t="s">
        <v>243</v>
      </c>
      <c r="C22" s="32"/>
      <c r="D22" s="224">
        <v>14351056</v>
      </c>
      <c r="E22" s="220">
        <v>11781506</v>
      </c>
      <c r="F22" s="220">
        <v>318010</v>
      </c>
      <c r="G22" s="220">
        <v>21592047</v>
      </c>
      <c r="H22" s="220">
        <v>31299679</v>
      </c>
      <c r="I22" s="220">
        <v>5607257</v>
      </c>
      <c r="J22" s="223">
        <v>0</v>
      </c>
      <c r="K22" s="222">
        <v>0</v>
      </c>
      <c r="L22" s="220">
        <v>5010389</v>
      </c>
      <c r="M22" s="220">
        <v>693506</v>
      </c>
      <c r="N22" s="221">
        <v>2029576</v>
      </c>
      <c r="O22" s="220">
        <v>6764268</v>
      </c>
    </row>
    <row r="23" spans="1:15" ht="10.5" customHeight="1" x14ac:dyDescent="0.15">
      <c r="A23" s="26"/>
      <c r="B23" s="90" t="s">
        <v>242</v>
      </c>
      <c r="C23" s="32"/>
      <c r="D23" s="224">
        <v>4433310</v>
      </c>
      <c r="E23" s="220">
        <v>3590717</v>
      </c>
      <c r="F23" s="220">
        <v>137994</v>
      </c>
      <c r="G23" s="220">
        <v>4660408</v>
      </c>
      <c r="H23" s="220">
        <v>7349773</v>
      </c>
      <c r="I23" s="220">
        <v>969707</v>
      </c>
      <c r="J23" s="223">
        <v>56100</v>
      </c>
      <c r="K23" s="222">
        <v>0</v>
      </c>
      <c r="L23" s="220">
        <v>1956247</v>
      </c>
      <c r="M23" s="220">
        <v>1974005</v>
      </c>
      <c r="N23" s="221">
        <v>36000</v>
      </c>
      <c r="O23" s="220">
        <v>2107686</v>
      </c>
    </row>
    <row r="24" spans="1:15" ht="8.25" customHeight="1" x14ac:dyDescent="0.15">
      <c r="A24" s="26"/>
      <c r="B24" s="90"/>
      <c r="C24" s="32"/>
      <c r="D24" s="224"/>
      <c r="E24" s="220"/>
      <c r="F24" s="220"/>
      <c r="G24" s="220"/>
      <c r="H24" s="220"/>
      <c r="I24" s="220"/>
      <c r="J24" s="223"/>
      <c r="K24" s="223"/>
      <c r="L24" s="220"/>
      <c r="M24" s="220"/>
      <c r="N24" s="221"/>
      <c r="O24" s="220"/>
    </row>
    <row r="25" spans="1:15" ht="10.5" customHeight="1" x14ac:dyDescent="0.15">
      <c r="A25" s="26"/>
      <c r="B25" s="90" t="s">
        <v>241</v>
      </c>
      <c r="C25" s="32"/>
      <c r="D25" s="224">
        <v>2837660</v>
      </c>
      <c r="E25" s="220">
        <v>2260292</v>
      </c>
      <c r="F25" s="220">
        <v>78828</v>
      </c>
      <c r="G25" s="220">
        <v>3760605</v>
      </c>
      <c r="H25" s="220">
        <v>7465247</v>
      </c>
      <c r="I25" s="220">
        <v>768057</v>
      </c>
      <c r="J25" s="223">
        <v>16242</v>
      </c>
      <c r="K25" s="222">
        <v>0</v>
      </c>
      <c r="L25" s="220">
        <v>4185348</v>
      </c>
      <c r="M25" s="220">
        <v>1023962</v>
      </c>
      <c r="N25" s="221">
        <v>15280</v>
      </c>
      <c r="O25" s="220">
        <v>2152944</v>
      </c>
    </row>
    <row r="26" spans="1:15" ht="10.5" customHeight="1" x14ac:dyDescent="0.15">
      <c r="A26" s="26"/>
      <c r="B26" s="90" t="s">
        <v>240</v>
      </c>
      <c r="C26" s="32"/>
      <c r="D26" s="224">
        <v>9869603</v>
      </c>
      <c r="E26" s="220">
        <v>6823807</v>
      </c>
      <c r="F26" s="220">
        <v>363335</v>
      </c>
      <c r="G26" s="220">
        <v>14961220</v>
      </c>
      <c r="H26" s="220">
        <v>21294712</v>
      </c>
      <c r="I26" s="220">
        <v>5162507</v>
      </c>
      <c r="J26" s="223">
        <v>106291</v>
      </c>
      <c r="K26" s="222">
        <v>0</v>
      </c>
      <c r="L26" s="220">
        <v>3337938</v>
      </c>
      <c r="M26" s="220">
        <v>689761</v>
      </c>
      <c r="N26" s="225">
        <v>296000</v>
      </c>
      <c r="O26" s="220">
        <v>5197995</v>
      </c>
    </row>
    <row r="27" spans="1:15" ht="10.5" customHeight="1" x14ac:dyDescent="0.15">
      <c r="A27" s="26"/>
      <c r="B27" s="90" t="s">
        <v>239</v>
      </c>
      <c r="C27" s="32"/>
      <c r="D27" s="224">
        <v>15850783</v>
      </c>
      <c r="E27" s="220">
        <v>14644079</v>
      </c>
      <c r="F27" s="220">
        <v>1550546</v>
      </c>
      <c r="G27" s="220">
        <v>23597909</v>
      </c>
      <c r="H27" s="220">
        <v>30255422</v>
      </c>
      <c r="I27" s="220">
        <v>13059676</v>
      </c>
      <c r="J27" s="223">
        <v>0</v>
      </c>
      <c r="K27" s="222">
        <v>0</v>
      </c>
      <c r="L27" s="220">
        <v>5754135</v>
      </c>
      <c r="M27" s="220">
        <v>6511263</v>
      </c>
      <c r="N27" s="221">
        <v>2826464</v>
      </c>
      <c r="O27" s="220">
        <v>5774913</v>
      </c>
    </row>
    <row r="28" spans="1:15" ht="10.5" customHeight="1" x14ac:dyDescent="0.15">
      <c r="A28" s="26"/>
      <c r="B28" s="90" t="s">
        <v>238</v>
      </c>
      <c r="C28" s="32"/>
      <c r="D28" s="224">
        <v>12797347</v>
      </c>
      <c r="E28" s="220">
        <v>14111738</v>
      </c>
      <c r="F28" s="220">
        <v>515557</v>
      </c>
      <c r="G28" s="220">
        <v>26072955</v>
      </c>
      <c r="H28" s="220">
        <v>30492577</v>
      </c>
      <c r="I28" s="220">
        <v>5246728</v>
      </c>
      <c r="J28" s="223">
        <v>0</v>
      </c>
      <c r="K28" s="222">
        <v>0</v>
      </c>
      <c r="L28" s="220">
        <v>5045799</v>
      </c>
      <c r="M28" s="220">
        <v>32141</v>
      </c>
      <c r="N28" s="221">
        <v>1220000</v>
      </c>
      <c r="O28" s="220">
        <v>6587911</v>
      </c>
    </row>
    <row r="29" spans="1:15" ht="10.5" customHeight="1" x14ac:dyDescent="0.15">
      <c r="A29" s="26"/>
      <c r="B29" s="90" t="s">
        <v>237</v>
      </c>
      <c r="C29" s="32"/>
      <c r="D29" s="224">
        <v>6555794</v>
      </c>
      <c r="E29" s="220">
        <v>5267950</v>
      </c>
      <c r="F29" s="220">
        <v>254796</v>
      </c>
      <c r="G29" s="220">
        <v>9718143</v>
      </c>
      <c r="H29" s="220">
        <v>13215125</v>
      </c>
      <c r="I29" s="220">
        <v>2697135</v>
      </c>
      <c r="J29" s="223">
        <v>8623</v>
      </c>
      <c r="K29" s="222">
        <v>0</v>
      </c>
      <c r="L29" s="220">
        <v>2691320</v>
      </c>
      <c r="M29" s="220">
        <v>261915</v>
      </c>
      <c r="N29" s="221">
        <v>449416</v>
      </c>
      <c r="O29" s="220">
        <v>2891541</v>
      </c>
    </row>
    <row r="30" spans="1:15" ht="8.25" customHeight="1" x14ac:dyDescent="0.15">
      <c r="A30" s="26"/>
      <c r="B30" s="90"/>
      <c r="C30" s="32"/>
      <c r="D30" s="224"/>
      <c r="E30" s="220"/>
      <c r="F30" s="220"/>
      <c r="G30" s="220"/>
      <c r="H30" s="220"/>
      <c r="I30" s="220"/>
      <c r="J30" s="223"/>
      <c r="K30" s="223"/>
      <c r="L30" s="220"/>
      <c r="M30" s="220"/>
      <c r="N30" s="221"/>
      <c r="O30" s="220"/>
    </row>
    <row r="31" spans="1:15" ht="10.5" customHeight="1" x14ac:dyDescent="0.15">
      <c r="A31" s="26"/>
      <c r="B31" s="90" t="s">
        <v>236</v>
      </c>
      <c r="C31" s="32"/>
      <c r="D31" s="224">
        <v>7831529</v>
      </c>
      <c r="E31" s="220">
        <v>8491486</v>
      </c>
      <c r="F31" s="220">
        <v>418801</v>
      </c>
      <c r="G31" s="220">
        <v>12177430</v>
      </c>
      <c r="H31" s="220">
        <v>19102176</v>
      </c>
      <c r="I31" s="220">
        <v>5415948</v>
      </c>
      <c r="J31" s="223">
        <v>0</v>
      </c>
      <c r="K31" s="222">
        <v>0</v>
      </c>
      <c r="L31" s="220">
        <v>2622914</v>
      </c>
      <c r="M31" s="220">
        <v>3520513</v>
      </c>
      <c r="N31" s="221">
        <v>135000</v>
      </c>
      <c r="O31" s="220">
        <v>3947673</v>
      </c>
    </row>
    <row r="32" spans="1:15" ht="10.5" customHeight="1" x14ac:dyDescent="0.15">
      <c r="A32" s="26"/>
      <c r="B32" s="90" t="s">
        <v>235</v>
      </c>
      <c r="C32" s="32"/>
      <c r="D32" s="224">
        <v>8081853</v>
      </c>
      <c r="E32" s="220">
        <v>6933553</v>
      </c>
      <c r="F32" s="220">
        <v>847886</v>
      </c>
      <c r="G32" s="220">
        <v>13901384</v>
      </c>
      <c r="H32" s="220">
        <v>15683082</v>
      </c>
      <c r="I32" s="220">
        <v>1897021</v>
      </c>
      <c r="J32" s="223">
        <v>25102</v>
      </c>
      <c r="K32" s="222">
        <v>0</v>
      </c>
      <c r="L32" s="220">
        <v>2502603</v>
      </c>
      <c r="M32" s="220">
        <v>3006506</v>
      </c>
      <c r="N32" s="221">
        <v>67520</v>
      </c>
      <c r="O32" s="220">
        <v>4239354</v>
      </c>
    </row>
    <row r="33" spans="1:15" ht="10.5" customHeight="1" x14ac:dyDescent="0.15">
      <c r="A33" s="26"/>
      <c r="B33" s="90" t="s">
        <v>234</v>
      </c>
      <c r="C33" s="32"/>
      <c r="D33" s="224">
        <v>2761759</v>
      </c>
      <c r="E33" s="220">
        <v>3089520</v>
      </c>
      <c r="F33" s="220">
        <v>161741</v>
      </c>
      <c r="G33" s="220">
        <v>3364471</v>
      </c>
      <c r="H33" s="220">
        <v>6983149</v>
      </c>
      <c r="I33" s="220">
        <v>1347603</v>
      </c>
      <c r="J33" s="223">
        <v>30341</v>
      </c>
      <c r="K33" s="222">
        <v>0</v>
      </c>
      <c r="L33" s="220">
        <v>1305916</v>
      </c>
      <c r="M33" s="220">
        <v>1504107</v>
      </c>
      <c r="N33" s="225">
        <v>42920</v>
      </c>
      <c r="O33" s="220">
        <v>1334446</v>
      </c>
    </row>
    <row r="34" spans="1:15" ht="10.5" customHeight="1" x14ac:dyDescent="0.15">
      <c r="A34" s="26"/>
      <c r="B34" s="90" t="s">
        <v>233</v>
      </c>
      <c r="C34" s="32"/>
      <c r="D34" s="224">
        <v>5922145</v>
      </c>
      <c r="E34" s="220">
        <v>4402157</v>
      </c>
      <c r="F34" s="220">
        <v>114063</v>
      </c>
      <c r="G34" s="220">
        <v>7674874</v>
      </c>
      <c r="H34" s="220">
        <v>11370094</v>
      </c>
      <c r="I34" s="220">
        <v>2419010</v>
      </c>
      <c r="J34" s="223">
        <v>0</v>
      </c>
      <c r="K34" s="222">
        <v>0</v>
      </c>
      <c r="L34" s="220">
        <v>2012529</v>
      </c>
      <c r="M34" s="220">
        <v>674661</v>
      </c>
      <c r="N34" s="221">
        <v>39148</v>
      </c>
      <c r="O34" s="220">
        <v>2422191</v>
      </c>
    </row>
    <row r="35" spans="1:15" ht="8.25" customHeight="1" x14ac:dyDescent="0.15">
      <c r="A35" s="26"/>
      <c r="B35" s="90"/>
      <c r="C35" s="32"/>
      <c r="D35" s="224"/>
      <c r="E35" s="220"/>
      <c r="F35" s="220"/>
      <c r="G35" s="220"/>
      <c r="H35" s="220"/>
      <c r="I35" s="220"/>
      <c r="J35" s="223"/>
      <c r="K35" s="223"/>
      <c r="L35" s="220"/>
      <c r="M35" s="220"/>
      <c r="N35" s="221"/>
      <c r="O35" s="220"/>
    </row>
    <row r="36" spans="1:15" ht="10.5" customHeight="1" x14ac:dyDescent="0.15">
      <c r="A36" s="26"/>
      <c r="B36" s="90" t="s">
        <v>232</v>
      </c>
      <c r="C36" s="32"/>
      <c r="D36" s="224">
        <v>2854776</v>
      </c>
      <c r="E36" s="220">
        <v>1510342</v>
      </c>
      <c r="F36" s="220">
        <v>151379</v>
      </c>
      <c r="G36" s="220">
        <v>1796787</v>
      </c>
      <c r="H36" s="220">
        <v>4815757</v>
      </c>
      <c r="I36" s="220">
        <v>359185</v>
      </c>
      <c r="J36" s="223">
        <v>6948</v>
      </c>
      <c r="K36" s="222">
        <v>0</v>
      </c>
      <c r="L36" s="220">
        <v>543978</v>
      </c>
      <c r="M36" s="220">
        <v>621272</v>
      </c>
      <c r="N36" s="221">
        <v>176000</v>
      </c>
      <c r="O36" s="220">
        <v>1156180</v>
      </c>
    </row>
    <row r="37" spans="1:15" ht="10.5" customHeight="1" x14ac:dyDescent="0.15">
      <c r="A37" s="26"/>
      <c r="B37" s="90" t="s">
        <v>231</v>
      </c>
      <c r="C37" s="32"/>
      <c r="D37" s="224">
        <v>3303643</v>
      </c>
      <c r="E37" s="220">
        <v>2988341</v>
      </c>
      <c r="F37" s="220">
        <v>179731</v>
      </c>
      <c r="G37" s="220">
        <v>3590913</v>
      </c>
      <c r="H37" s="220">
        <v>6419670</v>
      </c>
      <c r="I37" s="220">
        <v>1873769</v>
      </c>
      <c r="J37" s="223">
        <v>0</v>
      </c>
      <c r="K37" s="222">
        <v>0</v>
      </c>
      <c r="L37" s="220">
        <v>1032316</v>
      </c>
      <c r="M37" s="220">
        <v>766570</v>
      </c>
      <c r="N37" s="221">
        <v>65000</v>
      </c>
      <c r="O37" s="220">
        <v>1419778</v>
      </c>
    </row>
    <row r="38" spans="1:15" ht="10.5" customHeight="1" x14ac:dyDescent="0.15">
      <c r="A38" s="26"/>
      <c r="B38" s="90" t="s">
        <v>230</v>
      </c>
      <c r="C38" s="32"/>
      <c r="D38" s="224">
        <v>2401632</v>
      </c>
      <c r="E38" s="220">
        <v>1700880</v>
      </c>
      <c r="F38" s="220">
        <v>94260</v>
      </c>
      <c r="G38" s="220">
        <v>1745146</v>
      </c>
      <c r="H38" s="220">
        <v>4439755</v>
      </c>
      <c r="I38" s="220">
        <v>786968</v>
      </c>
      <c r="J38" s="223">
        <v>0</v>
      </c>
      <c r="K38" s="222">
        <v>0</v>
      </c>
      <c r="L38" s="220">
        <v>653922</v>
      </c>
      <c r="M38" s="220">
        <v>1117272</v>
      </c>
      <c r="N38" s="221">
        <v>37000</v>
      </c>
      <c r="O38" s="220">
        <v>1175783</v>
      </c>
    </row>
    <row r="39" spans="1:15" ht="10.5" customHeight="1" x14ac:dyDescent="0.15">
      <c r="A39" s="26"/>
      <c r="B39" s="90" t="s">
        <v>229</v>
      </c>
      <c r="C39" s="32"/>
      <c r="D39" s="224">
        <v>1869391</v>
      </c>
      <c r="E39" s="220">
        <v>1554245</v>
      </c>
      <c r="F39" s="220">
        <v>91987</v>
      </c>
      <c r="G39" s="220">
        <v>1507204</v>
      </c>
      <c r="H39" s="220">
        <v>3542937</v>
      </c>
      <c r="I39" s="83">
        <v>447644</v>
      </c>
      <c r="J39" s="69">
        <v>0</v>
      </c>
      <c r="K39" s="222">
        <v>0</v>
      </c>
      <c r="L39" s="83">
        <v>635759</v>
      </c>
      <c r="M39" s="83">
        <v>483353</v>
      </c>
      <c r="N39" s="225">
        <v>28000</v>
      </c>
      <c r="O39" s="83">
        <v>1320812</v>
      </c>
    </row>
    <row r="40" spans="1:15" ht="10.5" customHeight="1" x14ac:dyDescent="0.15">
      <c r="A40" s="26"/>
      <c r="B40" s="90" t="s">
        <v>228</v>
      </c>
      <c r="C40" s="32"/>
      <c r="D40" s="224">
        <v>959645</v>
      </c>
      <c r="E40" s="220">
        <v>769284</v>
      </c>
      <c r="F40" s="220">
        <v>27764</v>
      </c>
      <c r="G40" s="220">
        <v>467443</v>
      </c>
      <c r="H40" s="220">
        <v>1725839</v>
      </c>
      <c r="I40" s="220">
        <v>502855</v>
      </c>
      <c r="J40" s="223">
        <v>0</v>
      </c>
      <c r="K40" s="222">
        <v>0</v>
      </c>
      <c r="L40" s="220">
        <v>63332</v>
      </c>
      <c r="M40" s="220">
        <v>427998</v>
      </c>
      <c r="N40" s="221">
        <v>24000</v>
      </c>
      <c r="O40" s="220">
        <v>374877</v>
      </c>
    </row>
    <row r="41" spans="1:15" ht="8.25" customHeight="1" x14ac:dyDescent="0.15">
      <c r="A41" s="26"/>
      <c r="B41" s="90"/>
      <c r="C41" s="32"/>
      <c r="D41" s="224"/>
      <c r="E41" s="220"/>
      <c r="F41" s="220"/>
      <c r="G41" s="220"/>
      <c r="H41" s="220"/>
      <c r="I41" s="220"/>
      <c r="J41" s="223"/>
      <c r="K41" s="223"/>
      <c r="L41" s="220"/>
      <c r="M41" s="220"/>
      <c r="N41" s="221"/>
      <c r="O41" s="220"/>
    </row>
    <row r="42" spans="1:15" ht="10.5" customHeight="1" x14ac:dyDescent="0.15">
      <c r="A42" s="26"/>
      <c r="B42" s="90" t="s">
        <v>227</v>
      </c>
      <c r="C42" s="32"/>
      <c r="D42" s="224">
        <v>1380693</v>
      </c>
      <c r="E42" s="220">
        <v>930483</v>
      </c>
      <c r="F42" s="220">
        <v>39282</v>
      </c>
      <c r="G42" s="220">
        <v>936405</v>
      </c>
      <c r="H42" s="220">
        <v>2948270</v>
      </c>
      <c r="I42" s="220">
        <v>1344101</v>
      </c>
      <c r="J42" s="223">
        <v>41517</v>
      </c>
      <c r="K42" s="222">
        <v>0</v>
      </c>
      <c r="L42" s="220">
        <v>177823</v>
      </c>
      <c r="M42" s="220">
        <v>2173</v>
      </c>
      <c r="N42" s="221">
        <v>10360</v>
      </c>
      <c r="O42" s="220">
        <v>466756</v>
      </c>
    </row>
    <row r="43" spans="1:15" ht="10.5" customHeight="1" x14ac:dyDescent="0.15">
      <c r="A43" s="26"/>
      <c r="B43" s="90" t="s">
        <v>226</v>
      </c>
      <c r="C43" s="32"/>
      <c r="D43" s="224">
        <v>988075</v>
      </c>
      <c r="E43" s="220">
        <v>710120</v>
      </c>
      <c r="F43" s="220">
        <v>14527</v>
      </c>
      <c r="G43" s="220">
        <v>656578</v>
      </c>
      <c r="H43" s="220">
        <v>1670253</v>
      </c>
      <c r="I43" s="220">
        <v>1134084</v>
      </c>
      <c r="J43" s="223">
        <v>30347</v>
      </c>
      <c r="K43" s="222">
        <v>0</v>
      </c>
      <c r="L43" s="220">
        <v>387773</v>
      </c>
      <c r="M43" s="220">
        <v>472904</v>
      </c>
      <c r="N43" s="221">
        <v>10000</v>
      </c>
      <c r="O43" s="220">
        <v>546567</v>
      </c>
    </row>
    <row r="44" spans="1:15" ht="10.5" customHeight="1" x14ac:dyDescent="0.15">
      <c r="A44" s="26"/>
      <c r="B44" s="90" t="s">
        <v>225</v>
      </c>
      <c r="C44" s="32"/>
      <c r="D44" s="224">
        <v>1295034</v>
      </c>
      <c r="E44" s="220">
        <v>984046</v>
      </c>
      <c r="F44" s="220">
        <v>35077</v>
      </c>
      <c r="G44" s="220">
        <v>458254</v>
      </c>
      <c r="H44" s="220">
        <v>2146452</v>
      </c>
      <c r="I44" s="220">
        <v>430085</v>
      </c>
      <c r="J44" s="223">
        <v>274511</v>
      </c>
      <c r="K44" s="222">
        <v>0</v>
      </c>
      <c r="L44" s="220">
        <v>431670</v>
      </c>
      <c r="M44" s="220">
        <v>432246</v>
      </c>
      <c r="N44" s="221">
        <v>660</v>
      </c>
      <c r="O44" s="220">
        <v>609096</v>
      </c>
    </row>
    <row r="45" spans="1:15" ht="10.5" customHeight="1" x14ac:dyDescent="0.15">
      <c r="A45" s="26"/>
      <c r="B45" s="90" t="s">
        <v>224</v>
      </c>
      <c r="C45" s="32"/>
      <c r="D45" s="224">
        <v>1047695</v>
      </c>
      <c r="E45" s="220">
        <v>1317490</v>
      </c>
      <c r="F45" s="220">
        <v>23130</v>
      </c>
      <c r="G45" s="220">
        <v>1271448</v>
      </c>
      <c r="H45" s="220">
        <v>2776870</v>
      </c>
      <c r="I45" s="220">
        <v>850321</v>
      </c>
      <c r="J45" s="223">
        <v>0</v>
      </c>
      <c r="K45" s="222">
        <v>0</v>
      </c>
      <c r="L45" s="220">
        <v>457332</v>
      </c>
      <c r="M45" s="220">
        <v>159401</v>
      </c>
      <c r="N45" s="221">
        <v>78540</v>
      </c>
      <c r="O45" s="220">
        <v>452464</v>
      </c>
    </row>
    <row r="46" spans="1:15" ht="10.5" customHeight="1" x14ac:dyDescent="0.15">
      <c r="A46" s="26"/>
      <c r="B46" s="90" t="s">
        <v>223</v>
      </c>
      <c r="C46" s="32"/>
      <c r="D46" s="224">
        <v>3031092</v>
      </c>
      <c r="E46" s="220">
        <v>2739488</v>
      </c>
      <c r="F46" s="220">
        <v>388526</v>
      </c>
      <c r="G46" s="220">
        <v>469652</v>
      </c>
      <c r="H46" s="220">
        <v>2589198</v>
      </c>
      <c r="I46" s="220">
        <v>1690293</v>
      </c>
      <c r="J46" s="223">
        <v>61986</v>
      </c>
      <c r="K46" s="222">
        <v>0</v>
      </c>
      <c r="L46" s="220">
        <v>897012</v>
      </c>
      <c r="M46" s="220">
        <v>687180</v>
      </c>
      <c r="N46" s="225">
        <v>174009</v>
      </c>
      <c r="O46" s="220">
        <v>512912</v>
      </c>
    </row>
    <row r="47" spans="1:15" ht="8.25" customHeight="1" x14ac:dyDescent="0.15">
      <c r="A47" s="26"/>
      <c r="B47" s="90"/>
      <c r="C47" s="32"/>
      <c r="D47" s="224"/>
      <c r="E47" s="220"/>
      <c r="F47" s="220"/>
      <c r="G47" s="220"/>
      <c r="H47" s="220"/>
      <c r="I47" s="220"/>
      <c r="J47" s="223"/>
      <c r="K47" s="223"/>
      <c r="L47" s="220"/>
      <c r="M47" s="220"/>
      <c r="N47" s="225"/>
      <c r="O47" s="220"/>
    </row>
    <row r="48" spans="1:15" ht="10.5" customHeight="1" x14ac:dyDescent="0.15">
      <c r="A48" s="26"/>
      <c r="B48" s="90" t="s">
        <v>222</v>
      </c>
      <c r="C48" s="32"/>
      <c r="D48" s="224">
        <v>783089</v>
      </c>
      <c r="E48" s="220">
        <v>510164</v>
      </c>
      <c r="F48" s="220">
        <v>35590</v>
      </c>
      <c r="G48" s="220">
        <v>401937</v>
      </c>
      <c r="H48" s="220">
        <v>1482897</v>
      </c>
      <c r="I48" s="220">
        <v>424716</v>
      </c>
      <c r="J48" s="223">
        <v>8622</v>
      </c>
      <c r="K48" s="222">
        <v>0</v>
      </c>
      <c r="L48" s="220">
        <v>360850</v>
      </c>
      <c r="M48" s="220">
        <v>156012</v>
      </c>
      <c r="N48" s="223">
        <v>0</v>
      </c>
      <c r="O48" s="220">
        <v>587386</v>
      </c>
    </row>
    <row r="49" spans="1:15" ht="10.5" customHeight="1" x14ac:dyDescent="0.15">
      <c r="A49" s="26"/>
      <c r="B49" s="90" t="s">
        <v>221</v>
      </c>
      <c r="C49" s="32"/>
      <c r="D49" s="224">
        <v>2211119</v>
      </c>
      <c r="E49" s="220">
        <v>1541054</v>
      </c>
      <c r="F49" s="220">
        <v>57567</v>
      </c>
      <c r="G49" s="220">
        <v>984951</v>
      </c>
      <c r="H49" s="220">
        <v>4089802</v>
      </c>
      <c r="I49" s="220">
        <v>1644772</v>
      </c>
      <c r="J49" s="223">
        <v>110548</v>
      </c>
      <c r="K49" s="222">
        <v>0</v>
      </c>
      <c r="L49" s="220">
        <v>688623</v>
      </c>
      <c r="M49" s="220">
        <v>425438</v>
      </c>
      <c r="N49" s="221">
        <v>151980</v>
      </c>
      <c r="O49" s="220">
        <v>1084749</v>
      </c>
    </row>
    <row r="50" spans="1:15" ht="10.5" customHeight="1" x14ac:dyDescent="0.15">
      <c r="A50" s="26"/>
      <c r="B50" s="90" t="s">
        <v>220</v>
      </c>
      <c r="C50" s="32"/>
      <c r="D50" s="224">
        <v>3451695</v>
      </c>
      <c r="E50" s="220">
        <v>1932233</v>
      </c>
      <c r="F50" s="220">
        <v>81290</v>
      </c>
      <c r="G50" s="220">
        <v>2553866</v>
      </c>
      <c r="H50" s="220">
        <v>5677023</v>
      </c>
      <c r="I50" s="220">
        <v>817721</v>
      </c>
      <c r="J50" s="220">
        <v>502</v>
      </c>
      <c r="K50" s="222">
        <v>0</v>
      </c>
      <c r="L50" s="220">
        <v>681851</v>
      </c>
      <c r="M50" s="220">
        <v>265778</v>
      </c>
      <c r="N50" s="221">
        <v>367197</v>
      </c>
      <c r="O50" s="220">
        <v>1289089</v>
      </c>
    </row>
    <row r="51" spans="1:15" ht="10.5" customHeight="1" x14ac:dyDescent="0.15">
      <c r="A51" s="26"/>
      <c r="B51" s="90" t="s">
        <v>219</v>
      </c>
      <c r="C51" s="32"/>
      <c r="D51" s="224">
        <v>703617</v>
      </c>
      <c r="E51" s="220">
        <v>396279</v>
      </c>
      <c r="F51" s="220">
        <v>15067</v>
      </c>
      <c r="G51" s="220">
        <v>140974</v>
      </c>
      <c r="H51" s="220">
        <v>759964</v>
      </c>
      <c r="I51" s="220">
        <v>198907</v>
      </c>
      <c r="J51" s="223">
        <v>13233</v>
      </c>
      <c r="K51" s="222">
        <v>0</v>
      </c>
      <c r="L51" s="220">
        <v>35221</v>
      </c>
      <c r="M51" s="220">
        <v>36612</v>
      </c>
      <c r="N51" s="221">
        <v>9000</v>
      </c>
      <c r="O51" s="220">
        <v>280906</v>
      </c>
    </row>
    <row r="52" spans="1:15" ht="2.25" customHeight="1" thickBot="1" x14ac:dyDescent="0.2">
      <c r="A52" s="67"/>
      <c r="B52" s="37"/>
      <c r="C52" s="97"/>
      <c r="D52" s="54"/>
      <c r="E52" s="54"/>
      <c r="F52" s="54"/>
      <c r="G52" s="54"/>
      <c r="H52" s="54"/>
      <c r="I52" s="54"/>
      <c r="J52" s="54"/>
      <c r="K52" s="54"/>
      <c r="L52" s="54"/>
      <c r="M52" s="54"/>
      <c r="N52" s="54"/>
      <c r="O52" s="54"/>
    </row>
    <row r="53" spans="1:15" ht="5.25" customHeight="1" thickTop="1" x14ac:dyDescent="0.15">
      <c r="A53" s="95"/>
      <c r="B53" s="1"/>
      <c r="C53" s="95"/>
      <c r="D53" s="95"/>
      <c r="E53" s="95"/>
      <c r="F53" s="95"/>
      <c r="G53" s="95"/>
      <c r="H53" s="95"/>
      <c r="I53" s="95"/>
      <c r="J53" s="95"/>
      <c r="L53" s="95"/>
      <c r="M53" s="95"/>
      <c r="N53" s="95"/>
      <c r="O53" s="95"/>
    </row>
  </sheetData>
  <mergeCells count="1">
    <mergeCell ref="B3:B4"/>
  </mergeCells>
  <phoneticPr fontId="4"/>
  <pageMargins left="0.70866141732283472" right="0.70866141732283472" top="0.74803149606299213" bottom="0.74803149606299213" header="0.31496062992125984" footer="0.31496062992125984"/>
  <pageSetup paperSize="9" scale="87" fitToWidth="0" fitToHeight="0" orientation="landscape" r:id="rId1"/>
  <headerFooter>
    <oddHeader>&amp;L&amp;9市町村普通会計決算状況－性質別歳出－&amp;R&amp;9&amp;F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7</vt:i4>
      </vt:variant>
    </vt:vector>
  </HeadingPairs>
  <TitlesOfParts>
    <vt:vector size="23" baseType="lpstr">
      <vt:lpstr>16-1</vt:lpstr>
      <vt:lpstr>16-2</vt:lpstr>
      <vt:lpstr>16-3</vt:lpstr>
      <vt:lpstr>16-4</vt:lpstr>
      <vt:lpstr>16-5</vt:lpstr>
      <vt:lpstr>16-6</vt:lpstr>
      <vt:lpstr>16-7</vt:lpstr>
      <vt:lpstr>16-8-1</vt:lpstr>
      <vt:lpstr>16-8-2</vt:lpstr>
      <vt:lpstr>16-9</vt:lpstr>
      <vt:lpstr>16-10</vt:lpstr>
      <vt:lpstr>16-11</vt:lpstr>
      <vt:lpstr>16-12</vt:lpstr>
      <vt:lpstr>16-13</vt:lpstr>
      <vt:lpstr>16-14</vt:lpstr>
      <vt:lpstr>16-15</vt:lpstr>
      <vt:lpstr>'16-1'!Print_Area</vt:lpstr>
      <vt:lpstr>'16-13'!Print_Area</vt:lpstr>
      <vt:lpstr>'16-2'!Print_Area</vt:lpstr>
      <vt:lpstr>'16-3'!Print_Area</vt:lpstr>
      <vt:lpstr>'16-4'!Print_Area</vt:lpstr>
      <vt:lpstr>'16-5'!Print_Area</vt:lpstr>
      <vt:lpstr>'16-9'!Print_Area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2022-03-17T07:10:26Z</cp:lastPrinted>
  <dcterms:created xsi:type="dcterms:W3CDTF">2021-07-05T00:12:19Z</dcterms:created>
  <dcterms:modified xsi:type="dcterms:W3CDTF">2022-03-31T04:30:49Z</dcterms:modified>
</cp:coreProperties>
</file>