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328"/>
  <workbookPr/>
  <mc:AlternateContent xmlns:mc="http://schemas.openxmlformats.org/markup-compatibility/2006">
    <mc:Choice Requires="x15">
      <x15ac:absPath xmlns:x15ac="http://schemas.microsoft.com/office/spreadsheetml/2010/11/ac" url="C:\Users\townr022\Desktop\★地方債・決算統計・基金等★\公営企業関係\令和4年度\20230110_公営企業に係る経営比較分析表（令和３年度決算）の分析等について\03_回答\"/>
    </mc:Choice>
  </mc:AlternateContent>
  <xr:revisionPtr revIDLastSave="0" documentId="13_ncr:1_{2DEAF28E-3926-45E4-8772-BA7FC3505411}" xr6:coauthVersionLast="45" xr6:coauthVersionMax="45" xr10:uidLastSave="{00000000-0000-0000-0000-000000000000}"/>
  <workbookProtection workbookAlgorithmName="SHA-512" workbookHashValue="73G1ua8tcUtfrCbRinOw4biCuaDz9wXc0AfLr2mp+VMgn0K5QvvVjaFKS9QTeaw6D/PJ6edZPKupQF60VnGVgQ==" workbookSaltValue="7UTlAfVYMx14YABNawdFBw==" workbookSpinCount="100000" lockStructure="1"/>
  <bookViews>
    <workbookView xWindow="-120" yWindow="-120" windowWidth="21840" windowHeight="1314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W10" i="4"/>
  <c r="P10" i="4"/>
  <c r="I10" i="4"/>
  <c r="B10" i="4"/>
  <c r="BB8" i="4"/>
  <c r="AT8" i="4"/>
  <c r="AL8" i="4"/>
  <c r="AD8" i="4"/>
  <c r="W8" i="4"/>
  <c r="P8" i="4"/>
  <c r="B8" i="4"/>
  <c r="B6" i="4"/>
</calcChain>
</file>

<file path=xl/sharedStrings.xml><?xml version="1.0" encoding="utf-8"?>
<sst xmlns="http://schemas.openxmlformats.org/spreadsheetml/2006/main" count="253" uniqueCount="116">
  <si>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</si>
  <si>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</si>
  <si>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</si>
  <si>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</si>
  <si>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</si>
  <si>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</si>
  <si>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</si>
  <si>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</si>
  <si>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</si>
  <si>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</si>
  <si>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</si>
  <si>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</si>
  <si>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</si>
  <si>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</si>
  <si>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</si>
  <si>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</si>
  <si>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</si>
  <si>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</si>
  <si>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</si>
  <si>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</si>
  <si>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</si>
  <si>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</si>
  <si>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</si>
  <si>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</si>
  <si>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</si>
  <si>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</si>
  <si>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</si>
  <si>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</si>
  <si>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</si>
  <si>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</si>
  <si>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</si>
  <si>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</si>
  <si>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</si>
  <si>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</si>
  <si>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</si>
  <si>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</si>
  <si>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</si>
  <si>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</si>
  <si>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</si>
  <si>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</si>
  <si>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</si>
  <si>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</si>
  <si>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</si>
  <si>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</si>
  <si>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</si>
  <si>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</si>
  <si>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</si>
  <si>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</si>
  <si>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</si>
  <si>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</si>
  <si>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</si>
  <si>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</si>
  <si>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</si>
  <si>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</si>
  <si>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</si>
  <si>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</si>
  <si>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</si>
  <si>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</si>
  <si>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</si>
  <si>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</si>
  <si>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</si>
  <si>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</si>
  <si>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</si>
  <si>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</si>
  <si>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</si>
  <si>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</si>
  <si>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</si>
  <si>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</si>
  <si>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</si>
  <si>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</si>
  <si>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</si>
  <si>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</si>
  <si>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</si>
  <si>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</si>
  <si>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</si>
  <si>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</si>
  <si>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</si>
  <si>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</si>
  <si>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</si>
  <si>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</si>
  <si>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</si>
  <si>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</si>
  <si>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</si>
  <si>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</si>
  <si>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</si>
  <si>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</si>
  <si>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</si>
  <si>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</si>
  <si>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</si>
  <si>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</si>
  <si>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</si>
  <si>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</si>
  <si>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</si>
  <si>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</si>
  <si>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</si>
  <si>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</si>
  <si>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神奈川県　箱根町</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</si>
  <si>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</si>
  <si>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</si>
  <si>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</si>
  <si>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</si>
  <si>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</si>
  <si>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</si>
  <si>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</si>
  <si>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</si>
  <si>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</si>
  <si>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</si>
  <si>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</si>
  <si>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</si>
  <si>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</si>
  <si>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</si>
  <si>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</si>
  <si>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</si>
  <si>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有形固定資産減価償却率については、平成30年度に地方公営企業会計へ移行したため、減価償却費の累積が少なく、低い水準となっています。
　管渠老朽化率については、法定耐用年数に達した管渠がないため、ゼロとなっています。
　令和3年度は、マンホール蓋の更新や路面復旧工事を主に実施したため、管渠改善率がゼロとなりましたが、引き続きストックマネジメント計画に基づき、効率的に下水道施設の更新を実施してまいります。</t>
    <rPh sb="1" eb="5">
      <t>ユウケイコテイ</t>
    </rPh>
    <rPh sb="5" eb="7">
      <t>シサン</t>
    </rPh>
    <rPh sb="7" eb="9">
      <t>ゲンカ</t>
    </rPh>
    <rPh sb="9" eb="11">
      <t>ショウキャク</t>
    </rPh>
    <rPh sb="11" eb="12">
      <t>リツ</t>
    </rPh>
    <rPh sb="18" eb="20">
      <t>ヘイセイ</t>
    </rPh>
    <rPh sb="22" eb="24">
      <t>ネンド</t>
    </rPh>
    <rPh sb="25" eb="33">
      <t>チホウコウエイキギョウカイケイ</t>
    </rPh>
    <rPh sb="34" eb="36">
      <t>イコウ</t>
    </rPh>
    <rPh sb="41" eb="46">
      <t>ゲンカショウキャクヒ</t>
    </rPh>
    <rPh sb="47" eb="49">
      <t>ルイセキ</t>
    </rPh>
    <rPh sb="50" eb="51">
      <t>スク</t>
    </rPh>
    <rPh sb="54" eb="55">
      <t>ヒク</t>
    </rPh>
    <rPh sb="56" eb="58">
      <t>スイジュン</t>
    </rPh>
    <rPh sb="68" eb="70">
      <t>カンキョ</t>
    </rPh>
    <rPh sb="70" eb="74">
      <t>ロウキュウカリツ</t>
    </rPh>
    <rPh sb="80" eb="86">
      <t>ホウテイタイヨウネンスウ</t>
    </rPh>
    <rPh sb="87" eb="88">
      <t>タッ</t>
    </rPh>
    <rPh sb="90" eb="92">
      <t>カンキョ</t>
    </rPh>
    <rPh sb="110" eb="112">
      <t>レイワ</t>
    </rPh>
    <rPh sb="113" eb="115">
      <t>ネンド</t>
    </rPh>
    <rPh sb="122" eb="123">
      <t>フタ</t>
    </rPh>
    <rPh sb="124" eb="126">
      <t>コウシン</t>
    </rPh>
    <rPh sb="127" eb="131">
      <t>ロメンフッキュウ</t>
    </rPh>
    <rPh sb="131" eb="133">
      <t>コウジ</t>
    </rPh>
    <rPh sb="134" eb="135">
      <t>シュ</t>
    </rPh>
    <rPh sb="136" eb="138">
      <t>ジッシ</t>
    </rPh>
    <rPh sb="143" eb="147">
      <t>カンキョカイゼン</t>
    </rPh>
    <rPh sb="147" eb="148">
      <t>リツ</t>
    </rPh>
    <rPh sb="159" eb="160">
      <t>ヒ</t>
    </rPh>
    <rPh sb="161" eb="162">
      <t>ツヅ</t>
    </rPh>
    <rPh sb="173" eb="175">
      <t>ケイカク</t>
    </rPh>
    <rPh sb="176" eb="177">
      <t>モト</t>
    </rPh>
    <rPh sb="180" eb="183">
      <t>コウリツテキ</t>
    </rPh>
    <rPh sb="184" eb="187">
      <t>ゲスイドウ</t>
    </rPh>
    <rPh sb="187" eb="189">
      <t>シセツ</t>
    </rPh>
    <rPh sb="190" eb="192">
      <t>コウシン</t>
    </rPh>
    <rPh sb="193" eb="195">
      <t>ジッシ</t>
    </rPh>
    <phoneticPr fontId="4"/>
  </si>
  <si>
    <t>　令和3年度は、入込観光客の復調に伴い、下水道使用料収入も前年比増となりましたが、処理場改築工事による固定資産除却費も増となり、経常収支は赤字となりました。令和4年度以降も、燃料費の高騰による維持管理費の増により、下水道使用料に基づく経営は厳しい状況が続く見込みです。
　持続可能な事業経営のため、計画的な改築更新を実施するとともに、適正な使用料単価について検討を行い、経営の健全化を図ってまいります。</t>
    <rPh sb="1" eb="3">
      <t>レイワ</t>
    </rPh>
    <rPh sb="4" eb="6">
      <t>ネンド</t>
    </rPh>
    <rPh sb="8" eb="13">
      <t>イリコミカンコウキャク</t>
    </rPh>
    <rPh sb="14" eb="16">
      <t>フクチョウ</t>
    </rPh>
    <rPh sb="17" eb="18">
      <t>トモナ</t>
    </rPh>
    <rPh sb="20" eb="23">
      <t>ゲスイドウ</t>
    </rPh>
    <rPh sb="23" eb="26">
      <t>シヨウリョウ</t>
    </rPh>
    <rPh sb="26" eb="28">
      <t>シュウニュウ</t>
    </rPh>
    <rPh sb="29" eb="32">
      <t>ゼンネンヒ</t>
    </rPh>
    <rPh sb="32" eb="33">
      <t>ゾウ</t>
    </rPh>
    <rPh sb="41" eb="44">
      <t>ショリジョウ</t>
    </rPh>
    <rPh sb="44" eb="48">
      <t>カイチクコウジ</t>
    </rPh>
    <rPh sb="51" eb="55">
      <t>コテイシサン</t>
    </rPh>
    <rPh sb="55" eb="58">
      <t>ジョキャクヒ</t>
    </rPh>
    <rPh sb="59" eb="60">
      <t>ゾウ</t>
    </rPh>
    <rPh sb="64" eb="68">
      <t>ケイジョウシュウシ</t>
    </rPh>
    <rPh sb="69" eb="71">
      <t>アカジ</t>
    </rPh>
    <rPh sb="78" eb="80">
      <t>レイワ</t>
    </rPh>
    <rPh sb="81" eb="83">
      <t>ネンド</t>
    </rPh>
    <rPh sb="83" eb="85">
      <t>イコウ</t>
    </rPh>
    <rPh sb="87" eb="90">
      <t>ネンリョウヒ</t>
    </rPh>
    <rPh sb="91" eb="93">
      <t>コウトウ</t>
    </rPh>
    <rPh sb="96" eb="101">
      <t>イジカンリヒ</t>
    </rPh>
    <rPh sb="102" eb="103">
      <t>ゾウ</t>
    </rPh>
    <rPh sb="107" eb="110">
      <t>ゲスイドウ</t>
    </rPh>
    <rPh sb="110" eb="113">
      <t>シヨウリョウ</t>
    </rPh>
    <rPh sb="114" eb="115">
      <t>モト</t>
    </rPh>
    <rPh sb="117" eb="119">
      <t>ケイエイ</t>
    </rPh>
    <rPh sb="120" eb="121">
      <t>キビ</t>
    </rPh>
    <rPh sb="123" eb="125">
      <t>ジョウキョウ</t>
    </rPh>
    <rPh sb="126" eb="127">
      <t>ツヅ</t>
    </rPh>
    <rPh sb="128" eb="130">
      <t>ミコ</t>
    </rPh>
    <rPh sb="136" eb="140">
      <t>ジゾクカノウ</t>
    </rPh>
    <rPh sb="141" eb="145">
      <t>ジギョウケイエイ</t>
    </rPh>
    <rPh sb="149" eb="152">
      <t>ケイカクテキ</t>
    </rPh>
    <rPh sb="153" eb="157">
      <t>カイチクコウシン</t>
    </rPh>
    <rPh sb="158" eb="160">
      <t>ジッシ</t>
    </rPh>
    <rPh sb="167" eb="169">
      <t>テキセイ</t>
    </rPh>
    <rPh sb="170" eb="173">
      <t>シヨウリョウ</t>
    </rPh>
    <rPh sb="173" eb="175">
      <t>タンカ</t>
    </rPh>
    <rPh sb="179" eb="181">
      <t>ケントウ</t>
    </rPh>
    <rPh sb="182" eb="183">
      <t>オコナ</t>
    </rPh>
    <rPh sb="185" eb="187">
      <t>ケイエイ</t>
    </rPh>
    <rPh sb="188" eb="191">
      <t>ケンゼンカ</t>
    </rPh>
    <rPh sb="192" eb="193">
      <t>ハカ</t>
    </rPh>
    <phoneticPr fontId="4"/>
  </si>
  <si>
    <t>　経常収支比率は、100％を下回り単年度収支は赤字となりました。
　流動比率についても100％未満であり、短期的な支払能力が高くないため、高額の支出が重なる場合は、支払日の調整や一時借入金の借入等が必要となることを示しています。
　企業債残高対事業規模比率については、建設当初に借り入れた企業債の償還が終了しつつあるため減少傾向でしたが、第3号公共下水道の整備開始に伴い、今後は増加に転じる見込みです。
　経費回収率については、前年度と比較するとやや改善したものの、100％を下回っており、汚水処理に係る経費を使用料で賄えていないことを表しています。
　汚水処理原価については、地理的制約により処理場が二つあること、ポンプ場の数が多いことから高い水準となっています。また、当町は観光を基幹産業としているため、将来的な観光客の増加に対応できるよう、施設に余裕を持たせているため、施設利用率は50％前後で推移しています。
　水洗化率については、住民人口で算出されるため、当町に多く設置されているホテル、保養所、別荘等の数値が反映されておらず、全国平均及び類似団体平均値よりも低くなっています。</t>
    <rPh sb="1" eb="3">
      <t>ケイジョウ</t>
    </rPh>
    <rPh sb="3" eb="5">
      <t>シュウシ</t>
    </rPh>
    <rPh sb="5" eb="7">
      <t>ヒリツ</t>
    </rPh>
    <rPh sb="14" eb="16">
      <t>シタマワ</t>
    </rPh>
    <rPh sb="17" eb="20">
      <t>タンネンド</t>
    </rPh>
    <rPh sb="20" eb="22">
      <t>シュウシ</t>
    </rPh>
    <rPh sb="23" eb="25">
      <t>アカジ</t>
    </rPh>
    <rPh sb="34" eb="36">
      <t>リュウドウ</t>
    </rPh>
    <rPh sb="36" eb="38">
      <t>ヒリツ</t>
    </rPh>
    <rPh sb="47" eb="49">
      <t>ミマン</t>
    </rPh>
    <rPh sb="53" eb="56">
      <t>タンキテキ</t>
    </rPh>
    <rPh sb="57" eb="61">
      <t>シハライノウリョク</t>
    </rPh>
    <rPh sb="62" eb="63">
      <t>タカ</t>
    </rPh>
    <rPh sb="69" eb="71">
      <t>コウガク</t>
    </rPh>
    <rPh sb="72" eb="74">
      <t>シシュツ</t>
    </rPh>
    <rPh sb="75" eb="76">
      <t>カサ</t>
    </rPh>
    <rPh sb="78" eb="80">
      <t>バアイ</t>
    </rPh>
    <rPh sb="82" eb="85">
      <t>シハライビ</t>
    </rPh>
    <rPh sb="86" eb="88">
      <t>チョウセイ</t>
    </rPh>
    <rPh sb="89" eb="94">
      <t>イチジカリイレキン</t>
    </rPh>
    <rPh sb="95" eb="97">
      <t>カリイレ</t>
    </rPh>
    <rPh sb="97" eb="98">
      <t>トウ</t>
    </rPh>
    <rPh sb="99" eb="101">
      <t>ヒツヨウ</t>
    </rPh>
    <rPh sb="107" eb="108">
      <t>シメ</t>
    </rPh>
    <rPh sb="116" eb="119">
      <t>キギョウサイ</t>
    </rPh>
    <rPh sb="119" eb="121">
      <t>ザンダカ</t>
    </rPh>
    <rPh sb="121" eb="124">
      <t>タイジギョウ</t>
    </rPh>
    <rPh sb="124" eb="126">
      <t>キボ</t>
    </rPh>
    <rPh sb="126" eb="128">
      <t>ヒリツ</t>
    </rPh>
    <rPh sb="134" eb="138">
      <t>ケンセツトウショ</t>
    </rPh>
    <rPh sb="139" eb="140">
      <t>カ</t>
    </rPh>
    <rPh sb="141" eb="142">
      <t>イ</t>
    </rPh>
    <rPh sb="144" eb="147">
      <t>キギョウサイ</t>
    </rPh>
    <rPh sb="148" eb="150">
      <t>ショウカン</t>
    </rPh>
    <rPh sb="151" eb="153">
      <t>シュウリョウ</t>
    </rPh>
    <rPh sb="160" eb="162">
      <t>ゲンショウ</t>
    </rPh>
    <rPh sb="162" eb="164">
      <t>ケイコウ</t>
    </rPh>
    <rPh sb="169" eb="170">
      <t>ダイ</t>
    </rPh>
    <rPh sb="171" eb="172">
      <t>ゴウ</t>
    </rPh>
    <rPh sb="172" eb="174">
      <t>コウキョウ</t>
    </rPh>
    <rPh sb="174" eb="177">
      <t>ゲスイドウ</t>
    </rPh>
    <rPh sb="178" eb="180">
      <t>セイビ</t>
    </rPh>
    <rPh sb="180" eb="182">
      <t>カイシ</t>
    </rPh>
    <rPh sb="183" eb="184">
      <t>トモナ</t>
    </rPh>
    <rPh sb="186" eb="188">
      <t>コンゴ</t>
    </rPh>
    <rPh sb="189" eb="191">
      <t>ゾウカ</t>
    </rPh>
    <rPh sb="192" eb="193">
      <t>テン</t>
    </rPh>
    <rPh sb="195" eb="197">
      <t>ミコミ</t>
    </rPh>
    <rPh sb="203" eb="208">
      <t>ケイヒカイシュウリツ</t>
    </rPh>
    <rPh sb="214" eb="217">
      <t>ゼンネンド</t>
    </rPh>
    <rPh sb="218" eb="220">
      <t>ヒカク</t>
    </rPh>
    <rPh sb="225" eb="227">
      <t>カイゼン</t>
    </rPh>
    <rPh sb="238" eb="240">
      <t>シタマワ</t>
    </rPh>
    <rPh sb="245" eb="247">
      <t>オスイ</t>
    </rPh>
    <rPh sb="247" eb="249">
      <t>ショリ</t>
    </rPh>
    <rPh sb="250" eb="251">
      <t>カカ</t>
    </rPh>
    <rPh sb="252" eb="254">
      <t>ケイヒ</t>
    </rPh>
    <rPh sb="255" eb="258">
      <t>シヨウリョウ</t>
    </rPh>
    <rPh sb="259" eb="260">
      <t>マカナ</t>
    </rPh>
    <rPh sb="268" eb="269">
      <t>アラワ</t>
    </rPh>
    <rPh sb="277" eb="283">
      <t>オスイショリゲンカ</t>
    </rPh>
    <rPh sb="289" eb="292">
      <t>チリテキ</t>
    </rPh>
    <rPh sb="292" eb="294">
      <t>セイヤク</t>
    </rPh>
    <rPh sb="297" eb="300">
      <t>ショリジョウ</t>
    </rPh>
    <rPh sb="301" eb="302">
      <t>フタ</t>
    </rPh>
    <rPh sb="311" eb="312">
      <t>ジョウ</t>
    </rPh>
    <rPh sb="313" eb="314">
      <t>カズ</t>
    </rPh>
    <rPh sb="315" eb="316">
      <t>オオ</t>
    </rPh>
    <rPh sb="321" eb="322">
      <t>タカ</t>
    </rPh>
    <rPh sb="323" eb="325">
      <t>スイジュン</t>
    </rPh>
    <rPh sb="336" eb="338">
      <t>トウチョウ</t>
    </rPh>
    <rPh sb="339" eb="341">
      <t>カンコウ</t>
    </rPh>
    <rPh sb="342" eb="344">
      <t>キカン</t>
    </rPh>
    <rPh sb="344" eb="346">
      <t>サンギョウ</t>
    </rPh>
    <rPh sb="354" eb="357">
      <t>ショウライテキ</t>
    </rPh>
    <rPh sb="358" eb="360">
      <t>カンコウ</t>
    </rPh>
    <rPh sb="360" eb="361">
      <t>キャク</t>
    </rPh>
    <rPh sb="362" eb="364">
      <t>ゾウカ</t>
    </rPh>
    <rPh sb="365" eb="367">
      <t>タイオウ</t>
    </rPh>
    <rPh sb="373" eb="375">
      <t>シセツ</t>
    </rPh>
    <rPh sb="376" eb="378">
      <t>ヨユウ</t>
    </rPh>
    <rPh sb="379" eb="380">
      <t>モ</t>
    </rPh>
    <rPh sb="388" eb="390">
      <t>シセツ</t>
    </rPh>
    <rPh sb="390" eb="393">
      <t>リヨウリツ</t>
    </rPh>
    <rPh sb="397" eb="399">
      <t>ゼンゴ</t>
    </rPh>
    <rPh sb="400" eb="402">
      <t>スイイ</t>
    </rPh>
    <rPh sb="410" eb="414">
      <t>スイセンカリツ</t>
    </rPh>
    <rPh sb="420" eb="424">
      <t>ジュウミンジンコウ</t>
    </rPh>
    <rPh sb="425" eb="427">
      <t>サンシュツ</t>
    </rPh>
    <rPh sb="433" eb="435">
      <t>トウチョウ</t>
    </rPh>
    <rPh sb="436" eb="437">
      <t>オオ</t>
    </rPh>
    <rPh sb="438" eb="440">
      <t>セッチ</t>
    </rPh>
    <rPh sb="449" eb="452">
      <t>ホヨウジョ</t>
    </rPh>
    <rPh sb="453" eb="455">
      <t>ベッソウ</t>
    </rPh>
    <rPh sb="455" eb="456">
      <t>トウ</t>
    </rPh>
    <rPh sb="457" eb="459">
      <t>スウチ</t>
    </rPh>
    <rPh sb="460" eb="462">
      <t>ハンエイ</t>
    </rPh>
    <rPh sb="469" eb="471">
      <t>ゼンコク</t>
    </rPh>
    <rPh sb="471" eb="473">
      <t>ヘイキン</t>
    </rPh>
    <rPh sb="473" eb="474">
      <t>オヨ</t>
    </rPh>
    <rPh sb="475" eb="477">
      <t>ルイジ</t>
    </rPh>
    <rPh sb="477" eb="479">
      <t>ダンタイ</t>
    </rPh>
    <rPh sb="479" eb="482">
      <t>ヘイキンチ</t>
    </rPh>
    <rPh sb="485" eb="486">
      <t>ヒク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</si>
</sst>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formatCode="#,##0.00;&quot;△&quot;#,##0.00;&quot;-&quot;">
                  <c:v>0</c:v>
                </c:pt>
                <c:pt idx="1">
                  <c:v>0</c:v>
                </c:pt>
                <c:pt idx="2" formatCode="#,##0.00;&quot;△&quot;#,##0.00;&quot;-&quot;">
                  <c:v>0.08</c:v>
                </c:pt>
                <c:pt idx="3" formatCode="#,##0.00;&quot;△&quot;#,##0.00;&quot;-&quot;">
                  <c:v>0.15</c:v>
                </c:pt>
                <c:pt idx="4">
                  <c:v>0</c:v>
                </c:pt>
              </c:numCache>
            </c:numRef>
          </c:val>
          <c:extLst>
            <c:ext xmlns:c16="http://schemas.microsoft.com/office/drawing/2014/chart" uri="{C3380CC4-5D6E-409C-BE32-E72D297353CC}">
              <c16:uniqueId val="{00000000-E097-4856-BB1A-D886F6E7250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0.16</c:v>
                </c:pt>
                <c:pt idx="2">
                  <c:v>0.1</c:v>
                </c:pt>
                <c:pt idx="3">
                  <c:v>0.09</c:v>
                </c:pt>
                <c:pt idx="4">
                  <c:v>0.1</c:v>
                </c:pt>
              </c:numCache>
            </c:numRef>
          </c:val>
          <c:smooth val="0"/>
          <c:extLst>
            <c:ext xmlns:c16="http://schemas.microsoft.com/office/drawing/2014/chart" uri="{C3380CC4-5D6E-409C-BE32-E72D297353CC}">
              <c16:uniqueId val="{00000001-E097-4856-BB1A-D886F6E7250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54.64</c:v>
                </c:pt>
                <c:pt idx="2">
                  <c:v>54.45</c:v>
                </c:pt>
                <c:pt idx="3">
                  <c:v>48.74</c:v>
                </c:pt>
                <c:pt idx="4">
                  <c:v>48.5</c:v>
                </c:pt>
              </c:numCache>
            </c:numRef>
          </c:val>
          <c:extLst>
            <c:ext xmlns:c16="http://schemas.microsoft.com/office/drawing/2014/chart" uri="{C3380CC4-5D6E-409C-BE32-E72D297353CC}">
              <c16:uniqueId val="{00000000-3132-4A29-BE7F-33DFCBCB656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57.54</c:v>
                </c:pt>
                <c:pt idx="2">
                  <c:v>55.55</c:v>
                </c:pt>
                <c:pt idx="3">
                  <c:v>55.84</c:v>
                </c:pt>
                <c:pt idx="4">
                  <c:v>55.78</c:v>
                </c:pt>
              </c:numCache>
            </c:numRef>
          </c:val>
          <c:smooth val="0"/>
          <c:extLst>
            <c:ext xmlns:c16="http://schemas.microsoft.com/office/drawing/2014/chart" uri="{C3380CC4-5D6E-409C-BE32-E72D297353CC}">
              <c16:uniqueId val="{00000001-3132-4A29-BE7F-33DFCBCB656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85.34</c:v>
                </c:pt>
                <c:pt idx="2">
                  <c:v>86.13</c:v>
                </c:pt>
                <c:pt idx="3">
                  <c:v>86.61</c:v>
                </c:pt>
                <c:pt idx="4">
                  <c:v>86.42</c:v>
                </c:pt>
              </c:numCache>
            </c:numRef>
          </c:val>
          <c:extLst>
            <c:ext xmlns:c16="http://schemas.microsoft.com/office/drawing/2014/chart" uri="{C3380CC4-5D6E-409C-BE32-E72D297353CC}">
              <c16:uniqueId val="{00000000-0D16-4381-9457-DBCE8EE5F6A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92.87</c:v>
                </c:pt>
                <c:pt idx="2">
                  <c:v>91.64</c:v>
                </c:pt>
                <c:pt idx="3">
                  <c:v>92.34</c:v>
                </c:pt>
                <c:pt idx="4">
                  <c:v>91.78</c:v>
                </c:pt>
              </c:numCache>
            </c:numRef>
          </c:val>
          <c:smooth val="0"/>
          <c:extLst>
            <c:ext xmlns:c16="http://schemas.microsoft.com/office/drawing/2014/chart" uri="{C3380CC4-5D6E-409C-BE32-E72D297353CC}">
              <c16:uniqueId val="{00000001-0D16-4381-9457-DBCE8EE5F6A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117.67</c:v>
                </c:pt>
                <c:pt idx="2">
                  <c:v>100.26</c:v>
                </c:pt>
                <c:pt idx="3">
                  <c:v>107.92</c:v>
                </c:pt>
                <c:pt idx="4">
                  <c:v>95</c:v>
                </c:pt>
              </c:numCache>
            </c:numRef>
          </c:val>
          <c:extLst>
            <c:ext xmlns:c16="http://schemas.microsoft.com/office/drawing/2014/chart" uri="{C3380CC4-5D6E-409C-BE32-E72D297353CC}">
              <c16:uniqueId val="{00000000-CF09-40D5-AB36-C552A995BE0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103.85</c:v>
                </c:pt>
                <c:pt idx="2">
                  <c:v>104.01</c:v>
                </c:pt>
                <c:pt idx="3">
                  <c:v>105.41</c:v>
                </c:pt>
                <c:pt idx="4">
                  <c:v>104.64</c:v>
                </c:pt>
              </c:numCache>
            </c:numRef>
          </c:val>
          <c:smooth val="0"/>
          <c:extLst>
            <c:ext xmlns:c16="http://schemas.microsoft.com/office/drawing/2014/chart" uri="{C3380CC4-5D6E-409C-BE32-E72D297353CC}">
              <c16:uniqueId val="{00000001-CF09-40D5-AB36-C552A995BE0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7.09</c:v>
                </c:pt>
                <c:pt idx="2">
                  <c:v>13.56</c:v>
                </c:pt>
                <c:pt idx="3">
                  <c:v>18.02</c:v>
                </c:pt>
                <c:pt idx="4">
                  <c:v>21.18</c:v>
                </c:pt>
              </c:numCache>
            </c:numRef>
          </c:val>
          <c:extLst>
            <c:ext xmlns:c16="http://schemas.microsoft.com/office/drawing/2014/chart" uri="{C3380CC4-5D6E-409C-BE32-E72D297353CC}">
              <c16:uniqueId val="{00000000-6C99-4465-ADD6-044498A358C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38.450000000000003</c:v>
                </c:pt>
                <c:pt idx="2">
                  <c:v>31.19</c:v>
                </c:pt>
                <c:pt idx="3">
                  <c:v>25.37</c:v>
                </c:pt>
                <c:pt idx="4">
                  <c:v>26.89</c:v>
                </c:pt>
              </c:numCache>
            </c:numRef>
          </c:val>
          <c:smooth val="0"/>
          <c:extLst>
            <c:ext xmlns:c16="http://schemas.microsoft.com/office/drawing/2014/chart" uri="{C3380CC4-5D6E-409C-BE32-E72D297353CC}">
              <c16:uniqueId val="{00000001-6C99-4465-ADD6-044498A358C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570-40C7-A75D-015B41ED077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0.83</c:v>
                </c:pt>
                <c:pt idx="2">
                  <c:v>0.57999999999999996</c:v>
                </c:pt>
                <c:pt idx="3">
                  <c:v>0.54</c:v>
                </c:pt>
                <c:pt idx="4">
                  <c:v>0.75</c:v>
                </c:pt>
              </c:numCache>
            </c:numRef>
          </c:val>
          <c:smooth val="0"/>
          <c:extLst>
            <c:ext xmlns:c16="http://schemas.microsoft.com/office/drawing/2014/chart" uri="{C3380CC4-5D6E-409C-BE32-E72D297353CC}">
              <c16:uniqueId val="{00000001-2570-40C7-A75D-015B41ED077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CECB-47AD-99C9-AFB8F5C2DE2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39.03</c:v>
                </c:pt>
                <c:pt idx="2">
                  <c:v>26.18</c:v>
                </c:pt>
                <c:pt idx="3">
                  <c:v>25.86</c:v>
                </c:pt>
                <c:pt idx="4">
                  <c:v>25.76</c:v>
                </c:pt>
              </c:numCache>
            </c:numRef>
          </c:val>
          <c:smooth val="0"/>
          <c:extLst>
            <c:ext xmlns:c16="http://schemas.microsoft.com/office/drawing/2014/chart" uri="{C3380CC4-5D6E-409C-BE32-E72D297353CC}">
              <c16:uniqueId val="{00000001-CECB-47AD-99C9-AFB8F5C2DE2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73.569999999999993</c:v>
                </c:pt>
                <c:pt idx="2">
                  <c:v>87.35</c:v>
                </c:pt>
                <c:pt idx="3">
                  <c:v>75.239999999999995</c:v>
                </c:pt>
                <c:pt idx="4">
                  <c:v>77.760000000000005</c:v>
                </c:pt>
              </c:numCache>
            </c:numRef>
          </c:val>
          <c:extLst>
            <c:ext xmlns:c16="http://schemas.microsoft.com/office/drawing/2014/chart" uri="{C3380CC4-5D6E-409C-BE32-E72D297353CC}">
              <c16:uniqueId val="{00000000-5C12-4843-AD0E-315A0EBF0F0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66.790000000000006</c:v>
                </c:pt>
                <c:pt idx="2">
                  <c:v>57.3</c:v>
                </c:pt>
                <c:pt idx="3">
                  <c:v>58.23</c:v>
                </c:pt>
                <c:pt idx="4">
                  <c:v>65.56</c:v>
                </c:pt>
              </c:numCache>
            </c:numRef>
          </c:val>
          <c:smooth val="0"/>
          <c:extLst>
            <c:ext xmlns:c16="http://schemas.microsoft.com/office/drawing/2014/chart" uri="{C3380CC4-5D6E-409C-BE32-E72D297353CC}">
              <c16:uniqueId val="{00000001-5C12-4843-AD0E-315A0EBF0F0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709.39</c:v>
                </c:pt>
                <c:pt idx="2">
                  <c:v>684.47</c:v>
                </c:pt>
                <c:pt idx="3">
                  <c:v>620.88</c:v>
                </c:pt>
                <c:pt idx="4">
                  <c:v>637.79999999999995</c:v>
                </c:pt>
              </c:numCache>
            </c:numRef>
          </c:val>
          <c:extLst>
            <c:ext xmlns:c16="http://schemas.microsoft.com/office/drawing/2014/chart" uri="{C3380CC4-5D6E-409C-BE32-E72D297353CC}">
              <c16:uniqueId val="{00000000-CFDA-4C43-90C1-E0B3560A51F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692.13</c:v>
                </c:pt>
                <c:pt idx="2">
                  <c:v>807.75</c:v>
                </c:pt>
                <c:pt idx="3">
                  <c:v>812.92</c:v>
                </c:pt>
                <c:pt idx="4">
                  <c:v>765.48</c:v>
                </c:pt>
              </c:numCache>
            </c:numRef>
          </c:val>
          <c:smooth val="0"/>
          <c:extLst>
            <c:ext xmlns:c16="http://schemas.microsoft.com/office/drawing/2014/chart" uri="{C3380CC4-5D6E-409C-BE32-E72D297353CC}">
              <c16:uniqueId val="{00000001-CFDA-4C43-90C1-E0B3560A51F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106.22</c:v>
                </c:pt>
                <c:pt idx="2">
                  <c:v>97.18</c:v>
                </c:pt>
                <c:pt idx="3">
                  <c:v>90.96</c:v>
                </c:pt>
                <c:pt idx="4">
                  <c:v>93.48</c:v>
                </c:pt>
              </c:numCache>
            </c:numRef>
          </c:val>
          <c:extLst>
            <c:ext xmlns:c16="http://schemas.microsoft.com/office/drawing/2014/chart" uri="{C3380CC4-5D6E-409C-BE32-E72D297353CC}">
              <c16:uniqueId val="{00000000-7915-437E-AA01-2AB1BF60B210}"/>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88.98</c:v>
                </c:pt>
                <c:pt idx="2">
                  <c:v>86.94</c:v>
                </c:pt>
                <c:pt idx="3">
                  <c:v>85.4</c:v>
                </c:pt>
                <c:pt idx="4">
                  <c:v>87.8</c:v>
                </c:pt>
              </c:numCache>
            </c:numRef>
          </c:val>
          <c:smooth val="0"/>
          <c:extLst>
            <c:ext xmlns:c16="http://schemas.microsoft.com/office/drawing/2014/chart" uri="{C3380CC4-5D6E-409C-BE32-E72D297353CC}">
              <c16:uniqueId val="{00000001-7915-437E-AA01-2AB1BF60B210}"/>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193.17</c:v>
                </c:pt>
                <c:pt idx="2">
                  <c:v>208.27</c:v>
                </c:pt>
                <c:pt idx="3">
                  <c:v>211.08</c:v>
                </c:pt>
                <c:pt idx="4">
                  <c:v>209.51</c:v>
                </c:pt>
              </c:numCache>
            </c:numRef>
          </c:val>
          <c:extLst>
            <c:ext xmlns:c16="http://schemas.microsoft.com/office/drawing/2014/chart" uri="{C3380CC4-5D6E-409C-BE32-E72D297353CC}">
              <c16:uniqueId val="{00000000-FEA3-4D82-8C1C-69104557B7EE}"/>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175.05</c:v>
                </c:pt>
                <c:pt idx="2">
                  <c:v>179.63</c:v>
                </c:pt>
                <c:pt idx="3">
                  <c:v>188.57</c:v>
                </c:pt>
                <c:pt idx="4">
                  <c:v>187.69</c:v>
                </c:pt>
              </c:numCache>
            </c:numRef>
          </c:val>
          <c:smooth val="0"/>
          <c:extLst>
            <c:ext xmlns:c16="http://schemas.microsoft.com/office/drawing/2014/chart" uri="{C3380CC4-5D6E-409C-BE32-E72D297353CC}">
              <c16:uniqueId val="{00000001-FEA3-4D82-8C1C-69104557B7EE}"/>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【107.02】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【71.39】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【669.11】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【95.72】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【99.73】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【38.17】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5" zoomScaleNormal="85" workbookViewId="0">
      <selection activeCell="I1" sqref="I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神奈川県　箱根町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公共下水道</v>
      </c>
      <c r="Q8" s="65"/>
      <c r="R8" s="65"/>
      <c r="S8" s="65"/>
      <c r="T8" s="65"/>
      <c r="U8" s="65"/>
      <c r="V8" s="65"/>
      <c r="W8" s="65" t="str">
        <f>データ!L6</f>
        <v>Cd1</v>
      </c>
      <c r="X8" s="65"/>
      <c r="Y8" s="65"/>
      <c r="Z8" s="65"/>
      <c r="AA8" s="65"/>
      <c r="AB8" s="65"/>
      <c r="AC8" s="65"/>
      <c r="AD8" s="66" t="str">
        <f>データ!$M$6</f>
        <v>非設置</v>
      </c>
      <c r="AE8" s="66"/>
      <c r="AF8" s="66"/>
      <c r="AG8" s="66"/>
      <c r="AH8" s="66"/>
      <c r="AI8" s="66"/>
      <c r="AJ8" s="66"/>
      <c r="AK8" s="3"/>
      <c r="AL8" s="46">
        <f>データ!S6</f>
        <v>11032</v>
      </c>
      <c r="AM8" s="46"/>
      <c r="AN8" s="46"/>
      <c r="AO8" s="46"/>
      <c r="AP8" s="46"/>
      <c r="AQ8" s="46"/>
      <c r="AR8" s="46"/>
      <c r="AS8" s="46"/>
      <c r="AT8" s="45">
        <f>データ!T6</f>
        <v>92.86</v>
      </c>
      <c r="AU8" s="45"/>
      <c r="AV8" s="45"/>
      <c r="AW8" s="45"/>
      <c r="AX8" s="45"/>
      <c r="AY8" s="45"/>
      <c r="AZ8" s="45"/>
      <c r="BA8" s="45"/>
      <c r="BB8" s="45">
        <f>データ!U6</f>
        <v>118.8</v>
      </c>
      <c r="BC8" s="45"/>
      <c r="BD8" s="45"/>
      <c r="BE8" s="45"/>
      <c r="BF8" s="45"/>
      <c r="BG8" s="45"/>
      <c r="BH8" s="45"/>
      <c r="BI8" s="45"/>
      <c r="BJ8" s="3"/>
      <c r="BK8" s="3"/>
      <c r="BL8" s="61" t="s">
        <v>10</v>
      </c>
      <c r="BM8" s="62"/>
      <c r="BN8" s="63" t="s">
        <v>11</v>
      </c>
      <c r="BO8" s="63"/>
      <c r="BP8" s="63"/>
      <c r="BQ8" s="63"/>
      <c r="BR8" s="63"/>
      <c r="BS8" s="63"/>
      <c r="BT8" s="63"/>
      <c r="BU8" s="63"/>
      <c r="BV8" s="63"/>
      <c r="BW8" s="63"/>
      <c r="BX8" s="63"/>
      <c r="BY8" s="64"/>
    </row>
    <row r="9" spans="1:78" ht="18.75" customHeight="1" x14ac:dyDescent="0.15">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15">
      <c r="A10" s="2"/>
      <c r="B10" s="45" t="str">
        <f>データ!N6</f>
        <v>-</v>
      </c>
      <c r="C10" s="45"/>
      <c r="D10" s="45"/>
      <c r="E10" s="45"/>
      <c r="F10" s="45"/>
      <c r="G10" s="45"/>
      <c r="H10" s="45"/>
      <c r="I10" s="45">
        <f>データ!O6</f>
        <v>64.22</v>
      </c>
      <c r="J10" s="45"/>
      <c r="K10" s="45"/>
      <c r="L10" s="45"/>
      <c r="M10" s="45"/>
      <c r="N10" s="45"/>
      <c r="O10" s="45"/>
      <c r="P10" s="45">
        <f>データ!P6</f>
        <v>55.43</v>
      </c>
      <c r="Q10" s="45"/>
      <c r="R10" s="45"/>
      <c r="S10" s="45"/>
      <c r="T10" s="45"/>
      <c r="U10" s="45"/>
      <c r="V10" s="45"/>
      <c r="W10" s="45">
        <f>データ!Q6</f>
        <v>77.47</v>
      </c>
      <c r="X10" s="45"/>
      <c r="Y10" s="45"/>
      <c r="Z10" s="45"/>
      <c r="AA10" s="45"/>
      <c r="AB10" s="45"/>
      <c r="AC10" s="45"/>
      <c r="AD10" s="46">
        <f>データ!R6</f>
        <v>2046</v>
      </c>
      <c r="AE10" s="46"/>
      <c r="AF10" s="46"/>
      <c r="AG10" s="46"/>
      <c r="AH10" s="46"/>
      <c r="AI10" s="46"/>
      <c r="AJ10" s="46"/>
      <c r="AK10" s="2"/>
      <c r="AL10" s="46">
        <f>データ!V6</f>
        <v>6074</v>
      </c>
      <c r="AM10" s="46"/>
      <c r="AN10" s="46"/>
      <c r="AO10" s="46"/>
      <c r="AP10" s="46"/>
      <c r="AQ10" s="46"/>
      <c r="AR10" s="46"/>
      <c r="AS10" s="46"/>
      <c r="AT10" s="45">
        <f>データ!W6</f>
        <v>7.85</v>
      </c>
      <c r="AU10" s="45"/>
      <c r="AV10" s="45"/>
      <c r="AW10" s="45"/>
      <c r="AX10" s="45"/>
      <c r="AY10" s="45"/>
      <c r="AZ10" s="45"/>
      <c r="BA10" s="45"/>
      <c r="BB10" s="45">
        <f>データ!X6</f>
        <v>773.76</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115</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113</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【107.02】</v>
      </c>
      <c r="F85" s="12" t="str">
        <f>データ!AT6</f>
        <v>【3.09】</v>
      </c>
      <c r="G85" s="12" t="str">
        <f>データ!BE6</f>
        <v>【71.39】</v>
      </c>
      <c r="H85" s="12" t="str">
        <f>データ!BP6</f>
        <v>【669.11】</v>
      </c>
      <c r="I85" s="12" t="str">
        <f>データ!CA6</f>
        <v>【99.73】</v>
      </c>
      <c r="J85" s="12" t="str">
        <f>データ!CL6</f>
        <v>【134.98】</v>
      </c>
      <c r="K85" s="12" t="str">
        <f>データ!CW6</f>
        <v>【59.99】</v>
      </c>
      <c r="L85" s="12" t="str">
        <f>データ!DH6</f>
        <v>【95.72】</v>
      </c>
      <c r="M85" s="12" t="str">
        <f>データ!DS6</f>
        <v>【38.17】</v>
      </c>
      <c r="N85" s="12" t="str">
        <f>データ!ED6</f>
        <v>【6.54】</v>
      </c>
      <c r="O85" s="12" t="str">
        <f>データ!EO6</f>
        <v>【0.24】</v>
      </c>
    </row>
  </sheetData>
  <sheetProtection algorithmName="SHA-512" hashValue="WS+Mbpi35lE/fBwVDz1Ecnwn6WaigA/uYNmpBQ7CKGrLz82ZuRmwXYjigeflocSFEKFu9uLeRZHOBvX842HEHA==" saltValue="cugiHukx+M5ngWdGoc+7J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2021</v>
      </c>
      <c r="C6" s="19">
        <f t="shared" ref="C6:X6" si="3">C7</f>
        <v>143821</v>
      </c>
      <c r="D6" s="19">
        <f t="shared" si="3"/>
        <v>46</v>
      </c>
      <c r="E6" s="19">
        <f t="shared" si="3"/>
        <v>17</v>
      </c>
      <c r="F6" s="19">
        <f t="shared" si="3"/>
        <v>1</v>
      </c>
      <c r="G6" s="19">
        <f t="shared" si="3"/>
        <v>0</v>
      </c>
      <c r="H6" s="19" t="str">
        <f t="shared" si="3"/>
        <v>神奈川県　箱根町</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64.22</v>
      </c>
      <c r="P6" s="20">
        <f t="shared" si="3"/>
        <v>55.43</v>
      </c>
      <c r="Q6" s="20">
        <f t="shared" si="3"/>
        <v>77.47</v>
      </c>
      <c r="R6" s="20">
        <f t="shared" si="3"/>
        <v>2046</v>
      </c>
      <c r="S6" s="20">
        <f t="shared" si="3"/>
        <v>11032</v>
      </c>
      <c r="T6" s="20">
        <f t="shared" si="3"/>
        <v>92.86</v>
      </c>
      <c r="U6" s="20">
        <f t="shared" si="3"/>
        <v>118.8</v>
      </c>
      <c r="V6" s="20">
        <f t="shared" si="3"/>
        <v>6074</v>
      </c>
      <c r="W6" s="20">
        <f t="shared" si="3"/>
        <v>7.85</v>
      </c>
      <c r="X6" s="20">
        <f t="shared" si="3"/>
        <v>773.76</v>
      </c>
      <c r="Y6" s="21" t="str">
        <f>IF(Y7="",NA(),Y7)</f>
        <v>-</v>
      </c>
      <c r="Z6" s="21">
        <f t="shared" ref="Z6:AH6" si="4">IF(Z7="",NA(),Z7)</f>
        <v>117.67</v>
      </c>
      <c r="AA6" s="21">
        <f t="shared" si="4"/>
        <v>100.26</v>
      </c>
      <c r="AB6" s="21">
        <f t="shared" si="4"/>
        <v>107.92</v>
      </c>
      <c r="AC6" s="21">
        <f t="shared" si="4"/>
        <v>95</v>
      </c>
      <c r="AD6" s="21" t="str">
        <f t="shared" si="4"/>
        <v>-</v>
      </c>
      <c r="AE6" s="21">
        <f t="shared" si="4"/>
        <v>103.85</v>
      </c>
      <c r="AF6" s="21">
        <f t="shared" si="4"/>
        <v>104.01</v>
      </c>
      <c r="AG6" s="21">
        <f t="shared" si="4"/>
        <v>105.41</v>
      </c>
      <c r="AH6" s="21">
        <f t="shared" si="4"/>
        <v>104.64</v>
      </c>
      <c r="AI6" s="20" t="str">
        <f>IF(AI7="","",IF(AI7="-","【-】","【"&amp;SUBSTITUTE(TEXT(AI7,"#,##0.00"),"-","△")&amp;"】"))</f>
        <v>【107.02】</v>
      </c>
      <c r="AJ6" s="21" t="str">
        <f>IF(AJ7="",NA(),AJ7)</f>
        <v>-</v>
      </c>
      <c r="AK6" s="20">
        <f t="shared" ref="AK6:AS6" si="5">IF(AK7="",NA(),AK7)</f>
        <v>0</v>
      </c>
      <c r="AL6" s="20">
        <f t="shared" si="5"/>
        <v>0</v>
      </c>
      <c r="AM6" s="20">
        <f t="shared" si="5"/>
        <v>0</v>
      </c>
      <c r="AN6" s="20">
        <f t="shared" si="5"/>
        <v>0</v>
      </c>
      <c r="AO6" s="21" t="str">
        <f t="shared" si="5"/>
        <v>-</v>
      </c>
      <c r="AP6" s="21">
        <f t="shared" si="5"/>
        <v>39.03</v>
      </c>
      <c r="AQ6" s="21">
        <f t="shared" si="5"/>
        <v>26.18</v>
      </c>
      <c r="AR6" s="21">
        <f t="shared" si="5"/>
        <v>25.86</v>
      </c>
      <c r="AS6" s="21">
        <f t="shared" si="5"/>
        <v>25.76</v>
      </c>
      <c r="AT6" s="20" t="str">
        <f>IF(AT7="","",IF(AT7="-","【-】","【"&amp;SUBSTITUTE(TEXT(AT7,"#,##0.00"),"-","△")&amp;"】"))</f>
        <v>【3.09】</v>
      </c>
      <c r="AU6" s="21" t="str">
        <f>IF(AU7="",NA(),AU7)</f>
        <v>-</v>
      </c>
      <c r="AV6" s="21">
        <f t="shared" ref="AV6:BD6" si="6">IF(AV7="",NA(),AV7)</f>
        <v>73.569999999999993</v>
      </c>
      <c r="AW6" s="21">
        <f t="shared" si="6"/>
        <v>87.35</v>
      </c>
      <c r="AX6" s="21">
        <f t="shared" si="6"/>
        <v>75.239999999999995</v>
      </c>
      <c r="AY6" s="21">
        <f t="shared" si="6"/>
        <v>77.760000000000005</v>
      </c>
      <c r="AZ6" s="21" t="str">
        <f t="shared" si="6"/>
        <v>-</v>
      </c>
      <c r="BA6" s="21">
        <f t="shared" si="6"/>
        <v>66.790000000000006</v>
      </c>
      <c r="BB6" s="21">
        <f t="shared" si="6"/>
        <v>57.3</v>
      </c>
      <c r="BC6" s="21">
        <f t="shared" si="6"/>
        <v>58.23</v>
      </c>
      <c r="BD6" s="21">
        <f t="shared" si="6"/>
        <v>65.56</v>
      </c>
      <c r="BE6" s="20" t="str">
        <f>IF(BE7="","",IF(BE7="-","【-】","【"&amp;SUBSTITUTE(TEXT(BE7,"#,##0.00"),"-","△")&amp;"】"))</f>
        <v>【71.39】</v>
      </c>
      <c r="BF6" s="21" t="str">
        <f>IF(BF7="",NA(),BF7)</f>
        <v>-</v>
      </c>
      <c r="BG6" s="21">
        <f t="shared" ref="BG6:BO6" si="7">IF(BG7="",NA(),BG7)</f>
        <v>709.39</v>
      </c>
      <c r="BH6" s="21">
        <f t="shared" si="7"/>
        <v>684.47</v>
      </c>
      <c r="BI6" s="21">
        <f t="shared" si="7"/>
        <v>620.88</v>
      </c>
      <c r="BJ6" s="21">
        <f t="shared" si="7"/>
        <v>637.79999999999995</v>
      </c>
      <c r="BK6" s="21" t="str">
        <f t="shared" si="7"/>
        <v>-</v>
      </c>
      <c r="BL6" s="21">
        <f t="shared" si="7"/>
        <v>692.13</v>
      </c>
      <c r="BM6" s="21">
        <f t="shared" si="7"/>
        <v>807.75</v>
      </c>
      <c r="BN6" s="21">
        <f t="shared" si="7"/>
        <v>812.92</v>
      </c>
      <c r="BO6" s="21">
        <f t="shared" si="7"/>
        <v>765.48</v>
      </c>
      <c r="BP6" s="20" t="str">
        <f>IF(BP7="","",IF(BP7="-","【-】","【"&amp;SUBSTITUTE(TEXT(BP7,"#,##0.00"),"-","△")&amp;"】"))</f>
        <v>【669.11】</v>
      </c>
      <c r="BQ6" s="21" t="str">
        <f>IF(BQ7="",NA(),BQ7)</f>
        <v>-</v>
      </c>
      <c r="BR6" s="21">
        <f t="shared" ref="BR6:BZ6" si="8">IF(BR7="",NA(),BR7)</f>
        <v>106.22</v>
      </c>
      <c r="BS6" s="21">
        <f t="shared" si="8"/>
        <v>97.18</v>
      </c>
      <c r="BT6" s="21">
        <f t="shared" si="8"/>
        <v>90.96</v>
      </c>
      <c r="BU6" s="21">
        <f t="shared" si="8"/>
        <v>93.48</v>
      </c>
      <c r="BV6" s="21" t="str">
        <f t="shared" si="8"/>
        <v>-</v>
      </c>
      <c r="BW6" s="21">
        <f t="shared" si="8"/>
        <v>88.98</v>
      </c>
      <c r="BX6" s="21">
        <f t="shared" si="8"/>
        <v>86.94</v>
      </c>
      <c r="BY6" s="21">
        <f t="shared" si="8"/>
        <v>85.4</v>
      </c>
      <c r="BZ6" s="21">
        <f t="shared" si="8"/>
        <v>87.8</v>
      </c>
      <c r="CA6" s="20" t="str">
        <f>IF(CA7="","",IF(CA7="-","【-】","【"&amp;SUBSTITUTE(TEXT(CA7,"#,##0.00"),"-","△")&amp;"】"))</f>
        <v>【99.73】</v>
      </c>
      <c r="CB6" s="21" t="str">
        <f>IF(CB7="",NA(),CB7)</f>
        <v>-</v>
      </c>
      <c r="CC6" s="21">
        <f t="shared" ref="CC6:CK6" si="9">IF(CC7="",NA(),CC7)</f>
        <v>193.17</v>
      </c>
      <c r="CD6" s="21">
        <f t="shared" si="9"/>
        <v>208.27</v>
      </c>
      <c r="CE6" s="21">
        <f t="shared" si="9"/>
        <v>211.08</v>
      </c>
      <c r="CF6" s="21">
        <f t="shared" si="9"/>
        <v>209.51</v>
      </c>
      <c r="CG6" s="21" t="str">
        <f t="shared" si="9"/>
        <v>-</v>
      </c>
      <c r="CH6" s="21">
        <f t="shared" si="9"/>
        <v>175.05</v>
      </c>
      <c r="CI6" s="21">
        <f t="shared" si="9"/>
        <v>179.63</v>
      </c>
      <c r="CJ6" s="21">
        <f t="shared" si="9"/>
        <v>188.57</v>
      </c>
      <c r="CK6" s="21">
        <f t="shared" si="9"/>
        <v>187.69</v>
      </c>
      <c r="CL6" s="20" t="str">
        <f>IF(CL7="","",IF(CL7="-","【-】","【"&amp;SUBSTITUTE(TEXT(CL7,"#,##0.00"),"-","△")&amp;"】"))</f>
        <v>【134.98】</v>
      </c>
      <c r="CM6" s="21" t="str">
        <f>IF(CM7="",NA(),CM7)</f>
        <v>-</v>
      </c>
      <c r="CN6" s="21">
        <f t="shared" ref="CN6:CV6" si="10">IF(CN7="",NA(),CN7)</f>
        <v>54.64</v>
      </c>
      <c r="CO6" s="21">
        <f t="shared" si="10"/>
        <v>54.45</v>
      </c>
      <c r="CP6" s="21">
        <f t="shared" si="10"/>
        <v>48.74</v>
      </c>
      <c r="CQ6" s="21">
        <f t="shared" si="10"/>
        <v>48.5</v>
      </c>
      <c r="CR6" s="21" t="str">
        <f t="shared" si="10"/>
        <v>-</v>
      </c>
      <c r="CS6" s="21">
        <f t="shared" si="10"/>
        <v>57.54</v>
      </c>
      <c r="CT6" s="21">
        <f t="shared" si="10"/>
        <v>55.55</v>
      </c>
      <c r="CU6" s="21">
        <f t="shared" si="10"/>
        <v>55.84</v>
      </c>
      <c r="CV6" s="21">
        <f t="shared" si="10"/>
        <v>55.78</v>
      </c>
      <c r="CW6" s="20" t="str">
        <f>IF(CW7="","",IF(CW7="-","【-】","【"&amp;SUBSTITUTE(TEXT(CW7,"#,##0.00"),"-","△")&amp;"】"))</f>
        <v>【59.99】</v>
      </c>
      <c r="CX6" s="21" t="str">
        <f>IF(CX7="",NA(),CX7)</f>
        <v>-</v>
      </c>
      <c r="CY6" s="21">
        <f t="shared" ref="CY6:DG6" si="11">IF(CY7="",NA(),CY7)</f>
        <v>85.34</v>
      </c>
      <c r="CZ6" s="21">
        <f t="shared" si="11"/>
        <v>86.13</v>
      </c>
      <c r="DA6" s="21">
        <f t="shared" si="11"/>
        <v>86.61</v>
      </c>
      <c r="DB6" s="21">
        <f t="shared" si="11"/>
        <v>86.42</v>
      </c>
      <c r="DC6" s="21" t="str">
        <f t="shared" si="11"/>
        <v>-</v>
      </c>
      <c r="DD6" s="21">
        <f t="shared" si="11"/>
        <v>92.87</v>
      </c>
      <c r="DE6" s="21">
        <f t="shared" si="11"/>
        <v>91.64</v>
      </c>
      <c r="DF6" s="21">
        <f t="shared" si="11"/>
        <v>92.34</v>
      </c>
      <c r="DG6" s="21">
        <f t="shared" si="11"/>
        <v>91.78</v>
      </c>
      <c r="DH6" s="20" t="str">
        <f>IF(DH7="","",IF(DH7="-","【-】","【"&amp;SUBSTITUTE(TEXT(DH7,"#,##0.00"),"-","△")&amp;"】"))</f>
        <v>【95.72】</v>
      </c>
      <c r="DI6" s="21" t="str">
        <f>IF(DI7="",NA(),DI7)</f>
        <v>-</v>
      </c>
      <c r="DJ6" s="21">
        <f t="shared" ref="DJ6:DR6" si="12">IF(DJ7="",NA(),DJ7)</f>
        <v>7.09</v>
      </c>
      <c r="DK6" s="21">
        <f t="shared" si="12"/>
        <v>13.56</v>
      </c>
      <c r="DL6" s="21">
        <f t="shared" si="12"/>
        <v>18.02</v>
      </c>
      <c r="DM6" s="21">
        <f t="shared" si="12"/>
        <v>21.18</v>
      </c>
      <c r="DN6" s="21" t="str">
        <f t="shared" si="12"/>
        <v>-</v>
      </c>
      <c r="DO6" s="21">
        <f t="shared" si="12"/>
        <v>38.450000000000003</v>
      </c>
      <c r="DP6" s="21">
        <f t="shared" si="12"/>
        <v>31.19</v>
      </c>
      <c r="DQ6" s="21">
        <f t="shared" si="12"/>
        <v>25.37</v>
      </c>
      <c r="DR6" s="21">
        <f t="shared" si="12"/>
        <v>26.89</v>
      </c>
      <c r="DS6" s="20" t="str">
        <f>IF(DS7="","",IF(DS7="-","【-】","【"&amp;SUBSTITUTE(TEXT(DS7,"#,##0.00"),"-","△")&amp;"】"))</f>
        <v>【38.17】</v>
      </c>
      <c r="DT6" s="21" t="str">
        <f>IF(DT7="",NA(),DT7)</f>
        <v>-</v>
      </c>
      <c r="DU6" s="20">
        <f t="shared" ref="DU6:EC6" si="13">IF(DU7="",NA(),DU7)</f>
        <v>0</v>
      </c>
      <c r="DV6" s="20">
        <f t="shared" si="13"/>
        <v>0</v>
      </c>
      <c r="DW6" s="20">
        <f t="shared" si="13"/>
        <v>0</v>
      </c>
      <c r="DX6" s="20">
        <f t="shared" si="13"/>
        <v>0</v>
      </c>
      <c r="DY6" s="21" t="str">
        <f t="shared" si="13"/>
        <v>-</v>
      </c>
      <c r="DZ6" s="21">
        <f t="shared" si="13"/>
        <v>0.83</v>
      </c>
      <c r="EA6" s="21">
        <f t="shared" si="13"/>
        <v>0.57999999999999996</v>
      </c>
      <c r="EB6" s="21">
        <f t="shared" si="13"/>
        <v>0.54</v>
      </c>
      <c r="EC6" s="21">
        <f t="shared" si="13"/>
        <v>0.75</v>
      </c>
      <c r="ED6" s="20" t="str">
        <f>IF(ED7="","",IF(ED7="-","【-】","【"&amp;SUBSTITUTE(TEXT(ED7,"#,##0.00"),"-","△")&amp;"】"))</f>
        <v>【6.54】</v>
      </c>
      <c r="EE6" s="21" t="str">
        <f>IF(EE7="",NA(),EE7)</f>
        <v>-</v>
      </c>
      <c r="EF6" s="20">
        <f t="shared" ref="EF6:EN6" si="14">IF(EF7="",NA(),EF7)</f>
        <v>0</v>
      </c>
      <c r="EG6" s="21">
        <f t="shared" si="14"/>
        <v>0.08</v>
      </c>
      <c r="EH6" s="21">
        <f t="shared" si="14"/>
        <v>0.15</v>
      </c>
      <c r="EI6" s="20">
        <f t="shared" si="14"/>
        <v>0</v>
      </c>
      <c r="EJ6" s="21" t="str">
        <f t="shared" si="14"/>
        <v>-</v>
      </c>
      <c r="EK6" s="21">
        <f t="shared" si="14"/>
        <v>0.16</v>
      </c>
      <c r="EL6" s="21">
        <f t="shared" si="14"/>
        <v>0.1</v>
      </c>
      <c r="EM6" s="21">
        <f t="shared" si="14"/>
        <v>0.09</v>
      </c>
      <c r="EN6" s="21">
        <f t="shared" si="14"/>
        <v>0.1</v>
      </c>
      <c r="EO6" s="20" t="str">
        <f>IF(EO7="","",IF(EO7="-","【-】","【"&amp;SUBSTITUTE(TEXT(EO7,"#,##0.00"),"-","△")&amp;"】"))</f>
        <v>【0.24】</v>
      </c>
    </row>
    <row r="7" spans="1:148" s="22" customFormat="1" x14ac:dyDescent="0.15">
      <c r="A7" s="14"/>
      <c r="B7" s="23">
        <v>2021</v>
      </c>
      <c r="C7" s="23">
        <v>143821</v>
      </c>
      <c r="D7" s="23">
        <v>46</v>
      </c>
      <c r="E7" s="23">
        <v>17</v>
      </c>
      <c r="F7" s="23">
        <v>1</v>
      </c>
      <c r="G7" s="23">
        <v>0</v>
      </c>
      <c r="H7" s="23" t="s">
        <v>96</v>
      </c>
      <c r="I7" s="23" t="s">
        <v>97</v>
      </c>
      <c r="J7" s="23" t="s">
        <v>98</v>
      </c>
      <c r="K7" s="23" t="s">
        <v>99</v>
      </c>
      <c r="L7" s="23" t="s">
        <v>100</v>
      </c>
      <c r="M7" s="23" t="s">
        <v>101</v>
      </c>
      <c r="N7" s="24" t="s">
        <v>102</v>
      </c>
      <c r="O7" s="24">
        <v>64.22</v>
      </c>
      <c r="P7" s="24">
        <v>55.43</v>
      </c>
      <c r="Q7" s="24">
        <v>77.47</v>
      </c>
      <c r="R7" s="24">
        <v>2046</v>
      </c>
      <c r="S7" s="24">
        <v>11032</v>
      </c>
      <c r="T7" s="24">
        <v>92.86</v>
      </c>
      <c r="U7" s="24">
        <v>118.8</v>
      </c>
      <c r="V7" s="24">
        <v>6074</v>
      </c>
      <c r="W7" s="24">
        <v>7.85</v>
      </c>
      <c r="X7" s="24">
        <v>773.76</v>
      </c>
      <c r="Y7" s="24" t="s">
        <v>102</v>
      </c>
      <c r="Z7" s="24">
        <v>117.67</v>
      </c>
      <c r="AA7" s="24">
        <v>100.26</v>
      </c>
      <c r="AB7" s="24">
        <v>107.92</v>
      </c>
      <c r="AC7" s="24">
        <v>95</v>
      </c>
      <c r="AD7" s="24" t="s">
        <v>102</v>
      </c>
      <c r="AE7" s="24">
        <v>103.85</v>
      </c>
      <c r="AF7" s="24">
        <v>104.01</v>
      </c>
      <c r="AG7" s="24">
        <v>105.41</v>
      </c>
      <c r="AH7" s="24">
        <v>104.64</v>
      </c>
      <c r="AI7" s="24">
        <v>107.02</v>
      </c>
      <c r="AJ7" s="24" t="s">
        <v>102</v>
      </c>
      <c r="AK7" s="24">
        <v>0</v>
      </c>
      <c r="AL7" s="24">
        <v>0</v>
      </c>
      <c r="AM7" s="24">
        <v>0</v>
      </c>
      <c r="AN7" s="24">
        <v>0</v>
      </c>
      <c r="AO7" s="24" t="s">
        <v>102</v>
      </c>
      <c r="AP7" s="24">
        <v>39.03</v>
      </c>
      <c r="AQ7" s="24">
        <v>26.18</v>
      </c>
      <c r="AR7" s="24">
        <v>25.86</v>
      </c>
      <c r="AS7" s="24">
        <v>25.76</v>
      </c>
      <c r="AT7" s="24">
        <v>3.09</v>
      </c>
      <c r="AU7" s="24" t="s">
        <v>102</v>
      </c>
      <c r="AV7" s="24">
        <v>73.569999999999993</v>
      </c>
      <c r="AW7" s="24">
        <v>87.35</v>
      </c>
      <c r="AX7" s="24">
        <v>75.239999999999995</v>
      </c>
      <c r="AY7" s="24">
        <v>77.760000000000005</v>
      </c>
      <c r="AZ7" s="24" t="s">
        <v>102</v>
      </c>
      <c r="BA7" s="24">
        <v>66.790000000000006</v>
      </c>
      <c r="BB7" s="24">
        <v>57.3</v>
      </c>
      <c r="BC7" s="24">
        <v>58.23</v>
      </c>
      <c r="BD7" s="24">
        <v>65.56</v>
      </c>
      <c r="BE7" s="24">
        <v>71.39</v>
      </c>
      <c r="BF7" s="24" t="s">
        <v>102</v>
      </c>
      <c r="BG7" s="24">
        <v>709.39</v>
      </c>
      <c r="BH7" s="24">
        <v>684.47</v>
      </c>
      <c r="BI7" s="24">
        <v>620.88</v>
      </c>
      <c r="BJ7" s="24">
        <v>637.79999999999995</v>
      </c>
      <c r="BK7" s="24" t="s">
        <v>102</v>
      </c>
      <c r="BL7" s="24">
        <v>692.13</v>
      </c>
      <c r="BM7" s="24">
        <v>807.75</v>
      </c>
      <c r="BN7" s="24">
        <v>812.92</v>
      </c>
      <c r="BO7" s="24">
        <v>765.48</v>
      </c>
      <c r="BP7" s="24">
        <v>669.11</v>
      </c>
      <c r="BQ7" s="24" t="s">
        <v>102</v>
      </c>
      <c r="BR7" s="24">
        <v>106.22</v>
      </c>
      <c r="BS7" s="24">
        <v>97.18</v>
      </c>
      <c r="BT7" s="24">
        <v>90.96</v>
      </c>
      <c r="BU7" s="24">
        <v>93.48</v>
      </c>
      <c r="BV7" s="24" t="s">
        <v>102</v>
      </c>
      <c r="BW7" s="24">
        <v>88.98</v>
      </c>
      <c r="BX7" s="24">
        <v>86.94</v>
      </c>
      <c r="BY7" s="24">
        <v>85.4</v>
      </c>
      <c r="BZ7" s="24">
        <v>87.8</v>
      </c>
      <c r="CA7" s="24">
        <v>99.73</v>
      </c>
      <c r="CB7" s="24" t="s">
        <v>102</v>
      </c>
      <c r="CC7" s="24">
        <v>193.17</v>
      </c>
      <c r="CD7" s="24">
        <v>208.27</v>
      </c>
      <c r="CE7" s="24">
        <v>211.08</v>
      </c>
      <c r="CF7" s="24">
        <v>209.51</v>
      </c>
      <c r="CG7" s="24" t="s">
        <v>102</v>
      </c>
      <c r="CH7" s="24">
        <v>175.05</v>
      </c>
      <c r="CI7" s="24">
        <v>179.63</v>
      </c>
      <c r="CJ7" s="24">
        <v>188.57</v>
      </c>
      <c r="CK7" s="24">
        <v>187.69</v>
      </c>
      <c r="CL7" s="24">
        <v>134.97999999999999</v>
      </c>
      <c r="CM7" s="24" t="s">
        <v>102</v>
      </c>
      <c r="CN7" s="24">
        <v>54.64</v>
      </c>
      <c r="CO7" s="24">
        <v>54.45</v>
      </c>
      <c r="CP7" s="24">
        <v>48.74</v>
      </c>
      <c r="CQ7" s="24">
        <v>48.5</v>
      </c>
      <c r="CR7" s="24" t="s">
        <v>102</v>
      </c>
      <c r="CS7" s="24">
        <v>57.54</v>
      </c>
      <c r="CT7" s="24">
        <v>55.55</v>
      </c>
      <c r="CU7" s="24">
        <v>55.84</v>
      </c>
      <c r="CV7" s="24">
        <v>55.78</v>
      </c>
      <c r="CW7" s="24">
        <v>59.99</v>
      </c>
      <c r="CX7" s="24" t="s">
        <v>102</v>
      </c>
      <c r="CY7" s="24">
        <v>85.34</v>
      </c>
      <c r="CZ7" s="24">
        <v>86.13</v>
      </c>
      <c r="DA7" s="24">
        <v>86.61</v>
      </c>
      <c r="DB7" s="24">
        <v>86.42</v>
      </c>
      <c r="DC7" s="24" t="s">
        <v>102</v>
      </c>
      <c r="DD7" s="24">
        <v>92.87</v>
      </c>
      <c r="DE7" s="24">
        <v>91.64</v>
      </c>
      <c r="DF7" s="24">
        <v>92.34</v>
      </c>
      <c r="DG7" s="24">
        <v>91.78</v>
      </c>
      <c r="DH7" s="24">
        <v>95.72</v>
      </c>
      <c r="DI7" s="24" t="s">
        <v>102</v>
      </c>
      <c r="DJ7" s="24">
        <v>7.09</v>
      </c>
      <c r="DK7" s="24">
        <v>13.56</v>
      </c>
      <c r="DL7" s="24">
        <v>18.02</v>
      </c>
      <c r="DM7" s="24">
        <v>21.18</v>
      </c>
      <c r="DN7" s="24" t="s">
        <v>102</v>
      </c>
      <c r="DO7" s="24">
        <v>38.450000000000003</v>
      </c>
      <c r="DP7" s="24">
        <v>31.19</v>
      </c>
      <c r="DQ7" s="24">
        <v>25.37</v>
      </c>
      <c r="DR7" s="24">
        <v>26.89</v>
      </c>
      <c r="DS7" s="24">
        <v>38.17</v>
      </c>
      <c r="DT7" s="24" t="s">
        <v>102</v>
      </c>
      <c r="DU7" s="24">
        <v>0</v>
      </c>
      <c r="DV7" s="24">
        <v>0</v>
      </c>
      <c r="DW7" s="24">
        <v>0</v>
      </c>
      <c r="DX7" s="24">
        <v>0</v>
      </c>
      <c r="DY7" s="24" t="s">
        <v>102</v>
      </c>
      <c r="DZ7" s="24">
        <v>0.83</v>
      </c>
      <c r="EA7" s="24">
        <v>0.57999999999999996</v>
      </c>
      <c r="EB7" s="24">
        <v>0.54</v>
      </c>
      <c r="EC7" s="24">
        <v>0.75</v>
      </c>
      <c r="ED7" s="24">
        <v>6.54</v>
      </c>
      <c r="EE7" s="24" t="s">
        <v>102</v>
      </c>
      <c r="EF7" s="24">
        <v>0</v>
      </c>
      <c r="EG7" s="24">
        <v>0.08</v>
      </c>
      <c r="EH7" s="24">
        <v>0.15</v>
      </c>
      <c r="EI7" s="24">
        <v>0</v>
      </c>
      <c r="EJ7" s="24" t="s">
        <v>102</v>
      </c>
      <c r="EK7" s="24">
        <v>0.16</v>
      </c>
      <c r="EL7" s="24">
        <v>0.1</v>
      </c>
      <c r="EM7" s="24">
        <v>0.09</v>
      </c>
      <c r="EN7" s="24">
        <v>0.1</v>
      </c>
      <c r="EO7" s="24">
        <v>0.24</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15">
      <c r="B11">
        <v>4</v>
      </c>
      <c r="C11">
        <v>3</v>
      </c>
      <c r="D11">
        <v>2</v>
      </c>
      <c r="E11">
        <v>1</v>
      </c>
      <c r="F11">
        <v>0</v>
      </c>
      <c r="G11" t="s">
        <v>108</v>
      </c>
    </row>
    <row r="12" spans="1:148" x14ac:dyDescent="0.15">
      <c r="B12">
        <v>1</v>
      </c>
      <c r="C12">
        <v>1</v>
      </c>
      <c r="D12">
        <v>1</v>
      </c>
      <c r="E12">
        <v>2</v>
      </c>
      <c r="F12">
        <v>3</v>
      </c>
      <c r="G12" t="s">
        <v>109</v>
      </c>
    </row>
    <row r="13" spans="1:148" x14ac:dyDescent="0.15">
      <c r="B13" t="s">
        <v>110</v>
      </c>
      <c r="C13" t="s">
        <v>110</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2023-01-20T04:31:49Z</cp:lastPrinted>
  <dcterms:created xsi:type="dcterms:W3CDTF">2023-01-12T23:29:39Z</dcterms:created>
  <dcterms:modified xsi:type="dcterms:W3CDTF">2023-01-20T04:31:53Z</dcterms:modified>
  <cp:category/>
</cp:coreProperties>
</file>