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05_市町村から\28_開成町〇　水道、下水道\"/>
    </mc:Choice>
  </mc:AlternateContent>
  <workbookProtection workbookAlgorithmName="SHA-512" workbookHashValue="cslMlmrEsqJOCWSA+nfNY57dZ1bAvsAxU0+KiOTQCwuUR5kgSPrpNcKqVLf5l5nVQafLnPuP04K3EXNyhLKHBg==" workbookSaltValue="L07UBO/O5YnGzjmebC4sHA==" workbookSpinCount="100000" lockStructure="1"/>
  <bookViews>
    <workbookView xWindow="0" yWindow="0" windowWidth="22572" windowHeight="7548"/>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D10" i="4"/>
  <c r="W10" i="4"/>
  <c r="P10" i="4"/>
  <c r="B10" i="4"/>
  <c r="BB8" i="4"/>
  <c r="AT8" i="4"/>
  <c r="AD8" i="4"/>
  <c r="W8" i="4"/>
  <c r="B8" i="4"/>
  <c r="B6" i="4"/>
</calcChain>
</file>

<file path=xl/sharedStrings.xml><?xml version="1.0" encoding="utf-8"?>
<sst xmlns="http://schemas.openxmlformats.org/spreadsheetml/2006/main" count="278" uniqueCount="117">
  <si>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</si>
  <si>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</si>
  <si>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</si>
  <si>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</si>
  <si>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</si>
  <si>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</si>
  <si>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</si>
  <si>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</si>
  <si>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</si>
  <si>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</si>
  <si>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</si>
  <si>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</si>
  <si>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</si>
  <si>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</si>
  <si>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</si>
  <si>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</si>
  <si>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</si>
  <si>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</si>
  <si>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</si>
  <si>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</si>
  <si>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</si>
  <si>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</si>
  <si>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</si>
  <si>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</si>
  <si>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</si>
  <si>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</si>
  <si>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</si>
  <si>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</si>
  <si>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</si>
  <si>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</si>
  <si>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</si>
  <si>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</si>
  <si>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</si>
  <si>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</si>
  <si>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</si>
  <si>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</si>
  <si>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</si>
  <si>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</si>
  <si>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</si>
  <si>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</si>
  <si>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</si>
  <si>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</si>
  <si>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</si>
  <si>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</si>
  <si>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</si>
  <si>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</si>
  <si>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</si>
  <si>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</si>
  <si>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</si>
  <si>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</si>
  <si>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</si>
  <si>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</si>
  <si>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</si>
  <si>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</si>
  <si>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</si>
  <si>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</si>
  <si>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</si>
  <si>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</si>
  <si>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</si>
  <si>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</si>
  <si>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</si>
  <si>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</si>
  <si>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</si>
  <si>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</si>
  <si>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</si>
  <si>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</si>
  <si>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</si>
  <si>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</si>
  <si>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</si>
  <si>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</si>
  <si>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</si>
  <si>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</si>
  <si>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</si>
  <si>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</si>
  <si>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</si>
  <si>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</si>
  <si>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</si>
  <si>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</si>
  <si>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</si>
  <si>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</si>
  <si>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</si>
  <si>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</si>
  <si>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</si>
  <si>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</si>
  <si>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</si>
  <si>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</si>
  <si>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</si>
  <si>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</si>
  <si>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</si>
  <si>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</si>
  <si>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</si>
  <si>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</si>
  <si>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</si>
  <si>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</si>
  <si>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</si>
  <si>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</si>
  <si>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</si>
  <si>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</si>
  <si>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</si>
  <si>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</si>
  <si>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</si>
  <si>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</si>
  <si>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</si>
  <si>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</si>
  <si>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</si>
  <si>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</si>
  <si>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</si>
  <si>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</si>
  <si>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</si>
  <si>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</si>
  <si>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</si>
  <si>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</si>
  <si>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</si>
  <si>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</si>
  <si>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経常収支比率は105.09％であり100.00％を超えていますが、使用料収入の他に一般会計からの繰入を行っている状況です。
　経費回収率は100.00％を下回っており、類似団体の平均値と比較しても低い値となっています。
　支出面では、今後、管渠等の老朽化に伴う更新費用等の増大が想定されます。
　将来の更新費用等を見据えて経費節減や下水道使用料の見直しなど収支改善を行い経営の安定化を進めていく必要があります。</t>
    <rPh sb="52" eb="53">
      <t>オコナ</t>
    </rPh>
    <rPh sb="135" eb="136">
      <t>トウ</t>
    </rPh>
    <phoneticPr fontId="4"/>
  </si>
  <si>
    <t>　現状では耐用年数に達する管渠はなく、管渠の老朽化に伴う更新は行っておりません。
　しかしながら、将来の更新費用等を踏まえ計画的に更新が行えるようストックマネジメント計画などを策定する必要があります。
　ストックマネジメント計画などの策定により、具体的な将来更新需要を把握し、経営戦略に反映させ収支の改善を図りながら中長期的に経営の安定化が図れるように進めます。</t>
    <phoneticPr fontId="4"/>
  </si>
  <si>
    <t>　管渠については、耐用年数に達してないため管渠改善率は0.00％となっています。
　有形固定資産減価償却率は9.20％で類似団体平均値と比較しても低い数値であり老朽化の度合いは高くありません。現時点においてすぐに耐用年数に達する管渠はありませんが、管渠調査の定期的な実施やストックマネジメント計画などを作成して将来の管渠の更新について計画的に進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</si>
</sst>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D18-4647-AA1D-06159A8B5C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0.13</c:v>
                </c:pt>
                <c:pt idx="3">
                  <c:v>0.19</c:v>
                </c:pt>
                <c:pt idx="4">
                  <c:v>0.15</c:v>
                </c:pt>
              </c:numCache>
            </c:numRef>
          </c:val>
          <c:smooth val="0"/>
          <c:extLst>
            <c:ext xmlns:c16="http://schemas.microsoft.com/office/drawing/2014/chart" uri="{C3380CC4-5D6E-409C-BE32-E72D297353CC}">
              <c16:uniqueId val="{00000001-3D18-4647-AA1D-06159A8B5C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D6-47F3-B0C6-169C312AB4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55.73</c:v>
                </c:pt>
                <c:pt idx="3">
                  <c:v>58.12</c:v>
                </c:pt>
                <c:pt idx="4">
                  <c:v>58.14</c:v>
                </c:pt>
              </c:numCache>
            </c:numRef>
          </c:val>
          <c:smooth val="0"/>
          <c:extLst>
            <c:ext xmlns:c16="http://schemas.microsoft.com/office/drawing/2014/chart" uri="{C3380CC4-5D6E-409C-BE32-E72D297353CC}">
              <c16:uniqueId val="{00000001-A5D6-47F3-B0C6-169C312AB4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96.57</c:v>
                </c:pt>
                <c:pt idx="3">
                  <c:v>96.58</c:v>
                </c:pt>
                <c:pt idx="4">
                  <c:v>96.33</c:v>
                </c:pt>
              </c:numCache>
            </c:numRef>
          </c:val>
          <c:extLst>
            <c:ext xmlns:c16="http://schemas.microsoft.com/office/drawing/2014/chart" uri="{C3380CC4-5D6E-409C-BE32-E72D297353CC}">
              <c16:uniqueId val="{00000000-CDF9-4B51-AB4A-BED8F74687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92.45</c:v>
                </c:pt>
                <c:pt idx="3">
                  <c:v>92.55</c:v>
                </c:pt>
                <c:pt idx="4">
                  <c:v>92.44</c:v>
                </c:pt>
              </c:numCache>
            </c:numRef>
          </c:val>
          <c:smooth val="0"/>
          <c:extLst>
            <c:ext xmlns:c16="http://schemas.microsoft.com/office/drawing/2014/chart" uri="{C3380CC4-5D6E-409C-BE32-E72D297353CC}">
              <c16:uniqueId val="{00000001-CDF9-4B51-AB4A-BED8F74687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106.34</c:v>
                </c:pt>
                <c:pt idx="3">
                  <c:v>107.02</c:v>
                </c:pt>
                <c:pt idx="4">
                  <c:v>105.09</c:v>
                </c:pt>
              </c:numCache>
            </c:numRef>
          </c:val>
          <c:extLst>
            <c:ext xmlns:c16="http://schemas.microsoft.com/office/drawing/2014/chart" uri="{C3380CC4-5D6E-409C-BE32-E72D297353CC}">
              <c16:uniqueId val="{00000000-1908-4031-B2C9-02E0AD3A74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101.51</c:v>
                </c:pt>
                <c:pt idx="3">
                  <c:v>103.78</c:v>
                </c:pt>
                <c:pt idx="4">
                  <c:v>103.57</c:v>
                </c:pt>
              </c:numCache>
            </c:numRef>
          </c:val>
          <c:smooth val="0"/>
          <c:extLst>
            <c:ext xmlns:c16="http://schemas.microsoft.com/office/drawing/2014/chart" uri="{C3380CC4-5D6E-409C-BE32-E72D297353CC}">
              <c16:uniqueId val="{00000001-1908-4031-B2C9-02E0AD3A74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3.14</c:v>
                </c:pt>
                <c:pt idx="3">
                  <c:v>6.18</c:v>
                </c:pt>
                <c:pt idx="4">
                  <c:v>9.1999999999999993</c:v>
                </c:pt>
              </c:numCache>
            </c:numRef>
          </c:val>
          <c:extLst>
            <c:ext xmlns:c16="http://schemas.microsoft.com/office/drawing/2014/chart" uri="{C3380CC4-5D6E-409C-BE32-E72D297353CC}">
              <c16:uniqueId val="{00000000-A1A8-4B7C-8A57-6165CB95F0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16.37</c:v>
                </c:pt>
                <c:pt idx="3">
                  <c:v>18.829999999999998</c:v>
                </c:pt>
                <c:pt idx="4">
                  <c:v>23.14</c:v>
                </c:pt>
              </c:numCache>
            </c:numRef>
          </c:val>
          <c:smooth val="0"/>
          <c:extLst>
            <c:ext xmlns:c16="http://schemas.microsoft.com/office/drawing/2014/chart" uri="{C3380CC4-5D6E-409C-BE32-E72D297353CC}">
              <c16:uniqueId val="{00000001-A1A8-4B7C-8A57-6165CB95F0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6A1-4860-A1F4-CCBA1E8C07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0.98</c:v>
                </c:pt>
                <c:pt idx="3">
                  <c:v>0.56999999999999995</c:v>
                </c:pt>
                <c:pt idx="4">
                  <c:v>0.55000000000000004</c:v>
                </c:pt>
              </c:numCache>
            </c:numRef>
          </c:val>
          <c:smooth val="0"/>
          <c:extLst>
            <c:ext xmlns:c16="http://schemas.microsoft.com/office/drawing/2014/chart" uri="{C3380CC4-5D6E-409C-BE32-E72D297353CC}">
              <c16:uniqueId val="{00000001-06A1-4860-A1F4-CCBA1E8C07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3BD-4E4A-8A94-C62CBC8985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37.86</c:v>
                </c:pt>
                <c:pt idx="3">
                  <c:v>19.829999999999998</c:v>
                </c:pt>
                <c:pt idx="4">
                  <c:v>21.3</c:v>
                </c:pt>
              </c:numCache>
            </c:numRef>
          </c:val>
          <c:smooth val="0"/>
          <c:extLst>
            <c:ext xmlns:c16="http://schemas.microsoft.com/office/drawing/2014/chart" uri="{C3380CC4-5D6E-409C-BE32-E72D297353CC}">
              <c16:uniqueId val="{00000001-23BD-4E4A-8A94-C62CBC8985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29.55</c:v>
                </c:pt>
                <c:pt idx="3">
                  <c:v>50.79</c:v>
                </c:pt>
                <c:pt idx="4">
                  <c:v>74.680000000000007</c:v>
                </c:pt>
              </c:numCache>
            </c:numRef>
          </c:val>
          <c:extLst>
            <c:ext xmlns:c16="http://schemas.microsoft.com/office/drawing/2014/chart" uri="{C3380CC4-5D6E-409C-BE32-E72D297353CC}">
              <c16:uniqueId val="{00000000-E7A7-4CBF-A72F-6D8A202D3D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60.16</c:v>
                </c:pt>
                <c:pt idx="3">
                  <c:v>54.3</c:v>
                </c:pt>
                <c:pt idx="4">
                  <c:v>57.92</c:v>
                </c:pt>
              </c:numCache>
            </c:numRef>
          </c:val>
          <c:smooth val="0"/>
          <c:extLst>
            <c:ext xmlns:c16="http://schemas.microsoft.com/office/drawing/2014/chart" uri="{C3380CC4-5D6E-409C-BE32-E72D297353CC}">
              <c16:uniqueId val="{00000001-E7A7-4CBF-A72F-6D8A202D3D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942.19</c:v>
                </c:pt>
                <c:pt idx="3">
                  <c:v>920.72</c:v>
                </c:pt>
                <c:pt idx="4">
                  <c:v>815.99</c:v>
                </c:pt>
              </c:numCache>
            </c:numRef>
          </c:val>
          <c:extLst>
            <c:ext xmlns:c16="http://schemas.microsoft.com/office/drawing/2014/chart" uri="{C3380CC4-5D6E-409C-BE32-E72D297353CC}">
              <c16:uniqueId val="{00000000-7BB3-40F7-B218-23A6FEF549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917.44</c:v>
                </c:pt>
                <c:pt idx="3">
                  <c:v>856.88</c:v>
                </c:pt>
                <c:pt idx="4">
                  <c:v>799.49</c:v>
                </c:pt>
              </c:numCache>
            </c:numRef>
          </c:val>
          <c:smooth val="0"/>
          <c:extLst>
            <c:ext xmlns:c16="http://schemas.microsoft.com/office/drawing/2014/chart" uri="{C3380CC4-5D6E-409C-BE32-E72D297353CC}">
              <c16:uniqueId val="{00000001-7BB3-40F7-B218-23A6FEF549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73.87</c:v>
                </c:pt>
                <c:pt idx="3">
                  <c:v>70.44</c:v>
                </c:pt>
                <c:pt idx="4">
                  <c:v>74.91</c:v>
                </c:pt>
              </c:numCache>
            </c:numRef>
          </c:val>
          <c:extLst>
            <c:ext xmlns:c16="http://schemas.microsoft.com/office/drawing/2014/chart" uri="{C3380CC4-5D6E-409C-BE32-E72D297353CC}">
              <c16:uniqueId val="{00000000-9761-4354-923C-9222ADC70B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85.34</c:v>
                </c:pt>
                <c:pt idx="3">
                  <c:v>89.01</c:v>
                </c:pt>
                <c:pt idx="4">
                  <c:v>89.09</c:v>
                </c:pt>
              </c:numCache>
            </c:numRef>
          </c:val>
          <c:smooth val="0"/>
          <c:extLst>
            <c:ext xmlns:c16="http://schemas.microsoft.com/office/drawing/2014/chart" uri="{C3380CC4-5D6E-409C-BE32-E72D297353CC}">
              <c16:uniqueId val="{00000001-9761-4354-923C-9222ADC70B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150</c:v>
                </c:pt>
                <c:pt idx="3">
                  <c:v>145.30000000000001</c:v>
                </c:pt>
                <c:pt idx="4">
                  <c:v>145.21</c:v>
                </c:pt>
              </c:numCache>
            </c:numRef>
          </c:val>
          <c:extLst>
            <c:ext xmlns:c16="http://schemas.microsoft.com/office/drawing/2014/chart" uri="{C3380CC4-5D6E-409C-BE32-E72D297353CC}">
              <c16:uniqueId val="{00000000-01D5-4FD3-99E4-4DF0876BC9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149.27000000000001</c:v>
                </c:pt>
                <c:pt idx="3">
                  <c:v>147.08000000000001</c:v>
                </c:pt>
                <c:pt idx="4">
                  <c:v>142.76</c:v>
                </c:pt>
              </c:numCache>
            </c:numRef>
          </c:val>
          <c:smooth val="0"/>
          <c:extLst>
            <c:ext xmlns:c16="http://schemas.microsoft.com/office/drawing/2014/chart" uri="{C3380CC4-5D6E-409C-BE32-E72D297353CC}">
              <c16:uniqueId val="{00000001-01D5-4FD3-99E4-4DF0876BC9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8"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開成町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Cb1</v>
      </c>
      <c r="X8" s="65"/>
      <c r="Y8" s="65"/>
      <c r="Z8" s="65"/>
      <c r="AA8" s="65"/>
      <c r="AB8" s="65"/>
      <c r="AC8" s="65"/>
      <c r="AD8" s="66" t="str">
        <f>データ!$M$6</f>
        <v>非設置</v>
      </c>
      <c r="AE8" s="66"/>
      <c r="AF8" s="66"/>
      <c r="AG8" s="66"/>
      <c r="AH8" s="66"/>
      <c r="AI8" s="66"/>
      <c r="AJ8" s="66"/>
      <c r="AK8" s="3"/>
      <c r="AL8" s="46">
        <f>データ!S6</f>
        <v>18386</v>
      </c>
      <c r="AM8" s="46"/>
      <c r="AN8" s="46"/>
      <c r="AO8" s="46"/>
      <c r="AP8" s="46"/>
      <c r="AQ8" s="46"/>
      <c r="AR8" s="46"/>
      <c r="AS8" s="46"/>
      <c r="AT8" s="45">
        <f>データ!T6</f>
        <v>6.55</v>
      </c>
      <c r="AU8" s="45"/>
      <c r="AV8" s="45"/>
      <c r="AW8" s="45"/>
      <c r="AX8" s="45"/>
      <c r="AY8" s="45"/>
      <c r="AZ8" s="45"/>
      <c r="BA8" s="45"/>
      <c r="BB8" s="45">
        <f>データ!U6</f>
        <v>2807.02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70.790000000000006</v>
      </c>
      <c r="J10" s="45"/>
      <c r="K10" s="45"/>
      <c r="L10" s="45"/>
      <c r="M10" s="45"/>
      <c r="N10" s="45"/>
      <c r="O10" s="45"/>
      <c r="P10" s="45">
        <f>データ!P6</f>
        <v>73.39</v>
      </c>
      <c r="Q10" s="45"/>
      <c r="R10" s="45"/>
      <c r="S10" s="45"/>
      <c r="T10" s="45"/>
      <c r="U10" s="45"/>
      <c r="V10" s="45"/>
      <c r="W10" s="45">
        <f>データ!Q6</f>
        <v>76.239999999999995</v>
      </c>
      <c r="X10" s="45"/>
      <c r="Y10" s="45"/>
      <c r="Z10" s="45"/>
      <c r="AA10" s="45"/>
      <c r="AB10" s="45"/>
      <c r="AC10" s="45"/>
      <c r="AD10" s="46">
        <f>データ!R6</f>
        <v>1685</v>
      </c>
      <c r="AE10" s="46"/>
      <c r="AF10" s="46"/>
      <c r="AG10" s="46"/>
      <c r="AH10" s="46"/>
      <c r="AI10" s="46"/>
      <c r="AJ10" s="46"/>
      <c r="AK10" s="2"/>
      <c r="AL10" s="46">
        <f>データ!V6</f>
        <v>13477</v>
      </c>
      <c r="AM10" s="46"/>
      <c r="AN10" s="46"/>
      <c r="AO10" s="46"/>
      <c r="AP10" s="46"/>
      <c r="AQ10" s="46"/>
      <c r="AR10" s="46"/>
      <c r="AS10" s="46"/>
      <c r="AT10" s="45">
        <f>データ!W6</f>
        <v>2.56</v>
      </c>
      <c r="AU10" s="45"/>
      <c r="AV10" s="45"/>
      <c r="AW10" s="45"/>
      <c r="AX10" s="45"/>
      <c r="AY10" s="45"/>
      <c r="AZ10" s="45"/>
      <c r="BA10" s="45"/>
      <c r="BB10" s="45">
        <f>データ!X6</f>
        <v>5264.45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dZcL+NU1uiLlFnGTQ6OJovbiHNyXhgf+dEV5Kr+tJiwgCfbpzqi8zVfizt9x11EvJQS84BGEYUNP44acIuM4KA==" saltValue="RP1MslD6pCZVHyVAZH9O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2021</v>
      </c>
      <c r="C6" s="19">
        <f t="shared" ref="C6:X6" si="3">C7</f>
        <v>143669</v>
      </c>
      <c r="D6" s="19">
        <f t="shared" si="3"/>
        <v>46</v>
      </c>
      <c r="E6" s="19">
        <f t="shared" si="3"/>
        <v>17</v>
      </c>
      <c r="F6" s="19">
        <f t="shared" si="3"/>
        <v>1</v>
      </c>
      <c r="G6" s="19">
        <f t="shared" si="3"/>
        <v>0</v>
      </c>
      <c r="H6" s="19" t="str">
        <f t="shared" si="3"/>
        <v>神奈川県　開成町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70.790000000000006</v>
      </c>
      <c r="P6" s="20">
        <f t="shared" si="3"/>
        <v>73.39</v>
      </c>
      <c r="Q6" s="20">
        <f t="shared" si="3"/>
        <v>76.239999999999995</v>
      </c>
      <c r="R6" s="20">
        <f t="shared" si="3"/>
        <v>1685</v>
      </c>
      <c r="S6" s="20">
        <f t="shared" si="3"/>
        <v>18386</v>
      </c>
      <c r="T6" s="20">
        <f t="shared" si="3"/>
        <v>6.55</v>
      </c>
      <c r="U6" s="20">
        <f t="shared" si="3"/>
        <v>2807.02</v>
      </c>
      <c r="V6" s="20">
        <f t="shared" si="3"/>
        <v>13477</v>
      </c>
      <c r="W6" s="20">
        <f t="shared" si="3"/>
        <v>2.56</v>
      </c>
      <c r="X6" s="20">
        <f t="shared" si="3"/>
        <v>5264.45</v>
      </c>
      <c r="Y6" s="21" t="str">
        <f>IF(Y7="",NA(),Y7)</f>
        <v>-</v>
      </c>
      <c r="Z6" s="21" t="str">
        <f t="shared" ref="Z6:AH6" si="4">IF(Z7="",NA(),Z7)</f>
        <v>-</v>
      </c>
      <c r="AA6" s="21">
        <f t="shared" si="4"/>
        <v>106.34</v>
      </c>
      <c r="AB6" s="21">
        <f t="shared" si="4"/>
        <v>107.02</v>
      </c>
      <c r="AC6" s="21">
        <f t="shared" si="4"/>
        <v>105.09</v>
      </c>
      <c r="AD6" s="21" t="str">
        <f t="shared" si="4"/>
        <v>-</v>
      </c>
      <c r="AE6" s="21" t="str">
        <f t="shared" si="4"/>
        <v>-</v>
      </c>
      <c r="AF6" s="21">
        <f t="shared" si="4"/>
        <v>101.51</v>
      </c>
      <c r="AG6" s="21">
        <f t="shared" si="4"/>
        <v>103.78</v>
      </c>
      <c r="AH6" s="21">
        <f t="shared" si="4"/>
        <v>103.57</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37.86</v>
      </c>
      <c r="AR6" s="21">
        <f t="shared" si="5"/>
        <v>19.829999999999998</v>
      </c>
      <c r="AS6" s="21">
        <f t="shared" si="5"/>
        <v>21.3</v>
      </c>
      <c r="AT6" s="20" t="str">
        <f>IF(AT7="","",IF(AT7="-","【-】","【"&amp;SUBSTITUTE(TEXT(AT7,"#,##0.00"),"-","△")&amp;"】"))</f>
        <v>【3.09】</v>
      </c>
      <c r="AU6" s="21" t="str">
        <f>IF(AU7="",NA(),AU7)</f>
        <v>-</v>
      </c>
      <c r="AV6" s="21" t="str">
        <f t="shared" ref="AV6:BD6" si="6">IF(AV7="",NA(),AV7)</f>
        <v>-</v>
      </c>
      <c r="AW6" s="21">
        <f t="shared" si="6"/>
        <v>29.55</v>
      </c>
      <c r="AX6" s="21">
        <f t="shared" si="6"/>
        <v>50.79</v>
      </c>
      <c r="AY6" s="21">
        <f t="shared" si="6"/>
        <v>74.680000000000007</v>
      </c>
      <c r="AZ6" s="21" t="str">
        <f t="shared" si="6"/>
        <v>-</v>
      </c>
      <c r="BA6" s="21" t="str">
        <f t="shared" si="6"/>
        <v>-</v>
      </c>
      <c r="BB6" s="21">
        <f t="shared" si="6"/>
        <v>60.16</v>
      </c>
      <c r="BC6" s="21">
        <f t="shared" si="6"/>
        <v>54.3</v>
      </c>
      <c r="BD6" s="21">
        <f t="shared" si="6"/>
        <v>57.92</v>
      </c>
      <c r="BE6" s="20" t="str">
        <f>IF(BE7="","",IF(BE7="-","【-】","【"&amp;SUBSTITUTE(TEXT(BE7,"#,##0.00"),"-","△")&amp;"】"))</f>
        <v>【71.39】</v>
      </c>
      <c r="BF6" s="21" t="str">
        <f>IF(BF7="",NA(),BF7)</f>
        <v>-</v>
      </c>
      <c r="BG6" s="21" t="str">
        <f t="shared" ref="BG6:BO6" si="7">IF(BG7="",NA(),BG7)</f>
        <v>-</v>
      </c>
      <c r="BH6" s="21">
        <f t="shared" si="7"/>
        <v>942.19</v>
      </c>
      <c r="BI6" s="21">
        <f t="shared" si="7"/>
        <v>920.72</v>
      </c>
      <c r="BJ6" s="21">
        <f t="shared" si="7"/>
        <v>815.99</v>
      </c>
      <c r="BK6" s="21" t="str">
        <f t="shared" si="7"/>
        <v>-</v>
      </c>
      <c r="BL6" s="21" t="str">
        <f t="shared" si="7"/>
        <v>-</v>
      </c>
      <c r="BM6" s="21">
        <f t="shared" si="7"/>
        <v>917.44</v>
      </c>
      <c r="BN6" s="21">
        <f t="shared" si="7"/>
        <v>856.88</v>
      </c>
      <c r="BO6" s="21">
        <f t="shared" si="7"/>
        <v>799.49</v>
      </c>
      <c r="BP6" s="20" t="str">
        <f>IF(BP7="","",IF(BP7="-","【-】","【"&amp;SUBSTITUTE(TEXT(BP7,"#,##0.00"),"-","△")&amp;"】"))</f>
        <v>【669.12】</v>
      </c>
      <c r="BQ6" s="21" t="str">
        <f>IF(BQ7="",NA(),BQ7)</f>
        <v>-</v>
      </c>
      <c r="BR6" s="21" t="str">
        <f t="shared" ref="BR6:BZ6" si="8">IF(BR7="",NA(),BR7)</f>
        <v>-</v>
      </c>
      <c r="BS6" s="21">
        <f t="shared" si="8"/>
        <v>73.87</v>
      </c>
      <c r="BT6" s="21">
        <f t="shared" si="8"/>
        <v>70.44</v>
      </c>
      <c r="BU6" s="21">
        <f t="shared" si="8"/>
        <v>74.91</v>
      </c>
      <c r="BV6" s="21" t="str">
        <f t="shared" si="8"/>
        <v>-</v>
      </c>
      <c r="BW6" s="21" t="str">
        <f t="shared" si="8"/>
        <v>-</v>
      </c>
      <c r="BX6" s="21">
        <f t="shared" si="8"/>
        <v>85.34</v>
      </c>
      <c r="BY6" s="21">
        <f t="shared" si="8"/>
        <v>89.01</v>
      </c>
      <c r="BZ6" s="21">
        <f t="shared" si="8"/>
        <v>89.09</v>
      </c>
      <c r="CA6" s="20" t="str">
        <f>IF(CA7="","",IF(CA7="-","【-】","【"&amp;SUBSTITUTE(TEXT(CA7,"#,##0.00"),"-","△")&amp;"】"))</f>
        <v>【99.73】</v>
      </c>
      <c r="CB6" s="21" t="str">
        <f>IF(CB7="",NA(),CB7)</f>
        <v>-</v>
      </c>
      <c r="CC6" s="21" t="str">
        <f t="shared" ref="CC6:CK6" si="9">IF(CC7="",NA(),CC7)</f>
        <v>-</v>
      </c>
      <c r="CD6" s="21">
        <f t="shared" si="9"/>
        <v>150</v>
      </c>
      <c r="CE6" s="21">
        <f t="shared" si="9"/>
        <v>145.30000000000001</v>
      </c>
      <c r="CF6" s="21">
        <f t="shared" si="9"/>
        <v>145.21</v>
      </c>
      <c r="CG6" s="21" t="str">
        <f t="shared" si="9"/>
        <v>-</v>
      </c>
      <c r="CH6" s="21" t="str">
        <f t="shared" si="9"/>
        <v>-</v>
      </c>
      <c r="CI6" s="21">
        <f t="shared" si="9"/>
        <v>149.27000000000001</v>
      </c>
      <c r="CJ6" s="21">
        <f t="shared" si="9"/>
        <v>147.08000000000001</v>
      </c>
      <c r="CK6" s="21">
        <f t="shared" si="9"/>
        <v>142.76</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55.73</v>
      </c>
      <c r="CU6" s="21">
        <f t="shared" si="10"/>
        <v>58.12</v>
      </c>
      <c r="CV6" s="21">
        <f t="shared" si="10"/>
        <v>58.14</v>
      </c>
      <c r="CW6" s="20" t="str">
        <f>IF(CW7="","",IF(CW7="-","【-】","【"&amp;SUBSTITUTE(TEXT(CW7,"#,##0.00"),"-","△")&amp;"】"))</f>
        <v>【59.99】</v>
      </c>
      <c r="CX6" s="21" t="str">
        <f>IF(CX7="",NA(),CX7)</f>
        <v>-</v>
      </c>
      <c r="CY6" s="21" t="str">
        <f t="shared" ref="CY6:DG6" si="11">IF(CY7="",NA(),CY7)</f>
        <v>-</v>
      </c>
      <c r="CZ6" s="21">
        <f t="shared" si="11"/>
        <v>96.57</v>
      </c>
      <c r="DA6" s="21">
        <f t="shared" si="11"/>
        <v>96.58</v>
      </c>
      <c r="DB6" s="21">
        <f t="shared" si="11"/>
        <v>96.33</v>
      </c>
      <c r="DC6" s="21" t="str">
        <f t="shared" si="11"/>
        <v>-</v>
      </c>
      <c r="DD6" s="21" t="str">
        <f t="shared" si="11"/>
        <v>-</v>
      </c>
      <c r="DE6" s="21">
        <f t="shared" si="11"/>
        <v>92.45</v>
      </c>
      <c r="DF6" s="21">
        <f t="shared" si="11"/>
        <v>92.55</v>
      </c>
      <c r="DG6" s="21">
        <f t="shared" si="11"/>
        <v>92.44</v>
      </c>
      <c r="DH6" s="20" t="str">
        <f>IF(DH7="","",IF(DH7="-","【-】","【"&amp;SUBSTITUTE(TEXT(DH7,"#,##0.00"),"-","△")&amp;"】"))</f>
        <v>【95.72】</v>
      </c>
      <c r="DI6" s="21" t="str">
        <f>IF(DI7="",NA(),DI7)</f>
        <v>-</v>
      </c>
      <c r="DJ6" s="21" t="str">
        <f t="shared" ref="DJ6:DR6" si="12">IF(DJ7="",NA(),DJ7)</f>
        <v>-</v>
      </c>
      <c r="DK6" s="21">
        <f t="shared" si="12"/>
        <v>3.14</v>
      </c>
      <c r="DL6" s="21">
        <f t="shared" si="12"/>
        <v>6.18</v>
      </c>
      <c r="DM6" s="21">
        <f t="shared" si="12"/>
        <v>9.1999999999999993</v>
      </c>
      <c r="DN6" s="21" t="str">
        <f t="shared" si="12"/>
        <v>-</v>
      </c>
      <c r="DO6" s="21" t="str">
        <f t="shared" si="12"/>
        <v>-</v>
      </c>
      <c r="DP6" s="21">
        <f t="shared" si="12"/>
        <v>16.37</v>
      </c>
      <c r="DQ6" s="21">
        <f t="shared" si="12"/>
        <v>18.829999999999998</v>
      </c>
      <c r="DR6" s="21">
        <f t="shared" si="12"/>
        <v>23.14</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0.98</v>
      </c>
      <c r="EB6" s="21">
        <f t="shared" si="13"/>
        <v>0.56999999999999995</v>
      </c>
      <c r="EC6" s="21">
        <f t="shared" si="13"/>
        <v>0.55000000000000004</v>
      </c>
      <c r="ED6" s="20" t="str">
        <f>IF(ED7="","",IF(ED7="-","【-】","【"&amp;SUBSTITUTE(TEXT(ED7,"#,##0.00"),"-","△")&amp;"】"))</f>
        <v>【6.54】</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0.13</v>
      </c>
      <c r="EM6" s="21">
        <f t="shared" si="14"/>
        <v>0.19</v>
      </c>
      <c r="EN6" s="21">
        <f t="shared" si="14"/>
        <v>0.15</v>
      </c>
      <c r="EO6" s="20" t="str">
        <f>IF(EO7="","",IF(EO7="-","【-】","【"&amp;SUBSTITUTE(TEXT(EO7,"#,##0.00"),"-","△")&amp;"】"))</f>
        <v>【0.24】</v>
      </c>
    </row>
    <row r="7" spans="1:148" s="22" customFormat="1" x14ac:dyDescent="0.2">
      <c r="A7" s="14"/>
      <c r="B7" s="23">
        <v>2021</v>
      </c>
      <c r="C7" s="23">
        <v>143669</v>
      </c>
      <c r="D7" s="23">
        <v>46</v>
      </c>
      <c r="E7" s="23">
        <v>17</v>
      </c>
      <c r="F7" s="23">
        <v>1</v>
      </c>
      <c r="G7" s="23">
        <v>0</v>
      </c>
      <c r="H7" s="23" t="s">
        <v>95</v>
      </c>
      <c r="I7" s="23" t="s">
        <v>96</v>
      </c>
      <c r="J7" s="23" t="s">
        <v>97</v>
      </c>
      <c r="K7" s="23" t="s">
        <v>98</v>
      </c>
      <c r="L7" s="23" t="s">
        <v>99</v>
      </c>
      <c r="M7" s="23" t="s">
        <v>100</v>
      </c>
      <c r="N7" s="24" t="s">
        <v>101</v>
      </c>
      <c r="O7" s="24">
        <v>70.790000000000006</v>
      </c>
      <c r="P7" s="24">
        <v>73.39</v>
      </c>
      <c r="Q7" s="24">
        <v>76.239999999999995</v>
      </c>
      <c r="R7" s="24">
        <v>1685</v>
      </c>
      <c r="S7" s="24">
        <v>18386</v>
      </c>
      <c r="T7" s="24">
        <v>6.55</v>
      </c>
      <c r="U7" s="24">
        <v>2807.02</v>
      </c>
      <c r="V7" s="24">
        <v>13477</v>
      </c>
      <c r="W7" s="24">
        <v>2.56</v>
      </c>
      <c r="X7" s="24">
        <v>5264.45</v>
      </c>
      <c r="Y7" s="24" t="s">
        <v>101</v>
      </c>
      <c r="Z7" s="24" t="s">
        <v>101</v>
      </c>
      <c r="AA7" s="24">
        <v>106.34</v>
      </c>
      <c r="AB7" s="24">
        <v>107.02</v>
      </c>
      <c r="AC7" s="24">
        <v>105.09</v>
      </c>
      <c r="AD7" s="24" t="s">
        <v>101</v>
      </c>
      <c r="AE7" s="24" t="s">
        <v>101</v>
      </c>
      <c r="AF7" s="24">
        <v>101.51</v>
      </c>
      <c r="AG7" s="24">
        <v>103.78</v>
      </c>
      <c r="AH7" s="24">
        <v>103.57</v>
      </c>
      <c r="AI7" s="24">
        <v>107.02</v>
      </c>
      <c r="AJ7" s="24" t="s">
        <v>101</v>
      </c>
      <c r="AK7" s="24" t="s">
        <v>101</v>
      </c>
      <c r="AL7" s="24">
        <v>0</v>
      </c>
      <c r="AM7" s="24">
        <v>0</v>
      </c>
      <c r="AN7" s="24">
        <v>0</v>
      </c>
      <c r="AO7" s="24" t="s">
        <v>101</v>
      </c>
      <c r="AP7" s="24" t="s">
        <v>101</v>
      </c>
      <c r="AQ7" s="24">
        <v>37.86</v>
      </c>
      <c r="AR7" s="24">
        <v>19.829999999999998</v>
      </c>
      <c r="AS7" s="24">
        <v>21.3</v>
      </c>
      <c r="AT7" s="24">
        <v>3.09</v>
      </c>
      <c r="AU7" s="24" t="s">
        <v>101</v>
      </c>
      <c r="AV7" s="24" t="s">
        <v>101</v>
      </c>
      <c r="AW7" s="24">
        <v>29.55</v>
      </c>
      <c r="AX7" s="24">
        <v>50.79</v>
      </c>
      <c r="AY7" s="24">
        <v>74.680000000000007</v>
      </c>
      <c r="AZ7" s="24" t="s">
        <v>101</v>
      </c>
      <c r="BA7" s="24" t="s">
        <v>101</v>
      </c>
      <c r="BB7" s="24">
        <v>60.16</v>
      </c>
      <c r="BC7" s="24">
        <v>54.3</v>
      </c>
      <c r="BD7" s="24">
        <v>57.92</v>
      </c>
      <c r="BE7" s="24">
        <v>71.39</v>
      </c>
      <c r="BF7" s="24" t="s">
        <v>101</v>
      </c>
      <c r="BG7" s="24" t="s">
        <v>101</v>
      </c>
      <c r="BH7" s="24">
        <v>942.19</v>
      </c>
      <c r="BI7" s="24">
        <v>920.72</v>
      </c>
      <c r="BJ7" s="24">
        <v>815.99</v>
      </c>
      <c r="BK7" s="24" t="s">
        <v>101</v>
      </c>
      <c r="BL7" s="24" t="s">
        <v>101</v>
      </c>
      <c r="BM7" s="24">
        <v>917.44</v>
      </c>
      <c r="BN7" s="24">
        <v>856.88</v>
      </c>
      <c r="BO7" s="24">
        <v>799.49</v>
      </c>
      <c r="BP7" s="24">
        <v>669.12</v>
      </c>
      <c r="BQ7" s="24" t="s">
        <v>101</v>
      </c>
      <c r="BR7" s="24" t="s">
        <v>101</v>
      </c>
      <c r="BS7" s="24">
        <v>73.87</v>
      </c>
      <c r="BT7" s="24">
        <v>70.44</v>
      </c>
      <c r="BU7" s="24">
        <v>74.91</v>
      </c>
      <c r="BV7" s="24" t="s">
        <v>101</v>
      </c>
      <c r="BW7" s="24" t="s">
        <v>101</v>
      </c>
      <c r="BX7" s="24">
        <v>85.34</v>
      </c>
      <c r="BY7" s="24">
        <v>89.01</v>
      </c>
      <c r="BZ7" s="24">
        <v>89.09</v>
      </c>
      <c r="CA7" s="24">
        <v>99.73</v>
      </c>
      <c r="CB7" s="24" t="s">
        <v>101</v>
      </c>
      <c r="CC7" s="24" t="s">
        <v>101</v>
      </c>
      <c r="CD7" s="24">
        <v>150</v>
      </c>
      <c r="CE7" s="24">
        <v>145.30000000000001</v>
      </c>
      <c r="CF7" s="24">
        <v>145.21</v>
      </c>
      <c r="CG7" s="24" t="s">
        <v>101</v>
      </c>
      <c r="CH7" s="24" t="s">
        <v>101</v>
      </c>
      <c r="CI7" s="24">
        <v>149.27000000000001</v>
      </c>
      <c r="CJ7" s="24">
        <v>147.08000000000001</v>
      </c>
      <c r="CK7" s="24">
        <v>142.76</v>
      </c>
      <c r="CL7" s="24">
        <v>134.97999999999999</v>
      </c>
      <c r="CM7" s="24" t="s">
        <v>101</v>
      </c>
      <c r="CN7" s="24" t="s">
        <v>101</v>
      </c>
      <c r="CO7" s="24" t="s">
        <v>101</v>
      </c>
      <c r="CP7" s="24" t="s">
        <v>101</v>
      </c>
      <c r="CQ7" s="24" t="s">
        <v>101</v>
      </c>
      <c r="CR7" s="24" t="s">
        <v>101</v>
      </c>
      <c r="CS7" s="24" t="s">
        <v>101</v>
      </c>
      <c r="CT7" s="24">
        <v>55.73</v>
      </c>
      <c r="CU7" s="24">
        <v>58.12</v>
      </c>
      <c r="CV7" s="24">
        <v>58.14</v>
      </c>
      <c r="CW7" s="24">
        <v>59.99</v>
      </c>
      <c r="CX7" s="24" t="s">
        <v>101</v>
      </c>
      <c r="CY7" s="24" t="s">
        <v>101</v>
      </c>
      <c r="CZ7" s="24">
        <v>96.57</v>
      </c>
      <c r="DA7" s="24">
        <v>96.58</v>
      </c>
      <c r="DB7" s="24">
        <v>96.33</v>
      </c>
      <c r="DC7" s="24" t="s">
        <v>101</v>
      </c>
      <c r="DD7" s="24" t="s">
        <v>101</v>
      </c>
      <c r="DE7" s="24">
        <v>92.45</v>
      </c>
      <c r="DF7" s="24">
        <v>92.55</v>
      </c>
      <c r="DG7" s="24">
        <v>92.44</v>
      </c>
      <c r="DH7" s="24">
        <v>95.72</v>
      </c>
      <c r="DI7" s="24" t="s">
        <v>101</v>
      </c>
      <c r="DJ7" s="24" t="s">
        <v>101</v>
      </c>
      <c r="DK7" s="24">
        <v>3.14</v>
      </c>
      <c r="DL7" s="24">
        <v>6.18</v>
      </c>
      <c r="DM7" s="24">
        <v>9.1999999999999993</v>
      </c>
      <c r="DN7" s="24" t="s">
        <v>101</v>
      </c>
      <c r="DO7" s="24" t="s">
        <v>101</v>
      </c>
      <c r="DP7" s="24">
        <v>16.37</v>
      </c>
      <c r="DQ7" s="24">
        <v>18.829999999999998</v>
      </c>
      <c r="DR7" s="24">
        <v>23.14</v>
      </c>
      <c r="DS7" s="24">
        <v>38.17</v>
      </c>
      <c r="DT7" s="24" t="s">
        <v>101</v>
      </c>
      <c r="DU7" s="24" t="s">
        <v>101</v>
      </c>
      <c r="DV7" s="24">
        <v>0</v>
      </c>
      <c r="DW7" s="24">
        <v>0</v>
      </c>
      <c r="DX7" s="24">
        <v>0</v>
      </c>
      <c r="DY7" s="24" t="s">
        <v>101</v>
      </c>
      <c r="DZ7" s="24" t="s">
        <v>101</v>
      </c>
      <c r="EA7" s="24">
        <v>0.98</v>
      </c>
      <c r="EB7" s="24">
        <v>0.56999999999999995</v>
      </c>
      <c r="EC7" s="24">
        <v>0.55000000000000004</v>
      </c>
      <c r="ED7" s="24">
        <v>6.54</v>
      </c>
      <c r="EE7" s="24" t="s">
        <v>101</v>
      </c>
      <c r="EF7" s="24" t="s">
        <v>101</v>
      </c>
      <c r="EG7" s="24">
        <v>0</v>
      </c>
      <c r="EH7" s="24">
        <v>0</v>
      </c>
      <c r="EI7" s="24">
        <v>0</v>
      </c>
      <c r="EJ7" s="24" t="s">
        <v>101</v>
      </c>
      <c r="EK7" s="24" t="s">
        <v>101</v>
      </c>
      <c r="EL7" s="24">
        <v>0.13</v>
      </c>
      <c r="EM7" s="24">
        <v>0.19</v>
      </c>
      <c r="EN7" s="24">
        <v>0.15</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107</v>
      </c>
    </row>
    <row r="12" spans="1:148" x14ac:dyDescent="0.2">
      <c r="B12">
        <v>1</v>
      </c>
      <c r="C12">
        <v>1</v>
      </c>
      <c r="D12">
        <v>1</v>
      </c>
      <c r="E12">
        <v>2</v>
      </c>
      <c r="F12">
        <v>3</v>
      </c>
      <c r="G12" t="s">
        <v>108</v>
      </c>
    </row>
    <row r="13" spans="1:148" x14ac:dyDescent="0.2">
      <c r="B13" t="s">
        <v>109</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2022-12-01T01:16:56Z</dcterms:created>
  <dcterms:modified xsi:type="dcterms:W3CDTF">2023-02-02T07:49:32Z</dcterms:modified>
  <cp:category/>
</cp:coreProperties>
</file>