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O:\01-政策総務部\03-財政課\99-財政課共有\02-財政班\27地方公営企業\R04\29 公営企業に係る経営比較分析表（令和３年度決算）の分析等について（1.26）\02 回答\"/>
    </mc:Choice>
  </mc:AlternateContent>
  <xr:revisionPtr revIDLastSave="0" documentId="13_ncr:1_{3BF4B9AB-9AC8-4997-A9C8-CCAB05C57BB6}" xr6:coauthVersionLast="36" xr6:coauthVersionMax="47" xr10:uidLastSave="{00000000-0000-0000-0000-000000000000}"/>
  <workbookProtection workbookAlgorithmName="SHA-512" workbookHashValue="2LeYtl/3zhGcv5R29uUET9WaVCPcuadXoMNSzuYhL5VxM5BdIxO+rRfSezeYC28wqWIEgPfn3SeqGjTIkVQK4A==" workbookSaltValue="UUT7sIRvDRdXb8kQRX2TZQ==" workbookSpinCount="100000" lockStructure="1"/>
  <bookViews>
    <workbookView xWindow="-105" yWindow="-105" windowWidth="19425" windowHeight="1042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W10" i="4" s="1"/>
  <c r="P6" i="5"/>
  <c r="P10" i="4" s="1"/>
  <c r="O6" i="5"/>
  <c r="I10" i="4" s="1"/>
  <c r="N6" i="5"/>
  <c r="B10" i="4" s="1"/>
  <c r="M6" i="5"/>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BB10" i="4"/>
  <c r="AT10" i="4"/>
  <c r="BB8" i="4"/>
  <c r="AT8" i="4"/>
  <c r="AL8" i="4"/>
  <c r="AD8" i="4"/>
  <c r="W8" i="4"/>
  <c r="P8" i="4"/>
</calcChain>
</file>

<file path=xl/sharedStrings.xml><?xml version="1.0" encoding="utf-8"?>
<sst xmlns="http://schemas.openxmlformats.org/spreadsheetml/2006/main" count="299" uniqueCount="116">
  <si>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</si>
  <si>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</si>
  <si>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</si>
  <si>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</si>
  <si>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</si>
  <si>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</si>
  <si>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</si>
  <si>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</si>
  <si>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</si>
  <si>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</si>
  <si>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</si>
  <si>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</si>
  <si>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</si>
  <si>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</si>
  <si>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</si>
  <si>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</si>
  <si>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</si>
  <si>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</si>
  <si>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</si>
  <si>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</si>
  <si>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</si>
  <si>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</si>
  <si>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</si>
  <si>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</si>
  <si>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</si>
  <si>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</si>
  <si>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</si>
  <si>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</si>
  <si>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</si>
  <si>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</si>
  <si>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</si>
  <si>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</si>
  <si>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</si>
  <si>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</si>
  <si>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</si>
  <si>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</si>
  <si>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</si>
  <si>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</si>
  <si>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</si>
  <si>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</si>
  <si>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</si>
  <si>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</si>
  <si>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</si>
  <si>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</si>
  <si>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</si>
  <si>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</si>
  <si>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</si>
  <si>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</si>
  <si>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</si>
  <si>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</si>
  <si>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</si>
  <si>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</si>
  <si>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</si>
  <si>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</si>
  <si>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</si>
  <si>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</si>
  <si>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</si>
  <si>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</si>
  <si>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</si>
  <si>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</si>
  <si>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</si>
  <si>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</si>
  <si>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</si>
  <si>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</si>
  <si>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</si>
  <si>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</si>
  <si>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</si>
  <si>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</si>
  <si>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</si>
  <si>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</si>
  <si>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</si>
  <si>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</si>
  <si>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</si>
  <si>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</si>
  <si>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</si>
  <si>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</si>
  <si>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</si>
  <si>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</si>
  <si>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</si>
  <si>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</si>
  <si>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</si>
  <si>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</si>
  <si>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</si>
  <si>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</si>
  <si>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</si>
  <si>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</si>
  <si>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</si>
  <si>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</si>
  <si>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</si>
  <si>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</si>
  <si>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</si>
  <si>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</si>
  <si>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</si>
  <si>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</si>
  <si>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</si>
  <si>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</si>
  <si>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大磯町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</si>
  <si>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</si>
  <si>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</si>
  <si>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</si>
  <si>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</si>
  <si>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</si>
  <si>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</si>
  <si>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</si>
  <si>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</si>
  <si>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</si>
  <si>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</si>
  <si>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</si>
  <si>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</si>
  <si>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</si>
  <si>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</si>
  <si>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</si>
  <si>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</si>
  <si>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町の公共下水道事業は、平成元年度に相模川流域下水道計画の流域関連下水道として全体計画を策定し、平成２年度より工事着手しています。主な構造物は管渠及びマンホールとなっていますので、法定耐用年数50年を迎える構造物を有していません。そのため、直ちに老朽化対策が危惧される状況ではありませんが、平成30年度に策定した事業計画に基づき、主要な管渠における点検等を実施し、老朽化対策に繋げていきます。</t>
    <rPh sb="49" eb="51">
      <t>ヘイセイ</t>
    </rPh>
    <rPh sb="52" eb="54">
      <t>ネンド</t>
    </rPh>
    <rPh sb="56" eb="58">
      <t>コウジ</t>
    </rPh>
    <rPh sb="58" eb="60">
      <t>チャクシュ</t>
    </rPh>
    <phoneticPr fontId="4"/>
  </si>
  <si>
    <t>　令和２年４月１日に公営企業会計を適用し、経営指標は前年度との比較を表示しています。
　経常収支比率は100％以上となっていますが、類似団体平均値及び全国平均値を下回っている状況となっています。また、経費回収率は95.74％と類似団体平均値より高いものの、全国平均値より低くなっています。そのため、更なる収益の確保と適正な経費削減を図る必要があります。
　収益の主となる下水道使用料については、平成31年４月に使用料を改定していますが、約４年経過していることから、今後、社会情勢等を考慮しながら慎重に進めていく予定です。同時に、下水道未接続世帯に対する戸別訪問の範囲を拡大し、接続促進活動を強化するといった増収に繋げるための取組みを継続していきます。</t>
    <rPh sb="21" eb="23">
      <t>ケイエイ</t>
    </rPh>
    <rPh sb="23" eb="25">
      <t>シヒョウ</t>
    </rPh>
    <rPh sb="26" eb="29">
      <t>ゼンネンド</t>
    </rPh>
    <rPh sb="31" eb="33">
      <t>ヒカク</t>
    </rPh>
    <rPh sb="34" eb="36">
      <t>ヒョウジ</t>
    </rPh>
    <rPh sb="55" eb="57">
      <t>イジョウ</t>
    </rPh>
    <rPh sb="218" eb="219">
      <t>ヤク</t>
    </rPh>
    <rPh sb="220" eb="221">
      <t>ネン</t>
    </rPh>
    <rPh sb="221" eb="223">
      <t>ケイカ</t>
    </rPh>
    <rPh sb="276" eb="278">
      <t>コベツ</t>
    </rPh>
    <phoneticPr fontId="4"/>
  </si>
  <si>
    <t>　令和２年４月１日から公営企業会計を適用したことに伴い、経営成績や財政状態を的確に把握できるように努めています。
　また、未普及対策については、汚水処理施設整備の概成を令和７年度末に目指しています。
　これらを考慮した経営戦略を令和２年度に策定し、進行管理を図りながら、令和７年度を目途に収支に関する見直しを行う予定としています。</t>
    <rPh sb="8" eb="9">
      <t>ニチ</t>
    </rPh>
    <rPh sb="124" eb="126">
      <t>シンコウ</t>
    </rPh>
    <rPh sb="126" eb="128">
      <t>カンリ</t>
    </rPh>
    <rPh sb="129" eb="130">
      <t>ハカ</t>
    </rPh>
    <rPh sb="135" eb="137">
      <t>レイワ</t>
    </rPh>
    <rPh sb="138" eb="140">
      <t>ネンド</t>
    </rPh>
    <rPh sb="141" eb="143">
      <t>メド</t>
    </rPh>
    <rPh sb="144" eb="146">
      <t>シュウシ</t>
    </rPh>
    <rPh sb="147" eb="148">
      <t>カン</t>
    </rPh>
    <rPh sb="150" eb="152">
      <t>ミナオ</t>
    </rPh>
    <rPh sb="154" eb="155">
      <t>オコナ</t>
    </rPh>
    <rPh sb="156" eb="158">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</si>
</sst>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59C-4B50-8D5F-5BD86D94F92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0.04</c:v>
                </c:pt>
                <c:pt idx="4">
                  <c:v>0.06</c:v>
                </c:pt>
              </c:numCache>
            </c:numRef>
          </c:val>
          <c:smooth val="0"/>
          <c:extLst>
            <c:ext xmlns:c16="http://schemas.microsoft.com/office/drawing/2014/chart" uri="{C3380CC4-5D6E-409C-BE32-E72D297353CC}">
              <c16:uniqueId val="{00000001-C59C-4B50-8D5F-5BD86D94F92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62-4A23-BE6E-BF27FE86433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46.3</c:v>
                </c:pt>
                <c:pt idx="4">
                  <c:v>47.23</c:v>
                </c:pt>
              </c:numCache>
            </c:numRef>
          </c:val>
          <c:smooth val="0"/>
          <c:extLst>
            <c:ext xmlns:c16="http://schemas.microsoft.com/office/drawing/2014/chart" uri="{C3380CC4-5D6E-409C-BE32-E72D297353CC}">
              <c16:uniqueId val="{00000001-9562-4A23-BE6E-BF27FE86433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77.400000000000006</c:v>
                </c:pt>
                <c:pt idx="4">
                  <c:v>77.86</c:v>
                </c:pt>
              </c:numCache>
            </c:numRef>
          </c:val>
          <c:extLst>
            <c:ext xmlns:c16="http://schemas.microsoft.com/office/drawing/2014/chart" uri="{C3380CC4-5D6E-409C-BE32-E72D297353CC}">
              <c16:uniqueId val="{00000000-B513-4C77-8FC1-16C4AB33BD6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85.01</c:v>
                </c:pt>
                <c:pt idx="4">
                  <c:v>85.55</c:v>
                </c:pt>
              </c:numCache>
            </c:numRef>
          </c:val>
          <c:smooth val="0"/>
          <c:extLst>
            <c:ext xmlns:c16="http://schemas.microsoft.com/office/drawing/2014/chart" uri="{C3380CC4-5D6E-409C-BE32-E72D297353CC}">
              <c16:uniqueId val="{00000001-B513-4C77-8FC1-16C4AB33BD6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96.78</c:v>
                </c:pt>
                <c:pt idx="4">
                  <c:v>103.84</c:v>
                </c:pt>
              </c:numCache>
            </c:numRef>
          </c:val>
          <c:extLst>
            <c:ext xmlns:c16="http://schemas.microsoft.com/office/drawing/2014/chart" uri="{C3380CC4-5D6E-409C-BE32-E72D297353CC}">
              <c16:uniqueId val="{00000000-1187-411D-B91A-2A22977B943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106.75</c:v>
                </c:pt>
                <c:pt idx="4">
                  <c:v>109.7</c:v>
                </c:pt>
              </c:numCache>
            </c:numRef>
          </c:val>
          <c:smooth val="0"/>
          <c:extLst>
            <c:ext xmlns:c16="http://schemas.microsoft.com/office/drawing/2014/chart" uri="{C3380CC4-5D6E-409C-BE32-E72D297353CC}">
              <c16:uniqueId val="{00000001-1187-411D-B91A-2A22977B943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formatCode="#,##0.00;&quot;△&quot;#,##0.00">
                  <c:v>0</c:v>
                </c:pt>
                <c:pt idx="4">
                  <c:v>5.26</c:v>
                </c:pt>
              </c:numCache>
            </c:numRef>
          </c:val>
          <c:extLst>
            <c:ext xmlns:c16="http://schemas.microsoft.com/office/drawing/2014/chart" uri="{C3380CC4-5D6E-409C-BE32-E72D297353CC}">
              <c16:uniqueId val="{00000000-B633-4A07-80C2-85912A10CE7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9.0399999999999991</c:v>
                </c:pt>
                <c:pt idx="4">
                  <c:v>9.35</c:v>
                </c:pt>
              </c:numCache>
            </c:numRef>
          </c:val>
          <c:smooth val="0"/>
          <c:extLst>
            <c:ext xmlns:c16="http://schemas.microsoft.com/office/drawing/2014/chart" uri="{C3380CC4-5D6E-409C-BE32-E72D297353CC}">
              <c16:uniqueId val="{00000001-B633-4A07-80C2-85912A10CE7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A34-4FA3-BE37-C3513103206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0.12</c:v>
                </c:pt>
              </c:numCache>
            </c:numRef>
          </c:val>
          <c:smooth val="0"/>
          <c:extLst>
            <c:ext xmlns:c16="http://schemas.microsoft.com/office/drawing/2014/chart" uri="{C3380CC4-5D6E-409C-BE32-E72D297353CC}">
              <c16:uniqueId val="{00000001-0A34-4FA3-BE37-C3513103206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10.14</c:v>
                </c:pt>
                <c:pt idx="4" formatCode="#,##0.00;&quot;△&quot;#,##0.00">
                  <c:v>0</c:v>
                </c:pt>
              </c:numCache>
            </c:numRef>
          </c:val>
          <c:extLst>
            <c:ext xmlns:c16="http://schemas.microsoft.com/office/drawing/2014/chart" uri="{C3380CC4-5D6E-409C-BE32-E72D297353CC}">
              <c16:uniqueId val="{00000000-A24A-4FD5-B33C-CC050311DBB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7.23</c:v>
                </c:pt>
                <c:pt idx="4">
                  <c:v>0.1</c:v>
                </c:pt>
              </c:numCache>
            </c:numRef>
          </c:val>
          <c:smooth val="0"/>
          <c:extLst>
            <c:ext xmlns:c16="http://schemas.microsoft.com/office/drawing/2014/chart" uri="{C3380CC4-5D6E-409C-BE32-E72D297353CC}">
              <c16:uniqueId val="{00000001-A24A-4FD5-B33C-CC050311DBB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34.270000000000003</c:v>
                </c:pt>
                <c:pt idx="4">
                  <c:v>61</c:v>
                </c:pt>
              </c:numCache>
            </c:numRef>
          </c:val>
          <c:extLst>
            <c:ext xmlns:c16="http://schemas.microsoft.com/office/drawing/2014/chart" uri="{C3380CC4-5D6E-409C-BE32-E72D297353CC}">
              <c16:uniqueId val="{00000000-2D25-47ED-8B42-B8A3FFE2D93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38.76</c:v>
                </c:pt>
                <c:pt idx="4">
                  <c:v>49.21</c:v>
                </c:pt>
              </c:numCache>
            </c:numRef>
          </c:val>
          <c:smooth val="0"/>
          <c:extLst>
            <c:ext xmlns:c16="http://schemas.microsoft.com/office/drawing/2014/chart" uri="{C3380CC4-5D6E-409C-BE32-E72D297353CC}">
              <c16:uniqueId val="{00000001-2D25-47ED-8B42-B8A3FFE2D93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1966.48</c:v>
                </c:pt>
                <c:pt idx="4">
                  <c:v>1468.45</c:v>
                </c:pt>
              </c:numCache>
            </c:numRef>
          </c:val>
          <c:extLst>
            <c:ext xmlns:c16="http://schemas.microsoft.com/office/drawing/2014/chart" uri="{C3380CC4-5D6E-409C-BE32-E72D297353CC}">
              <c16:uniqueId val="{00000000-CC40-4457-B22B-9492B0ACD13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1303.55</c:v>
                </c:pt>
                <c:pt idx="4">
                  <c:v>1172.21</c:v>
                </c:pt>
              </c:numCache>
            </c:numRef>
          </c:val>
          <c:smooth val="0"/>
          <c:extLst>
            <c:ext xmlns:c16="http://schemas.microsoft.com/office/drawing/2014/chart" uri="{C3380CC4-5D6E-409C-BE32-E72D297353CC}">
              <c16:uniqueId val="{00000001-CC40-4457-B22B-9492B0ACD13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96.41</c:v>
                </c:pt>
                <c:pt idx="4">
                  <c:v>95.74</c:v>
                </c:pt>
              </c:numCache>
            </c:numRef>
          </c:val>
          <c:extLst>
            <c:ext xmlns:c16="http://schemas.microsoft.com/office/drawing/2014/chart" uri="{C3380CC4-5D6E-409C-BE32-E72D297353CC}">
              <c16:uniqueId val="{00000000-D60E-4F6B-8ED1-C1FDF9CE6BA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78.510000000000005</c:v>
                </c:pt>
                <c:pt idx="4">
                  <c:v>79.55</c:v>
                </c:pt>
              </c:numCache>
            </c:numRef>
          </c:val>
          <c:smooth val="0"/>
          <c:extLst>
            <c:ext xmlns:c16="http://schemas.microsoft.com/office/drawing/2014/chart" uri="{C3380CC4-5D6E-409C-BE32-E72D297353CC}">
              <c16:uniqueId val="{00000001-D60E-4F6B-8ED1-C1FDF9CE6BA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147.26</c:v>
                </c:pt>
                <c:pt idx="4">
                  <c:v>150.28</c:v>
                </c:pt>
              </c:numCache>
            </c:numRef>
          </c:val>
          <c:extLst>
            <c:ext xmlns:c16="http://schemas.microsoft.com/office/drawing/2014/chart" uri="{C3380CC4-5D6E-409C-BE32-E72D297353CC}">
              <c16:uniqueId val="{00000000-9DF0-45B7-96EC-C3800657A5C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160.44999999999999</c:v>
                </c:pt>
                <c:pt idx="4">
                  <c:v>161.13</c:v>
                </c:pt>
              </c:numCache>
            </c:numRef>
          </c:val>
          <c:smooth val="0"/>
          <c:extLst>
            <c:ext xmlns:c16="http://schemas.microsoft.com/office/drawing/2014/chart" uri="{C3380CC4-5D6E-409C-BE32-E72D297353CC}">
              <c16:uniqueId val="{00000001-9DF0-45B7-96EC-C3800657A5C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神奈川県　大磯町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Cb2</v>
      </c>
      <c r="X8" s="65"/>
      <c r="Y8" s="65"/>
      <c r="Z8" s="65"/>
      <c r="AA8" s="65"/>
      <c r="AB8" s="65"/>
      <c r="AC8" s="65"/>
      <c r="AD8" s="66" t="str">
        <f>データ!$M$6</f>
        <v>非設置</v>
      </c>
      <c r="AE8" s="66"/>
      <c r="AF8" s="66"/>
      <c r="AG8" s="66"/>
      <c r="AH8" s="66"/>
      <c r="AI8" s="66"/>
      <c r="AJ8" s="66"/>
      <c r="AK8" s="3"/>
      <c r="AL8" s="45">
        <f>データ!S6</f>
        <v>32464</v>
      </c>
      <c r="AM8" s="45"/>
      <c r="AN8" s="45"/>
      <c r="AO8" s="45"/>
      <c r="AP8" s="45"/>
      <c r="AQ8" s="45"/>
      <c r="AR8" s="45"/>
      <c r="AS8" s="45"/>
      <c r="AT8" s="46">
        <f>データ!T6</f>
        <v>17.18</v>
      </c>
      <c r="AU8" s="46"/>
      <c r="AV8" s="46"/>
      <c r="AW8" s="46"/>
      <c r="AX8" s="46"/>
      <c r="AY8" s="46"/>
      <c r="AZ8" s="46"/>
      <c r="BA8" s="46"/>
      <c r="BB8" s="46">
        <f>データ!U6</f>
        <v>1889.64</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50.74</v>
      </c>
      <c r="J10" s="46"/>
      <c r="K10" s="46"/>
      <c r="L10" s="46"/>
      <c r="M10" s="46"/>
      <c r="N10" s="46"/>
      <c r="O10" s="46"/>
      <c r="P10" s="46">
        <f>データ!P6</f>
        <v>83.39</v>
      </c>
      <c r="Q10" s="46"/>
      <c r="R10" s="46"/>
      <c r="S10" s="46"/>
      <c r="T10" s="46"/>
      <c r="U10" s="46"/>
      <c r="V10" s="46"/>
      <c r="W10" s="46">
        <f>データ!Q6</f>
        <v>89.21</v>
      </c>
      <c r="X10" s="46"/>
      <c r="Y10" s="46"/>
      <c r="Z10" s="46"/>
      <c r="AA10" s="46"/>
      <c r="AB10" s="46"/>
      <c r="AC10" s="46"/>
      <c r="AD10" s="45">
        <f>データ!R6</f>
        <v>2687</v>
      </c>
      <c r="AE10" s="45"/>
      <c r="AF10" s="45"/>
      <c r="AG10" s="45"/>
      <c r="AH10" s="45"/>
      <c r="AI10" s="45"/>
      <c r="AJ10" s="45"/>
      <c r="AK10" s="2"/>
      <c r="AL10" s="45">
        <f>データ!V6</f>
        <v>27014</v>
      </c>
      <c r="AM10" s="45"/>
      <c r="AN10" s="45"/>
      <c r="AO10" s="45"/>
      <c r="AP10" s="45"/>
      <c r="AQ10" s="45"/>
      <c r="AR10" s="45"/>
      <c r="AS10" s="45"/>
      <c r="AT10" s="46">
        <f>データ!W6</f>
        <v>4.7699999999999996</v>
      </c>
      <c r="AU10" s="46"/>
      <c r="AV10" s="46"/>
      <c r="AW10" s="46"/>
      <c r="AX10" s="46"/>
      <c r="AY10" s="46"/>
      <c r="AZ10" s="46"/>
      <c r="BA10" s="46"/>
      <c r="BB10" s="46">
        <f>データ!X6</f>
        <v>5663.31</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e3rql67bgKFwJfGItkCrzYVBUNCuVogjJpHn1y+KtgZaC6gC/aq9wxgUbqy1l1Gkms8Bc18y+3FAVZqIV6lE3Q==" saltValue="g6C3tdx5N/s1/HcZ2B8h4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143413</v>
      </c>
      <c r="D6" s="19">
        <f t="shared" si="3"/>
        <v>46</v>
      </c>
      <c r="E6" s="19">
        <f t="shared" si="3"/>
        <v>17</v>
      </c>
      <c r="F6" s="19">
        <f t="shared" si="3"/>
        <v>1</v>
      </c>
      <c r="G6" s="19">
        <f t="shared" si="3"/>
        <v>0</v>
      </c>
      <c r="H6" s="19" t="str">
        <f t="shared" si="3"/>
        <v>神奈川県　大磯町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50.74</v>
      </c>
      <c r="P6" s="20">
        <f t="shared" si="3"/>
        <v>83.39</v>
      </c>
      <c r="Q6" s="20">
        <f t="shared" si="3"/>
        <v>89.21</v>
      </c>
      <c r="R6" s="20">
        <f t="shared" si="3"/>
        <v>2687</v>
      </c>
      <c r="S6" s="20">
        <f t="shared" si="3"/>
        <v>32464</v>
      </c>
      <c r="T6" s="20">
        <f t="shared" si="3"/>
        <v>17.18</v>
      </c>
      <c r="U6" s="20">
        <f t="shared" si="3"/>
        <v>1889.64</v>
      </c>
      <c r="V6" s="20">
        <f t="shared" si="3"/>
        <v>27014</v>
      </c>
      <c r="W6" s="20">
        <f t="shared" si="3"/>
        <v>4.7699999999999996</v>
      </c>
      <c r="X6" s="20">
        <f t="shared" si="3"/>
        <v>5663.31</v>
      </c>
      <c r="Y6" s="21" t="str">
        <f>IF(Y7="",NA(),Y7)</f>
        <v>-</v>
      </c>
      <c r="Z6" s="21" t="str">
        <f t="shared" ref="Z6:AH6" si="4">IF(Z7="",NA(),Z7)</f>
        <v>-</v>
      </c>
      <c r="AA6" s="21" t="str">
        <f t="shared" si="4"/>
        <v>-</v>
      </c>
      <c r="AB6" s="21">
        <f t="shared" si="4"/>
        <v>96.78</v>
      </c>
      <c r="AC6" s="21">
        <f t="shared" si="4"/>
        <v>103.84</v>
      </c>
      <c r="AD6" s="21" t="str">
        <f t="shared" si="4"/>
        <v>-</v>
      </c>
      <c r="AE6" s="21" t="str">
        <f t="shared" si="4"/>
        <v>-</v>
      </c>
      <c r="AF6" s="21" t="str">
        <f t="shared" si="4"/>
        <v>-</v>
      </c>
      <c r="AG6" s="21">
        <f t="shared" si="4"/>
        <v>106.75</v>
      </c>
      <c r="AH6" s="21">
        <f t="shared" si="4"/>
        <v>109.7</v>
      </c>
      <c r="AI6" s="20" t="str">
        <f>IF(AI7="","",IF(AI7="-","【-】","【"&amp;SUBSTITUTE(TEXT(AI7,"#,##0.00"),"-","△")&amp;"】"))</f>
        <v>【107.02】</v>
      </c>
      <c r="AJ6" s="21" t="str">
        <f>IF(AJ7="",NA(),AJ7)</f>
        <v>-</v>
      </c>
      <c r="AK6" s="21" t="str">
        <f t="shared" ref="AK6:AS6" si="5">IF(AK7="",NA(),AK7)</f>
        <v>-</v>
      </c>
      <c r="AL6" s="21" t="str">
        <f t="shared" si="5"/>
        <v>-</v>
      </c>
      <c r="AM6" s="21">
        <f t="shared" si="5"/>
        <v>10.14</v>
      </c>
      <c r="AN6" s="20">
        <f t="shared" si="5"/>
        <v>0</v>
      </c>
      <c r="AO6" s="21" t="str">
        <f t="shared" si="5"/>
        <v>-</v>
      </c>
      <c r="AP6" s="21" t="str">
        <f t="shared" si="5"/>
        <v>-</v>
      </c>
      <c r="AQ6" s="21" t="str">
        <f t="shared" si="5"/>
        <v>-</v>
      </c>
      <c r="AR6" s="21">
        <f t="shared" si="5"/>
        <v>7.23</v>
      </c>
      <c r="AS6" s="21">
        <f t="shared" si="5"/>
        <v>0.1</v>
      </c>
      <c r="AT6" s="20" t="str">
        <f>IF(AT7="","",IF(AT7="-","【-】","【"&amp;SUBSTITUTE(TEXT(AT7,"#,##0.00"),"-","△")&amp;"】"))</f>
        <v>【3.09】</v>
      </c>
      <c r="AU6" s="21" t="str">
        <f>IF(AU7="",NA(),AU7)</f>
        <v>-</v>
      </c>
      <c r="AV6" s="21" t="str">
        <f t="shared" ref="AV6:BD6" si="6">IF(AV7="",NA(),AV7)</f>
        <v>-</v>
      </c>
      <c r="AW6" s="21" t="str">
        <f t="shared" si="6"/>
        <v>-</v>
      </c>
      <c r="AX6" s="21">
        <f t="shared" si="6"/>
        <v>34.270000000000003</v>
      </c>
      <c r="AY6" s="21">
        <f t="shared" si="6"/>
        <v>61</v>
      </c>
      <c r="AZ6" s="21" t="str">
        <f t="shared" si="6"/>
        <v>-</v>
      </c>
      <c r="BA6" s="21" t="str">
        <f t="shared" si="6"/>
        <v>-</v>
      </c>
      <c r="BB6" s="21" t="str">
        <f t="shared" si="6"/>
        <v>-</v>
      </c>
      <c r="BC6" s="21">
        <f t="shared" si="6"/>
        <v>38.76</v>
      </c>
      <c r="BD6" s="21">
        <f t="shared" si="6"/>
        <v>49.21</v>
      </c>
      <c r="BE6" s="20" t="str">
        <f>IF(BE7="","",IF(BE7="-","【-】","【"&amp;SUBSTITUTE(TEXT(BE7,"#,##0.00"),"-","△")&amp;"】"))</f>
        <v>【71.39】</v>
      </c>
      <c r="BF6" s="21" t="str">
        <f>IF(BF7="",NA(),BF7)</f>
        <v>-</v>
      </c>
      <c r="BG6" s="21" t="str">
        <f t="shared" ref="BG6:BO6" si="7">IF(BG7="",NA(),BG7)</f>
        <v>-</v>
      </c>
      <c r="BH6" s="21" t="str">
        <f t="shared" si="7"/>
        <v>-</v>
      </c>
      <c r="BI6" s="21">
        <f t="shared" si="7"/>
        <v>1966.48</v>
      </c>
      <c r="BJ6" s="21">
        <f t="shared" si="7"/>
        <v>1468.45</v>
      </c>
      <c r="BK6" s="21" t="str">
        <f t="shared" si="7"/>
        <v>-</v>
      </c>
      <c r="BL6" s="21" t="str">
        <f t="shared" si="7"/>
        <v>-</v>
      </c>
      <c r="BM6" s="21" t="str">
        <f t="shared" si="7"/>
        <v>-</v>
      </c>
      <c r="BN6" s="21">
        <f t="shared" si="7"/>
        <v>1303.55</v>
      </c>
      <c r="BO6" s="21">
        <f t="shared" si="7"/>
        <v>1172.21</v>
      </c>
      <c r="BP6" s="20" t="str">
        <f>IF(BP7="","",IF(BP7="-","【-】","【"&amp;SUBSTITUTE(TEXT(BP7,"#,##0.00"),"-","△")&amp;"】"))</f>
        <v>【669.11】</v>
      </c>
      <c r="BQ6" s="21" t="str">
        <f>IF(BQ7="",NA(),BQ7)</f>
        <v>-</v>
      </c>
      <c r="BR6" s="21" t="str">
        <f t="shared" ref="BR6:BZ6" si="8">IF(BR7="",NA(),BR7)</f>
        <v>-</v>
      </c>
      <c r="BS6" s="21" t="str">
        <f t="shared" si="8"/>
        <v>-</v>
      </c>
      <c r="BT6" s="21">
        <f t="shared" si="8"/>
        <v>96.41</v>
      </c>
      <c r="BU6" s="21">
        <f t="shared" si="8"/>
        <v>95.74</v>
      </c>
      <c r="BV6" s="21" t="str">
        <f t="shared" si="8"/>
        <v>-</v>
      </c>
      <c r="BW6" s="21" t="str">
        <f t="shared" si="8"/>
        <v>-</v>
      </c>
      <c r="BX6" s="21" t="str">
        <f t="shared" si="8"/>
        <v>-</v>
      </c>
      <c r="BY6" s="21">
        <f t="shared" si="8"/>
        <v>78.510000000000005</v>
      </c>
      <c r="BZ6" s="21">
        <f t="shared" si="8"/>
        <v>79.55</v>
      </c>
      <c r="CA6" s="20" t="str">
        <f>IF(CA7="","",IF(CA7="-","【-】","【"&amp;SUBSTITUTE(TEXT(CA7,"#,##0.00"),"-","△")&amp;"】"))</f>
        <v>【99.73】</v>
      </c>
      <c r="CB6" s="21" t="str">
        <f>IF(CB7="",NA(),CB7)</f>
        <v>-</v>
      </c>
      <c r="CC6" s="21" t="str">
        <f t="shared" ref="CC6:CK6" si="9">IF(CC7="",NA(),CC7)</f>
        <v>-</v>
      </c>
      <c r="CD6" s="21" t="str">
        <f t="shared" si="9"/>
        <v>-</v>
      </c>
      <c r="CE6" s="21">
        <f t="shared" si="9"/>
        <v>147.26</v>
      </c>
      <c r="CF6" s="21">
        <f t="shared" si="9"/>
        <v>150.28</v>
      </c>
      <c r="CG6" s="21" t="str">
        <f t="shared" si="9"/>
        <v>-</v>
      </c>
      <c r="CH6" s="21" t="str">
        <f t="shared" si="9"/>
        <v>-</v>
      </c>
      <c r="CI6" s="21" t="str">
        <f t="shared" si="9"/>
        <v>-</v>
      </c>
      <c r="CJ6" s="21">
        <f t="shared" si="9"/>
        <v>160.44999999999999</v>
      </c>
      <c r="CK6" s="21">
        <f t="shared" si="9"/>
        <v>161.13</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46.3</v>
      </c>
      <c r="CV6" s="21">
        <f t="shared" si="10"/>
        <v>47.23</v>
      </c>
      <c r="CW6" s="20" t="str">
        <f>IF(CW7="","",IF(CW7="-","【-】","【"&amp;SUBSTITUTE(TEXT(CW7,"#,##0.00"),"-","△")&amp;"】"))</f>
        <v>【59.99】</v>
      </c>
      <c r="CX6" s="21" t="str">
        <f>IF(CX7="",NA(),CX7)</f>
        <v>-</v>
      </c>
      <c r="CY6" s="21" t="str">
        <f t="shared" ref="CY6:DG6" si="11">IF(CY7="",NA(),CY7)</f>
        <v>-</v>
      </c>
      <c r="CZ6" s="21" t="str">
        <f t="shared" si="11"/>
        <v>-</v>
      </c>
      <c r="DA6" s="21">
        <f t="shared" si="11"/>
        <v>77.400000000000006</v>
      </c>
      <c r="DB6" s="21">
        <f t="shared" si="11"/>
        <v>77.86</v>
      </c>
      <c r="DC6" s="21" t="str">
        <f t="shared" si="11"/>
        <v>-</v>
      </c>
      <c r="DD6" s="21" t="str">
        <f t="shared" si="11"/>
        <v>-</v>
      </c>
      <c r="DE6" s="21" t="str">
        <f t="shared" si="11"/>
        <v>-</v>
      </c>
      <c r="DF6" s="21">
        <f t="shared" si="11"/>
        <v>85.01</v>
      </c>
      <c r="DG6" s="21">
        <f t="shared" si="11"/>
        <v>85.55</v>
      </c>
      <c r="DH6" s="20" t="str">
        <f>IF(DH7="","",IF(DH7="-","【-】","【"&amp;SUBSTITUTE(TEXT(DH7,"#,##0.00"),"-","△")&amp;"】"))</f>
        <v>【95.72】</v>
      </c>
      <c r="DI6" s="21" t="str">
        <f>IF(DI7="",NA(),DI7)</f>
        <v>-</v>
      </c>
      <c r="DJ6" s="21" t="str">
        <f t="shared" ref="DJ6:DR6" si="12">IF(DJ7="",NA(),DJ7)</f>
        <v>-</v>
      </c>
      <c r="DK6" s="21" t="str">
        <f t="shared" si="12"/>
        <v>-</v>
      </c>
      <c r="DL6" s="20">
        <f t="shared" si="12"/>
        <v>0</v>
      </c>
      <c r="DM6" s="21">
        <f t="shared" si="12"/>
        <v>5.26</v>
      </c>
      <c r="DN6" s="21" t="str">
        <f t="shared" si="12"/>
        <v>-</v>
      </c>
      <c r="DO6" s="21" t="str">
        <f t="shared" si="12"/>
        <v>-</v>
      </c>
      <c r="DP6" s="21" t="str">
        <f t="shared" si="12"/>
        <v>-</v>
      </c>
      <c r="DQ6" s="21">
        <f t="shared" si="12"/>
        <v>9.0399999999999991</v>
      </c>
      <c r="DR6" s="21">
        <f t="shared" si="12"/>
        <v>9.35</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0.12</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0.04</v>
      </c>
      <c r="EN6" s="21">
        <f t="shared" si="14"/>
        <v>0.06</v>
      </c>
      <c r="EO6" s="20" t="str">
        <f>IF(EO7="","",IF(EO7="-","【-】","【"&amp;SUBSTITUTE(TEXT(EO7,"#,##0.00"),"-","△")&amp;"】"))</f>
        <v>【0.24】</v>
      </c>
    </row>
    <row r="7" spans="1:148" s="22" customFormat="1" x14ac:dyDescent="0.15">
      <c r="A7" s="14"/>
      <c r="B7" s="23">
        <v>2021</v>
      </c>
      <c r="C7" s="23">
        <v>143413</v>
      </c>
      <c r="D7" s="23">
        <v>46</v>
      </c>
      <c r="E7" s="23">
        <v>17</v>
      </c>
      <c r="F7" s="23">
        <v>1</v>
      </c>
      <c r="G7" s="23">
        <v>0</v>
      </c>
      <c r="H7" s="23" t="s">
        <v>96</v>
      </c>
      <c r="I7" s="23" t="s">
        <v>97</v>
      </c>
      <c r="J7" s="23" t="s">
        <v>98</v>
      </c>
      <c r="K7" s="23" t="s">
        <v>99</v>
      </c>
      <c r="L7" s="23" t="s">
        <v>100</v>
      </c>
      <c r="M7" s="23" t="s">
        <v>101</v>
      </c>
      <c r="N7" s="24" t="s">
        <v>102</v>
      </c>
      <c r="O7" s="24">
        <v>50.74</v>
      </c>
      <c r="P7" s="24">
        <v>83.39</v>
      </c>
      <c r="Q7" s="24">
        <v>89.21</v>
      </c>
      <c r="R7" s="24">
        <v>2687</v>
      </c>
      <c r="S7" s="24">
        <v>32464</v>
      </c>
      <c r="T7" s="24">
        <v>17.18</v>
      </c>
      <c r="U7" s="24">
        <v>1889.64</v>
      </c>
      <c r="V7" s="24">
        <v>27014</v>
      </c>
      <c r="W7" s="24">
        <v>4.7699999999999996</v>
      </c>
      <c r="X7" s="24">
        <v>5663.31</v>
      </c>
      <c r="Y7" s="24" t="s">
        <v>102</v>
      </c>
      <c r="Z7" s="24" t="s">
        <v>102</v>
      </c>
      <c r="AA7" s="24" t="s">
        <v>102</v>
      </c>
      <c r="AB7" s="24">
        <v>96.78</v>
      </c>
      <c r="AC7" s="24">
        <v>103.84</v>
      </c>
      <c r="AD7" s="24" t="s">
        <v>102</v>
      </c>
      <c r="AE7" s="24" t="s">
        <v>102</v>
      </c>
      <c r="AF7" s="24" t="s">
        <v>102</v>
      </c>
      <c r="AG7" s="24">
        <v>106.75</v>
      </c>
      <c r="AH7" s="24">
        <v>109.7</v>
      </c>
      <c r="AI7" s="24">
        <v>107.02</v>
      </c>
      <c r="AJ7" s="24" t="s">
        <v>102</v>
      </c>
      <c r="AK7" s="24" t="s">
        <v>102</v>
      </c>
      <c r="AL7" s="24" t="s">
        <v>102</v>
      </c>
      <c r="AM7" s="24">
        <v>10.14</v>
      </c>
      <c r="AN7" s="24">
        <v>0</v>
      </c>
      <c r="AO7" s="24" t="s">
        <v>102</v>
      </c>
      <c r="AP7" s="24" t="s">
        <v>102</v>
      </c>
      <c r="AQ7" s="24" t="s">
        <v>102</v>
      </c>
      <c r="AR7" s="24">
        <v>7.23</v>
      </c>
      <c r="AS7" s="24">
        <v>0.1</v>
      </c>
      <c r="AT7" s="24">
        <v>3.09</v>
      </c>
      <c r="AU7" s="24" t="s">
        <v>102</v>
      </c>
      <c r="AV7" s="24" t="s">
        <v>102</v>
      </c>
      <c r="AW7" s="24" t="s">
        <v>102</v>
      </c>
      <c r="AX7" s="24">
        <v>34.270000000000003</v>
      </c>
      <c r="AY7" s="24">
        <v>61</v>
      </c>
      <c r="AZ7" s="24" t="s">
        <v>102</v>
      </c>
      <c r="BA7" s="24" t="s">
        <v>102</v>
      </c>
      <c r="BB7" s="24" t="s">
        <v>102</v>
      </c>
      <c r="BC7" s="24">
        <v>38.76</v>
      </c>
      <c r="BD7" s="24">
        <v>49.21</v>
      </c>
      <c r="BE7" s="24">
        <v>71.39</v>
      </c>
      <c r="BF7" s="24" t="s">
        <v>102</v>
      </c>
      <c r="BG7" s="24" t="s">
        <v>102</v>
      </c>
      <c r="BH7" s="24" t="s">
        <v>102</v>
      </c>
      <c r="BI7" s="24">
        <v>1966.48</v>
      </c>
      <c r="BJ7" s="24">
        <v>1468.45</v>
      </c>
      <c r="BK7" s="24" t="s">
        <v>102</v>
      </c>
      <c r="BL7" s="24" t="s">
        <v>102</v>
      </c>
      <c r="BM7" s="24" t="s">
        <v>102</v>
      </c>
      <c r="BN7" s="24">
        <v>1303.55</v>
      </c>
      <c r="BO7" s="24">
        <v>1172.21</v>
      </c>
      <c r="BP7" s="24">
        <v>669.11</v>
      </c>
      <c r="BQ7" s="24" t="s">
        <v>102</v>
      </c>
      <c r="BR7" s="24" t="s">
        <v>102</v>
      </c>
      <c r="BS7" s="24" t="s">
        <v>102</v>
      </c>
      <c r="BT7" s="24">
        <v>96.41</v>
      </c>
      <c r="BU7" s="24">
        <v>95.74</v>
      </c>
      <c r="BV7" s="24" t="s">
        <v>102</v>
      </c>
      <c r="BW7" s="24" t="s">
        <v>102</v>
      </c>
      <c r="BX7" s="24" t="s">
        <v>102</v>
      </c>
      <c r="BY7" s="24">
        <v>78.510000000000005</v>
      </c>
      <c r="BZ7" s="24">
        <v>79.55</v>
      </c>
      <c r="CA7" s="24">
        <v>99.73</v>
      </c>
      <c r="CB7" s="24" t="s">
        <v>102</v>
      </c>
      <c r="CC7" s="24" t="s">
        <v>102</v>
      </c>
      <c r="CD7" s="24" t="s">
        <v>102</v>
      </c>
      <c r="CE7" s="24">
        <v>147.26</v>
      </c>
      <c r="CF7" s="24">
        <v>150.28</v>
      </c>
      <c r="CG7" s="24" t="s">
        <v>102</v>
      </c>
      <c r="CH7" s="24" t="s">
        <v>102</v>
      </c>
      <c r="CI7" s="24" t="s">
        <v>102</v>
      </c>
      <c r="CJ7" s="24">
        <v>160.44999999999999</v>
      </c>
      <c r="CK7" s="24">
        <v>161.13</v>
      </c>
      <c r="CL7" s="24">
        <v>134.97999999999999</v>
      </c>
      <c r="CM7" s="24" t="s">
        <v>102</v>
      </c>
      <c r="CN7" s="24" t="s">
        <v>102</v>
      </c>
      <c r="CO7" s="24" t="s">
        <v>102</v>
      </c>
      <c r="CP7" s="24" t="s">
        <v>102</v>
      </c>
      <c r="CQ7" s="24" t="s">
        <v>102</v>
      </c>
      <c r="CR7" s="24" t="s">
        <v>102</v>
      </c>
      <c r="CS7" s="24" t="s">
        <v>102</v>
      </c>
      <c r="CT7" s="24" t="s">
        <v>102</v>
      </c>
      <c r="CU7" s="24">
        <v>46.3</v>
      </c>
      <c r="CV7" s="24">
        <v>47.23</v>
      </c>
      <c r="CW7" s="24">
        <v>59.99</v>
      </c>
      <c r="CX7" s="24" t="s">
        <v>102</v>
      </c>
      <c r="CY7" s="24" t="s">
        <v>102</v>
      </c>
      <c r="CZ7" s="24" t="s">
        <v>102</v>
      </c>
      <c r="DA7" s="24">
        <v>77.400000000000006</v>
      </c>
      <c r="DB7" s="24">
        <v>77.86</v>
      </c>
      <c r="DC7" s="24" t="s">
        <v>102</v>
      </c>
      <c r="DD7" s="24" t="s">
        <v>102</v>
      </c>
      <c r="DE7" s="24" t="s">
        <v>102</v>
      </c>
      <c r="DF7" s="24">
        <v>85.01</v>
      </c>
      <c r="DG7" s="24">
        <v>85.55</v>
      </c>
      <c r="DH7" s="24">
        <v>95.72</v>
      </c>
      <c r="DI7" s="24" t="s">
        <v>102</v>
      </c>
      <c r="DJ7" s="24" t="s">
        <v>102</v>
      </c>
      <c r="DK7" s="24" t="s">
        <v>102</v>
      </c>
      <c r="DL7" s="24">
        <v>0</v>
      </c>
      <c r="DM7" s="24">
        <v>5.26</v>
      </c>
      <c r="DN7" s="24" t="s">
        <v>102</v>
      </c>
      <c r="DO7" s="24" t="s">
        <v>102</v>
      </c>
      <c r="DP7" s="24" t="s">
        <v>102</v>
      </c>
      <c r="DQ7" s="24">
        <v>9.0399999999999991</v>
      </c>
      <c r="DR7" s="24">
        <v>9.35</v>
      </c>
      <c r="DS7" s="24">
        <v>38.17</v>
      </c>
      <c r="DT7" s="24" t="s">
        <v>102</v>
      </c>
      <c r="DU7" s="24" t="s">
        <v>102</v>
      </c>
      <c r="DV7" s="24" t="s">
        <v>102</v>
      </c>
      <c r="DW7" s="24">
        <v>0</v>
      </c>
      <c r="DX7" s="24">
        <v>0</v>
      </c>
      <c r="DY7" s="24" t="s">
        <v>102</v>
      </c>
      <c r="DZ7" s="24" t="s">
        <v>102</v>
      </c>
      <c r="EA7" s="24" t="s">
        <v>102</v>
      </c>
      <c r="EB7" s="24">
        <v>0</v>
      </c>
      <c r="EC7" s="24">
        <v>0.12</v>
      </c>
      <c r="ED7" s="24">
        <v>6.54</v>
      </c>
      <c r="EE7" s="24" t="s">
        <v>102</v>
      </c>
      <c r="EF7" s="24" t="s">
        <v>102</v>
      </c>
      <c r="EG7" s="24" t="s">
        <v>102</v>
      </c>
      <c r="EH7" s="24">
        <v>0</v>
      </c>
      <c r="EI7" s="24">
        <v>0</v>
      </c>
      <c r="EJ7" s="24" t="s">
        <v>102</v>
      </c>
      <c r="EK7" s="24" t="s">
        <v>102</v>
      </c>
      <c r="EL7" s="24" t="s">
        <v>102</v>
      </c>
      <c r="EM7" s="24">
        <v>0.04</v>
      </c>
      <c r="EN7" s="24">
        <v>0.06</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2023-01-24T08:07:06Z</cp:lastPrinted>
  <dcterms:created xsi:type="dcterms:W3CDTF">2023-01-12T23:29:36Z</dcterms:created>
  <dcterms:modified xsi:type="dcterms:W3CDTF">2023-01-26T07:51:30Z</dcterms:modified>
  <cp:category/>
</cp:coreProperties>
</file>