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19_綾瀬市〇　下水道\"/>
    </mc:Choice>
  </mc:AlternateContent>
  <workbookProtection workbookAlgorithmName="SHA-512" workbookHashValue="F1LAjopQ7IdJhz4v4fB4xc3nKOxEjfr4lWfJ3zfKyaJcwrVJZHnF1MSIPGxK14Pd5kIzYp8PCvkJFhn6ynOSvg==" workbookSaltValue="eKG05ZroTMulbAznxrgsT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<sst xmlns="http://schemas.openxmlformats.org/spreadsheetml/2006/main" count="297" uniqueCount="118">
  <si>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</si>
  <si>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</si>
  <si>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</si>
  <si>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</si>
  <si>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</si>
  <si>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</si>
  <si>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</si>
  <si>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</si>
  <si>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</si>
  <si>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</si>
  <si>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</si>
  <si>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</si>
  <si>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</si>
  <si>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</si>
  <si>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</si>
  <si>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</si>
  <si>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</si>
  <si>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</si>
  <si>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</si>
  <si>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</si>
  <si>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</si>
  <si>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</si>
  <si>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</si>
  <si>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</si>
  <si>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</si>
  <si>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</si>
  <si>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</si>
  <si>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</si>
  <si>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</si>
  <si>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</si>
  <si>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</si>
  <si>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</si>
  <si>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</si>
  <si>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</si>
  <si>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</si>
  <si>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</si>
  <si>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</si>
  <si>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</si>
  <si>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</si>
  <si>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</si>
  <si>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</si>
  <si>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</si>
  <si>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</si>
  <si>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</si>
  <si>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</si>
  <si>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</si>
  <si>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</si>
  <si>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</si>
  <si>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</si>
  <si>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</si>
  <si>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</si>
  <si>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</si>
  <si>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</si>
  <si>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</si>
  <si>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</si>
  <si>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</si>
  <si>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</si>
  <si>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</si>
  <si>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</si>
  <si>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</si>
  <si>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</si>
  <si>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</si>
  <si>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</si>
  <si>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</si>
  <si>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</si>
  <si>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</si>
  <si>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</si>
  <si>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</si>
  <si>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</si>
  <si>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</si>
  <si>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</si>
  <si>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</si>
  <si>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</si>
  <si>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</si>
  <si>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</si>
  <si>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</si>
  <si>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</si>
  <si>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</si>
  <si>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</si>
  <si>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</si>
  <si>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</si>
  <si>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</si>
  <si>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</si>
  <si>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</si>
  <si>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</si>
  <si>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</si>
  <si>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</si>
  <si>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</si>
  <si>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</si>
  <si>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</si>
  <si>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</si>
  <si>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</si>
  <si>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</si>
  <si>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</si>
  <si>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</si>
  <si>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綾瀬市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</si>
  <si>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</si>
  <si>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</si>
  <si>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</si>
  <si>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</si>
  <si>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</si>
  <si>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</si>
  <si>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</si>
  <si>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</si>
  <si>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</si>
  <si>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</si>
  <si>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</si>
  <si>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</si>
  <si>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</si>
  <si>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</si>
  <si>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</si>
  <si>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</si>
  <si>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</si>
  <si>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</si>
  <si>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</si>
  <si>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綾瀬市では令和２年度から地方公営企業法の一部適用を開始し、公営企業会計となりました。
①経常収支比率については128%であり、類似団体平均値を上回りました。
②該当ありません。
③流動比率については、類似団体平均値を下回っております。これは１年以内（令和４年度）に償還する企業債の金額が大きいためです。なお、今後数年の間は企業債償還金の額は減少していく見込です。
④企業債残高対事業規模比率については、類似団体平均値を下回っております。企業債残高は今後数年の間は減少していく見込です。
⑤経費回収率については、97％と類似団体平均値を上回りました。しかしながら基準となる100%に届いていない状況です。
⑥汚水処理原価については、ほぼ類似団体平均値と同様になりました。
⑦施設利用率については、ほぼ類似団体平均値と同様になりました。
⑧水洗化率については99％を超えており、類似団体平均値を上回りました。</t>
    <rPh sb="166" eb="168">
      <t>ショウカン</t>
    </rPh>
    <rPh sb="168" eb="169">
      <t>キン</t>
    </rPh>
    <rPh sb="231" eb="232">
      <t>アイダ</t>
    </rPh>
    <phoneticPr fontId="4"/>
  </si>
  <si>
    <t>　綾瀬市の公共下水道は供用開始から約35年が経過しており、徐々に更新時期が近付いている状況です。
①②有形固定資産減価償却率及び管渠老朽化率については数値上は低くなっておりますが、実際の老朽化の状況は上記のとおりです。
③管渠改善率については、令和３年度は０％となりました。ストックマネジメント計画に基づき必要に応じて今後も管渠の更新を実施していきます。</t>
    <phoneticPr fontId="4"/>
  </si>
  <si>
    <t>　今年度の経費回収率は約97％であり、企業会計導入前の80％台と比べると改善されておりますが、経費回収率は100％を達成する必要があります。経費の削減に引き続き努めるとともに、下水道使用料の改定による経費回収率の改善を検討中です。
　また、今後老朽化が進んだ管渠の更新費用が発生する見込です。経営戦略及びストックマネジメント計画に基づき、更新に必要な資金を将来に向けて確保していくのが課題となっております。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</si>
</sst>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011-48AC-A86C-BB5A367A5C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0.24</c:v>
                </c:pt>
              </c:numCache>
            </c:numRef>
          </c:val>
          <c:smooth val="0"/>
          <c:extLst>
            <c:ext xmlns:c16="http://schemas.microsoft.com/office/drawing/2014/chart" uri="{C3380CC4-5D6E-409C-BE32-E72D297353CC}">
              <c16:uniqueId val="{00000001-C011-48AC-A86C-BB5A367A5C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65.290000000000006</c:v>
                </c:pt>
                <c:pt idx="4">
                  <c:v>64.489999999999995</c:v>
                </c:pt>
              </c:numCache>
            </c:numRef>
          </c:val>
          <c:extLst>
            <c:ext xmlns:c16="http://schemas.microsoft.com/office/drawing/2014/chart" uri="{C3380CC4-5D6E-409C-BE32-E72D297353CC}">
              <c16:uniqueId val="{00000000-D743-4E15-A3F9-79B859D253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60.78</c:v>
                </c:pt>
                <c:pt idx="4">
                  <c:v>59.96</c:v>
                </c:pt>
              </c:numCache>
            </c:numRef>
          </c:val>
          <c:smooth val="0"/>
          <c:extLst>
            <c:ext xmlns:c16="http://schemas.microsoft.com/office/drawing/2014/chart" uri="{C3380CC4-5D6E-409C-BE32-E72D297353CC}">
              <c16:uniqueId val="{00000001-D743-4E15-A3F9-79B859D253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99.16</c:v>
                </c:pt>
                <c:pt idx="4">
                  <c:v>99.19</c:v>
                </c:pt>
              </c:numCache>
            </c:numRef>
          </c:val>
          <c:extLst>
            <c:ext xmlns:c16="http://schemas.microsoft.com/office/drawing/2014/chart" uri="{C3380CC4-5D6E-409C-BE32-E72D297353CC}">
              <c16:uniqueId val="{00000000-0A13-4A7B-84CE-2C326E18A4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94.17</c:v>
                </c:pt>
                <c:pt idx="4">
                  <c:v>94.27</c:v>
                </c:pt>
              </c:numCache>
            </c:numRef>
          </c:val>
          <c:smooth val="0"/>
          <c:extLst>
            <c:ext xmlns:c16="http://schemas.microsoft.com/office/drawing/2014/chart" uri="{C3380CC4-5D6E-409C-BE32-E72D297353CC}">
              <c16:uniqueId val="{00000001-0A13-4A7B-84CE-2C326E18A4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128.22999999999999</c:v>
                </c:pt>
                <c:pt idx="4">
                  <c:v>128.27000000000001</c:v>
                </c:pt>
              </c:numCache>
            </c:numRef>
          </c:val>
          <c:extLst>
            <c:ext xmlns:c16="http://schemas.microsoft.com/office/drawing/2014/chart" uri="{C3380CC4-5D6E-409C-BE32-E72D297353CC}">
              <c16:uniqueId val="{00000000-3D68-4C61-9E75-CA7F59F0CF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106.67</c:v>
                </c:pt>
                <c:pt idx="4">
                  <c:v>106.9</c:v>
                </c:pt>
              </c:numCache>
            </c:numRef>
          </c:val>
          <c:smooth val="0"/>
          <c:extLst>
            <c:ext xmlns:c16="http://schemas.microsoft.com/office/drawing/2014/chart" uri="{C3380CC4-5D6E-409C-BE32-E72D297353CC}">
              <c16:uniqueId val="{00000001-3D68-4C61-9E75-CA7F59F0CF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4.0999999999999996</c:v>
                </c:pt>
                <c:pt idx="4">
                  <c:v>7.99</c:v>
                </c:pt>
              </c:numCache>
            </c:numRef>
          </c:val>
          <c:extLst>
            <c:ext xmlns:c16="http://schemas.microsoft.com/office/drawing/2014/chart" uri="{C3380CC4-5D6E-409C-BE32-E72D297353CC}">
              <c16:uniqueId val="{00000000-7FE6-44CE-B051-1B2B957F87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23.25</c:v>
                </c:pt>
                <c:pt idx="4">
                  <c:v>25.2</c:v>
                </c:pt>
              </c:numCache>
            </c:numRef>
          </c:val>
          <c:smooth val="0"/>
          <c:extLst>
            <c:ext xmlns:c16="http://schemas.microsoft.com/office/drawing/2014/chart" uri="{C3380CC4-5D6E-409C-BE32-E72D297353CC}">
              <c16:uniqueId val="{00000001-7FE6-44CE-B051-1B2B957F87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2D-4592-AB63-B360669000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1.06</c:v>
                </c:pt>
                <c:pt idx="4">
                  <c:v>2.02</c:v>
                </c:pt>
              </c:numCache>
            </c:numRef>
          </c:val>
          <c:smooth val="0"/>
          <c:extLst>
            <c:ext xmlns:c16="http://schemas.microsoft.com/office/drawing/2014/chart" uri="{C3380CC4-5D6E-409C-BE32-E72D297353CC}">
              <c16:uniqueId val="{00000001-0E2D-4592-AB63-B360669000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01F-4BC0-A1C1-1F25409CC0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3.68</c:v>
                </c:pt>
                <c:pt idx="4">
                  <c:v>5.3</c:v>
                </c:pt>
              </c:numCache>
            </c:numRef>
          </c:val>
          <c:smooth val="0"/>
          <c:extLst>
            <c:ext xmlns:c16="http://schemas.microsoft.com/office/drawing/2014/chart" uri="{C3380CC4-5D6E-409C-BE32-E72D297353CC}">
              <c16:uniqueId val="{00000001-001F-4BC0-A1C1-1F25409CC0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16</c:v>
                </c:pt>
                <c:pt idx="4">
                  <c:v>26.16</c:v>
                </c:pt>
              </c:numCache>
            </c:numRef>
          </c:val>
          <c:extLst>
            <c:ext xmlns:c16="http://schemas.microsoft.com/office/drawing/2014/chart" uri="{C3380CC4-5D6E-409C-BE32-E72D297353CC}">
              <c16:uniqueId val="{00000000-BF75-4787-9281-E841F0A1D1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67.86</c:v>
                </c:pt>
                <c:pt idx="4">
                  <c:v>72.92</c:v>
                </c:pt>
              </c:numCache>
            </c:numRef>
          </c:val>
          <c:smooth val="0"/>
          <c:extLst>
            <c:ext xmlns:c16="http://schemas.microsoft.com/office/drawing/2014/chart" uri="{C3380CC4-5D6E-409C-BE32-E72D297353CC}">
              <c16:uniqueId val="{00000001-BF75-4787-9281-E841F0A1D1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680.84</c:v>
                </c:pt>
                <c:pt idx="4">
                  <c:v>610.02</c:v>
                </c:pt>
              </c:numCache>
            </c:numRef>
          </c:val>
          <c:extLst>
            <c:ext xmlns:c16="http://schemas.microsoft.com/office/drawing/2014/chart" uri="{C3380CC4-5D6E-409C-BE32-E72D297353CC}">
              <c16:uniqueId val="{00000000-3D5F-4E3F-9F30-FFA5B9C257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709.4</c:v>
                </c:pt>
                <c:pt idx="4">
                  <c:v>734.47</c:v>
                </c:pt>
              </c:numCache>
            </c:numRef>
          </c:val>
          <c:smooth val="0"/>
          <c:extLst>
            <c:ext xmlns:c16="http://schemas.microsoft.com/office/drawing/2014/chart" uri="{C3380CC4-5D6E-409C-BE32-E72D297353CC}">
              <c16:uniqueId val="{00000001-3D5F-4E3F-9F30-FFA5B9C257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96.35</c:v>
                </c:pt>
                <c:pt idx="4">
                  <c:v>97.23</c:v>
                </c:pt>
              </c:numCache>
            </c:numRef>
          </c:val>
          <c:extLst>
            <c:ext xmlns:c16="http://schemas.microsoft.com/office/drawing/2014/chart" uri="{C3380CC4-5D6E-409C-BE32-E72D297353CC}">
              <c16:uniqueId val="{00000000-3442-4D56-8A2E-78B7471323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91.14</c:v>
                </c:pt>
                <c:pt idx="4">
                  <c:v>90.69</c:v>
                </c:pt>
              </c:numCache>
            </c:numRef>
          </c:val>
          <c:smooth val="0"/>
          <c:extLst>
            <c:ext xmlns:c16="http://schemas.microsoft.com/office/drawing/2014/chart" uri="{C3380CC4-5D6E-409C-BE32-E72D297353CC}">
              <c16:uniqueId val="{00000001-3442-4D56-8A2E-78B7471323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136</c:v>
                </c:pt>
                <c:pt idx="4">
                  <c:v>135.44</c:v>
                </c:pt>
              </c:numCache>
            </c:numRef>
          </c:val>
          <c:extLst>
            <c:ext xmlns:c16="http://schemas.microsoft.com/office/drawing/2014/chart" uri="{C3380CC4-5D6E-409C-BE32-E72D297353CC}">
              <c16:uniqueId val="{00000000-CF33-4CAB-AAC1-D2F40145AD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136.86000000000001</c:v>
                </c:pt>
                <c:pt idx="4">
                  <c:v>138.52000000000001</c:v>
                </c:pt>
              </c:numCache>
            </c:numRef>
          </c:val>
          <c:smooth val="0"/>
          <c:extLst>
            <c:ext xmlns:c16="http://schemas.microsoft.com/office/drawing/2014/chart" uri="{C3380CC4-5D6E-409C-BE32-E72D297353CC}">
              <c16:uniqueId val="{00000001-CF33-4CAB-AAC1-D2F40145AD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63" zoomScaleNormal="63" workbookViewId="0">
      <selection activeCell="CF25" sqref="CF2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神奈川県　綾瀬市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Bc1</v>
      </c>
      <c r="X8" s="66"/>
      <c r="Y8" s="66"/>
      <c r="Z8" s="66"/>
      <c r="AA8" s="66"/>
      <c r="AB8" s="66"/>
      <c r="AC8" s="66"/>
      <c r="AD8" s="67" t="str">
        <f>データ!$M$6</f>
        <v>非設置</v>
      </c>
      <c r="AE8" s="67"/>
      <c r="AF8" s="67"/>
      <c r="AG8" s="67"/>
      <c r="AH8" s="67"/>
      <c r="AI8" s="67"/>
      <c r="AJ8" s="67"/>
      <c r="AK8" s="3"/>
      <c r="AL8" s="55">
        <f>データ!S6</f>
        <v>84445</v>
      </c>
      <c r="AM8" s="55"/>
      <c r="AN8" s="55"/>
      <c r="AO8" s="55"/>
      <c r="AP8" s="55"/>
      <c r="AQ8" s="55"/>
      <c r="AR8" s="55"/>
      <c r="AS8" s="55"/>
      <c r="AT8" s="54">
        <f>データ!T6</f>
        <v>22.14</v>
      </c>
      <c r="AU8" s="54"/>
      <c r="AV8" s="54"/>
      <c r="AW8" s="54"/>
      <c r="AX8" s="54"/>
      <c r="AY8" s="54"/>
      <c r="AZ8" s="54"/>
      <c r="BA8" s="54"/>
      <c r="BB8" s="54">
        <f>データ!U6</f>
        <v>3814.14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71.66</v>
      </c>
      <c r="J10" s="54"/>
      <c r="K10" s="54"/>
      <c r="L10" s="54"/>
      <c r="M10" s="54"/>
      <c r="N10" s="54"/>
      <c r="O10" s="54"/>
      <c r="P10" s="54">
        <f>データ!P6</f>
        <v>94.33</v>
      </c>
      <c r="Q10" s="54"/>
      <c r="R10" s="54"/>
      <c r="S10" s="54"/>
      <c r="T10" s="54"/>
      <c r="U10" s="54"/>
      <c r="V10" s="54"/>
      <c r="W10" s="54">
        <f>データ!Q6</f>
        <v>85.08</v>
      </c>
      <c r="X10" s="54"/>
      <c r="Y10" s="54"/>
      <c r="Z10" s="54"/>
      <c r="AA10" s="54"/>
      <c r="AB10" s="54"/>
      <c r="AC10" s="54"/>
      <c r="AD10" s="55">
        <f>データ!R6</f>
        <v>2289</v>
      </c>
      <c r="AE10" s="55"/>
      <c r="AF10" s="55"/>
      <c r="AG10" s="55"/>
      <c r="AH10" s="55"/>
      <c r="AI10" s="55"/>
      <c r="AJ10" s="55"/>
      <c r="AK10" s="2"/>
      <c r="AL10" s="55">
        <f>データ!V6</f>
        <v>79572</v>
      </c>
      <c r="AM10" s="55"/>
      <c r="AN10" s="55"/>
      <c r="AO10" s="55"/>
      <c r="AP10" s="55"/>
      <c r="AQ10" s="55"/>
      <c r="AR10" s="55"/>
      <c r="AS10" s="55"/>
      <c r="AT10" s="54">
        <f>データ!W6</f>
        <v>11.02</v>
      </c>
      <c r="AU10" s="54"/>
      <c r="AV10" s="54"/>
      <c r="AW10" s="54"/>
      <c r="AX10" s="54"/>
      <c r="AY10" s="54"/>
      <c r="AZ10" s="54"/>
      <c r="BA10" s="54"/>
      <c r="BB10" s="54">
        <f>データ!X6</f>
        <v>7220.69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L9S+kXEfRQARI3lS2qKyKn5fLZDGnnFK4Q4Di1SYu1QiQUYVM0Kh+juvCES4e/luoehjdxQa2rj91b0kj4rxxA==" saltValue="APLsmxxGSQli80s7AQot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2021</v>
      </c>
      <c r="C6" s="19">
        <f t="shared" ref="C6:X6" si="3">C7</f>
        <v>142182</v>
      </c>
      <c r="D6" s="19">
        <f t="shared" si="3"/>
        <v>46</v>
      </c>
      <c r="E6" s="19">
        <f t="shared" si="3"/>
        <v>17</v>
      </c>
      <c r="F6" s="19">
        <f t="shared" si="3"/>
        <v>1</v>
      </c>
      <c r="G6" s="19">
        <f t="shared" si="3"/>
        <v>0</v>
      </c>
      <c r="H6" s="19" t="str">
        <f t="shared" si="3"/>
        <v>神奈川県　綾瀬市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71.66</v>
      </c>
      <c r="P6" s="20">
        <f t="shared" si="3"/>
        <v>94.33</v>
      </c>
      <c r="Q6" s="20">
        <f t="shared" si="3"/>
        <v>85.08</v>
      </c>
      <c r="R6" s="20">
        <f t="shared" si="3"/>
        <v>2289</v>
      </c>
      <c r="S6" s="20">
        <f t="shared" si="3"/>
        <v>84445</v>
      </c>
      <c r="T6" s="20">
        <f t="shared" si="3"/>
        <v>22.14</v>
      </c>
      <c r="U6" s="20">
        <f t="shared" si="3"/>
        <v>3814.14</v>
      </c>
      <c r="V6" s="20">
        <f t="shared" si="3"/>
        <v>79572</v>
      </c>
      <c r="W6" s="20">
        <f t="shared" si="3"/>
        <v>11.02</v>
      </c>
      <c r="X6" s="20">
        <f t="shared" si="3"/>
        <v>7220.69</v>
      </c>
      <c r="Y6" s="21" t="str">
        <f>IF(Y7="",NA(),Y7)</f>
        <v>-</v>
      </c>
      <c r="Z6" s="21" t="str">
        <f t="shared" ref="Z6:AH6" si="4">IF(Z7="",NA(),Z7)</f>
        <v>-</v>
      </c>
      <c r="AA6" s="21" t="str">
        <f t="shared" si="4"/>
        <v>-</v>
      </c>
      <c r="AB6" s="21">
        <f t="shared" si="4"/>
        <v>128.22999999999999</v>
      </c>
      <c r="AC6" s="21">
        <f t="shared" si="4"/>
        <v>128.27000000000001</v>
      </c>
      <c r="AD6" s="21" t="str">
        <f t="shared" si="4"/>
        <v>-</v>
      </c>
      <c r="AE6" s="21" t="str">
        <f t="shared" si="4"/>
        <v>-</v>
      </c>
      <c r="AF6" s="21" t="str">
        <f t="shared" si="4"/>
        <v>-</v>
      </c>
      <c r="AG6" s="21">
        <f t="shared" si="4"/>
        <v>106.67</v>
      </c>
      <c r="AH6" s="21">
        <f t="shared" si="4"/>
        <v>106.9</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3.68</v>
      </c>
      <c r="AS6" s="21">
        <f t="shared" si="5"/>
        <v>5.3</v>
      </c>
      <c r="AT6" s="20" t="str">
        <f>IF(AT7="","",IF(AT7="-","【-】","【"&amp;SUBSTITUTE(TEXT(AT7,"#,##0.00"),"-","△")&amp;"】"))</f>
        <v>【3.09】</v>
      </c>
      <c r="AU6" s="21" t="str">
        <f>IF(AU7="",NA(),AU7)</f>
        <v>-</v>
      </c>
      <c r="AV6" s="21" t="str">
        <f t="shared" ref="AV6:BD6" si="6">IF(AV7="",NA(),AV7)</f>
        <v>-</v>
      </c>
      <c r="AW6" s="21" t="str">
        <f t="shared" si="6"/>
        <v>-</v>
      </c>
      <c r="AX6" s="21">
        <f t="shared" si="6"/>
        <v>16</v>
      </c>
      <c r="AY6" s="21">
        <f t="shared" si="6"/>
        <v>26.16</v>
      </c>
      <c r="AZ6" s="21" t="str">
        <f t="shared" si="6"/>
        <v>-</v>
      </c>
      <c r="BA6" s="21" t="str">
        <f t="shared" si="6"/>
        <v>-</v>
      </c>
      <c r="BB6" s="21" t="str">
        <f t="shared" si="6"/>
        <v>-</v>
      </c>
      <c r="BC6" s="21">
        <f t="shared" si="6"/>
        <v>67.86</v>
      </c>
      <c r="BD6" s="21">
        <f t="shared" si="6"/>
        <v>72.92</v>
      </c>
      <c r="BE6" s="20" t="str">
        <f>IF(BE7="","",IF(BE7="-","【-】","【"&amp;SUBSTITUTE(TEXT(BE7,"#,##0.00"),"-","△")&amp;"】"))</f>
        <v>【71.39】</v>
      </c>
      <c r="BF6" s="21" t="str">
        <f>IF(BF7="",NA(),BF7)</f>
        <v>-</v>
      </c>
      <c r="BG6" s="21" t="str">
        <f t="shared" ref="BG6:BO6" si="7">IF(BG7="",NA(),BG7)</f>
        <v>-</v>
      </c>
      <c r="BH6" s="21" t="str">
        <f t="shared" si="7"/>
        <v>-</v>
      </c>
      <c r="BI6" s="21">
        <f t="shared" si="7"/>
        <v>680.84</v>
      </c>
      <c r="BJ6" s="21">
        <f t="shared" si="7"/>
        <v>610.02</v>
      </c>
      <c r="BK6" s="21" t="str">
        <f t="shared" si="7"/>
        <v>-</v>
      </c>
      <c r="BL6" s="21" t="str">
        <f t="shared" si="7"/>
        <v>-</v>
      </c>
      <c r="BM6" s="21" t="str">
        <f t="shared" si="7"/>
        <v>-</v>
      </c>
      <c r="BN6" s="21">
        <f t="shared" si="7"/>
        <v>709.4</v>
      </c>
      <c r="BO6" s="21">
        <f t="shared" si="7"/>
        <v>734.47</v>
      </c>
      <c r="BP6" s="20" t="str">
        <f>IF(BP7="","",IF(BP7="-","【-】","【"&amp;SUBSTITUTE(TEXT(BP7,"#,##0.00"),"-","△")&amp;"】"))</f>
        <v>【669.11】</v>
      </c>
      <c r="BQ6" s="21" t="str">
        <f>IF(BQ7="",NA(),BQ7)</f>
        <v>-</v>
      </c>
      <c r="BR6" s="21" t="str">
        <f t="shared" ref="BR6:BZ6" si="8">IF(BR7="",NA(),BR7)</f>
        <v>-</v>
      </c>
      <c r="BS6" s="21" t="str">
        <f t="shared" si="8"/>
        <v>-</v>
      </c>
      <c r="BT6" s="21">
        <f t="shared" si="8"/>
        <v>96.35</v>
      </c>
      <c r="BU6" s="21">
        <f t="shared" si="8"/>
        <v>97.23</v>
      </c>
      <c r="BV6" s="21" t="str">
        <f t="shared" si="8"/>
        <v>-</v>
      </c>
      <c r="BW6" s="21" t="str">
        <f t="shared" si="8"/>
        <v>-</v>
      </c>
      <c r="BX6" s="21" t="str">
        <f t="shared" si="8"/>
        <v>-</v>
      </c>
      <c r="BY6" s="21">
        <f t="shared" si="8"/>
        <v>91.14</v>
      </c>
      <c r="BZ6" s="21">
        <f t="shared" si="8"/>
        <v>90.69</v>
      </c>
      <c r="CA6" s="20" t="str">
        <f>IF(CA7="","",IF(CA7="-","【-】","【"&amp;SUBSTITUTE(TEXT(CA7,"#,##0.00"),"-","△")&amp;"】"))</f>
        <v>【99.73】</v>
      </c>
      <c r="CB6" s="21" t="str">
        <f>IF(CB7="",NA(),CB7)</f>
        <v>-</v>
      </c>
      <c r="CC6" s="21" t="str">
        <f t="shared" ref="CC6:CK6" si="9">IF(CC7="",NA(),CC7)</f>
        <v>-</v>
      </c>
      <c r="CD6" s="21" t="str">
        <f t="shared" si="9"/>
        <v>-</v>
      </c>
      <c r="CE6" s="21">
        <f t="shared" si="9"/>
        <v>136</v>
      </c>
      <c r="CF6" s="21">
        <f t="shared" si="9"/>
        <v>135.44</v>
      </c>
      <c r="CG6" s="21" t="str">
        <f t="shared" si="9"/>
        <v>-</v>
      </c>
      <c r="CH6" s="21" t="str">
        <f t="shared" si="9"/>
        <v>-</v>
      </c>
      <c r="CI6" s="21" t="str">
        <f t="shared" si="9"/>
        <v>-</v>
      </c>
      <c r="CJ6" s="21">
        <f t="shared" si="9"/>
        <v>136.86000000000001</v>
      </c>
      <c r="CK6" s="21">
        <f t="shared" si="9"/>
        <v>138.52000000000001</v>
      </c>
      <c r="CL6" s="20" t="str">
        <f>IF(CL7="","",IF(CL7="-","【-】","【"&amp;SUBSTITUTE(TEXT(CL7,"#,##0.00"),"-","△")&amp;"】"))</f>
        <v>【134.98】</v>
      </c>
      <c r="CM6" s="21" t="str">
        <f>IF(CM7="",NA(),CM7)</f>
        <v>-</v>
      </c>
      <c r="CN6" s="21" t="str">
        <f t="shared" ref="CN6:CV6" si="10">IF(CN7="",NA(),CN7)</f>
        <v>-</v>
      </c>
      <c r="CO6" s="21" t="str">
        <f t="shared" si="10"/>
        <v>-</v>
      </c>
      <c r="CP6" s="21">
        <f t="shared" si="10"/>
        <v>65.290000000000006</v>
      </c>
      <c r="CQ6" s="21">
        <f t="shared" si="10"/>
        <v>64.489999999999995</v>
      </c>
      <c r="CR6" s="21" t="str">
        <f t="shared" si="10"/>
        <v>-</v>
      </c>
      <c r="CS6" s="21" t="str">
        <f t="shared" si="10"/>
        <v>-</v>
      </c>
      <c r="CT6" s="21" t="str">
        <f t="shared" si="10"/>
        <v>-</v>
      </c>
      <c r="CU6" s="21">
        <f t="shared" si="10"/>
        <v>60.78</v>
      </c>
      <c r="CV6" s="21">
        <f t="shared" si="10"/>
        <v>59.96</v>
      </c>
      <c r="CW6" s="20" t="str">
        <f>IF(CW7="","",IF(CW7="-","【-】","【"&amp;SUBSTITUTE(TEXT(CW7,"#,##0.00"),"-","△")&amp;"】"))</f>
        <v>【59.99】</v>
      </c>
      <c r="CX6" s="21" t="str">
        <f>IF(CX7="",NA(),CX7)</f>
        <v>-</v>
      </c>
      <c r="CY6" s="21" t="str">
        <f t="shared" ref="CY6:DG6" si="11">IF(CY7="",NA(),CY7)</f>
        <v>-</v>
      </c>
      <c r="CZ6" s="21" t="str">
        <f t="shared" si="11"/>
        <v>-</v>
      </c>
      <c r="DA6" s="21">
        <f t="shared" si="11"/>
        <v>99.16</v>
      </c>
      <c r="DB6" s="21">
        <f t="shared" si="11"/>
        <v>99.19</v>
      </c>
      <c r="DC6" s="21" t="str">
        <f t="shared" si="11"/>
        <v>-</v>
      </c>
      <c r="DD6" s="21" t="str">
        <f t="shared" si="11"/>
        <v>-</v>
      </c>
      <c r="DE6" s="21" t="str">
        <f t="shared" si="11"/>
        <v>-</v>
      </c>
      <c r="DF6" s="21">
        <f t="shared" si="11"/>
        <v>94.17</v>
      </c>
      <c r="DG6" s="21">
        <f t="shared" si="11"/>
        <v>94.27</v>
      </c>
      <c r="DH6" s="20" t="str">
        <f>IF(DH7="","",IF(DH7="-","【-】","【"&amp;SUBSTITUTE(TEXT(DH7,"#,##0.00"),"-","△")&amp;"】"))</f>
        <v>【95.72】</v>
      </c>
      <c r="DI6" s="21" t="str">
        <f>IF(DI7="",NA(),DI7)</f>
        <v>-</v>
      </c>
      <c r="DJ6" s="21" t="str">
        <f t="shared" ref="DJ6:DR6" si="12">IF(DJ7="",NA(),DJ7)</f>
        <v>-</v>
      </c>
      <c r="DK6" s="21" t="str">
        <f t="shared" si="12"/>
        <v>-</v>
      </c>
      <c r="DL6" s="21">
        <f t="shared" si="12"/>
        <v>4.0999999999999996</v>
      </c>
      <c r="DM6" s="21">
        <f t="shared" si="12"/>
        <v>7.99</v>
      </c>
      <c r="DN6" s="21" t="str">
        <f t="shared" si="12"/>
        <v>-</v>
      </c>
      <c r="DO6" s="21" t="str">
        <f t="shared" si="12"/>
        <v>-</v>
      </c>
      <c r="DP6" s="21" t="str">
        <f t="shared" si="12"/>
        <v>-</v>
      </c>
      <c r="DQ6" s="21">
        <f t="shared" si="12"/>
        <v>23.25</v>
      </c>
      <c r="DR6" s="21">
        <f t="shared" si="12"/>
        <v>25.2</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1.06</v>
      </c>
      <c r="EC6" s="21">
        <f t="shared" si="13"/>
        <v>2.02</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1">
        <f t="shared" si="14"/>
        <v>0.24</v>
      </c>
      <c r="EO6" s="20" t="str">
        <f>IF(EO7="","",IF(EO7="-","【-】","【"&amp;SUBSTITUTE(TEXT(EO7,"#,##0.00"),"-","△")&amp;"】"))</f>
        <v>【0.24】</v>
      </c>
    </row>
    <row r="7" spans="1:148" s="22" customFormat="1" x14ac:dyDescent="0.2">
      <c r="A7" s="14"/>
      <c r="B7" s="23">
        <v>2021</v>
      </c>
      <c r="C7" s="23">
        <v>142182</v>
      </c>
      <c r="D7" s="23">
        <v>46</v>
      </c>
      <c r="E7" s="23">
        <v>17</v>
      </c>
      <c r="F7" s="23">
        <v>1</v>
      </c>
      <c r="G7" s="23">
        <v>0</v>
      </c>
      <c r="H7" s="23" t="s">
        <v>95</v>
      </c>
      <c r="I7" s="23" t="s">
        <v>96</v>
      </c>
      <c r="J7" s="23" t="s">
        <v>97</v>
      </c>
      <c r="K7" s="23" t="s">
        <v>98</v>
      </c>
      <c r="L7" s="23" t="s">
        <v>99</v>
      </c>
      <c r="M7" s="23" t="s">
        <v>100</v>
      </c>
      <c r="N7" s="24" t="s">
        <v>101</v>
      </c>
      <c r="O7" s="24">
        <v>71.66</v>
      </c>
      <c r="P7" s="24">
        <v>94.33</v>
      </c>
      <c r="Q7" s="24">
        <v>85.08</v>
      </c>
      <c r="R7" s="24">
        <v>2289</v>
      </c>
      <c r="S7" s="24">
        <v>84445</v>
      </c>
      <c r="T7" s="24">
        <v>22.14</v>
      </c>
      <c r="U7" s="24">
        <v>3814.14</v>
      </c>
      <c r="V7" s="24">
        <v>79572</v>
      </c>
      <c r="W7" s="24">
        <v>11.02</v>
      </c>
      <c r="X7" s="24">
        <v>7220.69</v>
      </c>
      <c r="Y7" s="24" t="s">
        <v>101</v>
      </c>
      <c r="Z7" s="24" t="s">
        <v>101</v>
      </c>
      <c r="AA7" s="24" t="s">
        <v>101</v>
      </c>
      <c r="AB7" s="24">
        <v>128.22999999999999</v>
      </c>
      <c r="AC7" s="24">
        <v>128.27000000000001</v>
      </c>
      <c r="AD7" s="24" t="s">
        <v>101</v>
      </c>
      <c r="AE7" s="24" t="s">
        <v>101</v>
      </c>
      <c r="AF7" s="24" t="s">
        <v>101</v>
      </c>
      <c r="AG7" s="24">
        <v>106.67</v>
      </c>
      <c r="AH7" s="24">
        <v>106.9</v>
      </c>
      <c r="AI7" s="24">
        <v>107.02</v>
      </c>
      <c r="AJ7" s="24" t="s">
        <v>101</v>
      </c>
      <c r="AK7" s="24" t="s">
        <v>101</v>
      </c>
      <c r="AL7" s="24" t="s">
        <v>101</v>
      </c>
      <c r="AM7" s="24">
        <v>0</v>
      </c>
      <c r="AN7" s="24">
        <v>0</v>
      </c>
      <c r="AO7" s="24" t="s">
        <v>101</v>
      </c>
      <c r="AP7" s="24" t="s">
        <v>101</v>
      </c>
      <c r="AQ7" s="24" t="s">
        <v>101</v>
      </c>
      <c r="AR7" s="24">
        <v>3.68</v>
      </c>
      <c r="AS7" s="24">
        <v>5.3</v>
      </c>
      <c r="AT7" s="24">
        <v>3.09</v>
      </c>
      <c r="AU7" s="24" t="s">
        <v>101</v>
      </c>
      <c r="AV7" s="24" t="s">
        <v>101</v>
      </c>
      <c r="AW7" s="24" t="s">
        <v>101</v>
      </c>
      <c r="AX7" s="24">
        <v>16</v>
      </c>
      <c r="AY7" s="24">
        <v>26.16</v>
      </c>
      <c r="AZ7" s="24" t="s">
        <v>101</v>
      </c>
      <c r="BA7" s="24" t="s">
        <v>101</v>
      </c>
      <c r="BB7" s="24" t="s">
        <v>101</v>
      </c>
      <c r="BC7" s="24">
        <v>67.86</v>
      </c>
      <c r="BD7" s="24">
        <v>72.92</v>
      </c>
      <c r="BE7" s="24">
        <v>71.39</v>
      </c>
      <c r="BF7" s="24" t="s">
        <v>101</v>
      </c>
      <c r="BG7" s="24" t="s">
        <v>101</v>
      </c>
      <c r="BH7" s="24" t="s">
        <v>101</v>
      </c>
      <c r="BI7" s="24">
        <v>680.84</v>
      </c>
      <c r="BJ7" s="24">
        <v>610.02</v>
      </c>
      <c r="BK7" s="24" t="s">
        <v>101</v>
      </c>
      <c r="BL7" s="24" t="s">
        <v>101</v>
      </c>
      <c r="BM7" s="24" t="s">
        <v>101</v>
      </c>
      <c r="BN7" s="24">
        <v>709.4</v>
      </c>
      <c r="BO7" s="24">
        <v>734.47</v>
      </c>
      <c r="BP7" s="24">
        <v>669.11</v>
      </c>
      <c r="BQ7" s="24" t="s">
        <v>101</v>
      </c>
      <c r="BR7" s="24" t="s">
        <v>101</v>
      </c>
      <c r="BS7" s="24" t="s">
        <v>101</v>
      </c>
      <c r="BT7" s="24">
        <v>96.35</v>
      </c>
      <c r="BU7" s="24">
        <v>97.23</v>
      </c>
      <c r="BV7" s="24" t="s">
        <v>101</v>
      </c>
      <c r="BW7" s="24" t="s">
        <v>101</v>
      </c>
      <c r="BX7" s="24" t="s">
        <v>101</v>
      </c>
      <c r="BY7" s="24">
        <v>91.14</v>
      </c>
      <c r="BZ7" s="24">
        <v>90.69</v>
      </c>
      <c r="CA7" s="24">
        <v>99.73</v>
      </c>
      <c r="CB7" s="24" t="s">
        <v>101</v>
      </c>
      <c r="CC7" s="24" t="s">
        <v>101</v>
      </c>
      <c r="CD7" s="24" t="s">
        <v>101</v>
      </c>
      <c r="CE7" s="24">
        <v>136</v>
      </c>
      <c r="CF7" s="24">
        <v>135.44</v>
      </c>
      <c r="CG7" s="24" t="s">
        <v>101</v>
      </c>
      <c r="CH7" s="24" t="s">
        <v>101</v>
      </c>
      <c r="CI7" s="24" t="s">
        <v>101</v>
      </c>
      <c r="CJ7" s="24">
        <v>136.86000000000001</v>
      </c>
      <c r="CK7" s="24">
        <v>138.52000000000001</v>
      </c>
      <c r="CL7" s="24">
        <v>134.97999999999999</v>
      </c>
      <c r="CM7" s="24" t="s">
        <v>101</v>
      </c>
      <c r="CN7" s="24" t="s">
        <v>101</v>
      </c>
      <c r="CO7" s="24" t="s">
        <v>101</v>
      </c>
      <c r="CP7" s="24">
        <v>65.290000000000006</v>
      </c>
      <c r="CQ7" s="24">
        <v>64.489999999999995</v>
      </c>
      <c r="CR7" s="24" t="s">
        <v>101</v>
      </c>
      <c r="CS7" s="24" t="s">
        <v>101</v>
      </c>
      <c r="CT7" s="24" t="s">
        <v>101</v>
      </c>
      <c r="CU7" s="24">
        <v>60.78</v>
      </c>
      <c r="CV7" s="24">
        <v>59.96</v>
      </c>
      <c r="CW7" s="24">
        <v>59.99</v>
      </c>
      <c r="CX7" s="24" t="s">
        <v>101</v>
      </c>
      <c r="CY7" s="24" t="s">
        <v>101</v>
      </c>
      <c r="CZ7" s="24" t="s">
        <v>101</v>
      </c>
      <c r="DA7" s="24">
        <v>99.16</v>
      </c>
      <c r="DB7" s="24">
        <v>99.19</v>
      </c>
      <c r="DC7" s="24" t="s">
        <v>101</v>
      </c>
      <c r="DD7" s="24" t="s">
        <v>101</v>
      </c>
      <c r="DE7" s="24" t="s">
        <v>101</v>
      </c>
      <c r="DF7" s="24">
        <v>94.17</v>
      </c>
      <c r="DG7" s="24">
        <v>94.27</v>
      </c>
      <c r="DH7" s="24">
        <v>95.72</v>
      </c>
      <c r="DI7" s="24" t="s">
        <v>101</v>
      </c>
      <c r="DJ7" s="24" t="s">
        <v>101</v>
      </c>
      <c r="DK7" s="24" t="s">
        <v>101</v>
      </c>
      <c r="DL7" s="24">
        <v>4.0999999999999996</v>
      </c>
      <c r="DM7" s="24">
        <v>7.99</v>
      </c>
      <c r="DN7" s="24" t="s">
        <v>101</v>
      </c>
      <c r="DO7" s="24" t="s">
        <v>101</v>
      </c>
      <c r="DP7" s="24" t="s">
        <v>101</v>
      </c>
      <c r="DQ7" s="24">
        <v>23.25</v>
      </c>
      <c r="DR7" s="24">
        <v>25.2</v>
      </c>
      <c r="DS7" s="24">
        <v>38.17</v>
      </c>
      <c r="DT7" s="24" t="s">
        <v>101</v>
      </c>
      <c r="DU7" s="24" t="s">
        <v>101</v>
      </c>
      <c r="DV7" s="24" t="s">
        <v>101</v>
      </c>
      <c r="DW7" s="24">
        <v>0</v>
      </c>
      <c r="DX7" s="24">
        <v>0</v>
      </c>
      <c r="DY7" s="24" t="s">
        <v>101</v>
      </c>
      <c r="DZ7" s="24" t="s">
        <v>101</v>
      </c>
      <c r="EA7" s="24" t="s">
        <v>101</v>
      </c>
      <c r="EB7" s="24">
        <v>1.06</v>
      </c>
      <c r="EC7" s="24">
        <v>2.02</v>
      </c>
      <c r="ED7" s="24">
        <v>6.54</v>
      </c>
      <c r="EE7" s="24" t="s">
        <v>101</v>
      </c>
      <c r="EF7" s="24" t="s">
        <v>101</v>
      </c>
      <c r="EG7" s="24" t="s">
        <v>101</v>
      </c>
      <c r="EH7" s="24">
        <v>0</v>
      </c>
      <c r="EI7" s="24">
        <v>0</v>
      </c>
      <c r="EJ7" s="24" t="s">
        <v>101</v>
      </c>
      <c r="EK7" s="24" t="s">
        <v>101</v>
      </c>
      <c r="EL7" s="24" t="s">
        <v>101</v>
      </c>
      <c r="EM7" s="24">
        <v>0.08</v>
      </c>
      <c r="EN7" s="24">
        <v>0.24</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2023-01-12T23:29:34Z</dcterms:created>
  <dcterms:modified xsi:type="dcterms:W3CDTF">2023-02-15T01:58:26Z</dcterms:modified>
  <cp:category/>
</cp:coreProperties>
</file>