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otoku\02_政策部\0203_財政課\00_課専用\令和４年度\15.庶務\⑤公営企業関係通知・照会\2_照会\230110_【県市町村課・依頼126〆】公営企業に係る経営比較分析表（令和３年度決算）の分析等について\02_各課回答\下水道経営課\"/>
    </mc:Choice>
  </mc:AlternateContent>
  <workbookProtection workbookAlgorithmName="SHA-512" workbookHashValue="GriSp8TanSv/VxelgC3UsCGgLzCRVSV1vGuA6tHcDwSBbZdG7/KE3IjC9KZVADjCmcYDI5n24nIS75V9+RkK3w==" workbookSaltValue="m6SoXvUE44X5pXAo8MMIb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<sst xmlns="http://schemas.openxmlformats.org/spreadsheetml/2006/main" count="297" uniqueCount="118">
  <si>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</si>
  <si>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</si>
  <si>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</si>
  <si>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</si>
  <si>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</si>
  <si>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</si>
  <si>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</si>
  <si>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</si>
  <si>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</si>
  <si>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</si>
  <si>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</si>
  <si>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</si>
  <si>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</si>
  <si>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</si>
  <si>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</si>
  <si>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</si>
  <si>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</si>
  <si>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</si>
  <si>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</si>
  <si>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</si>
  <si>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</si>
  <si>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</si>
  <si>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</si>
  <si>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</si>
  <si>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</si>
  <si>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</si>
  <si>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</si>
  <si>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</si>
  <si>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</si>
  <si>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</si>
  <si>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</si>
  <si>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</si>
  <si>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</si>
  <si>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</si>
  <si>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</si>
  <si>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</si>
  <si>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</si>
  <si>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</si>
  <si>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</si>
  <si>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</si>
  <si>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</si>
  <si>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</si>
  <si>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</si>
  <si>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</si>
  <si>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</si>
  <si>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</si>
  <si>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</si>
  <si>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</si>
  <si>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</si>
  <si>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</si>
  <si>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</si>
  <si>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</si>
  <si>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</si>
  <si>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</si>
  <si>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</si>
  <si>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</si>
  <si>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</si>
  <si>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</si>
  <si>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</si>
  <si>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</si>
  <si>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</si>
  <si>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</si>
  <si>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</si>
  <si>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</si>
  <si>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</si>
  <si>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</si>
  <si>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</si>
  <si>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</si>
  <si>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</si>
  <si>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</si>
  <si>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</si>
  <si>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</si>
  <si>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</si>
  <si>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</si>
  <si>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</si>
  <si>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</si>
  <si>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</si>
  <si>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</si>
  <si>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</si>
  <si>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</si>
  <si>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</si>
  <si>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</si>
  <si>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</si>
  <si>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</si>
  <si>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</si>
  <si>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</si>
  <si>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</si>
  <si>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</si>
  <si>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</si>
  <si>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</si>
  <si>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</si>
  <si>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</si>
  <si>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</si>
  <si>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</si>
  <si>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</si>
  <si>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</si>
  <si>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大和市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</si>
  <si>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</si>
  <si>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</si>
  <si>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</si>
  <si>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</si>
  <si>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</si>
  <si>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</si>
  <si>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</si>
  <si>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</si>
  <si>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</si>
  <si>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</si>
  <si>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</si>
  <si>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</si>
  <si>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</si>
  <si>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</si>
  <si>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</si>
  <si>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</si>
  <si>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</si>
  <si>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</si>
  <si>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令和２年度に地方公営企業法を適用し、法適用時点の簿価が法適用開始時の資産価額となっていることから、有形固定資産減価償却率は、実際の有形固定資産の減価償却の進み具合よりも低い値となっており、当面は全国平均や類似団体平均を下回った状態が続くものと思われます。
　また、管渠老朽化率、管渠改善率についても、平均値よりも低い値となっていますが、今後、布設から50年を超える管渠が急激に増加し、老朽化が進むことが見込まれるため、「大和市下水道ストックマネジメント計画」や「大和市下水道総合地震対策計画」に基づいた施設の更新を適切に進めていく必要があります。</t>
    <rPh sb="1" eb="3">
      <t>レイワ</t>
    </rPh>
    <rPh sb="4" eb="6">
      <t>ネンド</t>
    </rPh>
    <rPh sb="95" eb="97">
      <t>トウメン</t>
    </rPh>
    <rPh sb="98" eb="102">
      <t>ゼンコクヘイキン</t>
    </rPh>
    <rPh sb="110" eb="112">
      <t>シタマワ</t>
    </rPh>
    <rPh sb="114" eb="116">
      <t>ジョウタイ</t>
    </rPh>
    <rPh sb="117" eb="118">
      <t>ツヅ</t>
    </rPh>
    <rPh sb="122" eb="123">
      <t>オモ</t>
    </rPh>
    <rPh sb="202" eb="204">
      <t>ミコ</t>
    </rPh>
    <phoneticPr fontId="4"/>
  </si>
  <si>
    <t>　本市下水道事業の令和３年度決算は、単年度の収支は黒字、経常収支比率は108.04％となり、前年を下回ったものの、類似団体平均、全国平均値をともに上回っています。
　一方、企業債残高対事業規模比率は、類似団体平均を上回っており、企業債残高は減少傾向が続いているものの、下水道使用料に対して大きなウエイトを占めています。これは、本市が単独処理場を２つ整備して下水の処理を行っていることによるものです。
　また、汚水処理原価が平均を上回る水準、経費回収率が100％を下回る水準で推移し、汚水処理にかかる費用の財源に使用料以外の収入が含まれている状況となっています。水洗化率が既に100％近くに達し、将来の人口減少に伴う使用料収入の減少が見込まれる中、使用料の適正負担や経費削減に引き続き取り組む必要があるものと認識しています。</t>
    <rPh sb="46" eb="48">
      <t>ゼンネン</t>
    </rPh>
    <rPh sb="49" eb="51">
      <t>シタマワ</t>
    </rPh>
    <rPh sb="83" eb="85">
      <t>イッポウ</t>
    </rPh>
    <rPh sb="91" eb="92">
      <t>タイ</t>
    </rPh>
    <rPh sb="96" eb="98">
      <t>ヒリツ</t>
    </rPh>
    <rPh sb="100" eb="106">
      <t>ルイジダンタイヘイキン</t>
    </rPh>
    <rPh sb="107" eb="109">
      <t>ウワマワ</t>
    </rPh>
    <rPh sb="204" eb="210">
      <t>オスイショリゲンカ</t>
    </rPh>
    <rPh sb="211" eb="213">
      <t>ヘイキン</t>
    </rPh>
    <rPh sb="214" eb="216">
      <t>ウワマワ</t>
    </rPh>
    <rPh sb="217" eb="219">
      <t>スイジュン</t>
    </rPh>
    <rPh sb="234" eb="236">
      <t>スイジュン</t>
    </rPh>
    <rPh sb="237" eb="239">
      <t>スイイ</t>
    </rPh>
    <rPh sb="252" eb="254">
      <t>ザイゲン</t>
    </rPh>
    <rPh sb="264" eb="265">
      <t>フク</t>
    </rPh>
    <rPh sb="270" eb="272">
      <t>ジョウキョウ</t>
    </rPh>
    <rPh sb="297" eb="299">
      <t>ショウライ</t>
    </rPh>
    <rPh sb="321" eb="322">
      <t>ナカ</t>
    </rPh>
    <rPh sb="337" eb="338">
      <t>ヒ</t>
    </rPh>
    <rPh sb="339" eb="340">
      <t>ツヅ</t>
    </rPh>
    <rPh sb="353" eb="355">
      <t>ニンシキ</t>
    </rPh>
    <phoneticPr fontId="4"/>
  </si>
  <si>
    <t xml:space="preserve">　本市では、公営企業の中期的な経営の基本計画である「経営戦略」として、令和２年度から10年間を計画期間とする「大和市下水道経営計画」を策定しております。この中でも、直面する課題や社会的背景として、老朽化した施設の更新や耐震化、人口減少に伴う使用料収入の減等を挙げています。
　この計画は、総務省のガイドライン等に基づき、令和６年度中の改定を予定しており、上記の課題や、各種経営指標の推移、社会情勢の変化等を踏まえ、持続的かつ安定的な経営が行えるよう現在の計画を見直してまいります。また、計画改定の作業の中で、下水道使用料改定の必要性に関する検証をあわせて行い、経費回収率向上に向けたロードマップを策定し、計画に掲載することを検討しています。
※令和２年度から地方公営企業法を適用したため、
　令和元年度以前のデータはありません。
</t>
    <rPh sb="140" eb="142">
      <t>ケイカク</t>
    </rPh>
    <rPh sb="144" eb="147">
      <t>ソウムショウ</t>
    </rPh>
    <rPh sb="154" eb="155">
      <t>トウ</t>
    </rPh>
    <rPh sb="156" eb="157">
      <t>モト</t>
    </rPh>
    <rPh sb="160" eb="162">
      <t>レイワ</t>
    </rPh>
    <rPh sb="163" eb="166">
      <t>ネンドチュウ</t>
    </rPh>
    <rPh sb="167" eb="169">
      <t>カイテイ</t>
    </rPh>
    <rPh sb="170" eb="172">
      <t>ヨテイ</t>
    </rPh>
    <rPh sb="177" eb="179">
      <t>ジョウキ</t>
    </rPh>
    <rPh sb="180" eb="182">
      <t>カダイ</t>
    </rPh>
    <rPh sb="219" eb="220">
      <t>オコナ</t>
    </rPh>
    <rPh sb="224" eb="226">
      <t>ゲンザイ</t>
    </rPh>
    <rPh sb="227" eb="229">
      <t>ケイカク</t>
    </rPh>
    <rPh sb="230" eb="232">
      <t>ミナオ</t>
    </rPh>
    <rPh sb="243" eb="245">
      <t>ケイカク</t>
    </rPh>
    <rPh sb="245" eb="247">
      <t>カイテイ</t>
    </rPh>
    <rPh sb="248" eb="250">
      <t>サギョウ</t>
    </rPh>
    <rPh sb="251" eb="252">
      <t>ナカ</t>
    </rPh>
    <rPh sb="302" eb="304">
      <t>ケイカク</t>
    </rPh>
    <rPh sb="305" eb="307">
      <t>ケイサイ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</si>
</sst>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0.01</c:v>
                </c:pt>
                <c:pt idx="4">
                  <c:v>0.01</c:v>
                </c:pt>
              </c:numCache>
            </c:numRef>
          </c:val>
          <c:extLst>
            <c:ext xmlns:c16="http://schemas.microsoft.com/office/drawing/2014/chart" uri="{C3380CC4-5D6E-409C-BE32-E72D297353CC}">
              <c16:uniqueId val="{00000000-6DB6-408E-9F93-E4E55868687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0.14000000000000001</c:v>
                </c:pt>
                <c:pt idx="4">
                  <c:v>0.15</c:v>
                </c:pt>
              </c:numCache>
            </c:numRef>
          </c:val>
          <c:smooth val="0"/>
          <c:extLst>
            <c:ext xmlns:c16="http://schemas.microsoft.com/office/drawing/2014/chart" uri="{C3380CC4-5D6E-409C-BE32-E72D297353CC}">
              <c16:uniqueId val="{00000001-6DB6-408E-9F93-E4E55868687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64.930000000000007</c:v>
                </c:pt>
                <c:pt idx="4">
                  <c:v>65.680000000000007</c:v>
                </c:pt>
              </c:numCache>
            </c:numRef>
          </c:val>
          <c:extLst>
            <c:ext xmlns:c16="http://schemas.microsoft.com/office/drawing/2014/chart" uri="{C3380CC4-5D6E-409C-BE32-E72D297353CC}">
              <c16:uniqueId val="{00000000-870E-4649-B008-8FC93A4094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64.930000000000007</c:v>
                </c:pt>
                <c:pt idx="4">
                  <c:v>65.680000000000007</c:v>
                </c:pt>
              </c:numCache>
            </c:numRef>
          </c:val>
          <c:smooth val="0"/>
          <c:extLst>
            <c:ext xmlns:c16="http://schemas.microsoft.com/office/drawing/2014/chart" uri="{C3380CC4-5D6E-409C-BE32-E72D297353CC}">
              <c16:uniqueId val="{00000001-870E-4649-B008-8FC93A4094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99.71</c:v>
                </c:pt>
                <c:pt idx="4">
                  <c:v>99.73</c:v>
                </c:pt>
              </c:numCache>
            </c:numRef>
          </c:val>
          <c:extLst>
            <c:ext xmlns:c16="http://schemas.microsoft.com/office/drawing/2014/chart" uri="{C3380CC4-5D6E-409C-BE32-E72D297353CC}">
              <c16:uniqueId val="{00000000-04C9-4A59-8E58-7245D4256E6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97.7</c:v>
                </c:pt>
                <c:pt idx="4">
                  <c:v>97.59</c:v>
                </c:pt>
              </c:numCache>
            </c:numRef>
          </c:val>
          <c:smooth val="0"/>
          <c:extLst>
            <c:ext xmlns:c16="http://schemas.microsoft.com/office/drawing/2014/chart" uri="{C3380CC4-5D6E-409C-BE32-E72D297353CC}">
              <c16:uniqueId val="{00000001-04C9-4A59-8E58-7245D4256E6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109.57</c:v>
                </c:pt>
                <c:pt idx="4">
                  <c:v>108.04</c:v>
                </c:pt>
              </c:numCache>
            </c:numRef>
          </c:val>
          <c:extLst>
            <c:ext xmlns:c16="http://schemas.microsoft.com/office/drawing/2014/chart" uri="{C3380CC4-5D6E-409C-BE32-E72D297353CC}">
              <c16:uniqueId val="{00000000-8B97-4442-B2D9-724A938BEC8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107.09</c:v>
                </c:pt>
                <c:pt idx="4">
                  <c:v>107.96</c:v>
                </c:pt>
              </c:numCache>
            </c:numRef>
          </c:val>
          <c:smooth val="0"/>
          <c:extLst>
            <c:ext xmlns:c16="http://schemas.microsoft.com/office/drawing/2014/chart" uri="{C3380CC4-5D6E-409C-BE32-E72D297353CC}">
              <c16:uniqueId val="{00000001-8B97-4442-B2D9-724A938BEC8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4.12</c:v>
                </c:pt>
                <c:pt idx="4">
                  <c:v>8.3000000000000007</c:v>
                </c:pt>
              </c:numCache>
            </c:numRef>
          </c:val>
          <c:extLst>
            <c:ext xmlns:c16="http://schemas.microsoft.com/office/drawing/2014/chart" uri="{C3380CC4-5D6E-409C-BE32-E72D297353CC}">
              <c16:uniqueId val="{00000000-F31F-4F54-80D8-5EE837C6543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23.38</c:v>
                </c:pt>
                <c:pt idx="4">
                  <c:v>24.59</c:v>
                </c:pt>
              </c:numCache>
            </c:numRef>
          </c:val>
          <c:smooth val="0"/>
          <c:extLst>
            <c:ext xmlns:c16="http://schemas.microsoft.com/office/drawing/2014/chart" uri="{C3380CC4-5D6E-409C-BE32-E72D297353CC}">
              <c16:uniqueId val="{00000001-F31F-4F54-80D8-5EE837C6543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3.91</c:v>
                </c:pt>
                <c:pt idx="4">
                  <c:v>5.01</c:v>
                </c:pt>
              </c:numCache>
            </c:numRef>
          </c:val>
          <c:extLst>
            <c:ext xmlns:c16="http://schemas.microsoft.com/office/drawing/2014/chart" uri="{C3380CC4-5D6E-409C-BE32-E72D297353CC}">
              <c16:uniqueId val="{00000000-76FD-436F-8596-FA18AFDB437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8.1999999999999993</c:v>
                </c:pt>
                <c:pt idx="4">
                  <c:v>9.43</c:v>
                </c:pt>
              </c:numCache>
            </c:numRef>
          </c:val>
          <c:smooth val="0"/>
          <c:extLst>
            <c:ext xmlns:c16="http://schemas.microsoft.com/office/drawing/2014/chart" uri="{C3380CC4-5D6E-409C-BE32-E72D297353CC}">
              <c16:uniqueId val="{00000001-76FD-436F-8596-FA18AFDB437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013-409D-9364-A9D627274B8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0.59</c:v>
                </c:pt>
                <c:pt idx="4">
                  <c:v>0.68</c:v>
                </c:pt>
              </c:numCache>
            </c:numRef>
          </c:val>
          <c:smooth val="0"/>
          <c:extLst>
            <c:ext xmlns:c16="http://schemas.microsoft.com/office/drawing/2014/chart" uri="{C3380CC4-5D6E-409C-BE32-E72D297353CC}">
              <c16:uniqueId val="{00000001-5013-409D-9364-A9D627274B8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65.91</c:v>
                </c:pt>
                <c:pt idx="4">
                  <c:v>74.17</c:v>
                </c:pt>
              </c:numCache>
            </c:numRef>
          </c:val>
          <c:extLst>
            <c:ext xmlns:c16="http://schemas.microsoft.com/office/drawing/2014/chart" uri="{C3380CC4-5D6E-409C-BE32-E72D297353CC}">
              <c16:uniqueId val="{00000000-863B-4C00-9891-CA9719BAD1D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77.72</c:v>
                </c:pt>
                <c:pt idx="4">
                  <c:v>86.61</c:v>
                </c:pt>
              </c:numCache>
            </c:numRef>
          </c:val>
          <c:smooth val="0"/>
          <c:extLst>
            <c:ext xmlns:c16="http://schemas.microsoft.com/office/drawing/2014/chart" uri="{C3380CC4-5D6E-409C-BE32-E72D297353CC}">
              <c16:uniqueId val="{00000001-863B-4C00-9891-CA9719BAD1D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545.57000000000005</c:v>
                </c:pt>
                <c:pt idx="4">
                  <c:v>540.63</c:v>
                </c:pt>
              </c:numCache>
            </c:numRef>
          </c:val>
          <c:extLst>
            <c:ext xmlns:c16="http://schemas.microsoft.com/office/drawing/2014/chart" uri="{C3380CC4-5D6E-409C-BE32-E72D297353CC}">
              <c16:uniqueId val="{00000000-5E1E-4268-8A74-1B0C87A519D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485.6</c:v>
                </c:pt>
                <c:pt idx="4">
                  <c:v>463.93</c:v>
                </c:pt>
              </c:numCache>
            </c:numRef>
          </c:val>
          <c:smooth val="0"/>
          <c:extLst>
            <c:ext xmlns:c16="http://schemas.microsoft.com/office/drawing/2014/chart" uri="{C3380CC4-5D6E-409C-BE32-E72D297353CC}">
              <c16:uniqueId val="{00000001-5E1E-4268-8A74-1B0C87A519D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86.95</c:v>
                </c:pt>
                <c:pt idx="4">
                  <c:v>87.35</c:v>
                </c:pt>
              </c:numCache>
            </c:numRef>
          </c:val>
          <c:extLst>
            <c:ext xmlns:c16="http://schemas.microsoft.com/office/drawing/2014/chart" uri="{C3380CC4-5D6E-409C-BE32-E72D297353CC}">
              <c16:uniqueId val="{00000000-7065-4004-9F5E-53EA909DB94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99.95</c:v>
                </c:pt>
                <c:pt idx="4">
                  <c:v>103.4</c:v>
                </c:pt>
              </c:numCache>
            </c:numRef>
          </c:val>
          <c:smooth val="0"/>
          <c:extLst>
            <c:ext xmlns:c16="http://schemas.microsoft.com/office/drawing/2014/chart" uri="{C3380CC4-5D6E-409C-BE32-E72D297353CC}">
              <c16:uniqueId val="{00000001-7065-4004-9F5E-53EA909DB94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145.35</c:v>
                </c:pt>
                <c:pt idx="4">
                  <c:v>145.12</c:v>
                </c:pt>
              </c:numCache>
            </c:numRef>
          </c:val>
          <c:extLst>
            <c:ext xmlns:c16="http://schemas.microsoft.com/office/drawing/2014/chart" uri="{C3380CC4-5D6E-409C-BE32-E72D297353CC}">
              <c16:uniqueId val="{00000000-2355-4CE3-8EA1-01E0D351B00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110.21</c:v>
                </c:pt>
                <c:pt idx="4">
                  <c:v>110.26</c:v>
                </c:pt>
              </c:numCache>
            </c:numRef>
          </c:val>
          <c:smooth val="0"/>
          <c:extLst>
            <c:ext xmlns:c16="http://schemas.microsoft.com/office/drawing/2014/chart" uri="{C3380CC4-5D6E-409C-BE32-E72D297353CC}">
              <c16:uniqueId val="{00000001-2355-4CE3-8EA1-01E0D351B00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神奈川県　大和市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Aa</v>
      </c>
      <c r="X8" s="65"/>
      <c r="Y8" s="65"/>
      <c r="Z8" s="65"/>
      <c r="AA8" s="65"/>
      <c r="AB8" s="65"/>
      <c r="AC8" s="65"/>
      <c r="AD8" s="66" t="str">
        <f>データ!$M$6</f>
        <v>非設置</v>
      </c>
      <c r="AE8" s="66"/>
      <c r="AF8" s="66"/>
      <c r="AG8" s="66"/>
      <c r="AH8" s="66"/>
      <c r="AI8" s="66"/>
      <c r="AJ8" s="66"/>
      <c r="AK8" s="3"/>
      <c r="AL8" s="45">
        <f>データ!S6</f>
        <v>242937</v>
      </c>
      <c r="AM8" s="45"/>
      <c r="AN8" s="45"/>
      <c r="AO8" s="45"/>
      <c r="AP8" s="45"/>
      <c r="AQ8" s="45"/>
      <c r="AR8" s="45"/>
      <c r="AS8" s="45"/>
      <c r="AT8" s="46">
        <f>データ!T6</f>
        <v>27.09</v>
      </c>
      <c r="AU8" s="46"/>
      <c r="AV8" s="46"/>
      <c r="AW8" s="46"/>
      <c r="AX8" s="46"/>
      <c r="AY8" s="46"/>
      <c r="AZ8" s="46"/>
      <c r="BA8" s="46"/>
      <c r="BB8" s="46">
        <f>データ!U6</f>
        <v>8967.77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68.81</v>
      </c>
      <c r="J10" s="46"/>
      <c r="K10" s="46"/>
      <c r="L10" s="46"/>
      <c r="M10" s="46"/>
      <c r="N10" s="46"/>
      <c r="O10" s="46"/>
      <c r="P10" s="46">
        <f>データ!P6</f>
        <v>95.51</v>
      </c>
      <c r="Q10" s="46"/>
      <c r="R10" s="46"/>
      <c r="S10" s="46"/>
      <c r="T10" s="46"/>
      <c r="U10" s="46"/>
      <c r="V10" s="46"/>
      <c r="W10" s="46">
        <f>データ!Q6</f>
        <v>95.06</v>
      </c>
      <c r="X10" s="46"/>
      <c r="Y10" s="46"/>
      <c r="Z10" s="46"/>
      <c r="AA10" s="46"/>
      <c r="AB10" s="46"/>
      <c r="AC10" s="46"/>
      <c r="AD10" s="45">
        <f>データ!R6</f>
        <v>2292</v>
      </c>
      <c r="AE10" s="45"/>
      <c r="AF10" s="45"/>
      <c r="AG10" s="45"/>
      <c r="AH10" s="45"/>
      <c r="AI10" s="45"/>
      <c r="AJ10" s="45"/>
      <c r="AK10" s="2"/>
      <c r="AL10" s="45">
        <f>データ!V6</f>
        <v>232018</v>
      </c>
      <c r="AM10" s="45"/>
      <c r="AN10" s="45"/>
      <c r="AO10" s="45"/>
      <c r="AP10" s="45"/>
      <c r="AQ10" s="45"/>
      <c r="AR10" s="45"/>
      <c r="AS10" s="45"/>
      <c r="AT10" s="46">
        <f>データ!W6</f>
        <v>19.57</v>
      </c>
      <c r="AU10" s="46"/>
      <c r="AV10" s="46"/>
      <c r="AW10" s="46"/>
      <c r="AX10" s="46"/>
      <c r="AY10" s="46"/>
      <c r="AZ10" s="46"/>
      <c r="BA10" s="46"/>
      <c r="BB10" s="46">
        <f>データ!X6</f>
        <v>11855.8</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hrZLQgQPmllejQ6Ae46aTTnciplwWGP781BCSFAuH6cjliHqDB4mvjpaqZdCUsktUIxIQ9c5HueK9+2rWaibMg==" saltValue="FoTz92KPMupg8kBw2Vq7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142131</v>
      </c>
      <c r="D6" s="19">
        <f t="shared" si="3"/>
        <v>46</v>
      </c>
      <c r="E6" s="19">
        <f t="shared" si="3"/>
        <v>17</v>
      </c>
      <c r="F6" s="19">
        <f t="shared" si="3"/>
        <v>1</v>
      </c>
      <c r="G6" s="19">
        <f t="shared" si="3"/>
        <v>0</v>
      </c>
      <c r="H6" s="19" t="str">
        <f t="shared" si="3"/>
        <v>神奈川県　大和市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68.81</v>
      </c>
      <c r="P6" s="20">
        <f t="shared" si="3"/>
        <v>95.51</v>
      </c>
      <c r="Q6" s="20">
        <f t="shared" si="3"/>
        <v>95.06</v>
      </c>
      <c r="R6" s="20">
        <f t="shared" si="3"/>
        <v>2292</v>
      </c>
      <c r="S6" s="20">
        <f t="shared" si="3"/>
        <v>242937</v>
      </c>
      <c r="T6" s="20">
        <f t="shared" si="3"/>
        <v>27.09</v>
      </c>
      <c r="U6" s="20">
        <f t="shared" si="3"/>
        <v>8967.77</v>
      </c>
      <c r="V6" s="20">
        <f t="shared" si="3"/>
        <v>232018</v>
      </c>
      <c r="W6" s="20">
        <f t="shared" si="3"/>
        <v>19.57</v>
      </c>
      <c r="X6" s="20">
        <f t="shared" si="3"/>
        <v>11855.8</v>
      </c>
      <c r="Y6" s="21" t="str">
        <f>IF(Y7="",NA(),Y7)</f>
        <v>-</v>
      </c>
      <c r="Z6" s="21" t="str">
        <f t="shared" ref="Z6:AH6" si="4">IF(Z7="",NA(),Z7)</f>
        <v>-</v>
      </c>
      <c r="AA6" s="21" t="str">
        <f t="shared" si="4"/>
        <v>-</v>
      </c>
      <c r="AB6" s="21">
        <f t="shared" si="4"/>
        <v>109.57</v>
      </c>
      <c r="AC6" s="21">
        <f t="shared" si="4"/>
        <v>108.04</v>
      </c>
      <c r="AD6" s="21" t="str">
        <f t="shared" si="4"/>
        <v>-</v>
      </c>
      <c r="AE6" s="21" t="str">
        <f t="shared" si="4"/>
        <v>-</v>
      </c>
      <c r="AF6" s="21" t="str">
        <f t="shared" si="4"/>
        <v>-</v>
      </c>
      <c r="AG6" s="21">
        <f t="shared" si="4"/>
        <v>107.09</v>
      </c>
      <c r="AH6" s="21">
        <f t="shared" si="4"/>
        <v>107.96</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0.59</v>
      </c>
      <c r="AS6" s="21">
        <f t="shared" si="5"/>
        <v>0.68</v>
      </c>
      <c r="AT6" s="20" t="str">
        <f>IF(AT7="","",IF(AT7="-","【-】","【"&amp;SUBSTITUTE(TEXT(AT7,"#,##0.00"),"-","△")&amp;"】"))</f>
        <v>【3.09】</v>
      </c>
      <c r="AU6" s="21" t="str">
        <f>IF(AU7="",NA(),AU7)</f>
        <v>-</v>
      </c>
      <c r="AV6" s="21" t="str">
        <f t="shared" ref="AV6:BD6" si="6">IF(AV7="",NA(),AV7)</f>
        <v>-</v>
      </c>
      <c r="AW6" s="21" t="str">
        <f t="shared" si="6"/>
        <v>-</v>
      </c>
      <c r="AX6" s="21">
        <f t="shared" si="6"/>
        <v>65.91</v>
      </c>
      <c r="AY6" s="21">
        <f t="shared" si="6"/>
        <v>74.17</v>
      </c>
      <c r="AZ6" s="21" t="str">
        <f t="shared" si="6"/>
        <v>-</v>
      </c>
      <c r="BA6" s="21" t="str">
        <f t="shared" si="6"/>
        <v>-</v>
      </c>
      <c r="BB6" s="21" t="str">
        <f t="shared" si="6"/>
        <v>-</v>
      </c>
      <c r="BC6" s="21">
        <f t="shared" si="6"/>
        <v>77.72</v>
      </c>
      <c r="BD6" s="21">
        <f t="shared" si="6"/>
        <v>86.61</v>
      </c>
      <c r="BE6" s="20" t="str">
        <f>IF(BE7="","",IF(BE7="-","【-】","【"&amp;SUBSTITUTE(TEXT(BE7,"#,##0.00"),"-","△")&amp;"】"))</f>
        <v>【71.39】</v>
      </c>
      <c r="BF6" s="21" t="str">
        <f>IF(BF7="",NA(),BF7)</f>
        <v>-</v>
      </c>
      <c r="BG6" s="21" t="str">
        <f t="shared" ref="BG6:BO6" si="7">IF(BG7="",NA(),BG7)</f>
        <v>-</v>
      </c>
      <c r="BH6" s="21" t="str">
        <f t="shared" si="7"/>
        <v>-</v>
      </c>
      <c r="BI6" s="21">
        <f t="shared" si="7"/>
        <v>545.57000000000005</v>
      </c>
      <c r="BJ6" s="21">
        <f t="shared" si="7"/>
        <v>540.63</v>
      </c>
      <c r="BK6" s="21" t="str">
        <f t="shared" si="7"/>
        <v>-</v>
      </c>
      <c r="BL6" s="21" t="str">
        <f t="shared" si="7"/>
        <v>-</v>
      </c>
      <c r="BM6" s="21" t="str">
        <f t="shared" si="7"/>
        <v>-</v>
      </c>
      <c r="BN6" s="21">
        <f t="shared" si="7"/>
        <v>485.6</v>
      </c>
      <c r="BO6" s="21">
        <f t="shared" si="7"/>
        <v>463.93</v>
      </c>
      <c r="BP6" s="20" t="str">
        <f>IF(BP7="","",IF(BP7="-","【-】","【"&amp;SUBSTITUTE(TEXT(BP7,"#,##0.00"),"-","△")&amp;"】"))</f>
        <v>【669.11】</v>
      </c>
      <c r="BQ6" s="21" t="str">
        <f>IF(BQ7="",NA(),BQ7)</f>
        <v>-</v>
      </c>
      <c r="BR6" s="21" t="str">
        <f t="shared" ref="BR6:BZ6" si="8">IF(BR7="",NA(),BR7)</f>
        <v>-</v>
      </c>
      <c r="BS6" s="21" t="str">
        <f t="shared" si="8"/>
        <v>-</v>
      </c>
      <c r="BT6" s="21">
        <f t="shared" si="8"/>
        <v>86.95</v>
      </c>
      <c r="BU6" s="21">
        <f t="shared" si="8"/>
        <v>87.35</v>
      </c>
      <c r="BV6" s="21" t="str">
        <f t="shared" si="8"/>
        <v>-</v>
      </c>
      <c r="BW6" s="21" t="str">
        <f t="shared" si="8"/>
        <v>-</v>
      </c>
      <c r="BX6" s="21" t="str">
        <f t="shared" si="8"/>
        <v>-</v>
      </c>
      <c r="BY6" s="21">
        <f t="shared" si="8"/>
        <v>99.95</v>
      </c>
      <c r="BZ6" s="21">
        <f t="shared" si="8"/>
        <v>103.4</v>
      </c>
      <c r="CA6" s="20" t="str">
        <f>IF(CA7="","",IF(CA7="-","【-】","【"&amp;SUBSTITUTE(TEXT(CA7,"#,##0.00"),"-","△")&amp;"】"))</f>
        <v>【99.73】</v>
      </c>
      <c r="CB6" s="21" t="str">
        <f>IF(CB7="",NA(),CB7)</f>
        <v>-</v>
      </c>
      <c r="CC6" s="21" t="str">
        <f t="shared" ref="CC6:CK6" si="9">IF(CC7="",NA(),CC7)</f>
        <v>-</v>
      </c>
      <c r="CD6" s="21" t="str">
        <f t="shared" si="9"/>
        <v>-</v>
      </c>
      <c r="CE6" s="21">
        <f t="shared" si="9"/>
        <v>145.35</v>
      </c>
      <c r="CF6" s="21">
        <f t="shared" si="9"/>
        <v>145.12</v>
      </c>
      <c r="CG6" s="21" t="str">
        <f t="shared" si="9"/>
        <v>-</v>
      </c>
      <c r="CH6" s="21" t="str">
        <f t="shared" si="9"/>
        <v>-</v>
      </c>
      <c r="CI6" s="21" t="str">
        <f t="shared" si="9"/>
        <v>-</v>
      </c>
      <c r="CJ6" s="21">
        <f t="shared" si="9"/>
        <v>110.21</v>
      </c>
      <c r="CK6" s="21">
        <f t="shared" si="9"/>
        <v>110.26</v>
      </c>
      <c r="CL6" s="20" t="str">
        <f>IF(CL7="","",IF(CL7="-","【-】","【"&amp;SUBSTITUTE(TEXT(CL7,"#,##0.00"),"-","△")&amp;"】"))</f>
        <v>【134.98】</v>
      </c>
      <c r="CM6" s="21" t="str">
        <f>IF(CM7="",NA(),CM7)</f>
        <v>-</v>
      </c>
      <c r="CN6" s="21" t="str">
        <f t="shared" ref="CN6:CV6" si="10">IF(CN7="",NA(),CN7)</f>
        <v>-</v>
      </c>
      <c r="CO6" s="21" t="str">
        <f t="shared" si="10"/>
        <v>-</v>
      </c>
      <c r="CP6" s="21">
        <f t="shared" si="10"/>
        <v>64.930000000000007</v>
      </c>
      <c r="CQ6" s="21">
        <f t="shared" si="10"/>
        <v>65.680000000000007</v>
      </c>
      <c r="CR6" s="21" t="str">
        <f t="shared" si="10"/>
        <v>-</v>
      </c>
      <c r="CS6" s="21" t="str">
        <f t="shared" si="10"/>
        <v>-</v>
      </c>
      <c r="CT6" s="21" t="str">
        <f t="shared" si="10"/>
        <v>-</v>
      </c>
      <c r="CU6" s="21">
        <f t="shared" si="10"/>
        <v>64.930000000000007</v>
      </c>
      <c r="CV6" s="21">
        <f t="shared" si="10"/>
        <v>65.680000000000007</v>
      </c>
      <c r="CW6" s="20" t="str">
        <f>IF(CW7="","",IF(CW7="-","【-】","【"&amp;SUBSTITUTE(TEXT(CW7,"#,##0.00"),"-","△")&amp;"】"))</f>
        <v>【59.99】</v>
      </c>
      <c r="CX6" s="21" t="str">
        <f>IF(CX7="",NA(),CX7)</f>
        <v>-</v>
      </c>
      <c r="CY6" s="21" t="str">
        <f t="shared" ref="CY6:DG6" si="11">IF(CY7="",NA(),CY7)</f>
        <v>-</v>
      </c>
      <c r="CZ6" s="21" t="str">
        <f t="shared" si="11"/>
        <v>-</v>
      </c>
      <c r="DA6" s="21">
        <f t="shared" si="11"/>
        <v>99.71</v>
      </c>
      <c r="DB6" s="21">
        <f t="shared" si="11"/>
        <v>99.73</v>
      </c>
      <c r="DC6" s="21" t="str">
        <f t="shared" si="11"/>
        <v>-</v>
      </c>
      <c r="DD6" s="21" t="str">
        <f t="shared" si="11"/>
        <v>-</v>
      </c>
      <c r="DE6" s="21" t="str">
        <f t="shared" si="11"/>
        <v>-</v>
      </c>
      <c r="DF6" s="21">
        <f t="shared" si="11"/>
        <v>97.7</v>
      </c>
      <c r="DG6" s="21">
        <f t="shared" si="11"/>
        <v>97.59</v>
      </c>
      <c r="DH6" s="20" t="str">
        <f>IF(DH7="","",IF(DH7="-","【-】","【"&amp;SUBSTITUTE(TEXT(DH7,"#,##0.00"),"-","△")&amp;"】"))</f>
        <v>【95.72】</v>
      </c>
      <c r="DI6" s="21" t="str">
        <f>IF(DI7="",NA(),DI7)</f>
        <v>-</v>
      </c>
      <c r="DJ6" s="21" t="str">
        <f t="shared" ref="DJ6:DR6" si="12">IF(DJ7="",NA(),DJ7)</f>
        <v>-</v>
      </c>
      <c r="DK6" s="21" t="str">
        <f t="shared" si="12"/>
        <v>-</v>
      </c>
      <c r="DL6" s="21">
        <f t="shared" si="12"/>
        <v>4.12</v>
      </c>
      <c r="DM6" s="21">
        <f t="shared" si="12"/>
        <v>8.3000000000000007</v>
      </c>
      <c r="DN6" s="21" t="str">
        <f t="shared" si="12"/>
        <v>-</v>
      </c>
      <c r="DO6" s="21" t="str">
        <f t="shared" si="12"/>
        <v>-</v>
      </c>
      <c r="DP6" s="21" t="str">
        <f t="shared" si="12"/>
        <v>-</v>
      </c>
      <c r="DQ6" s="21">
        <f t="shared" si="12"/>
        <v>23.38</v>
      </c>
      <c r="DR6" s="21">
        <f t="shared" si="12"/>
        <v>24.59</v>
      </c>
      <c r="DS6" s="20" t="str">
        <f>IF(DS7="","",IF(DS7="-","【-】","【"&amp;SUBSTITUTE(TEXT(DS7,"#,##0.00"),"-","△")&amp;"】"))</f>
        <v>【38.17】</v>
      </c>
      <c r="DT6" s="21" t="str">
        <f>IF(DT7="",NA(),DT7)</f>
        <v>-</v>
      </c>
      <c r="DU6" s="21" t="str">
        <f t="shared" ref="DU6:EC6" si="13">IF(DU7="",NA(),DU7)</f>
        <v>-</v>
      </c>
      <c r="DV6" s="21" t="str">
        <f t="shared" si="13"/>
        <v>-</v>
      </c>
      <c r="DW6" s="21">
        <f t="shared" si="13"/>
        <v>3.91</v>
      </c>
      <c r="DX6" s="21">
        <f t="shared" si="13"/>
        <v>5.01</v>
      </c>
      <c r="DY6" s="21" t="str">
        <f t="shared" si="13"/>
        <v>-</v>
      </c>
      <c r="DZ6" s="21" t="str">
        <f t="shared" si="13"/>
        <v>-</v>
      </c>
      <c r="EA6" s="21" t="str">
        <f t="shared" si="13"/>
        <v>-</v>
      </c>
      <c r="EB6" s="21">
        <f t="shared" si="13"/>
        <v>8.1999999999999993</v>
      </c>
      <c r="EC6" s="21">
        <f t="shared" si="13"/>
        <v>9.43</v>
      </c>
      <c r="ED6" s="20" t="str">
        <f>IF(ED7="","",IF(ED7="-","【-】","【"&amp;SUBSTITUTE(TEXT(ED7,"#,##0.00"),"-","△")&amp;"】"))</f>
        <v>【6.54】</v>
      </c>
      <c r="EE6" s="21" t="str">
        <f>IF(EE7="",NA(),EE7)</f>
        <v>-</v>
      </c>
      <c r="EF6" s="21" t="str">
        <f t="shared" ref="EF6:EN6" si="14">IF(EF7="",NA(),EF7)</f>
        <v>-</v>
      </c>
      <c r="EG6" s="21" t="str">
        <f t="shared" si="14"/>
        <v>-</v>
      </c>
      <c r="EH6" s="21">
        <f t="shared" si="14"/>
        <v>0.01</v>
      </c>
      <c r="EI6" s="21">
        <f t="shared" si="14"/>
        <v>0.01</v>
      </c>
      <c r="EJ6" s="21" t="str">
        <f t="shared" si="14"/>
        <v>-</v>
      </c>
      <c r="EK6" s="21" t="str">
        <f t="shared" si="14"/>
        <v>-</v>
      </c>
      <c r="EL6" s="21" t="str">
        <f t="shared" si="14"/>
        <v>-</v>
      </c>
      <c r="EM6" s="21">
        <f t="shared" si="14"/>
        <v>0.14000000000000001</v>
      </c>
      <c r="EN6" s="21">
        <f t="shared" si="14"/>
        <v>0.15</v>
      </c>
      <c r="EO6" s="20" t="str">
        <f>IF(EO7="","",IF(EO7="-","【-】","【"&amp;SUBSTITUTE(TEXT(EO7,"#,##0.00"),"-","△")&amp;"】"))</f>
        <v>【0.24】</v>
      </c>
    </row>
    <row r="7" spans="1:148" s="22" customFormat="1" x14ac:dyDescent="0.15">
      <c r="A7" s="14"/>
      <c r="B7" s="23">
        <v>2021</v>
      </c>
      <c r="C7" s="23">
        <v>142131</v>
      </c>
      <c r="D7" s="23">
        <v>46</v>
      </c>
      <c r="E7" s="23">
        <v>17</v>
      </c>
      <c r="F7" s="23">
        <v>1</v>
      </c>
      <c r="G7" s="23">
        <v>0</v>
      </c>
      <c r="H7" s="23" t="s">
        <v>96</v>
      </c>
      <c r="I7" s="23" t="s">
        <v>97</v>
      </c>
      <c r="J7" s="23" t="s">
        <v>98</v>
      </c>
      <c r="K7" s="23" t="s">
        <v>99</v>
      </c>
      <c r="L7" s="23" t="s">
        <v>100</v>
      </c>
      <c r="M7" s="23" t="s">
        <v>101</v>
      </c>
      <c r="N7" s="24" t="s">
        <v>102</v>
      </c>
      <c r="O7" s="24">
        <v>68.81</v>
      </c>
      <c r="P7" s="24">
        <v>95.51</v>
      </c>
      <c r="Q7" s="24">
        <v>95.06</v>
      </c>
      <c r="R7" s="24">
        <v>2292</v>
      </c>
      <c r="S7" s="24">
        <v>242937</v>
      </c>
      <c r="T7" s="24">
        <v>27.09</v>
      </c>
      <c r="U7" s="24">
        <v>8967.77</v>
      </c>
      <c r="V7" s="24">
        <v>232018</v>
      </c>
      <c r="W7" s="24">
        <v>19.57</v>
      </c>
      <c r="X7" s="24">
        <v>11855.8</v>
      </c>
      <c r="Y7" s="24" t="s">
        <v>102</v>
      </c>
      <c r="Z7" s="24" t="s">
        <v>102</v>
      </c>
      <c r="AA7" s="24" t="s">
        <v>102</v>
      </c>
      <c r="AB7" s="24">
        <v>109.57</v>
      </c>
      <c r="AC7" s="24">
        <v>108.04</v>
      </c>
      <c r="AD7" s="24" t="s">
        <v>102</v>
      </c>
      <c r="AE7" s="24" t="s">
        <v>102</v>
      </c>
      <c r="AF7" s="24" t="s">
        <v>102</v>
      </c>
      <c r="AG7" s="24">
        <v>107.09</v>
      </c>
      <c r="AH7" s="24">
        <v>107.96</v>
      </c>
      <c r="AI7" s="24">
        <v>107.02</v>
      </c>
      <c r="AJ7" s="24" t="s">
        <v>102</v>
      </c>
      <c r="AK7" s="24" t="s">
        <v>102</v>
      </c>
      <c r="AL7" s="24" t="s">
        <v>102</v>
      </c>
      <c r="AM7" s="24">
        <v>0</v>
      </c>
      <c r="AN7" s="24">
        <v>0</v>
      </c>
      <c r="AO7" s="24" t="s">
        <v>102</v>
      </c>
      <c r="AP7" s="24" t="s">
        <v>102</v>
      </c>
      <c r="AQ7" s="24" t="s">
        <v>102</v>
      </c>
      <c r="AR7" s="24">
        <v>0.59</v>
      </c>
      <c r="AS7" s="24">
        <v>0.68</v>
      </c>
      <c r="AT7" s="24">
        <v>3.09</v>
      </c>
      <c r="AU7" s="24" t="s">
        <v>102</v>
      </c>
      <c r="AV7" s="24" t="s">
        <v>102</v>
      </c>
      <c r="AW7" s="24" t="s">
        <v>102</v>
      </c>
      <c r="AX7" s="24">
        <v>65.91</v>
      </c>
      <c r="AY7" s="24">
        <v>74.17</v>
      </c>
      <c r="AZ7" s="24" t="s">
        <v>102</v>
      </c>
      <c r="BA7" s="24" t="s">
        <v>102</v>
      </c>
      <c r="BB7" s="24" t="s">
        <v>102</v>
      </c>
      <c r="BC7" s="24">
        <v>77.72</v>
      </c>
      <c r="BD7" s="24">
        <v>86.61</v>
      </c>
      <c r="BE7" s="24">
        <v>71.39</v>
      </c>
      <c r="BF7" s="24" t="s">
        <v>102</v>
      </c>
      <c r="BG7" s="24" t="s">
        <v>102</v>
      </c>
      <c r="BH7" s="24" t="s">
        <v>102</v>
      </c>
      <c r="BI7" s="24">
        <v>545.57000000000005</v>
      </c>
      <c r="BJ7" s="24">
        <v>540.63</v>
      </c>
      <c r="BK7" s="24" t="s">
        <v>102</v>
      </c>
      <c r="BL7" s="24" t="s">
        <v>102</v>
      </c>
      <c r="BM7" s="24" t="s">
        <v>102</v>
      </c>
      <c r="BN7" s="24">
        <v>485.6</v>
      </c>
      <c r="BO7" s="24">
        <v>463.93</v>
      </c>
      <c r="BP7" s="24">
        <v>669.11</v>
      </c>
      <c r="BQ7" s="24" t="s">
        <v>102</v>
      </c>
      <c r="BR7" s="24" t="s">
        <v>102</v>
      </c>
      <c r="BS7" s="24" t="s">
        <v>102</v>
      </c>
      <c r="BT7" s="24">
        <v>86.95</v>
      </c>
      <c r="BU7" s="24">
        <v>87.35</v>
      </c>
      <c r="BV7" s="24" t="s">
        <v>102</v>
      </c>
      <c r="BW7" s="24" t="s">
        <v>102</v>
      </c>
      <c r="BX7" s="24" t="s">
        <v>102</v>
      </c>
      <c r="BY7" s="24">
        <v>99.95</v>
      </c>
      <c r="BZ7" s="24">
        <v>103.4</v>
      </c>
      <c r="CA7" s="24">
        <v>99.73</v>
      </c>
      <c r="CB7" s="24" t="s">
        <v>102</v>
      </c>
      <c r="CC7" s="24" t="s">
        <v>102</v>
      </c>
      <c r="CD7" s="24" t="s">
        <v>102</v>
      </c>
      <c r="CE7" s="24">
        <v>145.35</v>
      </c>
      <c r="CF7" s="24">
        <v>145.12</v>
      </c>
      <c r="CG7" s="24" t="s">
        <v>102</v>
      </c>
      <c r="CH7" s="24" t="s">
        <v>102</v>
      </c>
      <c r="CI7" s="24" t="s">
        <v>102</v>
      </c>
      <c r="CJ7" s="24">
        <v>110.21</v>
      </c>
      <c r="CK7" s="24">
        <v>110.26</v>
      </c>
      <c r="CL7" s="24">
        <v>134.97999999999999</v>
      </c>
      <c r="CM7" s="24" t="s">
        <v>102</v>
      </c>
      <c r="CN7" s="24" t="s">
        <v>102</v>
      </c>
      <c r="CO7" s="24" t="s">
        <v>102</v>
      </c>
      <c r="CP7" s="24">
        <v>64.930000000000007</v>
      </c>
      <c r="CQ7" s="24">
        <v>65.680000000000007</v>
      </c>
      <c r="CR7" s="24" t="s">
        <v>102</v>
      </c>
      <c r="CS7" s="24" t="s">
        <v>102</v>
      </c>
      <c r="CT7" s="24" t="s">
        <v>102</v>
      </c>
      <c r="CU7" s="24">
        <v>64.930000000000007</v>
      </c>
      <c r="CV7" s="24">
        <v>65.680000000000007</v>
      </c>
      <c r="CW7" s="24">
        <v>59.99</v>
      </c>
      <c r="CX7" s="24" t="s">
        <v>102</v>
      </c>
      <c r="CY7" s="24" t="s">
        <v>102</v>
      </c>
      <c r="CZ7" s="24" t="s">
        <v>102</v>
      </c>
      <c r="DA7" s="24">
        <v>99.71</v>
      </c>
      <c r="DB7" s="24">
        <v>99.73</v>
      </c>
      <c r="DC7" s="24" t="s">
        <v>102</v>
      </c>
      <c r="DD7" s="24" t="s">
        <v>102</v>
      </c>
      <c r="DE7" s="24" t="s">
        <v>102</v>
      </c>
      <c r="DF7" s="24">
        <v>97.7</v>
      </c>
      <c r="DG7" s="24">
        <v>97.59</v>
      </c>
      <c r="DH7" s="24">
        <v>95.72</v>
      </c>
      <c r="DI7" s="24" t="s">
        <v>102</v>
      </c>
      <c r="DJ7" s="24" t="s">
        <v>102</v>
      </c>
      <c r="DK7" s="24" t="s">
        <v>102</v>
      </c>
      <c r="DL7" s="24">
        <v>4.12</v>
      </c>
      <c r="DM7" s="24">
        <v>8.3000000000000007</v>
      </c>
      <c r="DN7" s="24" t="s">
        <v>102</v>
      </c>
      <c r="DO7" s="24" t="s">
        <v>102</v>
      </c>
      <c r="DP7" s="24" t="s">
        <v>102</v>
      </c>
      <c r="DQ7" s="24">
        <v>23.38</v>
      </c>
      <c r="DR7" s="24">
        <v>24.59</v>
      </c>
      <c r="DS7" s="24">
        <v>38.17</v>
      </c>
      <c r="DT7" s="24" t="s">
        <v>102</v>
      </c>
      <c r="DU7" s="24" t="s">
        <v>102</v>
      </c>
      <c r="DV7" s="24" t="s">
        <v>102</v>
      </c>
      <c r="DW7" s="24">
        <v>3.91</v>
      </c>
      <c r="DX7" s="24">
        <v>5.01</v>
      </c>
      <c r="DY7" s="24" t="s">
        <v>102</v>
      </c>
      <c r="DZ7" s="24" t="s">
        <v>102</v>
      </c>
      <c r="EA7" s="24" t="s">
        <v>102</v>
      </c>
      <c r="EB7" s="24">
        <v>8.1999999999999993</v>
      </c>
      <c r="EC7" s="24">
        <v>9.43</v>
      </c>
      <c r="ED7" s="24">
        <v>6.54</v>
      </c>
      <c r="EE7" s="24" t="s">
        <v>102</v>
      </c>
      <c r="EF7" s="24" t="s">
        <v>102</v>
      </c>
      <c r="EG7" s="24" t="s">
        <v>102</v>
      </c>
      <c r="EH7" s="24">
        <v>0.01</v>
      </c>
      <c r="EI7" s="24">
        <v>0.01</v>
      </c>
      <c r="EJ7" s="24" t="s">
        <v>102</v>
      </c>
      <c r="EK7" s="24" t="s">
        <v>102</v>
      </c>
      <c r="EL7" s="24" t="s">
        <v>102</v>
      </c>
      <c r="EM7" s="24">
        <v>0.14000000000000001</v>
      </c>
      <c r="EN7" s="24">
        <v>0.15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大和市役所</cp:lastModifiedBy>
  <cp:lastPrinted>2023-01-24T02:08:54Z</cp:lastPrinted>
  <dcterms:created xsi:type="dcterms:W3CDTF">2023-01-12T23:29:31Z</dcterms:created>
  <dcterms:modified xsi:type="dcterms:W3CDTF">2023-01-24T02:08:59Z</dcterms:modified>
  <cp:category/>
</cp:coreProperties>
</file>