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fs01\s0103\06_理財G\02 公営企業\02 決算状況調査\04_経営比較分析表\05_市町村から\08_小田原市〇　病院、水道、下水道\"/>
    </mc:Choice>
  </mc:AlternateContent>
  <workbookProtection workbookAlgorithmName="SHA-512" workbookHashValue="PHHuchJQYnXUuZSTQLRlclqQ4/dF8vtalahF9Rd2Q/C942Ra5ZS/aEtnw5tr38KxYZqLa8OE3FvmgYOcSwltLQ==" workbookSaltValue="yECuX5yRUeKntqQjsHMwXA==" workbookSpinCount="100000" lockStructure="1"/>
  <bookViews>
    <workbookView xWindow="0" yWindow="0" windowWidth="15360" windowHeight="7632"/>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AT10" i="4" s="1"/>
  <c r="U6" i="5"/>
  <c r="T6" i="5"/>
  <c r="BB8" i="4" s="1"/>
  <c r="S6" i="5"/>
  <c r="R6" i="5"/>
  <c r="AL8" i="4" s="1"/>
  <c r="Q6" i="5"/>
  <c r="P6" i="5"/>
  <c r="P10" i="4" s="1"/>
  <c r="O6" i="5"/>
  <c r="N6" i="5"/>
  <c r="B10" i="4" s="1"/>
  <c r="M6" i="5"/>
  <c r="L6" i="5"/>
  <c r="W8" i="4" s="1"/>
  <c r="K6" i="5"/>
  <c r="J6" i="5"/>
  <c r="I8" i="4" s="1"/>
  <c r="I6" i="5"/>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L85" i="4"/>
  <c r="J85" i="4"/>
  <c r="H85" i="4"/>
  <c r="F85" i="4"/>
  <c r="BB10" i="4"/>
  <c r="AL10" i="4"/>
  <c r="W10" i="4"/>
  <c r="I10" i="4"/>
  <c r="AT8" i="4"/>
  <c r="AD8" i="4"/>
  <c r="P8" i="4"/>
  <c r="B8" i="4"/>
</calcChain>
</file>

<file path=xl/sharedStrings.xml><?xml version="1.0" encoding="utf-8"?>
<sst xmlns="http://schemas.openxmlformats.org/spreadsheetml/2006/main" count="228" uniqueCount="114">
  <si>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</si>
  <si>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</si>
  <si>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</si>
  <si>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</si>
  <si>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</si>
  <si>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</si>
  <si>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</si>
  <si>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</si>
  <si>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</si>
  <si>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</si>
  <si>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</si>
  <si>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</si>
  <si>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</si>
  <si>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</si>
  <si>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</si>
  <si>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</si>
  <si>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</si>
  <si>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</si>
  <si>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</si>
  <si>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</si>
  <si>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</si>
  <si>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</si>
  <si>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</si>
  <si>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</si>
  <si>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</si>
  <si>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</si>
  <si>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</si>
  <si>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</si>
  <si>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</si>
  <si>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</si>
  <si>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</si>
  <si>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</si>
  <si>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</si>
  <si>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</si>
  <si>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</si>
  <si>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</si>
  <si>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</si>
  <si>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</si>
  <si>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</si>
  <si>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</si>
  <si>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</si>
  <si>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</si>
  <si>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</si>
  <si>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</si>
  <si>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</si>
  <si>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</si>
  <si>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</si>
  <si>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</si>
  <si>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</si>
  <si>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</si>
  <si>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</si>
  <si>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</si>
  <si>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</si>
  <si>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</si>
  <si>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</si>
  <si>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</si>
  <si>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</si>
  <si>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</si>
  <si>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</si>
  <si>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</si>
  <si>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</si>
  <si>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</si>
  <si>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</si>
  <si>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</si>
  <si>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</si>
  <si>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</si>
  <si>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</si>
  <si>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</si>
  <si>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</si>
  <si>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</si>
  <si>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</si>
  <si>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</si>
  <si>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</si>
  <si>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</si>
  <si>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</si>
  <si>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</si>
  <si>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</si>
  <si>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</si>
  <si>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</si>
  <si>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</si>
  <si>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</si>
  <si>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</si>
  <si>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</si>
  <si>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</si>
  <si>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</si>
  <si>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</si>
  <si>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</si>
  <si>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</si>
  <si>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</si>
  <si>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</si>
  <si>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</si>
  <si>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</si>
  <si>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</si>
  <si>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神奈川県　小田原市</t>
  </si>
  <si>
    <t>法適用</t>
  </si>
  <si>
    <t>水道事業</t>
  </si>
  <si>
    <t>末端給水事業</t>
  </si>
  <si>
    <t>A2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</si>
  <si>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</si>
  <si>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</si>
  <si>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</si>
  <si>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</si>
  <si>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</si>
  <si>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</si>
  <si>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</si>
  <si>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</si>
  <si>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</si>
  <si>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</si>
  <si>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</si>
  <si>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</si>
  <si>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</si>
  <si>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①有形固定資産減価償却率、②管路経年化率が類似団体平均値と比べ高い水準となっている一方、③管路更新率が低く推移していることから、施設の老朽化が進んでいると分析されます。
　管路の老朽化対策は、主に昭和40年代中頃以前に布設した管路について更新事業を進めていますが、多額の事業費を要する基幹管路から優先的に実施しているため、実施延長が伸びず管路更新率が低い値となっています。</t>
    <rPh sb="54" eb="56">
      <t>スイイ</t>
    </rPh>
    <phoneticPr fontId="4"/>
  </si>
  <si>
    <t>　将来において、水需要の低下によりさらなる給水収益の減少が予想される一方で、地震対策及び施設・管路の更新や維持管理などといった支出の増加が避けられない状況となっており、事業経営の効率化と財政基盤の強化が必要となります。
 今後は、アセットマネジメント（資産管理）を活用した水道施設の計画的な更新や規模の適正化による効果的な投資を進めるとともに、漏水対策や効率的な維持管理による水道施設の長寿命化に努めていきます。
　また、収入については、安定的かつ健全な経営を引き続き継続できるよう財政推計を行うとともに、収入の根幹をなす水道料金については、定期的に見直しを図り適切な料金水準を検討していきます。</t>
    <rPh sb="42" eb="43">
      <t>オヨ</t>
    </rPh>
    <rPh sb="47" eb="49">
      <t>カンロ</t>
    </rPh>
    <rPh sb="53" eb="55">
      <t>イジ</t>
    </rPh>
    <rPh sb="55" eb="57">
      <t>カンリ</t>
    </rPh>
    <rPh sb="132" eb="134">
      <t>カツヨウ</t>
    </rPh>
    <rPh sb="141" eb="144">
      <t>ケイカクテキ</t>
    </rPh>
    <rPh sb="145" eb="147">
      <t>コウシン</t>
    </rPh>
    <rPh sb="157" eb="160">
      <t>コウカテキ</t>
    </rPh>
    <rPh sb="164" eb="165">
      <t>スス</t>
    </rPh>
    <rPh sb="172" eb="174">
      <t>ロウスイ</t>
    </rPh>
    <rPh sb="174" eb="176">
      <t>タイサク</t>
    </rPh>
    <rPh sb="177" eb="180">
      <t>コウリツテキ</t>
    </rPh>
    <rPh sb="181" eb="183">
      <t>イジ</t>
    </rPh>
    <rPh sb="183" eb="185">
      <t>カンリ</t>
    </rPh>
    <rPh sb="188" eb="190">
      <t>スイドウ</t>
    </rPh>
    <rPh sb="190" eb="192">
      <t>シセツ</t>
    </rPh>
    <rPh sb="193" eb="197">
      <t>チョウジュミョウカ</t>
    </rPh>
    <rPh sb="198" eb="199">
      <t>ツト</t>
    </rPh>
    <phoneticPr fontId="4"/>
  </si>
  <si>
    <t xml:space="preserve">　①経常収支比率や⑤料金回収率は100％以上であり、類似団体平均と同等です。⑥給水原価については前年と同等ですが、給水収益が減少傾向にある中で、本指標を向上させるには、給水収益の減少割合以上のコスト削減が必要です。
　④企業債残高対給水収益比率については、企業債残高が減少したことにより指標は低下しましたが、依然として類似団体平均値よりも高い水準にあります。
　⑧有収率については、地下漏水の早期発見・早期修繕に努めていますが、年々減少傾向にあり類似団体平均を下回っています。
　※経営比較分析表の指標は、地方公営企業決算状況調査の数値を機械的に計算したものであり、⑤料金回収率と⑥給水原価は、本市の公表指標と異なります。
（R03料金回収率109.95％、R02給水原価126.96円）
</t>
    <rPh sb="182" eb="185">
      <t>ユウシュウリツ</t>
    </rPh>
    <rPh sb="191" eb="193">
      <t>チカ</t>
    </rPh>
    <rPh sb="193" eb="195">
      <t>ロウスイ</t>
    </rPh>
    <rPh sb="196" eb="198">
      <t>ソウキ</t>
    </rPh>
    <rPh sb="198" eb="200">
      <t>ハッケン</t>
    </rPh>
    <rPh sb="201" eb="203">
      <t>ソウキ</t>
    </rPh>
    <rPh sb="203" eb="205">
      <t>シュウゼン</t>
    </rPh>
    <rPh sb="206" eb="207">
      <t>ツト</t>
    </rPh>
    <rPh sb="214" eb="216">
      <t>ネンネン</t>
    </rPh>
    <rPh sb="216" eb="218">
      <t>ゲンショウ</t>
    </rPh>
    <rPh sb="218" eb="220">
      <t>ケイコウ</t>
    </rPh>
    <rPh sb="223" eb="225">
      <t>ルイジ</t>
    </rPh>
    <rPh sb="225" eb="227">
      <t>ダンタイ</t>
    </rPh>
    <rPh sb="227" eb="229">
      <t>ヘイキン</t>
    </rPh>
    <rPh sb="230" eb="232">
      <t>シタマワ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</si>
</sst>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15" fillId="0" borderId="9"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0.28000000000000003</c:v>
                </c:pt>
                <c:pt idx="1">
                  <c:v>0.42</c:v>
                </c:pt>
                <c:pt idx="2">
                  <c:v>0.27</c:v>
                </c:pt>
                <c:pt idx="3">
                  <c:v>0.16</c:v>
                </c:pt>
                <c:pt idx="4">
                  <c:v>0.28000000000000003</c:v>
                </c:pt>
              </c:numCache>
            </c:numRef>
          </c:val>
          <c:extLst>
            <c:ext xmlns:c16="http://schemas.microsoft.com/office/drawing/2014/chart" uri="{C3380CC4-5D6E-409C-BE32-E72D297353CC}">
              <c16:uniqueId val="{00000000-2309-4467-8FEF-7C156FD3A547}"/>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0.65</c:v>
                </c:pt>
                <c:pt idx="1">
                  <c:v>0.7</c:v>
                </c:pt>
                <c:pt idx="2">
                  <c:v>0.72</c:v>
                </c:pt>
                <c:pt idx="3">
                  <c:v>0.69</c:v>
                </c:pt>
                <c:pt idx="4">
                  <c:v>0.69</c:v>
                </c:pt>
              </c:numCache>
            </c:numRef>
          </c:val>
          <c:smooth val="0"/>
          <c:extLst>
            <c:ext xmlns:c16="http://schemas.microsoft.com/office/drawing/2014/chart" uri="{C3380CC4-5D6E-409C-BE32-E72D297353CC}">
              <c16:uniqueId val="{00000001-2309-4467-8FEF-7C156FD3A547}"/>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64.52</c:v>
                </c:pt>
                <c:pt idx="1">
                  <c:v>63.41</c:v>
                </c:pt>
                <c:pt idx="2">
                  <c:v>63.61</c:v>
                </c:pt>
                <c:pt idx="3">
                  <c:v>65.739999999999995</c:v>
                </c:pt>
                <c:pt idx="4">
                  <c:v>65.319999999999993</c:v>
                </c:pt>
              </c:numCache>
            </c:numRef>
          </c:val>
          <c:extLst>
            <c:ext xmlns:c16="http://schemas.microsoft.com/office/drawing/2014/chart" uri="{C3380CC4-5D6E-409C-BE32-E72D297353CC}">
              <c16:uniqueId val="{00000000-4E3A-4554-9812-91D571EB839D}"/>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62.88</c:v>
                </c:pt>
                <c:pt idx="1">
                  <c:v>62.32</c:v>
                </c:pt>
                <c:pt idx="2">
                  <c:v>61.71</c:v>
                </c:pt>
                <c:pt idx="3">
                  <c:v>63.12</c:v>
                </c:pt>
                <c:pt idx="4">
                  <c:v>62.57</c:v>
                </c:pt>
              </c:numCache>
            </c:numRef>
          </c:val>
          <c:smooth val="0"/>
          <c:extLst>
            <c:ext xmlns:c16="http://schemas.microsoft.com/office/drawing/2014/chart" uri="{C3380CC4-5D6E-409C-BE32-E72D297353CC}">
              <c16:uniqueId val="{00000001-4E3A-4554-9812-91D571EB839D}"/>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86.03</c:v>
                </c:pt>
                <c:pt idx="1">
                  <c:v>86.73</c:v>
                </c:pt>
                <c:pt idx="2">
                  <c:v>85.02</c:v>
                </c:pt>
                <c:pt idx="3">
                  <c:v>83.65</c:v>
                </c:pt>
                <c:pt idx="4">
                  <c:v>82.97</c:v>
                </c:pt>
              </c:numCache>
            </c:numRef>
          </c:val>
          <c:extLst>
            <c:ext xmlns:c16="http://schemas.microsoft.com/office/drawing/2014/chart" uri="{C3380CC4-5D6E-409C-BE32-E72D297353CC}">
              <c16:uniqueId val="{00000000-996C-4F9F-B623-1B6B094A5955}"/>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90.13</c:v>
                </c:pt>
                <c:pt idx="1">
                  <c:v>90.19</c:v>
                </c:pt>
                <c:pt idx="2">
                  <c:v>90.03</c:v>
                </c:pt>
                <c:pt idx="3">
                  <c:v>90.09</c:v>
                </c:pt>
                <c:pt idx="4">
                  <c:v>90.21</c:v>
                </c:pt>
              </c:numCache>
            </c:numRef>
          </c:val>
          <c:smooth val="0"/>
          <c:extLst>
            <c:ext xmlns:c16="http://schemas.microsoft.com/office/drawing/2014/chart" uri="{C3380CC4-5D6E-409C-BE32-E72D297353CC}">
              <c16:uniqueId val="{00000001-996C-4F9F-B623-1B6B094A5955}"/>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120.09</c:v>
                </c:pt>
                <c:pt idx="1">
                  <c:v>118.25</c:v>
                </c:pt>
                <c:pt idx="2">
                  <c:v>113.97</c:v>
                </c:pt>
                <c:pt idx="3">
                  <c:v>114.16</c:v>
                </c:pt>
                <c:pt idx="4">
                  <c:v>113.81</c:v>
                </c:pt>
              </c:numCache>
            </c:numRef>
          </c:val>
          <c:extLst>
            <c:ext xmlns:c16="http://schemas.microsoft.com/office/drawing/2014/chart" uri="{C3380CC4-5D6E-409C-BE32-E72D297353CC}">
              <c16:uniqueId val="{00000000-5651-43F1-9556-68E4AC52004B}"/>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113.95</c:v>
                </c:pt>
                <c:pt idx="1">
                  <c:v>112.62</c:v>
                </c:pt>
                <c:pt idx="2">
                  <c:v>113.35</c:v>
                </c:pt>
                <c:pt idx="3">
                  <c:v>112.36</c:v>
                </c:pt>
                <c:pt idx="4">
                  <c:v>112.26</c:v>
                </c:pt>
              </c:numCache>
            </c:numRef>
          </c:val>
          <c:smooth val="0"/>
          <c:extLst>
            <c:ext xmlns:c16="http://schemas.microsoft.com/office/drawing/2014/chart" uri="{C3380CC4-5D6E-409C-BE32-E72D297353CC}">
              <c16:uniqueId val="{00000001-5651-43F1-9556-68E4AC52004B}"/>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51.01</c:v>
                </c:pt>
                <c:pt idx="1">
                  <c:v>52.16</c:v>
                </c:pt>
                <c:pt idx="2">
                  <c:v>52.23</c:v>
                </c:pt>
                <c:pt idx="3">
                  <c:v>52.54</c:v>
                </c:pt>
                <c:pt idx="4">
                  <c:v>53.8</c:v>
                </c:pt>
              </c:numCache>
            </c:numRef>
          </c:val>
          <c:extLst>
            <c:ext xmlns:c16="http://schemas.microsoft.com/office/drawing/2014/chart" uri="{C3380CC4-5D6E-409C-BE32-E72D297353CC}">
              <c16:uniqueId val="{00000000-7ADE-4107-9D5E-351690D105D7}"/>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48.01</c:v>
                </c:pt>
                <c:pt idx="1">
                  <c:v>48.86</c:v>
                </c:pt>
                <c:pt idx="2">
                  <c:v>49.6</c:v>
                </c:pt>
                <c:pt idx="3">
                  <c:v>50.31</c:v>
                </c:pt>
                <c:pt idx="4">
                  <c:v>50.74</c:v>
                </c:pt>
              </c:numCache>
            </c:numRef>
          </c:val>
          <c:smooth val="0"/>
          <c:extLst>
            <c:ext xmlns:c16="http://schemas.microsoft.com/office/drawing/2014/chart" uri="{C3380CC4-5D6E-409C-BE32-E72D297353CC}">
              <c16:uniqueId val="{00000001-7ADE-4107-9D5E-351690D105D7}"/>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21.46</c:v>
                </c:pt>
                <c:pt idx="1">
                  <c:v>21.72</c:v>
                </c:pt>
                <c:pt idx="2">
                  <c:v>22.74</c:v>
                </c:pt>
                <c:pt idx="3">
                  <c:v>23.64</c:v>
                </c:pt>
                <c:pt idx="4">
                  <c:v>25.42</c:v>
                </c:pt>
              </c:numCache>
            </c:numRef>
          </c:val>
          <c:extLst>
            <c:ext xmlns:c16="http://schemas.microsoft.com/office/drawing/2014/chart" uri="{C3380CC4-5D6E-409C-BE32-E72D297353CC}">
              <c16:uniqueId val="{00000000-2151-46F3-9BFB-48AED469E58D}"/>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16.600000000000001</c:v>
                </c:pt>
                <c:pt idx="1">
                  <c:v>18.510000000000002</c:v>
                </c:pt>
                <c:pt idx="2">
                  <c:v>20.49</c:v>
                </c:pt>
                <c:pt idx="3">
                  <c:v>21.34</c:v>
                </c:pt>
                <c:pt idx="4">
                  <c:v>23.27</c:v>
                </c:pt>
              </c:numCache>
            </c:numRef>
          </c:val>
          <c:smooth val="0"/>
          <c:extLst>
            <c:ext xmlns:c16="http://schemas.microsoft.com/office/drawing/2014/chart" uri="{C3380CC4-5D6E-409C-BE32-E72D297353CC}">
              <c16:uniqueId val="{00000001-2151-46F3-9BFB-48AED469E58D}"/>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C83-4595-80AE-DD339D6B12C6}"/>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formatCode="#,##0.00;&quot;△&quot;#,##0.00">
                  <c:v>0</c:v>
                </c:pt>
                <c:pt idx="1">
                  <c:v>0.75</c:v>
                </c:pt>
                <c:pt idx="2">
                  <c:v>0.51</c:v>
                </c:pt>
                <c:pt idx="3">
                  <c:v>0.28999999999999998</c:v>
                </c:pt>
                <c:pt idx="4">
                  <c:v>0.25</c:v>
                </c:pt>
              </c:numCache>
            </c:numRef>
          </c:val>
          <c:smooth val="0"/>
          <c:extLst>
            <c:ext xmlns:c16="http://schemas.microsoft.com/office/drawing/2014/chart" uri="{C3380CC4-5D6E-409C-BE32-E72D297353CC}">
              <c16:uniqueId val="{00000001-FC83-4595-80AE-DD339D6B12C6}"/>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206.72</c:v>
                </c:pt>
                <c:pt idx="1">
                  <c:v>209.15</c:v>
                </c:pt>
                <c:pt idx="2">
                  <c:v>191.96</c:v>
                </c:pt>
                <c:pt idx="3">
                  <c:v>204.63</c:v>
                </c:pt>
                <c:pt idx="4">
                  <c:v>245.7</c:v>
                </c:pt>
              </c:numCache>
            </c:numRef>
          </c:val>
          <c:extLst>
            <c:ext xmlns:c16="http://schemas.microsoft.com/office/drawing/2014/chart" uri="{C3380CC4-5D6E-409C-BE32-E72D297353CC}">
              <c16:uniqueId val="{00000000-3CE8-435F-865E-DB0848A2518A}"/>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307.83</c:v>
                </c:pt>
                <c:pt idx="1">
                  <c:v>318.89</c:v>
                </c:pt>
                <c:pt idx="2">
                  <c:v>309.10000000000002</c:v>
                </c:pt>
                <c:pt idx="3">
                  <c:v>306.08</c:v>
                </c:pt>
                <c:pt idx="4">
                  <c:v>306.14999999999998</c:v>
                </c:pt>
              </c:numCache>
            </c:numRef>
          </c:val>
          <c:smooth val="0"/>
          <c:extLst>
            <c:ext xmlns:c16="http://schemas.microsoft.com/office/drawing/2014/chart" uri="{C3380CC4-5D6E-409C-BE32-E72D297353CC}">
              <c16:uniqueId val="{00000001-3CE8-435F-865E-DB0848A2518A}"/>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393.74</c:v>
                </c:pt>
                <c:pt idx="1">
                  <c:v>392.51</c:v>
                </c:pt>
                <c:pt idx="2">
                  <c:v>399.39</c:v>
                </c:pt>
                <c:pt idx="3">
                  <c:v>390.32</c:v>
                </c:pt>
                <c:pt idx="4">
                  <c:v>384.39</c:v>
                </c:pt>
              </c:numCache>
            </c:numRef>
          </c:val>
          <c:extLst>
            <c:ext xmlns:c16="http://schemas.microsoft.com/office/drawing/2014/chart" uri="{C3380CC4-5D6E-409C-BE32-E72D297353CC}">
              <c16:uniqueId val="{00000000-00E2-47B2-BE48-D4EC3E4370F9}"/>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295.44</c:v>
                </c:pt>
                <c:pt idx="1">
                  <c:v>290.07</c:v>
                </c:pt>
                <c:pt idx="2">
                  <c:v>290.42</c:v>
                </c:pt>
                <c:pt idx="3">
                  <c:v>294.66000000000003</c:v>
                </c:pt>
                <c:pt idx="4">
                  <c:v>285.27</c:v>
                </c:pt>
              </c:numCache>
            </c:numRef>
          </c:val>
          <c:smooth val="0"/>
          <c:extLst>
            <c:ext xmlns:c16="http://schemas.microsoft.com/office/drawing/2014/chart" uri="{C3380CC4-5D6E-409C-BE32-E72D297353CC}">
              <c16:uniqueId val="{00000001-00E2-47B2-BE48-D4EC3E4370F9}"/>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111.42</c:v>
                </c:pt>
                <c:pt idx="1">
                  <c:v>109.51</c:v>
                </c:pt>
                <c:pt idx="2">
                  <c:v>105.51</c:v>
                </c:pt>
                <c:pt idx="3">
                  <c:v>104.84</c:v>
                </c:pt>
                <c:pt idx="4">
                  <c:v>105.52</c:v>
                </c:pt>
              </c:numCache>
            </c:numRef>
          </c:val>
          <c:extLst>
            <c:ext xmlns:c16="http://schemas.microsoft.com/office/drawing/2014/chart" uri="{C3380CC4-5D6E-409C-BE32-E72D297353CC}">
              <c16:uniqueId val="{00000000-4D85-41F4-882A-DCAEBB659FF7}"/>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106.02</c:v>
                </c:pt>
                <c:pt idx="1">
                  <c:v>104.84</c:v>
                </c:pt>
                <c:pt idx="2">
                  <c:v>106.11</c:v>
                </c:pt>
                <c:pt idx="3">
                  <c:v>103.75</c:v>
                </c:pt>
                <c:pt idx="4">
                  <c:v>105.3</c:v>
                </c:pt>
              </c:numCache>
            </c:numRef>
          </c:val>
          <c:smooth val="0"/>
          <c:extLst>
            <c:ext xmlns:c16="http://schemas.microsoft.com/office/drawing/2014/chart" uri="{C3380CC4-5D6E-409C-BE32-E72D297353CC}">
              <c16:uniqueId val="{00000001-4D85-41F4-882A-DCAEBB659FF7}"/>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127.56</c:v>
                </c:pt>
                <c:pt idx="1">
                  <c:v>129.63</c:v>
                </c:pt>
                <c:pt idx="2">
                  <c:v>134.09</c:v>
                </c:pt>
                <c:pt idx="3">
                  <c:v>133.38999999999999</c:v>
                </c:pt>
                <c:pt idx="4">
                  <c:v>132.29</c:v>
                </c:pt>
              </c:numCache>
            </c:numRef>
          </c:val>
          <c:extLst>
            <c:ext xmlns:c16="http://schemas.microsoft.com/office/drawing/2014/chart" uri="{C3380CC4-5D6E-409C-BE32-E72D297353CC}">
              <c16:uniqueId val="{00000000-7897-49BC-B445-EACCB32DE8B6}"/>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158.6</c:v>
                </c:pt>
                <c:pt idx="1">
                  <c:v>161.82</c:v>
                </c:pt>
                <c:pt idx="2">
                  <c:v>161.03</c:v>
                </c:pt>
                <c:pt idx="3">
                  <c:v>159.93</c:v>
                </c:pt>
                <c:pt idx="4">
                  <c:v>162.77000000000001</c:v>
                </c:pt>
              </c:numCache>
            </c:numRef>
          </c:val>
          <c:smooth val="0"/>
          <c:extLst>
            <c:ext xmlns:c16="http://schemas.microsoft.com/office/drawing/2014/chart" uri="{C3380CC4-5D6E-409C-BE32-E72D297353CC}">
              <c16:uniqueId val="{00000001-7897-49BC-B445-EACCB32DE8B6}"/>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view="pageBreakPreview" topLeftCell="A7" zoomScale="63" zoomScaleNormal="100" zoomScaleSheetLayoutView="63" workbookViewId="0">
      <selection activeCell="CB23" sqref="CB23"/>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0" max="80" width="22.88671875"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x14ac:dyDescent="0.2">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x14ac:dyDescent="0.2">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7" t="str">
        <f>データ!H6</f>
        <v>神奈川県　小田原市</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5" t="s">
        <v>1</v>
      </c>
      <c r="C7" s="46"/>
      <c r="D7" s="46"/>
      <c r="E7" s="46"/>
      <c r="F7" s="46"/>
      <c r="G7" s="46"/>
      <c r="H7" s="46"/>
      <c r="I7" s="45" t="s">
        <v>2</v>
      </c>
      <c r="J7" s="46"/>
      <c r="K7" s="46"/>
      <c r="L7" s="46"/>
      <c r="M7" s="46"/>
      <c r="N7" s="46"/>
      <c r="O7" s="67"/>
      <c r="P7" s="47" t="s">
        <v>3</v>
      </c>
      <c r="Q7" s="47"/>
      <c r="R7" s="47"/>
      <c r="S7" s="47"/>
      <c r="T7" s="47"/>
      <c r="U7" s="47"/>
      <c r="V7" s="47"/>
      <c r="W7" s="47" t="s">
        <v>4</v>
      </c>
      <c r="X7" s="47"/>
      <c r="Y7" s="47"/>
      <c r="Z7" s="47"/>
      <c r="AA7" s="47"/>
      <c r="AB7" s="47"/>
      <c r="AC7" s="47"/>
      <c r="AD7" s="47" t="s">
        <v>5</v>
      </c>
      <c r="AE7" s="47"/>
      <c r="AF7" s="47"/>
      <c r="AG7" s="47"/>
      <c r="AH7" s="47"/>
      <c r="AI7" s="47"/>
      <c r="AJ7" s="47"/>
      <c r="AK7" s="2"/>
      <c r="AL7" s="47" t="s">
        <v>6</v>
      </c>
      <c r="AM7" s="47"/>
      <c r="AN7" s="47"/>
      <c r="AO7" s="47"/>
      <c r="AP7" s="47"/>
      <c r="AQ7" s="47"/>
      <c r="AR7" s="47"/>
      <c r="AS7" s="47"/>
      <c r="AT7" s="45" t="s">
        <v>7</v>
      </c>
      <c r="AU7" s="46"/>
      <c r="AV7" s="46"/>
      <c r="AW7" s="46"/>
      <c r="AX7" s="46"/>
      <c r="AY7" s="46"/>
      <c r="AZ7" s="46"/>
      <c r="BA7" s="46"/>
      <c r="BB7" s="47" t="s">
        <v>8</v>
      </c>
      <c r="BC7" s="47"/>
      <c r="BD7" s="47"/>
      <c r="BE7" s="47"/>
      <c r="BF7" s="47"/>
      <c r="BG7" s="47"/>
      <c r="BH7" s="47"/>
      <c r="BI7" s="47"/>
      <c r="BJ7" s="3"/>
      <c r="BK7" s="3"/>
      <c r="BL7" s="79" t="s">
        <v>9</v>
      </c>
      <c r="BM7" s="80"/>
      <c r="BN7" s="80"/>
      <c r="BO7" s="80"/>
      <c r="BP7" s="80"/>
      <c r="BQ7" s="80"/>
      <c r="BR7" s="80"/>
      <c r="BS7" s="80"/>
      <c r="BT7" s="80"/>
      <c r="BU7" s="80"/>
      <c r="BV7" s="80"/>
      <c r="BW7" s="80"/>
      <c r="BX7" s="80"/>
      <c r="BY7" s="81"/>
    </row>
    <row r="8" spans="1:78" ht="18.75" customHeight="1" x14ac:dyDescent="0.2">
      <c r="A8" s="2"/>
      <c r="B8" s="72" t="str">
        <f>データ!$I$6</f>
        <v>法適用</v>
      </c>
      <c r="C8" s="73"/>
      <c r="D8" s="73"/>
      <c r="E8" s="73"/>
      <c r="F8" s="73"/>
      <c r="G8" s="73"/>
      <c r="H8" s="73"/>
      <c r="I8" s="72" t="str">
        <f>データ!$J$6</f>
        <v>水道事業</v>
      </c>
      <c r="J8" s="73"/>
      <c r="K8" s="73"/>
      <c r="L8" s="73"/>
      <c r="M8" s="73"/>
      <c r="N8" s="73"/>
      <c r="O8" s="74"/>
      <c r="P8" s="75" t="str">
        <f>データ!$K$6</f>
        <v>末端給水事業</v>
      </c>
      <c r="Q8" s="75"/>
      <c r="R8" s="75"/>
      <c r="S8" s="75"/>
      <c r="T8" s="75"/>
      <c r="U8" s="75"/>
      <c r="V8" s="75"/>
      <c r="W8" s="75" t="str">
        <f>データ!$L$6</f>
        <v>A2</v>
      </c>
      <c r="X8" s="75"/>
      <c r="Y8" s="75"/>
      <c r="Z8" s="75"/>
      <c r="AA8" s="75"/>
      <c r="AB8" s="75"/>
      <c r="AC8" s="75"/>
      <c r="AD8" s="75" t="str">
        <f>データ!$M$6</f>
        <v>非設置</v>
      </c>
      <c r="AE8" s="75"/>
      <c r="AF8" s="75"/>
      <c r="AG8" s="75"/>
      <c r="AH8" s="75"/>
      <c r="AI8" s="75"/>
      <c r="AJ8" s="75"/>
      <c r="AK8" s="2"/>
      <c r="AL8" s="66">
        <f>データ!$R$6</f>
        <v>188739</v>
      </c>
      <c r="AM8" s="66"/>
      <c r="AN8" s="66"/>
      <c r="AO8" s="66"/>
      <c r="AP8" s="66"/>
      <c r="AQ8" s="66"/>
      <c r="AR8" s="66"/>
      <c r="AS8" s="66"/>
      <c r="AT8" s="37">
        <f>データ!$S$6</f>
        <v>113.6</v>
      </c>
      <c r="AU8" s="38"/>
      <c r="AV8" s="38"/>
      <c r="AW8" s="38"/>
      <c r="AX8" s="38"/>
      <c r="AY8" s="38"/>
      <c r="AZ8" s="38"/>
      <c r="BA8" s="38"/>
      <c r="BB8" s="55">
        <f>データ!$T$6</f>
        <v>1661.43</v>
      </c>
      <c r="BC8" s="55"/>
      <c r="BD8" s="55"/>
      <c r="BE8" s="55"/>
      <c r="BF8" s="55"/>
      <c r="BG8" s="55"/>
      <c r="BH8" s="55"/>
      <c r="BI8" s="55"/>
      <c r="BJ8" s="3"/>
      <c r="BK8" s="3"/>
      <c r="BL8" s="68" t="s">
        <v>10</v>
      </c>
      <c r="BM8" s="69"/>
      <c r="BN8" s="70" t="s">
        <v>11</v>
      </c>
      <c r="BO8" s="70"/>
      <c r="BP8" s="70"/>
      <c r="BQ8" s="70"/>
      <c r="BR8" s="70"/>
      <c r="BS8" s="70"/>
      <c r="BT8" s="70"/>
      <c r="BU8" s="70"/>
      <c r="BV8" s="70"/>
      <c r="BW8" s="70"/>
      <c r="BX8" s="70"/>
      <c r="BY8" s="71"/>
    </row>
    <row r="9" spans="1:78" ht="18.75" customHeight="1" x14ac:dyDescent="0.2">
      <c r="A9" s="2"/>
      <c r="B9" s="45" t="s">
        <v>12</v>
      </c>
      <c r="C9" s="46"/>
      <c r="D9" s="46"/>
      <c r="E9" s="46"/>
      <c r="F9" s="46"/>
      <c r="G9" s="46"/>
      <c r="H9" s="46"/>
      <c r="I9" s="45" t="s">
        <v>13</v>
      </c>
      <c r="J9" s="46"/>
      <c r="K9" s="46"/>
      <c r="L9" s="46"/>
      <c r="M9" s="46"/>
      <c r="N9" s="46"/>
      <c r="O9" s="67"/>
      <c r="P9" s="47" t="s">
        <v>14</v>
      </c>
      <c r="Q9" s="47"/>
      <c r="R9" s="47"/>
      <c r="S9" s="47"/>
      <c r="T9" s="47"/>
      <c r="U9" s="47"/>
      <c r="V9" s="47"/>
      <c r="W9" s="47" t="s">
        <v>15</v>
      </c>
      <c r="X9" s="47"/>
      <c r="Y9" s="47"/>
      <c r="Z9" s="47"/>
      <c r="AA9" s="47"/>
      <c r="AB9" s="47"/>
      <c r="AC9" s="47"/>
      <c r="AD9" s="2"/>
      <c r="AE9" s="2"/>
      <c r="AF9" s="2"/>
      <c r="AG9" s="2"/>
      <c r="AH9" s="2"/>
      <c r="AI9" s="2"/>
      <c r="AJ9" s="2"/>
      <c r="AK9" s="2"/>
      <c r="AL9" s="47" t="s">
        <v>16</v>
      </c>
      <c r="AM9" s="47"/>
      <c r="AN9" s="47"/>
      <c r="AO9" s="47"/>
      <c r="AP9" s="47"/>
      <c r="AQ9" s="47"/>
      <c r="AR9" s="47"/>
      <c r="AS9" s="47"/>
      <c r="AT9" s="45" t="s">
        <v>17</v>
      </c>
      <c r="AU9" s="46"/>
      <c r="AV9" s="46"/>
      <c r="AW9" s="46"/>
      <c r="AX9" s="46"/>
      <c r="AY9" s="46"/>
      <c r="AZ9" s="46"/>
      <c r="BA9" s="46"/>
      <c r="BB9" s="47" t="s">
        <v>18</v>
      </c>
      <c r="BC9" s="47"/>
      <c r="BD9" s="47"/>
      <c r="BE9" s="47"/>
      <c r="BF9" s="47"/>
      <c r="BG9" s="47"/>
      <c r="BH9" s="47"/>
      <c r="BI9" s="47"/>
      <c r="BJ9" s="3"/>
      <c r="BK9" s="3"/>
      <c r="BL9" s="48" t="s">
        <v>19</v>
      </c>
      <c r="BM9" s="49"/>
      <c r="BN9" s="50" t="s">
        <v>20</v>
      </c>
      <c r="BO9" s="50"/>
      <c r="BP9" s="50"/>
      <c r="BQ9" s="50"/>
      <c r="BR9" s="50"/>
      <c r="BS9" s="50"/>
      <c r="BT9" s="50"/>
      <c r="BU9" s="50"/>
      <c r="BV9" s="50"/>
      <c r="BW9" s="50"/>
      <c r="BX9" s="50"/>
      <c r="BY9" s="51"/>
    </row>
    <row r="10" spans="1:78" ht="18.75" customHeight="1" x14ac:dyDescent="0.2">
      <c r="A10" s="2"/>
      <c r="B10" s="37" t="str">
        <f>データ!$N$6</f>
        <v>-</v>
      </c>
      <c r="C10" s="38"/>
      <c r="D10" s="38"/>
      <c r="E10" s="38"/>
      <c r="F10" s="38"/>
      <c r="G10" s="38"/>
      <c r="H10" s="38"/>
      <c r="I10" s="37">
        <f>データ!$O$6</f>
        <v>66.459999999999994</v>
      </c>
      <c r="J10" s="38"/>
      <c r="K10" s="38"/>
      <c r="L10" s="38"/>
      <c r="M10" s="38"/>
      <c r="N10" s="38"/>
      <c r="O10" s="65"/>
      <c r="P10" s="55">
        <f>データ!$P$6</f>
        <v>91.54</v>
      </c>
      <c r="Q10" s="55"/>
      <c r="R10" s="55"/>
      <c r="S10" s="55"/>
      <c r="T10" s="55"/>
      <c r="U10" s="55"/>
      <c r="V10" s="55"/>
      <c r="W10" s="66">
        <f>データ!$Q$6</f>
        <v>2255</v>
      </c>
      <c r="X10" s="66"/>
      <c r="Y10" s="66"/>
      <c r="Z10" s="66"/>
      <c r="AA10" s="66"/>
      <c r="AB10" s="66"/>
      <c r="AC10" s="66"/>
      <c r="AD10" s="2"/>
      <c r="AE10" s="2"/>
      <c r="AF10" s="2"/>
      <c r="AG10" s="2"/>
      <c r="AH10" s="2"/>
      <c r="AI10" s="2"/>
      <c r="AJ10" s="2"/>
      <c r="AK10" s="2"/>
      <c r="AL10" s="66">
        <f>データ!$U$6</f>
        <v>172306</v>
      </c>
      <c r="AM10" s="66"/>
      <c r="AN10" s="66"/>
      <c r="AO10" s="66"/>
      <c r="AP10" s="66"/>
      <c r="AQ10" s="66"/>
      <c r="AR10" s="66"/>
      <c r="AS10" s="66"/>
      <c r="AT10" s="37">
        <f>データ!$V$6</f>
        <v>55.31</v>
      </c>
      <c r="AU10" s="38"/>
      <c r="AV10" s="38"/>
      <c r="AW10" s="38"/>
      <c r="AX10" s="38"/>
      <c r="AY10" s="38"/>
      <c r="AZ10" s="38"/>
      <c r="BA10" s="38"/>
      <c r="BB10" s="55">
        <f>データ!$W$6</f>
        <v>3115.28</v>
      </c>
      <c r="BC10" s="55"/>
      <c r="BD10" s="55"/>
      <c r="BE10" s="55"/>
      <c r="BF10" s="55"/>
      <c r="BG10" s="55"/>
      <c r="BH10" s="55"/>
      <c r="BI10" s="55"/>
      <c r="BJ10" s="2"/>
      <c r="BK10" s="2"/>
      <c r="BL10" s="56" t="s">
        <v>21</v>
      </c>
      <c r="BM10" s="57"/>
      <c r="BN10" s="58" t="s">
        <v>22</v>
      </c>
      <c r="BO10" s="58"/>
      <c r="BP10" s="58"/>
      <c r="BQ10" s="58"/>
      <c r="BR10" s="58"/>
      <c r="BS10" s="58"/>
      <c r="BT10" s="58"/>
      <c r="BU10" s="58"/>
      <c r="BV10" s="58"/>
      <c r="BW10" s="58"/>
      <c r="BX10" s="58"/>
      <c r="BY10" s="59"/>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2">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31" t="s">
        <v>25</v>
      </c>
      <c r="BM14" s="32"/>
      <c r="BN14" s="32"/>
      <c r="BO14" s="32"/>
      <c r="BP14" s="32"/>
      <c r="BQ14" s="32"/>
      <c r="BR14" s="32"/>
      <c r="BS14" s="32"/>
      <c r="BT14" s="32"/>
      <c r="BU14" s="32"/>
      <c r="BV14" s="32"/>
      <c r="BW14" s="32"/>
      <c r="BX14" s="32"/>
      <c r="BY14" s="32"/>
      <c r="BZ14" s="33"/>
    </row>
    <row r="15" spans="1:78" ht="13.5" customHeight="1" x14ac:dyDescent="0.2">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4"/>
      <c r="BM15" s="35"/>
      <c r="BN15" s="35"/>
      <c r="BO15" s="35"/>
      <c r="BP15" s="35"/>
      <c r="BQ15" s="35"/>
      <c r="BR15" s="35"/>
      <c r="BS15" s="35"/>
      <c r="BT15" s="35"/>
      <c r="BU15" s="35"/>
      <c r="BV15" s="35"/>
      <c r="BW15" s="35"/>
      <c r="BX15" s="35"/>
      <c r="BY15" s="35"/>
      <c r="BZ15" s="36"/>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113</v>
      </c>
      <c r="BM16" s="40"/>
      <c r="BN16" s="40"/>
      <c r="BO16" s="40"/>
      <c r="BP16" s="40"/>
      <c r="BQ16" s="40"/>
      <c r="BR16" s="40"/>
      <c r="BS16" s="40"/>
      <c r="BT16" s="40"/>
      <c r="BU16" s="40"/>
      <c r="BV16" s="40"/>
      <c r="BW16" s="40"/>
      <c r="BX16" s="40"/>
      <c r="BY16" s="40"/>
      <c r="BZ16" s="41"/>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111</v>
      </c>
      <c r="BM47" s="40"/>
      <c r="BN47" s="40"/>
      <c r="BO47" s="40"/>
      <c r="BP47" s="40"/>
      <c r="BQ47" s="40"/>
      <c r="BR47" s="40"/>
      <c r="BS47" s="40"/>
      <c r="BT47" s="40"/>
      <c r="BU47" s="40"/>
      <c r="BV47" s="40"/>
      <c r="BW47" s="40"/>
      <c r="BX47" s="40"/>
      <c r="BY47" s="40"/>
      <c r="BZ47" s="4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5" customHeight="1" x14ac:dyDescent="0.2">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9"/>
      <c r="BM60" s="40"/>
      <c r="BN60" s="40"/>
      <c r="BO60" s="40"/>
      <c r="BP60" s="40"/>
      <c r="BQ60" s="40"/>
      <c r="BR60" s="40"/>
      <c r="BS60" s="40"/>
      <c r="BT60" s="40"/>
      <c r="BU60" s="40"/>
      <c r="BV60" s="40"/>
      <c r="BW60" s="40"/>
      <c r="BX60" s="40"/>
      <c r="BY60" s="40"/>
      <c r="BZ60" s="41"/>
    </row>
    <row r="61" spans="1:78" ht="13.5" customHeight="1" x14ac:dyDescent="0.2">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9"/>
      <c r="BM61" s="40"/>
      <c r="BN61" s="40"/>
      <c r="BO61" s="40"/>
      <c r="BP61" s="40"/>
      <c r="BQ61" s="40"/>
      <c r="BR61" s="40"/>
      <c r="BS61" s="40"/>
      <c r="BT61" s="40"/>
      <c r="BU61" s="40"/>
      <c r="BV61" s="40"/>
      <c r="BW61" s="40"/>
      <c r="BX61" s="40"/>
      <c r="BY61" s="40"/>
      <c r="BZ61" s="4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9"/>
      <c r="BM63" s="40"/>
      <c r="BN63" s="40"/>
      <c r="BO63" s="40"/>
      <c r="BP63" s="40"/>
      <c r="BQ63" s="40"/>
      <c r="BR63" s="40"/>
      <c r="BS63" s="40"/>
      <c r="BT63" s="40"/>
      <c r="BU63" s="40"/>
      <c r="BV63" s="40"/>
      <c r="BW63" s="40"/>
      <c r="BX63" s="40"/>
      <c r="BY63" s="40"/>
      <c r="BZ63" s="41"/>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9" t="s">
        <v>112</v>
      </c>
      <c r="BM66" s="40"/>
      <c r="BN66" s="40"/>
      <c r="BO66" s="40"/>
      <c r="BP66" s="40"/>
      <c r="BQ66" s="40"/>
      <c r="BR66" s="40"/>
      <c r="BS66" s="40"/>
      <c r="BT66" s="40"/>
      <c r="BU66" s="40"/>
      <c r="BV66" s="40"/>
      <c r="BW66" s="40"/>
      <c r="BX66" s="40"/>
      <c r="BY66" s="40"/>
      <c r="BZ66" s="41"/>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9"/>
      <c r="BM67" s="40"/>
      <c r="BN67" s="40"/>
      <c r="BO67" s="40"/>
      <c r="BP67" s="40"/>
      <c r="BQ67" s="40"/>
      <c r="BR67" s="40"/>
      <c r="BS67" s="40"/>
      <c r="BT67" s="40"/>
      <c r="BU67" s="40"/>
      <c r="BV67" s="40"/>
      <c r="BW67" s="40"/>
      <c r="BX67" s="40"/>
      <c r="BY67" s="40"/>
      <c r="BZ67" s="41"/>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9"/>
      <c r="BM68" s="40"/>
      <c r="BN68" s="40"/>
      <c r="BO68" s="40"/>
      <c r="BP68" s="40"/>
      <c r="BQ68" s="40"/>
      <c r="BR68" s="40"/>
      <c r="BS68" s="40"/>
      <c r="BT68" s="40"/>
      <c r="BU68" s="40"/>
      <c r="BV68" s="40"/>
      <c r="BW68" s="40"/>
      <c r="BX68" s="40"/>
      <c r="BY68" s="40"/>
      <c r="BZ68" s="41"/>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9"/>
      <c r="BM69" s="40"/>
      <c r="BN69" s="40"/>
      <c r="BO69" s="40"/>
      <c r="BP69" s="40"/>
      <c r="BQ69" s="40"/>
      <c r="BR69" s="40"/>
      <c r="BS69" s="40"/>
      <c r="BT69" s="40"/>
      <c r="BU69" s="40"/>
      <c r="BV69" s="40"/>
      <c r="BW69" s="40"/>
      <c r="BX69" s="40"/>
      <c r="BY69" s="40"/>
      <c r="BZ69" s="41"/>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9"/>
      <c r="BM70" s="40"/>
      <c r="BN70" s="40"/>
      <c r="BO70" s="40"/>
      <c r="BP70" s="40"/>
      <c r="BQ70" s="40"/>
      <c r="BR70" s="40"/>
      <c r="BS70" s="40"/>
      <c r="BT70" s="40"/>
      <c r="BU70" s="40"/>
      <c r="BV70" s="40"/>
      <c r="BW70" s="40"/>
      <c r="BX70" s="40"/>
      <c r="BY70" s="40"/>
      <c r="BZ70" s="41"/>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9"/>
      <c r="BM71" s="40"/>
      <c r="BN71" s="40"/>
      <c r="BO71" s="40"/>
      <c r="BP71" s="40"/>
      <c r="BQ71" s="40"/>
      <c r="BR71" s="40"/>
      <c r="BS71" s="40"/>
      <c r="BT71" s="40"/>
      <c r="BU71" s="40"/>
      <c r="BV71" s="40"/>
      <c r="BW71" s="40"/>
      <c r="BX71" s="40"/>
      <c r="BY71" s="40"/>
      <c r="BZ71" s="41"/>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9"/>
      <c r="BM72" s="40"/>
      <c r="BN72" s="40"/>
      <c r="BO72" s="40"/>
      <c r="BP72" s="40"/>
      <c r="BQ72" s="40"/>
      <c r="BR72" s="40"/>
      <c r="BS72" s="40"/>
      <c r="BT72" s="40"/>
      <c r="BU72" s="40"/>
      <c r="BV72" s="40"/>
      <c r="BW72" s="40"/>
      <c r="BX72" s="40"/>
      <c r="BY72" s="40"/>
      <c r="BZ72" s="41"/>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9"/>
      <c r="BM73" s="40"/>
      <c r="BN73" s="40"/>
      <c r="BO73" s="40"/>
      <c r="BP73" s="40"/>
      <c r="BQ73" s="40"/>
      <c r="BR73" s="40"/>
      <c r="BS73" s="40"/>
      <c r="BT73" s="40"/>
      <c r="BU73" s="40"/>
      <c r="BV73" s="40"/>
      <c r="BW73" s="40"/>
      <c r="BX73" s="40"/>
      <c r="BY73" s="40"/>
      <c r="BZ73" s="41"/>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9"/>
      <c r="BM74" s="40"/>
      <c r="BN74" s="40"/>
      <c r="BO74" s="40"/>
      <c r="BP74" s="40"/>
      <c r="BQ74" s="40"/>
      <c r="BR74" s="40"/>
      <c r="BS74" s="40"/>
      <c r="BT74" s="40"/>
      <c r="BU74" s="40"/>
      <c r="BV74" s="40"/>
      <c r="BW74" s="40"/>
      <c r="BX74" s="40"/>
      <c r="BY74" s="40"/>
      <c r="BZ74" s="41"/>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9"/>
      <c r="BM75" s="40"/>
      <c r="BN75" s="40"/>
      <c r="BO75" s="40"/>
      <c r="BP75" s="40"/>
      <c r="BQ75" s="40"/>
      <c r="BR75" s="40"/>
      <c r="BS75" s="40"/>
      <c r="BT75" s="40"/>
      <c r="BU75" s="40"/>
      <c r="BV75" s="40"/>
      <c r="BW75" s="40"/>
      <c r="BX75" s="40"/>
      <c r="BY75" s="40"/>
      <c r="BZ75" s="41"/>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9"/>
      <c r="BM76" s="40"/>
      <c r="BN76" s="40"/>
      <c r="BO76" s="40"/>
      <c r="BP76" s="40"/>
      <c r="BQ76" s="40"/>
      <c r="BR76" s="40"/>
      <c r="BS76" s="40"/>
      <c r="BT76" s="40"/>
      <c r="BU76" s="40"/>
      <c r="BV76" s="40"/>
      <c r="BW76" s="40"/>
      <c r="BX76" s="40"/>
      <c r="BY76" s="40"/>
      <c r="BZ76" s="41"/>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9"/>
      <c r="BM77" s="40"/>
      <c r="BN77" s="40"/>
      <c r="BO77" s="40"/>
      <c r="BP77" s="40"/>
      <c r="BQ77" s="40"/>
      <c r="BR77" s="40"/>
      <c r="BS77" s="40"/>
      <c r="BT77" s="40"/>
      <c r="BU77" s="40"/>
      <c r="BV77" s="40"/>
      <c r="BW77" s="40"/>
      <c r="BX77" s="40"/>
      <c r="BY77" s="40"/>
      <c r="BZ77" s="41"/>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9"/>
      <c r="BM78" s="40"/>
      <c r="BN78" s="40"/>
      <c r="BO78" s="40"/>
      <c r="BP78" s="40"/>
      <c r="BQ78" s="40"/>
      <c r="BR78" s="40"/>
      <c r="BS78" s="40"/>
      <c r="BT78" s="40"/>
      <c r="BU78" s="40"/>
      <c r="BV78" s="40"/>
      <c r="BW78" s="40"/>
      <c r="BX78" s="40"/>
      <c r="BY78" s="40"/>
      <c r="BZ78" s="41"/>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9"/>
      <c r="BM79" s="40"/>
      <c r="BN79" s="40"/>
      <c r="BO79" s="40"/>
      <c r="BP79" s="40"/>
      <c r="BQ79" s="40"/>
      <c r="BR79" s="40"/>
      <c r="BS79" s="40"/>
      <c r="BT79" s="40"/>
      <c r="BU79" s="40"/>
      <c r="BV79" s="40"/>
      <c r="BW79" s="40"/>
      <c r="BX79" s="40"/>
      <c r="BY79" s="40"/>
      <c r="BZ79" s="41"/>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9"/>
      <c r="BM80" s="40"/>
      <c r="BN80" s="40"/>
      <c r="BO80" s="40"/>
      <c r="BP80" s="40"/>
      <c r="BQ80" s="40"/>
      <c r="BR80" s="40"/>
      <c r="BS80" s="40"/>
      <c r="BT80" s="40"/>
      <c r="BU80" s="40"/>
      <c r="BV80" s="40"/>
      <c r="BW80" s="40"/>
      <c r="BX80" s="40"/>
      <c r="BY80" s="40"/>
      <c r="BZ80" s="41"/>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9"/>
      <c r="BM81" s="40"/>
      <c r="BN81" s="40"/>
      <c r="BO81" s="40"/>
      <c r="BP81" s="40"/>
      <c r="BQ81" s="40"/>
      <c r="BR81" s="40"/>
      <c r="BS81" s="40"/>
      <c r="BT81" s="40"/>
      <c r="BU81" s="40"/>
      <c r="BV81" s="40"/>
      <c r="BW81" s="40"/>
      <c r="BX81" s="40"/>
      <c r="BY81" s="40"/>
      <c r="BZ81" s="41"/>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2"/>
      <c r="BM82" s="53"/>
      <c r="BN82" s="53"/>
      <c r="BO82" s="53"/>
      <c r="BP82" s="53"/>
      <c r="BQ82" s="53"/>
      <c r="BR82" s="53"/>
      <c r="BS82" s="53"/>
      <c r="BT82" s="53"/>
      <c r="BU82" s="53"/>
      <c r="BV82" s="53"/>
      <c r="BW82" s="53"/>
      <c r="BX82" s="53"/>
      <c r="BY82" s="53"/>
      <c r="BZ82" s="54"/>
    </row>
    <row r="83" spans="1:78" x14ac:dyDescent="0.2">
      <c r="C83" s="12"/>
    </row>
    <row r="84" spans="1:78" hidden="1" x14ac:dyDescent="0.2">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2">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IF/F9ZcUzy7jn49yLkWqnp6E0AfqUhe9kkQGaRae5kDXKrl3hFR5EdBN891mDVD9f+NpG6RNAH9+nqBwe+mzjg==" saltValue="IQaxYG8nHwiiLy1jbwIZuA=="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colBreaks count="2" manualBreakCount="2">
    <brk id="34" max="81" man="1"/>
    <brk id="42"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2" x14ac:dyDescent="0.2"/>
  <cols>
    <col min="2" max="144" width="11.88671875" customWidth="1"/>
  </cols>
  <sheetData>
    <row r="1" spans="1:144" x14ac:dyDescent="0.2">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2">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2">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2">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2">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2">
      <c r="A6" s="15" t="s">
        <v>92</v>
      </c>
      <c r="B6" s="20">
        <f>B7</f>
        <v>2021</v>
      </c>
      <c r="C6" s="20">
        <f t="shared" ref="C6:W6" si="3">C7</f>
        <v>142069</v>
      </c>
      <c r="D6" s="20">
        <f t="shared" si="3"/>
        <v>46</v>
      </c>
      <c r="E6" s="20">
        <f t="shared" si="3"/>
        <v>1</v>
      </c>
      <c r="F6" s="20">
        <f t="shared" si="3"/>
        <v>0</v>
      </c>
      <c r="G6" s="20">
        <f t="shared" si="3"/>
        <v>1</v>
      </c>
      <c r="H6" s="20" t="str">
        <f t="shared" si="3"/>
        <v>神奈川県　小田原市</v>
      </c>
      <c r="I6" s="20" t="str">
        <f t="shared" si="3"/>
        <v>法適用</v>
      </c>
      <c r="J6" s="20" t="str">
        <f t="shared" si="3"/>
        <v>水道事業</v>
      </c>
      <c r="K6" s="20" t="str">
        <f t="shared" si="3"/>
        <v>末端給水事業</v>
      </c>
      <c r="L6" s="20" t="str">
        <f t="shared" si="3"/>
        <v>A2</v>
      </c>
      <c r="M6" s="20" t="str">
        <f t="shared" si="3"/>
        <v>非設置</v>
      </c>
      <c r="N6" s="21" t="str">
        <f t="shared" si="3"/>
        <v>-</v>
      </c>
      <c r="O6" s="21">
        <f t="shared" si="3"/>
        <v>66.459999999999994</v>
      </c>
      <c r="P6" s="21">
        <f t="shared" si="3"/>
        <v>91.54</v>
      </c>
      <c r="Q6" s="21">
        <f t="shared" si="3"/>
        <v>2255</v>
      </c>
      <c r="R6" s="21">
        <f t="shared" si="3"/>
        <v>188739</v>
      </c>
      <c r="S6" s="21">
        <f t="shared" si="3"/>
        <v>113.6</v>
      </c>
      <c r="T6" s="21">
        <f t="shared" si="3"/>
        <v>1661.43</v>
      </c>
      <c r="U6" s="21">
        <f t="shared" si="3"/>
        <v>172306</v>
      </c>
      <c r="V6" s="21">
        <f t="shared" si="3"/>
        <v>55.31</v>
      </c>
      <c r="W6" s="21">
        <f t="shared" si="3"/>
        <v>3115.28</v>
      </c>
      <c r="X6" s="22">
        <f>IF(X7="",NA(),X7)</f>
        <v>120.09</v>
      </c>
      <c r="Y6" s="22">
        <f t="shared" ref="Y6:AG6" si="4">IF(Y7="",NA(),Y7)</f>
        <v>118.25</v>
      </c>
      <c r="Z6" s="22">
        <f t="shared" si="4"/>
        <v>113.97</v>
      </c>
      <c r="AA6" s="22">
        <f t="shared" si="4"/>
        <v>114.16</v>
      </c>
      <c r="AB6" s="22">
        <f t="shared" si="4"/>
        <v>113.81</v>
      </c>
      <c r="AC6" s="22">
        <f t="shared" si="4"/>
        <v>113.95</v>
      </c>
      <c r="AD6" s="22">
        <f t="shared" si="4"/>
        <v>112.62</v>
      </c>
      <c r="AE6" s="22">
        <f t="shared" si="4"/>
        <v>113.35</v>
      </c>
      <c r="AF6" s="22">
        <f t="shared" si="4"/>
        <v>112.36</v>
      </c>
      <c r="AG6" s="22">
        <f t="shared" si="4"/>
        <v>112.26</v>
      </c>
      <c r="AH6" s="21" t="str">
        <f>IF(AH7="","",IF(AH7="-","【-】","【"&amp;SUBSTITUTE(TEXT(AH7,"#,##0.00"),"-","△")&amp;"】"))</f>
        <v>【111.39】</v>
      </c>
      <c r="AI6" s="21">
        <f>IF(AI7="",NA(),AI7)</f>
        <v>0</v>
      </c>
      <c r="AJ6" s="21">
        <f t="shared" ref="AJ6:AR6" si="5">IF(AJ7="",NA(),AJ7)</f>
        <v>0</v>
      </c>
      <c r="AK6" s="21">
        <f t="shared" si="5"/>
        <v>0</v>
      </c>
      <c r="AL6" s="21">
        <f t="shared" si="5"/>
        <v>0</v>
      </c>
      <c r="AM6" s="21">
        <f t="shared" si="5"/>
        <v>0</v>
      </c>
      <c r="AN6" s="21">
        <f t="shared" si="5"/>
        <v>0</v>
      </c>
      <c r="AO6" s="22">
        <f t="shared" si="5"/>
        <v>0.75</v>
      </c>
      <c r="AP6" s="22">
        <f t="shared" si="5"/>
        <v>0.51</v>
      </c>
      <c r="AQ6" s="22">
        <f t="shared" si="5"/>
        <v>0.28999999999999998</v>
      </c>
      <c r="AR6" s="22">
        <f t="shared" si="5"/>
        <v>0.25</v>
      </c>
      <c r="AS6" s="21" t="str">
        <f>IF(AS7="","",IF(AS7="-","【-】","【"&amp;SUBSTITUTE(TEXT(AS7,"#,##0.00"),"-","△")&amp;"】"))</f>
        <v>【1.30】</v>
      </c>
      <c r="AT6" s="22">
        <f>IF(AT7="",NA(),AT7)</f>
        <v>206.72</v>
      </c>
      <c r="AU6" s="22">
        <f t="shared" ref="AU6:BC6" si="6">IF(AU7="",NA(),AU7)</f>
        <v>209.15</v>
      </c>
      <c r="AV6" s="22">
        <f t="shared" si="6"/>
        <v>191.96</v>
      </c>
      <c r="AW6" s="22">
        <f t="shared" si="6"/>
        <v>204.63</v>
      </c>
      <c r="AX6" s="22">
        <f t="shared" si="6"/>
        <v>245.7</v>
      </c>
      <c r="AY6" s="22">
        <f t="shared" si="6"/>
        <v>307.83</v>
      </c>
      <c r="AZ6" s="22">
        <f t="shared" si="6"/>
        <v>318.89</v>
      </c>
      <c r="BA6" s="22">
        <f t="shared" si="6"/>
        <v>309.10000000000002</v>
      </c>
      <c r="BB6" s="22">
        <f t="shared" si="6"/>
        <v>306.08</v>
      </c>
      <c r="BC6" s="22">
        <f t="shared" si="6"/>
        <v>306.14999999999998</v>
      </c>
      <c r="BD6" s="21" t="str">
        <f>IF(BD7="","",IF(BD7="-","【-】","【"&amp;SUBSTITUTE(TEXT(BD7,"#,##0.00"),"-","△")&amp;"】"))</f>
        <v>【261.51】</v>
      </c>
      <c r="BE6" s="22">
        <f>IF(BE7="",NA(),BE7)</f>
        <v>393.74</v>
      </c>
      <c r="BF6" s="22">
        <f t="shared" ref="BF6:BN6" si="7">IF(BF7="",NA(),BF7)</f>
        <v>392.51</v>
      </c>
      <c r="BG6" s="22">
        <f t="shared" si="7"/>
        <v>399.39</v>
      </c>
      <c r="BH6" s="22">
        <f t="shared" si="7"/>
        <v>390.32</v>
      </c>
      <c r="BI6" s="22">
        <f t="shared" si="7"/>
        <v>384.39</v>
      </c>
      <c r="BJ6" s="22">
        <f t="shared" si="7"/>
        <v>295.44</v>
      </c>
      <c r="BK6" s="22">
        <f t="shared" si="7"/>
        <v>290.07</v>
      </c>
      <c r="BL6" s="22">
        <f t="shared" si="7"/>
        <v>290.42</v>
      </c>
      <c r="BM6" s="22">
        <f t="shared" si="7"/>
        <v>294.66000000000003</v>
      </c>
      <c r="BN6" s="22">
        <f t="shared" si="7"/>
        <v>285.27</v>
      </c>
      <c r="BO6" s="21" t="str">
        <f>IF(BO7="","",IF(BO7="-","【-】","【"&amp;SUBSTITUTE(TEXT(BO7,"#,##0.00"),"-","△")&amp;"】"))</f>
        <v>【265.16】</v>
      </c>
      <c r="BP6" s="22">
        <f>IF(BP7="",NA(),BP7)</f>
        <v>111.42</v>
      </c>
      <c r="BQ6" s="22">
        <f t="shared" ref="BQ6:BY6" si="8">IF(BQ7="",NA(),BQ7)</f>
        <v>109.51</v>
      </c>
      <c r="BR6" s="22">
        <f t="shared" si="8"/>
        <v>105.51</v>
      </c>
      <c r="BS6" s="22">
        <f t="shared" si="8"/>
        <v>104.84</v>
      </c>
      <c r="BT6" s="22">
        <f t="shared" si="8"/>
        <v>105.52</v>
      </c>
      <c r="BU6" s="22">
        <f t="shared" si="8"/>
        <v>106.02</v>
      </c>
      <c r="BV6" s="22">
        <f t="shared" si="8"/>
        <v>104.84</v>
      </c>
      <c r="BW6" s="22">
        <f t="shared" si="8"/>
        <v>106.11</v>
      </c>
      <c r="BX6" s="22">
        <f t="shared" si="8"/>
        <v>103.75</v>
      </c>
      <c r="BY6" s="22">
        <f t="shared" si="8"/>
        <v>105.3</v>
      </c>
      <c r="BZ6" s="21" t="str">
        <f>IF(BZ7="","",IF(BZ7="-","【-】","【"&amp;SUBSTITUTE(TEXT(BZ7,"#,##0.00"),"-","△")&amp;"】"))</f>
        <v>【102.35】</v>
      </c>
      <c r="CA6" s="22">
        <f>IF(CA7="",NA(),CA7)</f>
        <v>127.56</v>
      </c>
      <c r="CB6" s="22">
        <f t="shared" ref="CB6:CJ6" si="9">IF(CB7="",NA(),CB7)</f>
        <v>129.63</v>
      </c>
      <c r="CC6" s="22">
        <f t="shared" si="9"/>
        <v>134.09</v>
      </c>
      <c r="CD6" s="22">
        <f t="shared" si="9"/>
        <v>133.38999999999999</v>
      </c>
      <c r="CE6" s="22">
        <f t="shared" si="9"/>
        <v>132.29</v>
      </c>
      <c r="CF6" s="22">
        <f t="shared" si="9"/>
        <v>158.6</v>
      </c>
      <c r="CG6" s="22">
        <f t="shared" si="9"/>
        <v>161.82</v>
      </c>
      <c r="CH6" s="22">
        <f t="shared" si="9"/>
        <v>161.03</v>
      </c>
      <c r="CI6" s="22">
        <f t="shared" si="9"/>
        <v>159.93</v>
      </c>
      <c r="CJ6" s="22">
        <f t="shared" si="9"/>
        <v>162.77000000000001</v>
      </c>
      <c r="CK6" s="21" t="str">
        <f>IF(CK7="","",IF(CK7="-","【-】","【"&amp;SUBSTITUTE(TEXT(CK7,"#,##0.00"),"-","△")&amp;"】"))</f>
        <v>【167.74】</v>
      </c>
      <c r="CL6" s="22">
        <f>IF(CL7="",NA(),CL7)</f>
        <v>64.52</v>
      </c>
      <c r="CM6" s="22">
        <f t="shared" ref="CM6:CU6" si="10">IF(CM7="",NA(),CM7)</f>
        <v>63.41</v>
      </c>
      <c r="CN6" s="22">
        <f t="shared" si="10"/>
        <v>63.61</v>
      </c>
      <c r="CO6" s="22">
        <f t="shared" si="10"/>
        <v>65.739999999999995</v>
      </c>
      <c r="CP6" s="22">
        <f t="shared" si="10"/>
        <v>65.319999999999993</v>
      </c>
      <c r="CQ6" s="22">
        <f t="shared" si="10"/>
        <v>62.88</v>
      </c>
      <c r="CR6" s="22">
        <f t="shared" si="10"/>
        <v>62.32</v>
      </c>
      <c r="CS6" s="22">
        <f t="shared" si="10"/>
        <v>61.71</v>
      </c>
      <c r="CT6" s="22">
        <f t="shared" si="10"/>
        <v>63.12</v>
      </c>
      <c r="CU6" s="22">
        <f t="shared" si="10"/>
        <v>62.57</v>
      </c>
      <c r="CV6" s="21" t="str">
        <f>IF(CV7="","",IF(CV7="-","【-】","【"&amp;SUBSTITUTE(TEXT(CV7,"#,##0.00"),"-","△")&amp;"】"))</f>
        <v>【60.29】</v>
      </c>
      <c r="CW6" s="22">
        <f>IF(CW7="",NA(),CW7)</f>
        <v>86.03</v>
      </c>
      <c r="CX6" s="22">
        <f t="shared" ref="CX6:DF6" si="11">IF(CX7="",NA(),CX7)</f>
        <v>86.73</v>
      </c>
      <c r="CY6" s="22">
        <f t="shared" si="11"/>
        <v>85.02</v>
      </c>
      <c r="CZ6" s="22">
        <f t="shared" si="11"/>
        <v>83.65</v>
      </c>
      <c r="DA6" s="22">
        <f t="shared" si="11"/>
        <v>82.97</v>
      </c>
      <c r="DB6" s="22">
        <f t="shared" si="11"/>
        <v>90.13</v>
      </c>
      <c r="DC6" s="22">
        <f t="shared" si="11"/>
        <v>90.19</v>
      </c>
      <c r="DD6" s="22">
        <f t="shared" si="11"/>
        <v>90.03</v>
      </c>
      <c r="DE6" s="22">
        <f t="shared" si="11"/>
        <v>90.09</v>
      </c>
      <c r="DF6" s="22">
        <f t="shared" si="11"/>
        <v>90.21</v>
      </c>
      <c r="DG6" s="21" t="str">
        <f>IF(DG7="","",IF(DG7="-","【-】","【"&amp;SUBSTITUTE(TEXT(DG7,"#,##0.00"),"-","△")&amp;"】"))</f>
        <v>【90.12】</v>
      </c>
      <c r="DH6" s="22">
        <f>IF(DH7="",NA(),DH7)</f>
        <v>51.01</v>
      </c>
      <c r="DI6" s="22">
        <f t="shared" ref="DI6:DQ6" si="12">IF(DI7="",NA(),DI7)</f>
        <v>52.16</v>
      </c>
      <c r="DJ6" s="22">
        <f t="shared" si="12"/>
        <v>52.23</v>
      </c>
      <c r="DK6" s="22">
        <f t="shared" si="12"/>
        <v>52.54</v>
      </c>
      <c r="DL6" s="22">
        <f t="shared" si="12"/>
        <v>53.8</v>
      </c>
      <c r="DM6" s="22">
        <f t="shared" si="12"/>
        <v>48.01</v>
      </c>
      <c r="DN6" s="22">
        <f t="shared" si="12"/>
        <v>48.86</v>
      </c>
      <c r="DO6" s="22">
        <f t="shared" si="12"/>
        <v>49.6</v>
      </c>
      <c r="DP6" s="22">
        <f t="shared" si="12"/>
        <v>50.31</v>
      </c>
      <c r="DQ6" s="22">
        <f t="shared" si="12"/>
        <v>50.74</v>
      </c>
      <c r="DR6" s="21" t="str">
        <f>IF(DR7="","",IF(DR7="-","【-】","【"&amp;SUBSTITUTE(TEXT(DR7,"#,##0.00"),"-","△")&amp;"】"))</f>
        <v>【50.88】</v>
      </c>
      <c r="DS6" s="22">
        <f>IF(DS7="",NA(),DS7)</f>
        <v>21.46</v>
      </c>
      <c r="DT6" s="22">
        <f t="shared" ref="DT6:EB6" si="13">IF(DT7="",NA(),DT7)</f>
        <v>21.72</v>
      </c>
      <c r="DU6" s="22">
        <f t="shared" si="13"/>
        <v>22.74</v>
      </c>
      <c r="DV6" s="22">
        <f t="shared" si="13"/>
        <v>23.64</v>
      </c>
      <c r="DW6" s="22">
        <f t="shared" si="13"/>
        <v>25.42</v>
      </c>
      <c r="DX6" s="22">
        <f t="shared" si="13"/>
        <v>16.600000000000001</v>
      </c>
      <c r="DY6" s="22">
        <f t="shared" si="13"/>
        <v>18.510000000000002</v>
      </c>
      <c r="DZ6" s="22">
        <f t="shared" si="13"/>
        <v>20.49</v>
      </c>
      <c r="EA6" s="22">
        <f t="shared" si="13"/>
        <v>21.34</v>
      </c>
      <c r="EB6" s="22">
        <f t="shared" si="13"/>
        <v>23.27</v>
      </c>
      <c r="EC6" s="21" t="str">
        <f>IF(EC7="","",IF(EC7="-","【-】","【"&amp;SUBSTITUTE(TEXT(EC7,"#,##0.00"),"-","△")&amp;"】"))</f>
        <v>【22.30】</v>
      </c>
      <c r="ED6" s="22">
        <f>IF(ED7="",NA(),ED7)</f>
        <v>0.28000000000000003</v>
      </c>
      <c r="EE6" s="22">
        <f t="shared" ref="EE6:EM6" si="14">IF(EE7="",NA(),EE7)</f>
        <v>0.42</v>
      </c>
      <c r="EF6" s="22">
        <f t="shared" si="14"/>
        <v>0.27</v>
      </c>
      <c r="EG6" s="22">
        <f t="shared" si="14"/>
        <v>0.16</v>
      </c>
      <c r="EH6" s="22">
        <f t="shared" si="14"/>
        <v>0.28000000000000003</v>
      </c>
      <c r="EI6" s="22">
        <f t="shared" si="14"/>
        <v>0.65</v>
      </c>
      <c r="EJ6" s="22">
        <f t="shared" si="14"/>
        <v>0.7</v>
      </c>
      <c r="EK6" s="22">
        <f t="shared" si="14"/>
        <v>0.72</v>
      </c>
      <c r="EL6" s="22">
        <f t="shared" si="14"/>
        <v>0.69</v>
      </c>
      <c r="EM6" s="22">
        <f t="shared" si="14"/>
        <v>0.69</v>
      </c>
      <c r="EN6" s="21" t="str">
        <f>IF(EN7="","",IF(EN7="-","【-】","【"&amp;SUBSTITUTE(TEXT(EN7,"#,##0.00"),"-","△")&amp;"】"))</f>
        <v>【0.66】</v>
      </c>
    </row>
    <row r="7" spans="1:144" s="23" customFormat="1" x14ac:dyDescent="0.2">
      <c r="A7" s="15"/>
      <c r="B7" s="24">
        <v>2021</v>
      </c>
      <c r="C7" s="24">
        <v>142069</v>
      </c>
      <c r="D7" s="24">
        <v>46</v>
      </c>
      <c r="E7" s="24">
        <v>1</v>
      </c>
      <c r="F7" s="24">
        <v>0</v>
      </c>
      <c r="G7" s="24">
        <v>1</v>
      </c>
      <c r="H7" s="24" t="s">
        <v>93</v>
      </c>
      <c r="I7" s="24" t="s">
        <v>94</v>
      </c>
      <c r="J7" s="24" t="s">
        <v>95</v>
      </c>
      <c r="K7" s="24" t="s">
        <v>96</v>
      </c>
      <c r="L7" s="24" t="s">
        <v>97</v>
      </c>
      <c r="M7" s="24" t="s">
        <v>98</v>
      </c>
      <c r="N7" s="25" t="s">
        <v>99</v>
      </c>
      <c r="O7" s="25">
        <v>66.459999999999994</v>
      </c>
      <c r="P7" s="25">
        <v>91.54</v>
      </c>
      <c r="Q7" s="25">
        <v>2255</v>
      </c>
      <c r="R7" s="25">
        <v>188739</v>
      </c>
      <c r="S7" s="25">
        <v>113.6</v>
      </c>
      <c r="T7" s="25">
        <v>1661.43</v>
      </c>
      <c r="U7" s="25">
        <v>172306</v>
      </c>
      <c r="V7" s="25">
        <v>55.31</v>
      </c>
      <c r="W7" s="25">
        <v>3115.28</v>
      </c>
      <c r="X7" s="25">
        <v>120.09</v>
      </c>
      <c r="Y7" s="25">
        <v>118.25</v>
      </c>
      <c r="Z7" s="25">
        <v>113.97</v>
      </c>
      <c r="AA7" s="25">
        <v>114.16</v>
      </c>
      <c r="AB7" s="25">
        <v>113.81</v>
      </c>
      <c r="AC7" s="25">
        <v>113.95</v>
      </c>
      <c r="AD7" s="25">
        <v>112.62</v>
      </c>
      <c r="AE7" s="25">
        <v>113.35</v>
      </c>
      <c r="AF7" s="25">
        <v>112.36</v>
      </c>
      <c r="AG7" s="25">
        <v>112.26</v>
      </c>
      <c r="AH7" s="25">
        <v>111.39</v>
      </c>
      <c r="AI7" s="25">
        <v>0</v>
      </c>
      <c r="AJ7" s="25">
        <v>0</v>
      </c>
      <c r="AK7" s="25">
        <v>0</v>
      </c>
      <c r="AL7" s="25">
        <v>0</v>
      </c>
      <c r="AM7" s="25">
        <v>0</v>
      </c>
      <c r="AN7" s="25">
        <v>0</v>
      </c>
      <c r="AO7" s="25">
        <v>0.75</v>
      </c>
      <c r="AP7" s="25">
        <v>0.51</v>
      </c>
      <c r="AQ7" s="25">
        <v>0.28999999999999998</v>
      </c>
      <c r="AR7" s="25">
        <v>0.25</v>
      </c>
      <c r="AS7" s="25">
        <v>1.3</v>
      </c>
      <c r="AT7" s="25">
        <v>206.72</v>
      </c>
      <c r="AU7" s="25">
        <v>209.15</v>
      </c>
      <c r="AV7" s="25">
        <v>191.96</v>
      </c>
      <c r="AW7" s="25">
        <v>204.63</v>
      </c>
      <c r="AX7" s="25">
        <v>245.7</v>
      </c>
      <c r="AY7" s="25">
        <v>307.83</v>
      </c>
      <c r="AZ7" s="25">
        <v>318.89</v>
      </c>
      <c r="BA7" s="25">
        <v>309.10000000000002</v>
      </c>
      <c r="BB7" s="25">
        <v>306.08</v>
      </c>
      <c r="BC7" s="25">
        <v>306.14999999999998</v>
      </c>
      <c r="BD7" s="25">
        <v>261.51</v>
      </c>
      <c r="BE7" s="25">
        <v>393.74</v>
      </c>
      <c r="BF7" s="25">
        <v>392.51</v>
      </c>
      <c r="BG7" s="25">
        <v>399.39</v>
      </c>
      <c r="BH7" s="25">
        <v>390.32</v>
      </c>
      <c r="BI7" s="25">
        <v>384.39</v>
      </c>
      <c r="BJ7" s="25">
        <v>295.44</v>
      </c>
      <c r="BK7" s="25">
        <v>290.07</v>
      </c>
      <c r="BL7" s="25">
        <v>290.42</v>
      </c>
      <c r="BM7" s="25">
        <v>294.66000000000003</v>
      </c>
      <c r="BN7" s="25">
        <v>285.27</v>
      </c>
      <c r="BO7" s="25">
        <v>265.16000000000003</v>
      </c>
      <c r="BP7" s="25">
        <v>111.42</v>
      </c>
      <c r="BQ7" s="25">
        <v>109.51</v>
      </c>
      <c r="BR7" s="25">
        <v>105.51</v>
      </c>
      <c r="BS7" s="25">
        <v>104.84</v>
      </c>
      <c r="BT7" s="25">
        <v>105.52</v>
      </c>
      <c r="BU7" s="25">
        <v>106.02</v>
      </c>
      <c r="BV7" s="25">
        <v>104.84</v>
      </c>
      <c r="BW7" s="25">
        <v>106.11</v>
      </c>
      <c r="BX7" s="25">
        <v>103.75</v>
      </c>
      <c r="BY7" s="25">
        <v>105.3</v>
      </c>
      <c r="BZ7" s="25">
        <v>102.35</v>
      </c>
      <c r="CA7" s="25">
        <v>127.56</v>
      </c>
      <c r="CB7" s="25">
        <v>129.63</v>
      </c>
      <c r="CC7" s="25">
        <v>134.09</v>
      </c>
      <c r="CD7" s="25">
        <v>133.38999999999999</v>
      </c>
      <c r="CE7" s="25">
        <v>132.29</v>
      </c>
      <c r="CF7" s="25">
        <v>158.6</v>
      </c>
      <c r="CG7" s="25">
        <v>161.82</v>
      </c>
      <c r="CH7" s="25">
        <v>161.03</v>
      </c>
      <c r="CI7" s="25">
        <v>159.93</v>
      </c>
      <c r="CJ7" s="25">
        <v>162.77000000000001</v>
      </c>
      <c r="CK7" s="25">
        <v>167.74</v>
      </c>
      <c r="CL7" s="25">
        <v>64.52</v>
      </c>
      <c r="CM7" s="25">
        <v>63.41</v>
      </c>
      <c r="CN7" s="25">
        <v>63.61</v>
      </c>
      <c r="CO7" s="25">
        <v>65.739999999999995</v>
      </c>
      <c r="CP7" s="25">
        <v>65.319999999999993</v>
      </c>
      <c r="CQ7" s="25">
        <v>62.88</v>
      </c>
      <c r="CR7" s="25">
        <v>62.32</v>
      </c>
      <c r="CS7" s="25">
        <v>61.71</v>
      </c>
      <c r="CT7" s="25">
        <v>63.12</v>
      </c>
      <c r="CU7" s="25">
        <v>62.57</v>
      </c>
      <c r="CV7" s="25">
        <v>60.29</v>
      </c>
      <c r="CW7" s="25">
        <v>86.03</v>
      </c>
      <c r="CX7" s="25">
        <v>86.73</v>
      </c>
      <c r="CY7" s="25">
        <v>85.02</v>
      </c>
      <c r="CZ7" s="25">
        <v>83.65</v>
      </c>
      <c r="DA7" s="25">
        <v>82.97</v>
      </c>
      <c r="DB7" s="25">
        <v>90.13</v>
      </c>
      <c r="DC7" s="25">
        <v>90.19</v>
      </c>
      <c r="DD7" s="25">
        <v>90.03</v>
      </c>
      <c r="DE7" s="25">
        <v>90.09</v>
      </c>
      <c r="DF7" s="25">
        <v>90.21</v>
      </c>
      <c r="DG7" s="25">
        <v>90.12</v>
      </c>
      <c r="DH7" s="25">
        <v>51.01</v>
      </c>
      <c r="DI7" s="25">
        <v>52.16</v>
      </c>
      <c r="DJ7" s="25">
        <v>52.23</v>
      </c>
      <c r="DK7" s="25">
        <v>52.54</v>
      </c>
      <c r="DL7" s="25">
        <v>53.8</v>
      </c>
      <c r="DM7" s="25">
        <v>48.01</v>
      </c>
      <c r="DN7" s="25">
        <v>48.86</v>
      </c>
      <c r="DO7" s="25">
        <v>49.6</v>
      </c>
      <c r="DP7" s="25">
        <v>50.31</v>
      </c>
      <c r="DQ7" s="25">
        <v>50.74</v>
      </c>
      <c r="DR7" s="25">
        <v>50.88</v>
      </c>
      <c r="DS7" s="25">
        <v>21.46</v>
      </c>
      <c r="DT7" s="25">
        <v>21.72</v>
      </c>
      <c r="DU7" s="25">
        <v>22.74</v>
      </c>
      <c r="DV7" s="25">
        <v>23.64</v>
      </c>
      <c r="DW7" s="25">
        <v>25.42</v>
      </c>
      <c r="DX7" s="25">
        <v>16.600000000000001</v>
      </c>
      <c r="DY7" s="25">
        <v>18.510000000000002</v>
      </c>
      <c r="DZ7" s="25">
        <v>20.49</v>
      </c>
      <c r="EA7" s="25">
        <v>21.34</v>
      </c>
      <c r="EB7" s="25">
        <v>23.27</v>
      </c>
      <c r="EC7" s="25">
        <v>22.3</v>
      </c>
      <c r="ED7" s="25">
        <v>0.28000000000000003</v>
      </c>
      <c r="EE7" s="25">
        <v>0.42</v>
      </c>
      <c r="EF7" s="25">
        <v>0.27</v>
      </c>
      <c r="EG7" s="25">
        <v>0.16</v>
      </c>
      <c r="EH7" s="25">
        <v>0.28000000000000003</v>
      </c>
      <c r="EI7" s="25">
        <v>0.65</v>
      </c>
      <c r="EJ7" s="25">
        <v>0.7</v>
      </c>
      <c r="EK7" s="25">
        <v>0.72</v>
      </c>
      <c r="EL7" s="25">
        <v>0.69</v>
      </c>
      <c r="EM7" s="25">
        <v>0.69</v>
      </c>
      <c r="EN7" s="25">
        <v>0.66</v>
      </c>
    </row>
    <row r="8" spans="1:144" x14ac:dyDescent="0.2">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2">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2">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2">
      <c r="B11">
        <v>4</v>
      </c>
      <c r="C11">
        <v>3</v>
      </c>
      <c r="D11">
        <v>2</v>
      </c>
      <c r="E11">
        <v>1</v>
      </c>
      <c r="F11">
        <v>0</v>
      </c>
      <c r="G11" t="s">
        <v>105</v>
      </c>
    </row>
    <row r="12" spans="1:144" x14ac:dyDescent="0.2">
      <c r="B12">
        <v>1</v>
      </c>
      <c r="C12">
        <v>1</v>
      </c>
      <c r="D12">
        <v>1</v>
      </c>
      <c r="E12">
        <v>2</v>
      </c>
      <c r="F12">
        <v>3</v>
      </c>
      <c r="G12" t="s">
        <v>106</v>
      </c>
    </row>
    <row r="13" spans="1:144" x14ac:dyDescent="0.2">
      <c r="B13" t="s">
        <v>107</v>
      </c>
      <c r="C13" t="s">
        <v>107</v>
      </c>
      <c r="D13" t="s">
        <v>108</v>
      </c>
      <c r="E13" t="s">
        <v>108</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2023-01-25T00:30:15Z</cp:lastPrinted>
  <dcterms:created xsi:type="dcterms:W3CDTF">2022-12-01T00:56:47Z</dcterms:created>
  <dcterms:modified xsi:type="dcterms:W3CDTF">2023-02-14T01:16:16Z</dcterms:modified>
  <cp:category/>
</cp:coreProperties>
</file>