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71002\Desktop\"/>
    </mc:Choice>
  </mc:AlternateContent>
  <workbookProtection workbookAlgorithmName="SHA-512" workbookHashValue="Ks3qpBq9KRwJK1QGUoW+Pbz5pZ6moRzH8hk6z+puZTZkUZDhnxEbJ9EiBchRQ2LG3xkkoj8DA4IhPxk6ArZY/g==" workbookSaltValue="JREoFcK8ibcLSNGNqJYeB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<sst xmlns="http://schemas.openxmlformats.org/spreadsheetml/2006/main" count="262" uniqueCount="108">
  <si>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</si>
  <si>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</si>
  <si>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</si>
  <si>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</si>
  <si>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</si>
  <si>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</si>
  <si>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</si>
  <si>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</si>
  <si>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</si>
  <si>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</si>
  <si>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</si>
  <si>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</si>
  <si>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</si>
  <si>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</si>
  <si>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</si>
  <si>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</si>
  <si>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</si>
  <si>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</si>
  <si>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</si>
  <si>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</si>
  <si>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</si>
  <si>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</si>
  <si>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</si>
  <si>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</si>
  <si>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</si>
  <si>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</si>
  <si>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</si>
  <si>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</si>
  <si>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</si>
  <si>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</si>
  <si>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</si>
  <si>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</si>
  <si>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</si>
  <si>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</si>
  <si>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</si>
  <si>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</si>
  <si>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</si>
  <si>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</si>
  <si>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</si>
  <si>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</si>
  <si>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</si>
  <si>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</si>
  <si>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</si>
  <si>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</si>
  <si>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</si>
  <si>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</si>
  <si>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</si>
  <si>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</si>
  <si>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</si>
  <si>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</si>
  <si>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</si>
  <si>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</si>
  <si>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</si>
  <si>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</si>
  <si>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</si>
  <si>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</si>
  <si>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</si>
  <si>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</si>
  <si>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</si>
  <si>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</si>
  <si>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</si>
  <si>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</si>
  <si>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</si>
  <si>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</si>
  <si>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</si>
  <si>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</si>
  <si>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</si>
  <si>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</si>
  <si>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</si>
  <si>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</si>
  <si>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</si>
  <si>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</si>
  <si>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</si>
  <si>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</si>
  <si>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</si>
  <si>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</si>
  <si>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</si>
  <si>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</si>
  <si>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</si>
  <si>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</si>
  <si>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</si>
  <si>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</si>
  <si>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</si>
  <si>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</si>
  <si>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</si>
  <si>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</si>
  <si>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</si>
  <si>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</si>
  <si>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</si>
  <si>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141003</t>
  </si>
  <si>
    <t>46</t>
  </si>
  <si>
    <t>02</t>
  </si>
  <si>
    <t>0</t>
  </si>
  <si>
    <t>000</t>
  </si>
  <si>
    <t>神奈川県　横浜市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</si>
  <si>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</si>
  <si>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</si>
  <si>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</si>
  <si>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</si>
  <si>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</si>
  <si>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</si>
  <si>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</si>
  <si>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</si>
  <si>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</si>
  <si>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</si>
  <si>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３年度決算における経営成績について、経営の健全性を示す経常収支比率は有収水量の微増による収益の増、退職給付や給料等の減による人件費の減、及び事業繰越等による共用施設負担金等費用の減により前年度比3.81ポイントの増の138.90パーセントとなりました。また、同様に料金水準の妥当性を示す料金回収率も前年度比4.64ポイント増の142.04パーセントとなりました。
</t>
    <phoneticPr fontId="5"/>
  </si>
  <si>
    <t xml:space="preserve"> 償却対象資産の減価償却の状況を示す有形固定資産減価償却率は前年度比1.56ポイント増の57.06パーセントとなっております。法定年数を経過した管路延長の割合を示す管路経年化率も0.21ポイント増の44.17パーセントとなっており、施設及び管路の更新期を迎えているといえます。現在中期経営計画に基づき、施設、老朽管の更新を進めており、令和3年度においては施工中の工事があるものの管路更新工事においては完成を迎えた工事がなかったため、当該年度に更新した管路延長の割合を示す管路更新率は０パーセントとなりました。</t>
    <phoneticPr fontId="5"/>
  </si>
  <si>
    <t xml:space="preserve"> 経営の健全性効率性に関する指標が示すとおり、現在の経営状況は概ね良好といえます。しかしながら、施設、管路の老朽化、本市及び県内の水道事業の再構築等に対応するため、大規模な施設整備が必要となることが予測されるため、適切な企業債の活用、国庫補助金等の更新事業費の財源確保、事業の効率化を進め、将来にわたって安定給水ができるよう、工業用水事業の基盤強化を図っ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</si>
</sst>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56.26</c:v>
                </c:pt>
                <c:pt idx="1">
                  <c:v>55.51</c:v>
                </c:pt>
                <c:pt idx="2">
                  <c:v>55.43</c:v>
                </c:pt>
                <c:pt idx="3">
                  <c:v>55.5</c:v>
                </c:pt>
                <c:pt idx="4">
                  <c:v>57.06</c:v>
                </c:pt>
              </c:numCache>
            </c:numRef>
          </c:val>
          <c:extLst>
            <c:ext xmlns:c16="http://schemas.microsoft.com/office/drawing/2014/chart" uri="{C3380CC4-5D6E-409C-BE32-E72D297353CC}">
              <c16:uniqueId val="{00000000-3CCF-44E6-BAA0-66D69B5900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3CCF-44E6-BAA0-66D69B5900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C6-44F3-9631-803F5E9AF6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26C6-44F3-9631-803F5E9AF6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139.15</c:v>
                </c:pt>
                <c:pt idx="1">
                  <c:v>143.05000000000001</c:v>
                </c:pt>
                <c:pt idx="2">
                  <c:v>135.29</c:v>
                </c:pt>
                <c:pt idx="3">
                  <c:v>135.09</c:v>
                </c:pt>
                <c:pt idx="4">
                  <c:v>138.9</c:v>
                </c:pt>
              </c:numCache>
            </c:numRef>
          </c:val>
          <c:extLst>
            <c:ext xmlns:c16="http://schemas.microsoft.com/office/drawing/2014/chart" uri="{C3380CC4-5D6E-409C-BE32-E72D297353CC}">
              <c16:uniqueId val="{00000000-AEF0-4510-8C73-DA0A2788A3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AEF0-4510-8C73-DA0A2788A3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48.15</c:v>
                </c:pt>
                <c:pt idx="1">
                  <c:v>47.8</c:v>
                </c:pt>
                <c:pt idx="2">
                  <c:v>45.95</c:v>
                </c:pt>
                <c:pt idx="3">
                  <c:v>43.96</c:v>
                </c:pt>
                <c:pt idx="4">
                  <c:v>44.17</c:v>
                </c:pt>
              </c:numCache>
            </c:numRef>
          </c:val>
          <c:extLst>
            <c:ext xmlns:c16="http://schemas.microsoft.com/office/drawing/2014/chart" uri="{C3380CC4-5D6E-409C-BE32-E72D297353CC}">
              <c16:uniqueId val="{00000000-78D3-4308-8ED0-F2C79CD47D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78D3-4308-8ED0-F2C79CD47D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0.45</c:v>
                </c:pt>
                <c:pt idx="1">
                  <c:v>2.4</c:v>
                </c:pt>
                <c:pt idx="2">
                  <c:v>0.97</c:v>
                </c:pt>
                <c:pt idx="3">
                  <c:v>1.25</c:v>
                </c:pt>
                <c:pt idx="4">
                  <c:v>0</c:v>
                </c:pt>
              </c:numCache>
            </c:numRef>
          </c:val>
          <c:extLst>
            <c:ext xmlns:c16="http://schemas.microsoft.com/office/drawing/2014/chart" uri="{C3380CC4-5D6E-409C-BE32-E72D297353CC}">
              <c16:uniqueId val="{00000000-CCA6-4050-BEC5-FDC1A47189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CCA6-4050-BEC5-FDC1A471899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513.30999999999995</c:v>
                </c:pt>
                <c:pt idx="1">
                  <c:v>481.65</c:v>
                </c:pt>
                <c:pt idx="2">
                  <c:v>403.77</c:v>
                </c:pt>
                <c:pt idx="3">
                  <c:v>407.02</c:v>
                </c:pt>
                <c:pt idx="4">
                  <c:v>654.07000000000005</c:v>
                </c:pt>
              </c:numCache>
            </c:numRef>
          </c:val>
          <c:extLst>
            <c:ext xmlns:c16="http://schemas.microsoft.com/office/drawing/2014/chart" uri="{C3380CC4-5D6E-409C-BE32-E72D297353CC}">
              <c16:uniqueId val="{00000000-6142-46CB-BA4E-E57D129D45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6142-46CB-BA4E-E57D129D45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112.04</c:v>
                </c:pt>
                <c:pt idx="1">
                  <c:v>103.9</c:v>
                </c:pt>
                <c:pt idx="2">
                  <c:v>104.38</c:v>
                </c:pt>
                <c:pt idx="3">
                  <c:v>115.22</c:v>
                </c:pt>
                <c:pt idx="4">
                  <c:v>131.25</c:v>
                </c:pt>
              </c:numCache>
            </c:numRef>
          </c:val>
          <c:extLst>
            <c:ext xmlns:c16="http://schemas.microsoft.com/office/drawing/2014/chart" uri="{C3380CC4-5D6E-409C-BE32-E72D297353CC}">
              <c16:uniqueId val="{00000000-0A2E-478E-BFD6-138F5E2B86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0A2E-478E-BFD6-138F5E2B86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141.77000000000001</c:v>
                </c:pt>
                <c:pt idx="1">
                  <c:v>147.04</c:v>
                </c:pt>
                <c:pt idx="2">
                  <c:v>137.91</c:v>
                </c:pt>
                <c:pt idx="3">
                  <c:v>137.4</c:v>
                </c:pt>
                <c:pt idx="4">
                  <c:v>142.04</c:v>
                </c:pt>
              </c:numCache>
            </c:numRef>
          </c:val>
          <c:extLst>
            <c:ext xmlns:c16="http://schemas.microsoft.com/office/drawing/2014/chart" uri="{C3380CC4-5D6E-409C-BE32-E72D297353CC}">
              <c16:uniqueId val="{00000000-27C9-4489-BC95-9AE4B09599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27C9-4489-BC95-9AE4B09599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19.47</c:v>
                </c:pt>
                <c:pt idx="1">
                  <c:v>18.829999999999998</c:v>
                </c:pt>
                <c:pt idx="2">
                  <c:v>19.91</c:v>
                </c:pt>
                <c:pt idx="3">
                  <c:v>19.5</c:v>
                </c:pt>
                <c:pt idx="4">
                  <c:v>19.059999999999999</c:v>
                </c:pt>
              </c:numCache>
            </c:numRef>
          </c:val>
          <c:extLst>
            <c:ext xmlns:c16="http://schemas.microsoft.com/office/drawing/2014/chart" uri="{C3380CC4-5D6E-409C-BE32-E72D297353CC}">
              <c16:uniqueId val="{00000000-CA09-4717-BB92-B709D451FE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CA09-4717-BB92-B709D451FE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33.85</c:v>
                </c:pt>
                <c:pt idx="1">
                  <c:v>32.619999999999997</c:v>
                </c:pt>
                <c:pt idx="2">
                  <c:v>30.44</c:v>
                </c:pt>
                <c:pt idx="3">
                  <c:v>26.71</c:v>
                </c:pt>
                <c:pt idx="4">
                  <c:v>29.79</c:v>
                </c:pt>
              </c:numCache>
            </c:numRef>
          </c:val>
          <c:extLst>
            <c:ext xmlns:c16="http://schemas.microsoft.com/office/drawing/2014/chart" uri="{C3380CC4-5D6E-409C-BE32-E72D297353CC}">
              <c16:uniqueId val="{00000000-24FE-4878-9349-CD8CE741CF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24FE-4878-9349-CD8CE741CF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71.599999999999994</c:v>
                </c:pt>
                <c:pt idx="1">
                  <c:v>71.08</c:v>
                </c:pt>
                <c:pt idx="2">
                  <c:v>70.77</c:v>
                </c:pt>
                <c:pt idx="3">
                  <c:v>70.77</c:v>
                </c:pt>
                <c:pt idx="4">
                  <c:v>70.61</c:v>
                </c:pt>
              </c:numCache>
            </c:numRef>
          </c:val>
          <c:extLst>
            <c:ext xmlns:c16="http://schemas.microsoft.com/office/drawing/2014/chart" uri="{C3380CC4-5D6E-409C-BE32-E72D297353CC}">
              <c16:uniqueId val="{00000000-D063-49DD-AF89-3BD4D94A66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D063-49DD-AF89-3BD4D94A66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神奈川県　横浜市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362000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107855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84.6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68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255600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139.15</v>
      </c>
      <c r="Y32" s="121"/>
      <c r="Z32" s="121"/>
      <c r="AA32" s="121"/>
      <c r="AB32" s="121"/>
      <c r="AC32" s="121"/>
      <c r="AD32" s="121"/>
      <c r="AE32" s="121"/>
      <c r="AF32" s="121"/>
      <c r="AG32" s="121"/>
      <c r="AH32" s="121"/>
      <c r="AI32" s="121"/>
      <c r="AJ32" s="121"/>
      <c r="AK32" s="121"/>
      <c r="AL32" s="121"/>
      <c r="AM32" s="121"/>
      <c r="AN32" s="121"/>
      <c r="AO32" s="121"/>
      <c r="AP32" s="121"/>
      <c r="AQ32" s="122"/>
      <c r="AR32" s="120">
        <f>データ!U6</f>
        <v>143.05000000000001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135.29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135.09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138.9</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513.30999999999995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481.65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403.77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407.02</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654.07000000000005</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112.04</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103.9</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104.38</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115.22</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131.25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141.77000000000001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147.04</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137.91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137.4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142.04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19.47</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18.829999999999998</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19.91</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19.5</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19.059999999999999</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33.85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32.619999999999997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30.44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26.71</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29.79</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71.599999999999994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71.08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70.77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70.77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70.61</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107</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56.26</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55.51</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55.43</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55.5</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57.06</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48.15</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47.8</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45.95</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43.96</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44.17</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0.45</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2.4</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0.97</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1.25</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58.88</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59.48</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60.09</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60.35</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61.07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43.44</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48.09</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50.93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52.07</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50.36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0.21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0.22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0.5</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37</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V3iq/sX28auC2zbNyLe454t9dLO1etiigzf+MQGDsh0snWNt5EPQIBTcdV3hLPvYfbbRYzzsH4QruJcosShbqw==" saltValue="5LuBSU53NfDTQTwgaZO4ew=="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139.15</v>
      </c>
      <c r="U6" s="35">
        <f>U7</f>
        <v>143.05000000000001</v>
      </c>
      <c r="V6" s="35">
        <f>V7</f>
        <v>135.29</v>
      </c>
      <c r="W6" s="35">
        <f>W7</f>
        <v>135.09</v>
      </c>
      <c r="X6" s="35">
        <f t="shared" si="3"/>
        <v>138.9</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513.30999999999995</v>
      </c>
      <c r="AQ6" s="35">
        <f>AQ7</f>
        <v>481.65</v>
      </c>
      <c r="AR6" s="35">
        <f>AR7</f>
        <v>403.77</v>
      </c>
      <c r="AS6" s="35">
        <f>AS7</f>
        <v>407.02</v>
      </c>
      <c r="AT6" s="35">
        <f t="shared" si="3"/>
        <v>654.07000000000005</v>
      </c>
      <c r="AU6" s="35">
        <f t="shared" si="3"/>
        <v>379.14</v>
      </c>
      <c r="AV6" s="35">
        <f t="shared" si="3"/>
        <v>394.58</v>
      </c>
      <c r="AW6" s="35">
        <f t="shared" si="3"/>
        <v>368.36</v>
      </c>
      <c r="AX6" s="35">
        <f t="shared" si="3"/>
        <v>380.84</v>
      </c>
      <c r="AY6" s="35">
        <f t="shared" si="3"/>
        <v>424.64</v>
      </c>
      <c r="AZ6" s="33" t="str">
        <f>IF(AZ7="-","【-】","【"&amp;SUBSTITUTE(TEXT(AZ7,"#,##0.00"),"-","△")&amp;"】")</f>
        <v>【462.72】</v>
      </c>
      <c r="BA6" s="35">
        <f t="shared" si="3"/>
        <v>112.04</v>
      </c>
      <c r="BB6" s="35">
        <f>BB7</f>
        <v>103.9</v>
      </c>
      <c r="BC6" s="35">
        <f>BC7</f>
        <v>104.38</v>
      </c>
      <c r="BD6" s="35">
        <f>BD7</f>
        <v>115.22</v>
      </c>
      <c r="BE6" s="35">
        <f t="shared" si="3"/>
        <v>131.25</v>
      </c>
      <c r="BF6" s="35">
        <f t="shared" si="3"/>
        <v>242.57</v>
      </c>
      <c r="BG6" s="35">
        <f t="shared" si="3"/>
        <v>235.79</v>
      </c>
      <c r="BH6" s="35">
        <f t="shared" si="3"/>
        <v>227.51</v>
      </c>
      <c r="BI6" s="35">
        <f t="shared" si="3"/>
        <v>225.72</v>
      </c>
      <c r="BJ6" s="35">
        <f t="shared" si="3"/>
        <v>217.8</v>
      </c>
      <c r="BK6" s="33" t="str">
        <f>IF(BK7="-","【-】","【"&amp;SUBSTITUTE(TEXT(BK7,"#,##0.00"),"-","△")&amp;"】")</f>
        <v>【233.92】</v>
      </c>
      <c r="BL6" s="35">
        <f t="shared" si="3"/>
        <v>141.77000000000001</v>
      </c>
      <c r="BM6" s="35">
        <f>BM7</f>
        <v>147.04</v>
      </c>
      <c r="BN6" s="35">
        <f>BN7</f>
        <v>137.91</v>
      </c>
      <c r="BO6" s="35">
        <f>BO7</f>
        <v>137.4</v>
      </c>
      <c r="BP6" s="35">
        <f t="shared" si="3"/>
        <v>142.04</v>
      </c>
      <c r="BQ6" s="35">
        <f t="shared" si="3"/>
        <v>119.17</v>
      </c>
      <c r="BR6" s="35">
        <f t="shared" si="3"/>
        <v>117.72</v>
      </c>
      <c r="BS6" s="35">
        <f t="shared" si="3"/>
        <v>117.69</v>
      </c>
      <c r="BT6" s="35">
        <f t="shared" si="3"/>
        <v>116.75</v>
      </c>
      <c r="BU6" s="35">
        <f t="shared" si="3"/>
        <v>115.48</v>
      </c>
      <c r="BV6" s="33" t="str">
        <f>IF(BV7="-","【-】","【"&amp;SUBSTITUTE(TEXT(BV7,"#,##0.00"),"-","△")&amp;"】")</f>
        <v>【112.31】</v>
      </c>
      <c r="BW6" s="35">
        <f t="shared" si="3"/>
        <v>19.47</v>
      </c>
      <c r="BX6" s="35">
        <f>BX7</f>
        <v>18.829999999999998</v>
      </c>
      <c r="BY6" s="35">
        <f>BY7</f>
        <v>19.91</v>
      </c>
      <c r="BZ6" s="35">
        <f>BZ7</f>
        <v>19.5</v>
      </c>
      <c r="CA6" s="35">
        <f t="shared" si="3"/>
        <v>19.059999999999999</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33.85</v>
      </c>
      <c r="CI6" s="35">
        <f>CI7</f>
        <v>32.619999999999997</v>
      </c>
      <c r="CJ6" s="35">
        <f>CJ7</f>
        <v>30.44</v>
      </c>
      <c r="CK6" s="35">
        <f>CK7</f>
        <v>26.71</v>
      </c>
      <c r="CL6" s="35">
        <f t="shared" si="5"/>
        <v>29.79</v>
      </c>
      <c r="CM6" s="35">
        <f t="shared" si="5"/>
        <v>57.69</v>
      </c>
      <c r="CN6" s="35">
        <f t="shared" si="5"/>
        <v>58.56</v>
      </c>
      <c r="CO6" s="35">
        <f t="shared" si="5"/>
        <v>57.96</v>
      </c>
      <c r="CP6" s="35">
        <f t="shared" si="5"/>
        <v>56</v>
      </c>
      <c r="CQ6" s="35">
        <f t="shared" si="5"/>
        <v>56.81</v>
      </c>
      <c r="CR6" s="33" t="str">
        <f>IF(CR7="-","【-】","【"&amp;SUBSTITUTE(TEXT(CR7,"#,##0.00"),"-","△")&amp;"】")</f>
        <v>【54.01】</v>
      </c>
      <c r="CS6" s="35">
        <f t="shared" ref="CS6:DB6" si="6">CS7</f>
        <v>71.599999999999994</v>
      </c>
      <c r="CT6" s="35">
        <f>CT7</f>
        <v>71.08</v>
      </c>
      <c r="CU6" s="35">
        <f>CU7</f>
        <v>70.77</v>
      </c>
      <c r="CV6" s="35">
        <f>CV7</f>
        <v>70.77</v>
      </c>
      <c r="CW6" s="35">
        <f t="shared" si="6"/>
        <v>70.61</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56.26</v>
      </c>
      <c r="DE6" s="35">
        <f>DE7</f>
        <v>55.51</v>
      </c>
      <c r="DF6" s="35">
        <f>DF7</f>
        <v>55.43</v>
      </c>
      <c r="DG6" s="35">
        <f>DG7</f>
        <v>55.5</v>
      </c>
      <c r="DH6" s="35">
        <f t="shared" si="7"/>
        <v>57.06</v>
      </c>
      <c r="DI6" s="35">
        <f t="shared" si="7"/>
        <v>58.88</v>
      </c>
      <c r="DJ6" s="35">
        <f t="shared" si="7"/>
        <v>59.48</v>
      </c>
      <c r="DK6" s="35">
        <f t="shared" si="7"/>
        <v>60.09</v>
      </c>
      <c r="DL6" s="35">
        <f t="shared" si="7"/>
        <v>60.35</v>
      </c>
      <c r="DM6" s="35">
        <f t="shared" si="7"/>
        <v>61.07</v>
      </c>
      <c r="DN6" s="33" t="str">
        <f>IF(DN7="-","【-】","【"&amp;SUBSTITUTE(TEXT(DN7,"#,##0.00"),"-","△")&amp;"】")</f>
        <v>【60.20】</v>
      </c>
      <c r="DO6" s="35">
        <f t="shared" ref="DO6:DX6" si="8">DO7</f>
        <v>48.15</v>
      </c>
      <c r="DP6" s="35">
        <f>DP7</f>
        <v>47.8</v>
      </c>
      <c r="DQ6" s="35">
        <f>DQ7</f>
        <v>45.95</v>
      </c>
      <c r="DR6" s="35">
        <f>DR7</f>
        <v>43.96</v>
      </c>
      <c r="DS6" s="35">
        <f t="shared" si="8"/>
        <v>44.17</v>
      </c>
      <c r="DT6" s="35">
        <f t="shared" si="8"/>
        <v>43.44</v>
      </c>
      <c r="DU6" s="35">
        <f t="shared" si="8"/>
        <v>48.09</v>
      </c>
      <c r="DV6" s="35">
        <f t="shared" si="8"/>
        <v>50.93</v>
      </c>
      <c r="DW6" s="35">
        <f t="shared" si="8"/>
        <v>52.07</v>
      </c>
      <c r="DX6" s="35">
        <f t="shared" si="8"/>
        <v>50.36</v>
      </c>
      <c r="DY6" s="33" t="str">
        <f>IF(DY7="-","【-】","【"&amp;SUBSTITUTE(TEXT(DY7,"#,##0.00"),"-","△")&amp;"】")</f>
        <v>【48.27】</v>
      </c>
      <c r="DZ6" s="35">
        <f t="shared" ref="DZ6:EI6" si="9">DZ7</f>
        <v>0.45</v>
      </c>
      <c r="EA6" s="35">
        <f>EA7</f>
        <v>2.4</v>
      </c>
      <c r="EB6" s="35">
        <f>EB7</f>
        <v>0.97</v>
      </c>
      <c r="EC6" s="35">
        <f>EC7</f>
        <v>1.25</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362000</v>
      </c>
      <c r="L7" s="37" t="s">
        <v>97</v>
      </c>
      <c r="M7" s="38">
        <v>1</v>
      </c>
      <c r="N7" s="38">
        <v>107855</v>
      </c>
      <c r="O7" s="39" t="s">
        <v>98</v>
      </c>
      <c r="P7" s="39">
        <v>84.6</v>
      </c>
      <c r="Q7" s="38">
        <v>68</v>
      </c>
      <c r="R7" s="38">
        <v>255600</v>
      </c>
      <c r="S7" s="37" t="s">
        <v>99</v>
      </c>
      <c r="T7" s="40">
        <v>139.15</v>
      </c>
      <c r="U7" s="40">
        <v>143.05000000000001</v>
      </c>
      <c r="V7" s="40">
        <v>135.29</v>
      </c>
      <c r="W7" s="40">
        <v>135.09</v>
      </c>
      <c r="X7" s="40">
        <v>138.9</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513.30999999999995</v>
      </c>
      <c r="AQ7" s="40">
        <v>481.65</v>
      </c>
      <c r="AR7" s="40">
        <v>403.77</v>
      </c>
      <c r="AS7" s="40">
        <v>407.02</v>
      </c>
      <c r="AT7" s="40">
        <v>654.07000000000005</v>
      </c>
      <c r="AU7" s="40">
        <v>379.14</v>
      </c>
      <c r="AV7" s="40">
        <v>394.58</v>
      </c>
      <c r="AW7" s="40">
        <v>368.36</v>
      </c>
      <c r="AX7" s="40">
        <v>380.84</v>
      </c>
      <c r="AY7" s="40">
        <v>424.64</v>
      </c>
      <c r="AZ7" s="40">
        <v>462.72</v>
      </c>
      <c r="BA7" s="40">
        <v>112.04</v>
      </c>
      <c r="BB7" s="40">
        <v>103.9</v>
      </c>
      <c r="BC7" s="40">
        <v>104.38</v>
      </c>
      <c r="BD7" s="40">
        <v>115.22</v>
      </c>
      <c r="BE7" s="40">
        <v>131.25</v>
      </c>
      <c r="BF7" s="40">
        <v>242.57</v>
      </c>
      <c r="BG7" s="40">
        <v>235.79</v>
      </c>
      <c r="BH7" s="40">
        <v>227.51</v>
      </c>
      <c r="BI7" s="40">
        <v>225.72</v>
      </c>
      <c r="BJ7" s="40">
        <v>217.8</v>
      </c>
      <c r="BK7" s="40">
        <v>233.92</v>
      </c>
      <c r="BL7" s="40">
        <v>141.77000000000001</v>
      </c>
      <c r="BM7" s="40">
        <v>147.04</v>
      </c>
      <c r="BN7" s="40">
        <v>137.91</v>
      </c>
      <c r="BO7" s="40">
        <v>137.4</v>
      </c>
      <c r="BP7" s="40">
        <v>142.04</v>
      </c>
      <c r="BQ7" s="40">
        <v>119.17</v>
      </c>
      <c r="BR7" s="40">
        <v>117.72</v>
      </c>
      <c r="BS7" s="40">
        <v>117.69</v>
      </c>
      <c r="BT7" s="40">
        <v>116.75</v>
      </c>
      <c r="BU7" s="40">
        <v>115.48</v>
      </c>
      <c r="BV7" s="40">
        <v>112.31</v>
      </c>
      <c r="BW7" s="40">
        <v>19.47</v>
      </c>
      <c r="BX7" s="40">
        <v>18.829999999999998</v>
      </c>
      <c r="BY7" s="40">
        <v>19.91</v>
      </c>
      <c r="BZ7" s="40">
        <v>19.5</v>
      </c>
      <c r="CA7" s="40">
        <v>19.059999999999999</v>
      </c>
      <c r="CB7" s="40">
        <v>16.8</v>
      </c>
      <c r="CC7" s="40">
        <v>17.03</v>
      </c>
      <c r="CD7" s="40">
        <v>17.07</v>
      </c>
      <c r="CE7" s="40">
        <v>17.22</v>
      </c>
      <c r="CF7" s="40">
        <v>17.440000000000001</v>
      </c>
      <c r="CG7" s="40">
        <v>19.07</v>
      </c>
      <c r="CH7" s="40">
        <v>33.85</v>
      </c>
      <c r="CI7" s="40">
        <v>32.619999999999997</v>
      </c>
      <c r="CJ7" s="40">
        <v>30.44</v>
      </c>
      <c r="CK7" s="40">
        <v>26.71</v>
      </c>
      <c r="CL7" s="40">
        <v>29.79</v>
      </c>
      <c r="CM7" s="40">
        <v>57.69</v>
      </c>
      <c r="CN7" s="40">
        <v>58.56</v>
      </c>
      <c r="CO7" s="40">
        <v>57.96</v>
      </c>
      <c r="CP7" s="40">
        <v>56</v>
      </c>
      <c r="CQ7" s="40">
        <v>56.81</v>
      </c>
      <c r="CR7" s="40">
        <v>54.01</v>
      </c>
      <c r="CS7" s="40">
        <v>71.599999999999994</v>
      </c>
      <c r="CT7" s="40">
        <v>71.08</v>
      </c>
      <c r="CU7" s="40">
        <v>70.77</v>
      </c>
      <c r="CV7" s="40">
        <v>70.77</v>
      </c>
      <c r="CW7" s="40">
        <v>70.61</v>
      </c>
      <c r="CX7" s="40">
        <v>79.2</v>
      </c>
      <c r="CY7" s="40">
        <v>80.5</v>
      </c>
      <c r="CZ7" s="40">
        <v>80.540000000000006</v>
      </c>
      <c r="DA7" s="40">
        <v>80.08</v>
      </c>
      <c r="DB7" s="40">
        <v>79.69</v>
      </c>
      <c r="DC7" s="40">
        <v>76.67</v>
      </c>
      <c r="DD7" s="40">
        <v>56.26</v>
      </c>
      <c r="DE7" s="40">
        <v>55.51</v>
      </c>
      <c r="DF7" s="40">
        <v>55.43</v>
      </c>
      <c r="DG7" s="40">
        <v>55.5</v>
      </c>
      <c r="DH7" s="40">
        <v>57.06</v>
      </c>
      <c r="DI7" s="40">
        <v>58.88</v>
      </c>
      <c r="DJ7" s="40">
        <v>59.48</v>
      </c>
      <c r="DK7" s="40">
        <v>60.09</v>
      </c>
      <c r="DL7" s="40">
        <v>60.35</v>
      </c>
      <c r="DM7" s="40">
        <v>61.07</v>
      </c>
      <c r="DN7" s="40">
        <v>60.2</v>
      </c>
      <c r="DO7" s="40">
        <v>48.15</v>
      </c>
      <c r="DP7" s="40">
        <v>47.8</v>
      </c>
      <c r="DQ7" s="40">
        <v>45.95</v>
      </c>
      <c r="DR7" s="40">
        <v>43.96</v>
      </c>
      <c r="DS7" s="40">
        <v>44.17</v>
      </c>
      <c r="DT7" s="40">
        <v>43.44</v>
      </c>
      <c r="DU7" s="40">
        <v>48.09</v>
      </c>
      <c r="DV7" s="40">
        <v>50.93</v>
      </c>
      <c r="DW7" s="40">
        <v>52.07</v>
      </c>
      <c r="DX7" s="40">
        <v>50.36</v>
      </c>
      <c r="DY7" s="40">
        <v>48.27</v>
      </c>
      <c r="DZ7" s="40">
        <v>0.45</v>
      </c>
      <c r="EA7" s="40">
        <v>2.4</v>
      </c>
      <c r="EB7" s="40">
        <v>0.97</v>
      </c>
      <c r="EC7" s="40">
        <v>1.25</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139.15</v>
      </c>
      <c r="V11" s="48">
        <f>IF(U6="-",NA(),U6)</f>
        <v>143.05000000000001</v>
      </c>
      <c r="W11" s="48">
        <f>IF(V6="-",NA(),V6)</f>
        <v>135.29</v>
      </c>
      <c r="X11" s="48">
        <f>IF(W6="-",NA(),W6)</f>
        <v>135.09</v>
      </c>
      <c r="Y11" s="48">
        <f>IF(X6="-",NA(),X6)</f>
        <v>138.9</v>
      </c>
      <c r="AE11" s="47" t="s">
        <v>23</v>
      </c>
      <c r="AF11" s="48">
        <f>IF(AE6="-",NA(),AE6)</f>
        <v>0</v>
      </c>
      <c r="AG11" s="48">
        <f>IF(AF6="-",NA(),AF6)</f>
        <v>0</v>
      </c>
      <c r="AH11" s="48">
        <f>IF(AG6="-",NA(),AG6)</f>
        <v>0</v>
      </c>
      <c r="AI11" s="48">
        <f>IF(AH6="-",NA(),AH6)</f>
        <v>0</v>
      </c>
      <c r="AJ11" s="48">
        <f>IF(AI6="-",NA(),AI6)</f>
        <v>0</v>
      </c>
      <c r="AP11" s="47" t="s">
        <v>23</v>
      </c>
      <c r="AQ11" s="48">
        <f>IF(AP6="-",NA(),AP6)</f>
        <v>513.30999999999995</v>
      </c>
      <c r="AR11" s="48">
        <f>IF(AQ6="-",NA(),AQ6)</f>
        <v>481.65</v>
      </c>
      <c r="AS11" s="48">
        <f>IF(AR6="-",NA(),AR6)</f>
        <v>403.77</v>
      </c>
      <c r="AT11" s="48">
        <f>IF(AS6="-",NA(),AS6)</f>
        <v>407.02</v>
      </c>
      <c r="AU11" s="48">
        <f>IF(AT6="-",NA(),AT6)</f>
        <v>654.07000000000005</v>
      </c>
      <c r="BA11" s="47" t="s">
        <v>23</v>
      </c>
      <c r="BB11" s="48">
        <f>IF(BA6="-",NA(),BA6)</f>
        <v>112.04</v>
      </c>
      <c r="BC11" s="48">
        <f>IF(BB6="-",NA(),BB6)</f>
        <v>103.9</v>
      </c>
      <c r="BD11" s="48">
        <f>IF(BC6="-",NA(),BC6)</f>
        <v>104.38</v>
      </c>
      <c r="BE11" s="48">
        <f>IF(BD6="-",NA(),BD6)</f>
        <v>115.22</v>
      </c>
      <c r="BF11" s="48">
        <f>IF(BE6="-",NA(),BE6)</f>
        <v>131.25</v>
      </c>
      <c r="BL11" s="47" t="s">
        <v>23</v>
      </c>
      <c r="BM11" s="48">
        <f>IF(BL6="-",NA(),BL6)</f>
        <v>141.77000000000001</v>
      </c>
      <c r="BN11" s="48">
        <f>IF(BM6="-",NA(),BM6)</f>
        <v>147.04</v>
      </c>
      <c r="BO11" s="48">
        <f>IF(BN6="-",NA(),BN6)</f>
        <v>137.91</v>
      </c>
      <c r="BP11" s="48">
        <f>IF(BO6="-",NA(),BO6)</f>
        <v>137.4</v>
      </c>
      <c r="BQ11" s="48">
        <f>IF(BP6="-",NA(),BP6)</f>
        <v>142.04</v>
      </c>
      <c r="BW11" s="47" t="s">
        <v>23</v>
      </c>
      <c r="BX11" s="48">
        <f>IF(BW6="-",NA(),BW6)</f>
        <v>19.47</v>
      </c>
      <c r="BY11" s="48">
        <f>IF(BX6="-",NA(),BX6)</f>
        <v>18.829999999999998</v>
      </c>
      <c r="BZ11" s="48">
        <f>IF(BY6="-",NA(),BY6)</f>
        <v>19.91</v>
      </c>
      <c r="CA11" s="48">
        <f>IF(BZ6="-",NA(),BZ6)</f>
        <v>19.5</v>
      </c>
      <c r="CB11" s="48">
        <f>IF(CA6="-",NA(),CA6)</f>
        <v>19.059999999999999</v>
      </c>
      <c r="CH11" s="47" t="s">
        <v>23</v>
      </c>
      <c r="CI11" s="48">
        <f>IF(CH6="-",NA(),CH6)</f>
        <v>33.85</v>
      </c>
      <c r="CJ11" s="48">
        <f>IF(CI6="-",NA(),CI6)</f>
        <v>32.619999999999997</v>
      </c>
      <c r="CK11" s="48">
        <f>IF(CJ6="-",NA(),CJ6)</f>
        <v>30.44</v>
      </c>
      <c r="CL11" s="48">
        <f>IF(CK6="-",NA(),CK6)</f>
        <v>26.71</v>
      </c>
      <c r="CM11" s="48">
        <f>IF(CL6="-",NA(),CL6)</f>
        <v>29.79</v>
      </c>
      <c r="CS11" s="47" t="s">
        <v>23</v>
      </c>
      <c r="CT11" s="48">
        <f>IF(CS6="-",NA(),CS6)</f>
        <v>71.599999999999994</v>
      </c>
      <c r="CU11" s="48">
        <f>IF(CT6="-",NA(),CT6)</f>
        <v>71.08</v>
      </c>
      <c r="CV11" s="48">
        <f>IF(CU6="-",NA(),CU6)</f>
        <v>70.77</v>
      </c>
      <c r="CW11" s="48">
        <f>IF(CV6="-",NA(),CV6)</f>
        <v>70.77</v>
      </c>
      <c r="CX11" s="48">
        <f>IF(CW6="-",NA(),CW6)</f>
        <v>70.61</v>
      </c>
      <c r="DD11" s="47" t="s">
        <v>23</v>
      </c>
      <c r="DE11" s="48">
        <f>IF(DD6="-",NA(),DD6)</f>
        <v>56.26</v>
      </c>
      <c r="DF11" s="48">
        <f>IF(DE6="-",NA(),DE6)</f>
        <v>55.51</v>
      </c>
      <c r="DG11" s="48">
        <f>IF(DF6="-",NA(),DF6)</f>
        <v>55.43</v>
      </c>
      <c r="DH11" s="48">
        <f>IF(DG6="-",NA(),DG6)</f>
        <v>55.5</v>
      </c>
      <c r="DI11" s="48">
        <f>IF(DH6="-",NA(),DH6)</f>
        <v>57.06</v>
      </c>
      <c r="DO11" s="47" t="s">
        <v>23</v>
      </c>
      <c r="DP11" s="48">
        <f>IF(DO6="-",NA(),DO6)</f>
        <v>48.15</v>
      </c>
      <c r="DQ11" s="48">
        <f>IF(DP6="-",NA(),DP6)</f>
        <v>47.8</v>
      </c>
      <c r="DR11" s="48">
        <f>IF(DQ6="-",NA(),DQ6)</f>
        <v>45.95</v>
      </c>
      <c r="DS11" s="48">
        <f>IF(DR6="-",NA(),DR6)</f>
        <v>43.96</v>
      </c>
      <c r="DT11" s="48">
        <f>IF(DS6="-",NA(),DS6)</f>
        <v>44.17</v>
      </c>
      <c r="DZ11" s="47" t="s">
        <v>23</v>
      </c>
      <c r="EA11" s="48">
        <f>IF(DZ6="-",NA(),DZ6)</f>
        <v>0.45</v>
      </c>
      <c r="EB11" s="48">
        <f>IF(EA6="-",NA(),EA6)</f>
        <v>2.4</v>
      </c>
      <c r="EC11" s="48">
        <f>IF(EB6="-",NA(),EB6)</f>
        <v>0.97</v>
      </c>
      <c r="ED11" s="48">
        <f>IF(EC6="-",NA(),EC6)</f>
        <v>1.25</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