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06_理財G\02 公営企業　＝今の「07,08,11,13,15,18,22,23」と同じ\02 決算状況調査\R03（佐藤）\05_経営比較分析表\20220105_経営比較分析表（令和２年度決算）の分析等\10_公表\03_公表データ\25_大井町★\"/>
    </mc:Choice>
  </mc:AlternateContent>
  <workbookProtection workbookAlgorithmName="SHA-512" workbookHashValue="iMIQrS3UuETyrImx01XX0hIXm+3wRGQuJsOZBwwdd1EN0PrPE1Y3HJrSO1UmGqtU0h8vaDaYB4lJRE+RvOgGzA==" workbookSaltValue="aQUfK0CVZtzlaJ+yYhyg+g==" workbookSpinCount="100000" lockStructure="1"/>
  <bookViews>
    <workbookView xWindow="-120" yWindow="-120" windowWidth="20730" windowHeight="1116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P10" i="4"/>
  <c r="I10" i="4"/>
  <c r="B10" i="4"/>
  <c r="BB8" i="4"/>
  <c r="AT8" i="4"/>
  <c r="AL8" i="4"/>
  <c r="AD8" i="4"/>
  <c r="W8" i="4"/>
  <c r="P8" i="4"/>
  <c r="I8" i="4"/>
  <c r="B8" i="4"/>
  <c r="B6" i="4"/>
</calcChain>
</file>

<file path=xl/sharedStrings.xml><?xml version="1.0" encoding="utf-8"?>
<sst xmlns="http://schemas.openxmlformats.org/spreadsheetml/2006/main" count="228" uniqueCount="114">
  <si>
    <t>経営比較分析表（令和2年度決算）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</si>
  <si>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</si>
  <si>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</si>
  <si>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</si>
  <si>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</si>
  <si>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</si>
  <si>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</si>
  <si>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</si>
  <si>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</si>
  <si>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</si>
  <si>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</si>
  <si>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</si>
  <si>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</si>
  <si>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</si>
  <si>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</si>
  <si>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</si>
  <si>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</si>
  <si>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</si>
  <si>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</si>
  <si>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</si>
  <si>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</si>
  <si>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</si>
  <si>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</si>
  <si>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</si>
  <si>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</si>
  <si>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</si>
  <si>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</si>
  <si>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</si>
  <si>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</si>
  <si>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</si>
  <si>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</si>
  <si>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</si>
  <si>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</si>
  <si>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</si>
  <si>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</si>
  <si>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</si>
  <si>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</si>
  <si>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</si>
  <si>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</si>
  <si>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</si>
  <si>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</si>
  <si>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</si>
  <si>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</si>
  <si>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</si>
  <si>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</si>
  <si>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</si>
  <si>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</si>
  <si>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</si>
  <si>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</si>
  <si>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</si>
  <si>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</si>
  <si>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</si>
  <si>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</si>
  <si>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</si>
  <si>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</si>
  <si>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</si>
  <si>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</si>
  <si>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</si>
  <si>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</si>
  <si>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</si>
  <si>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</si>
  <si>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</si>
  <si>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</si>
  <si>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</si>
  <si>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</si>
  <si>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</si>
  <si>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</si>
  <si>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</si>
  <si>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</si>
  <si>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</si>
  <si>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</si>
  <si>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</si>
  <si>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</si>
  <si>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</si>
  <si>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</si>
  <si>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</si>
  <si>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</si>
  <si>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</si>
  <si>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</si>
  <si>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</si>
  <si>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</si>
  <si>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</si>
  <si>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</si>
  <si>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</si>
  <si>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</si>
  <si>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</si>
  <si>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</si>
  <si>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</si>
  <si>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</si>
  <si>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</si>
  <si>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</si>
  <si>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</si>
  <si>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</si>
  <si>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神奈川県　大井町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</si>
  <si>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</si>
  <si>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</si>
  <si>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</si>
  <si>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</si>
  <si>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</si>
  <si>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</si>
  <si>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</si>
  <si>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</si>
  <si>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</si>
  <si>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</si>
  <si>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</si>
  <si>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</si>
  <si>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</si>
  <si>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</si>
  <si>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</si>
  <si>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</si>
  <si>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</si>
  <si>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有形固定資産減価償却率は60％を超え、老朽化は確実に進行していますが、施設更新計画（平成27年策定）及び管路更新計画（平成30年策定）に基づき、順次設備更新を行っておりますので、今後は微増～横ばいになっていく見込みです。また、管路経年化率も今後は上昇の度合いが緩やかになり、管路更新率は上昇していく見込みです。</t>
    <phoneticPr fontId="4"/>
  </si>
  <si>
    <t>　経常収支比率100％以上、累積欠損金比率０％であり、黒字経営を維持できています。
　給水収益及び水道利用加入金収入は前年度を上回る収入がありましたが、今後は給水収益の減少傾向になることが見込まれるとともに、水道利用加入金収入も減少に転じる可能性があることから、引き続き注視していく必要があります。
　流動比率は100％を超えることができましたが、類似団体に比して大幅に低い水準にあり、引き続き内部留保資金の積み増しができるよう効率的な経営が必要と考えております。
　給水原価は類似団体平均値に比して低く、料金回収率は100％を超えており、低コストかつ低料金で水の供給ができていると言えます。
　有収率は類似団体に比して高い水準となっておりますが、引き続き漏水調査等を継続し、有収率の向上を図るとともに、施設利用率が50％を下回っていることから、災害等に対応できる体制を確保しつつ、施設更新時にはダウンサイジング等も検討して参ります。</t>
    <rPh sb="47" eb="48">
      <t>オヨ</t>
    </rPh>
    <rPh sb="59" eb="62">
      <t>ゼンネンド</t>
    </rPh>
    <rPh sb="63" eb="65">
      <t>ウワマワ</t>
    </rPh>
    <rPh sb="66" eb="68">
      <t>シュウニュウ</t>
    </rPh>
    <rPh sb="131" eb="132">
      <t>ヒ</t>
    </rPh>
    <rPh sb="133" eb="134">
      <t>ツヅ</t>
    </rPh>
    <rPh sb="135" eb="137">
      <t>チュウシ</t>
    </rPh>
    <rPh sb="141" eb="143">
      <t>ヒツヨウ</t>
    </rPh>
    <rPh sb="161" eb="162">
      <t>コ</t>
    </rPh>
    <rPh sb="182" eb="184">
      <t>オオハバ</t>
    </rPh>
    <rPh sb="243" eb="246">
      <t>ヘイキンチ</t>
    </rPh>
    <rPh sb="365" eb="367">
      <t>シタマワ</t>
    </rPh>
    <phoneticPr fontId="4"/>
  </si>
  <si>
    <t>　経常収支比率が類似団体平均値に比して高くなっていますが、流動比率の低さや、老朽化の進行度合いを見ると、災害等による突発的な費用の発生に対する備えが不足している状況と言えます。
　今後も効率的な経営に努めるとともに、計画に基づく着実な設備更新を進め、災害等不測の事態に備えつつ、安定的に水を供給できる体制を整えて参ります。</t>
    <rPh sb="8" eb="10">
      <t>ルイジ</t>
    </rPh>
    <rPh sb="10" eb="12">
      <t>ダンタイ</t>
    </rPh>
    <rPh sb="12" eb="15">
      <t>ヘイキンチ</t>
    </rPh>
    <rPh sb="16" eb="17">
      <t>ヒ</t>
    </rPh>
    <rPh sb="19" eb="20">
      <t>タカ</t>
    </rPh>
    <rPh sb="93" eb="96">
      <t>コウリツテキ</t>
    </rPh>
    <rPh sb="97" eb="99">
      <t>ケイエイ</t>
    </rPh>
    <rPh sb="100" eb="101">
      <t>ツト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</si>
</sst>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8">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formatCode="#,##0.00;&quot;△&quot;#,##0.00;&quot;-&quot;">
                  <c:v>0.15</c:v>
                </c:pt>
                <c:pt idx="1">
                  <c:v>0</c:v>
                </c:pt>
                <c:pt idx="2">
                  <c:v>0</c:v>
                </c:pt>
                <c:pt idx="3">
                  <c:v>0</c:v>
                </c:pt>
                <c:pt idx="4" formatCode="#,##0.00;&quot;△&quot;#,##0.00;&quot;-&quot;">
                  <c:v>7.0000000000000007E-2</c:v>
                </c:pt>
              </c:numCache>
            </c:numRef>
          </c:val>
          <c:extLst xmlns:c16r2="http://schemas.microsoft.com/office/drawing/2015/06/chart">
            <c:ext xmlns:c16="http://schemas.microsoft.com/office/drawing/2014/chart" uri="{C3380CC4-5D6E-409C-BE32-E72D297353CC}">
              <c16:uniqueId val="{00000000-CE96-4D5C-B9DE-C3E5DDA4D9B1}"/>
            </c:ext>
          </c:extLst>
        </c:ser>
        <c:dLbls>
          <c:showLegendKey val="0"/>
          <c:showVal val="0"/>
          <c:showCatName val="0"/>
          <c:showSerName val="0"/>
          <c:showPercent val="0"/>
          <c:showBubbleSize val="0"/>
        </c:dLbls>
        <c:gapWidth val="150"/>
        <c:axId val="368035104"/>
        <c:axId val="368041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0.71</c:v>
                </c:pt>
                <c:pt idx="1">
                  <c:v>0.54</c:v>
                </c:pt>
                <c:pt idx="2">
                  <c:v>0.5</c:v>
                </c:pt>
                <c:pt idx="3">
                  <c:v>0.52</c:v>
                </c:pt>
                <c:pt idx="4">
                  <c:v>0.53</c:v>
                </c:pt>
              </c:numCache>
            </c:numRef>
          </c:val>
          <c:smooth val="0"/>
          <c:extLst xmlns:c16r2="http://schemas.microsoft.com/office/drawing/2015/06/chart">
            <c:ext xmlns:c16="http://schemas.microsoft.com/office/drawing/2014/chart" uri="{C3380CC4-5D6E-409C-BE32-E72D297353CC}">
              <c16:uniqueId val="{00000001-CE96-4D5C-B9DE-C3E5DDA4D9B1}"/>
            </c:ext>
          </c:extLst>
        </c:ser>
        <c:dLbls>
          <c:showLegendKey val="0"/>
          <c:showVal val="0"/>
          <c:showCatName val="0"/>
          <c:showSerName val="0"/>
          <c:showPercent val="0"/>
          <c:showBubbleSize val="0"/>
        </c:dLbls>
        <c:marker val="1"/>
        <c:smooth val="0"/>
        <c:axId val="368035104"/>
        <c:axId val="368041768"/>
      </c:lineChart>
      <c:dateAx>
        <c:axId val="368035104"/>
        <c:scaling>
          <c:orientation val="minMax"/>
        </c:scaling>
        <c:delete val="1"/>
        <c:axPos val="b"/>
        <c:numFmt formatCode="&quot;H&quot;yy" sourceLinked="1"/>
        <c:majorTickMark val="none"/>
        <c:minorTickMark val="none"/>
        <c:tickLblPos val="none"/>
        <c:crossAx val="368041768"/>
        <c:crosses val="autoZero"/>
        <c:auto val="1"/>
        <c:lblOffset val="100"/>
        <c:baseTimeUnit val="years"/>
      </c:dateAx>
      <c:valAx>
        <c:axId val="368041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48.87</c:v>
                </c:pt>
                <c:pt idx="1">
                  <c:v>48.55</c:v>
                </c:pt>
                <c:pt idx="2">
                  <c:v>48.93</c:v>
                </c:pt>
                <c:pt idx="3">
                  <c:v>48.19</c:v>
                </c:pt>
                <c:pt idx="4">
                  <c:v>49.34</c:v>
                </c:pt>
              </c:numCache>
            </c:numRef>
          </c:val>
          <c:extLst xmlns:c16r2="http://schemas.microsoft.com/office/drawing/2015/06/chart">
            <c:ext xmlns:c16="http://schemas.microsoft.com/office/drawing/2014/chart" uri="{C3380CC4-5D6E-409C-BE32-E72D297353CC}">
              <c16:uniqueId val="{00000000-A1A9-45DD-B4B3-E205B5AC43FD}"/>
            </c:ext>
          </c:extLst>
        </c:ser>
        <c:dLbls>
          <c:showLegendKey val="0"/>
          <c:showVal val="0"/>
          <c:showCatName val="0"/>
          <c:showSerName val="0"/>
          <c:showPercent val="0"/>
          <c:showBubbleSize val="0"/>
        </c:dLbls>
        <c:gapWidth val="150"/>
        <c:axId val="368403344"/>
        <c:axId val="368399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54.92</c:v>
                </c:pt>
                <c:pt idx="1">
                  <c:v>55.63</c:v>
                </c:pt>
                <c:pt idx="2">
                  <c:v>55.03</c:v>
                </c:pt>
                <c:pt idx="3">
                  <c:v>55.14</c:v>
                </c:pt>
                <c:pt idx="4">
                  <c:v>55.89</c:v>
                </c:pt>
              </c:numCache>
            </c:numRef>
          </c:val>
          <c:smooth val="0"/>
          <c:extLst xmlns:c16r2="http://schemas.microsoft.com/office/drawing/2015/06/chart">
            <c:ext xmlns:c16="http://schemas.microsoft.com/office/drawing/2014/chart" uri="{C3380CC4-5D6E-409C-BE32-E72D297353CC}">
              <c16:uniqueId val="{00000001-A1A9-45DD-B4B3-E205B5AC43FD}"/>
            </c:ext>
          </c:extLst>
        </c:ser>
        <c:dLbls>
          <c:showLegendKey val="0"/>
          <c:showVal val="0"/>
          <c:showCatName val="0"/>
          <c:showSerName val="0"/>
          <c:showPercent val="0"/>
          <c:showBubbleSize val="0"/>
        </c:dLbls>
        <c:marker val="1"/>
        <c:smooth val="0"/>
        <c:axId val="368403344"/>
        <c:axId val="368399816"/>
      </c:lineChart>
      <c:dateAx>
        <c:axId val="368403344"/>
        <c:scaling>
          <c:orientation val="minMax"/>
        </c:scaling>
        <c:delete val="1"/>
        <c:axPos val="b"/>
        <c:numFmt formatCode="&quot;H&quot;yy" sourceLinked="1"/>
        <c:majorTickMark val="none"/>
        <c:minorTickMark val="none"/>
        <c:tickLblPos val="none"/>
        <c:crossAx val="368399816"/>
        <c:crosses val="autoZero"/>
        <c:auto val="1"/>
        <c:lblOffset val="100"/>
        <c:baseTimeUnit val="years"/>
      </c:dateAx>
      <c:valAx>
        <c:axId val="368399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403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87.2</c:v>
                </c:pt>
                <c:pt idx="1">
                  <c:v>87.25</c:v>
                </c:pt>
                <c:pt idx="2">
                  <c:v>87.36</c:v>
                </c:pt>
                <c:pt idx="3">
                  <c:v>87.38</c:v>
                </c:pt>
                <c:pt idx="4">
                  <c:v>87.4</c:v>
                </c:pt>
              </c:numCache>
            </c:numRef>
          </c:val>
          <c:extLst xmlns:c16r2="http://schemas.microsoft.com/office/drawing/2015/06/chart">
            <c:ext xmlns:c16="http://schemas.microsoft.com/office/drawing/2014/chart" uri="{C3380CC4-5D6E-409C-BE32-E72D297353CC}">
              <c16:uniqueId val="{00000000-7466-472C-BE80-7586FC624FDC}"/>
            </c:ext>
          </c:extLst>
        </c:ser>
        <c:dLbls>
          <c:showLegendKey val="0"/>
          <c:showVal val="0"/>
          <c:showCatName val="0"/>
          <c:showSerName val="0"/>
          <c:showPercent val="0"/>
          <c:showBubbleSize val="0"/>
        </c:dLbls>
        <c:gapWidth val="150"/>
        <c:axId val="468479952"/>
        <c:axId val="468480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82.66</c:v>
                </c:pt>
                <c:pt idx="1">
                  <c:v>82.04</c:v>
                </c:pt>
                <c:pt idx="2">
                  <c:v>81.900000000000006</c:v>
                </c:pt>
                <c:pt idx="3">
                  <c:v>81.39</c:v>
                </c:pt>
                <c:pt idx="4">
                  <c:v>81.27</c:v>
                </c:pt>
              </c:numCache>
            </c:numRef>
          </c:val>
          <c:smooth val="0"/>
          <c:extLst xmlns:c16r2="http://schemas.microsoft.com/office/drawing/2015/06/chart">
            <c:ext xmlns:c16="http://schemas.microsoft.com/office/drawing/2014/chart" uri="{C3380CC4-5D6E-409C-BE32-E72D297353CC}">
              <c16:uniqueId val="{00000001-7466-472C-BE80-7586FC624FDC}"/>
            </c:ext>
          </c:extLst>
        </c:ser>
        <c:dLbls>
          <c:showLegendKey val="0"/>
          <c:showVal val="0"/>
          <c:showCatName val="0"/>
          <c:showSerName val="0"/>
          <c:showPercent val="0"/>
          <c:showBubbleSize val="0"/>
        </c:dLbls>
        <c:marker val="1"/>
        <c:smooth val="0"/>
        <c:axId val="468479952"/>
        <c:axId val="468480736"/>
      </c:lineChart>
      <c:dateAx>
        <c:axId val="468479952"/>
        <c:scaling>
          <c:orientation val="minMax"/>
        </c:scaling>
        <c:delete val="1"/>
        <c:axPos val="b"/>
        <c:numFmt formatCode="&quot;H&quot;yy" sourceLinked="1"/>
        <c:majorTickMark val="none"/>
        <c:minorTickMark val="none"/>
        <c:tickLblPos val="none"/>
        <c:crossAx val="468480736"/>
        <c:crosses val="autoZero"/>
        <c:auto val="1"/>
        <c:lblOffset val="100"/>
        <c:baseTimeUnit val="years"/>
      </c:dateAx>
      <c:valAx>
        <c:axId val="46848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68479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122.23</c:v>
                </c:pt>
                <c:pt idx="1">
                  <c:v>121.92</c:v>
                </c:pt>
                <c:pt idx="2">
                  <c:v>132.46</c:v>
                </c:pt>
                <c:pt idx="3">
                  <c:v>144.33000000000001</c:v>
                </c:pt>
                <c:pt idx="4">
                  <c:v>141.02000000000001</c:v>
                </c:pt>
              </c:numCache>
            </c:numRef>
          </c:val>
          <c:extLst xmlns:c16r2="http://schemas.microsoft.com/office/drawing/2015/06/chart">
            <c:ext xmlns:c16="http://schemas.microsoft.com/office/drawing/2014/chart" uri="{C3380CC4-5D6E-409C-BE32-E72D297353CC}">
              <c16:uniqueId val="{00000000-1518-4AA6-A54A-609ACE31FC90}"/>
            </c:ext>
          </c:extLst>
        </c:ser>
        <c:dLbls>
          <c:showLegendKey val="0"/>
          <c:showVal val="0"/>
          <c:showCatName val="0"/>
          <c:showSerName val="0"/>
          <c:showPercent val="0"/>
          <c:showBubbleSize val="0"/>
        </c:dLbls>
        <c:gapWidth val="150"/>
        <c:axId val="368037064"/>
        <c:axId val="368039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111.71</c:v>
                </c:pt>
                <c:pt idx="1">
                  <c:v>110.05</c:v>
                </c:pt>
                <c:pt idx="2">
                  <c:v>108.87</c:v>
                </c:pt>
                <c:pt idx="3">
                  <c:v>108.61</c:v>
                </c:pt>
                <c:pt idx="4">
                  <c:v>108.35</c:v>
                </c:pt>
              </c:numCache>
            </c:numRef>
          </c:val>
          <c:smooth val="0"/>
          <c:extLst xmlns:c16r2="http://schemas.microsoft.com/office/drawing/2015/06/chart">
            <c:ext xmlns:c16="http://schemas.microsoft.com/office/drawing/2014/chart" uri="{C3380CC4-5D6E-409C-BE32-E72D297353CC}">
              <c16:uniqueId val="{00000001-1518-4AA6-A54A-609ACE31FC90}"/>
            </c:ext>
          </c:extLst>
        </c:ser>
        <c:dLbls>
          <c:showLegendKey val="0"/>
          <c:showVal val="0"/>
          <c:showCatName val="0"/>
          <c:showSerName val="0"/>
          <c:showPercent val="0"/>
          <c:showBubbleSize val="0"/>
        </c:dLbls>
        <c:marker val="1"/>
        <c:smooth val="0"/>
        <c:axId val="368037064"/>
        <c:axId val="368039024"/>
      </c:lineChart>
      <c:dateAx>
        <c:axId val="368037064"/>
        <c:scaling>
          <c:orientation val="minMax"/>
        </c:scaling>
        <c:delete val="1"/>
        <c:axPos val="b"/>
        <c:numFmt formatCode="&quot;H&quot;yy" sourceLinked="1"/>
        <c:majorTickMark val="none"/>
        <c:minorTickMark val="none"/>
        <c:tickLblPos val="none"/>
        <c:crossAx val="368039024"/>
        <c:crosses val="autoZero"/>
        <c:auto val="1"/>
        <c:lblOffset val="100"/>
        <c:baseTimeUnit val="years"/>
      </c:dateAx>
      <c:valAx>
        <c:axId val="3680390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037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58.1</c:v>
                </c:pt>
                <c:pt idx="1">
                  <c:v>60.23</c:v>
                </c:pt>
                <c:pt idx="2">
                  <c:v>61.34</c:v>
                </c:pt>
                <c:pt idx="3">
                  <c:v>61.9</c:v>
                </c:pt>
                <c:pt idx="4">
                  <c:v>60.99</c:v>
                </c:pt>
              </c:numCache>
            </c:numRef>
          </c:val>
          <c:extLst xmlns:c16r2="http://schemas.microsoft.com/office/drawing/2015/06/chart">
            <c:ext xmlns:c16="http://schemas.microsoft.com/office/drawing/2014/chart" uri="{C3380CC4-5D6E-409C-BE32-E72D297353CC}">
              <c16:uniqueId val="{00000000-BB6D-4EC2-B603-1042CCA781CF}"/>
            </c:ext>
          </c:extLst>
        </c:ser>
        <c:dLbls>
          <c:showLegendKey val="0"/>
          <c:showVal val="0"/>
          <c:showCatName val="0"/>
          <c:showSerName val="0"/>
          <c:showPercent val="0"/>
          <c:showBubbleSize val="0"/>
        </c:dLbls>
        <c:gapWidth val="150"/>
        <c:axId val="368038632"/>
        <c:axId val="368040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48.49</c:v>
                </c:pt>
                <c:pt idx="1">
                  <c:v>48.05</c:v>
                </c:pt>
                <c:pt idx="2">
                  <c:v>48.87</c:v>
                </c:pt>
                <c:pt idx="3">
                  <c:v>49.92</c:v>
                </c:pt>
                <c:pt idx="4">
                  <c:v>50.63</c:v>
                </c:pt>
              </c:numCache>
            </c:numRef>
          </c:val>
          <c:smooth val="0"/>
          <c:extLst xmlns:c16r2="http://schemas.microsoft.com/office/drawing/2015/06/chart">
            <c:ext xmlns:c16="http://schemas.microsoft.com/office/drawing/2014/chart" uri="{C3380CC4-5D6E-409C-BE32-E72D297353CC}">
              <c16:uniqueId val="{00000001-BB6D-4EC2-B603-1042CCA781CF}"/>
            </c:ext>
          </c:extLst>
        </c:ser>
        <c:dLbls>
          <c:showLegendKey val="0"/>
          <c:showVal val="0"/>
          <c:showCatName val="0"/>
          <c:showSerName val="0"/>
          <c:showPercent val="0"/>
          <c:showBubbleSize val="0"/>
        </c:dLbls>
        <c:marker val="1"/>
        <c:smooth val="0"/>
        <c:axId val="368038632"/>
        <c:axId val="368040200"/>
      </c:lineChart>
      <c:dateAx>
        <c:axId val="368038632"/>
        <c:scaling>
          <c:orientation val="minMax"/>
        </c:scaling>
        <c:delete val="1"/>
        <c:axPos val="b"/>
        <c:numFmt formatCode="&quot;H&quot;yy" sourceLinked="1"/>
        <c:majorTickMark val="none"/>
        <c:minorTickMark val="none"/>
        <c:tickLblPos val="none"/>
        <c:crossAx val="368040200"/>
        <c:crosses val="autoZero"/>
        <c:auto val="1"/>
        <c:lblOffset val="100"/>
        <c:baseTimeUnit val="years"/>
      </c:dateAx>
      <c:valAx>
        <c:axId val="3680402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8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11.07</c:v>
                </c:pt>
                <c:pt idx="1">
                  <c:v>11.22</c:v>
                </c:pt>
                <c:pt idx="2">
                  <c:v>25.79</c:v>
                </c:pt>
                <c:pt idx="3">
                  <c:v>26.59</c:v>
                </c:pt>
                <c:pt idx="4">
                  <c:v>26.96</c:v>
                </c:pt>
              </c:numCache>
            </c:numRef>
          </c:val>
          <c:extLst xmlns:c16r2="http://schemas.microsoft.com/office/drawing/2015/06/chart">
            <c:ext xmlns:c16="http://schemas.microsoft.com/office/drawing/2014/chart" uri="{C3380CC4-5D6E-409C-BE32-E72D297353CC}">
              <c16:uniqueId val="{00000000-5862-4FE2-A79D-37DAFEF9CE52}"/>
            </c:ext>
          </c:extLst>
        </c:ser>
        <c:dLbls>
          <c:showLegendKey val="0"/>
          <c:showVal val="0"/>
          <c:showCatName val="0"/>
          <c:showSerName val="0"/>
          <c:showPercent val="0"/>
          <c:showBubbleSize val="0"/>
        </c:dLbls>
        <c:gapWidth val="150"/>
        <c:axId val="368036280"/>
        <c:axId val="368035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12.79</c:v>
                </c:pt>
                <c:pt idx="1">
                  <c:v>13.39</c:v>
                </c:pt>
                <c:pt idx="2">
                  <c:v>14.85</c:v>
                </c:pt>
                <c:pt idx="3">
                  <c:v>16.88</c:v>
                </c:pt>
                <c:pt idx="4">
                  <c:v>18.28</c:v>
                </c:pt>
              </c:numCache>
            </c:numRef>
          </c:val>
          <c:smooth val="0"/>
          <c:extLst xmlns:c16r2="http://schemas.microsoft.com/office/drawing/2015/06/chart">
            <c:ext xmlns:c16="http://schemas.microsoft.com/office/drawing/2014/chart" uri="{C3380CC4-5D6E-409C-BE32-E72D297353CC}">
              <c16:uniqueId val="{00000001-5862-4FE2-A79D-37DAFEF9CE52}"/>
            </c:ext>
          </c:extLst>
        </c:ser>
        <c:dLbls>
          <c:showLegendKey val="0"/>
          <c:showVal val="0"/>
          <c:showCatName val="0"/>
          <c:showSerName val="0"/>
          <c:showPercent val="0"/>
          <c:showBubbleSize val="0"/>
        </c:dLbls>
        <c:marker val="1"/>
        <c:smooth val="0"/>
        <c:axId val="368036280"/>
        <c:axId val="368035496"/>
      </c:lineChart>
      <c:dateAx>
        <c:axId val="368036280"/>
        <c:scaling>
          <c:orientation val="minMax"/>
        </c:scaling>
        <c:delete val="1"/>
        <c:axPos val="b"/>
        <c:numFmt formatCode="&quot;H&quot;yy" sourceLinked="1"/>
        <c:majorTickMark val="none"/>
        <c:minorTickMark val="none"/>
        <c:tickLblPos val="none"/>
        <c:crossAx val="368035496"/>
        <c:crosses val="autoZero"/>
        <c:auto val="1"/>
        <c:lblOffset val="100"/>
        <c:baseTimeUnit val="years"/>
      </c:dateAx>
      <c:valAx>
        <c:axId val="368035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036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B25-4922-938F-9937EA7B105C}"/>
            </c:ext>
          </c:extLst>
        </c:ser>
        <c:dLbls>
          <c:showLegendKey val="0"/>
          <c:showVal val="0"/>
          <c:showCatName val="0"/>
          <c:showSerName val="0"/>
          <c:showPercent val="0"/>
          <c:showBubbleSize val="0"/>
        </c:dLbls>
        <c:gapWidth val="150"/>
        <c:axId val="368037456"/>
        <c:axId val="3680378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1.72</c:v>
                </c:pt>
                <c:pt idx="1">
                  <c:v>2.64</c:v>
                </c:pt>
                <c:pt idx="2">
                  <c:v>3.16</c:v>
                </c:pt>
                <c:pt idx="3">
                  <c:v>3.59</c:v>
                </c:pt>
                <c:pt idx="4">
                  <c:v>3.98</c:v>
                </c:pt>
              </c:numCache>
            </c:numRef>
          </c:val>
          <c:smooth val="0"/>
          <c:extLst xmlns:c16r2="http://schemas.microsoft.com/office/drawing/2015/06/chart">
            <c:ext xmlns:c16="http://schemas.microsoft.com/office/drawing/2014/chart" uri="{C3380CC4-5D6E-409C-BE32-E72D297353CC}">
              <c16:uniqueId val="{00000001-7B25-4922-938F-9937EA7B105C}"/>
            </c:ext>
          </c:extLst>
        </c:ser>
        <c:dLbls>
          <c:showLegendKey val="0"/>
          <c:showVal val="0"/>
          <c:showCatName val="0"/>
          <c:showSerName val="0"/>
          <c:showPercent val="0"/>
          <c:showBubbleSize val="0"/>
        </c:dLbls>
        <c:marker val="1"/>
        <c:smooth val="0"/>
        <c:axId val="368037456"/>
        <c:axId val="368037848"/>
      </c:lineChart>
      <c:dateAx>
        <c:axId val="368037456"/>
        <c:scaling>
          <c:orientation val="minMax"/>
        </c:scaling>
        <c:delete val="1"/>
        <c:axPos val="b"/>
        <c:numFmt formatCode="&quot;H&quot;yy" sourceLinked="1"/>
        <c:majorTickMark val="none"/>
        <c:minorTickMark val="none"/>
        <c:tickLblPos val="none"/>
        <c:crossAx val="368037848"/>
        <c:crosses val="autoZero"/>
        <c:auto val="1"/>
        <c:lblOffset val="100"/>
        <c:baseTimeUnit val="years"/>
      </c:dateAx>
      <c:valAx>
        <c:axId val="36803784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03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60.64</c:v>
                </c:pt>
                <c:pt idx="1">
                  <c:v>55.79</c:v>
                </c:pt>
                <c:pt idx="2">
                  <c:v>81.599999999999994</c:v>
                </c:pt>
                <c:pt idx="3">
                  <c:v>98.7</c:v>
                </c:pt>
                <c:pt idx="4">
                  <c:v>121.33</c:v>
                </c:pt>
              </c:numCache>
            </c:numRef>
          </c:val>
          <c:extLst xmlns:c16r2="http://schemas.microsoft.com/office/drawing/2015/06/chart">
            <c:ext xmlns:c16="http://schemas.microsoft.com/office/drawing/2014/chart" uri="{C3380CC4-5D6E-409C-BE32-E72D297353CC}">
              <c16:uniqueId val="{00000000-ECBA-4D98-BA7C-83E229B73D50}"/>
            </c:ext>
          </c:extLst>
        </c:ser>
        <c:dLbls>
          <c:showLegendKey val="0"/>
          <c:showVal val="0"/>
          <c:showCatName val="0"/>
          <c:showSerName val="0"/>
          <c:showPercent val="0"/>
          <c:showBubbleSize val="0"/>
        </c:dLbls>
        <c:gapWidth val="150"/>
        <c:axId val="368402168"/>
        <c:axId val="368405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384.34</c:v>
                </c:pt>
                <c:pt idx="1">
                  <c:v>359.47</c:v>
                </c:pt>
                <c:pt idx="2">
                  <c:v>369.69</c:v>
                </c:pt>
                <c:pt idx="3">
                  <c:v>379.08</c:v>
                </c:pt>
                <c:pt idx="4">
                  <c:v>367.55</c:v>
                </c:pt>
              </c:numCache>
            </c:numRef>
          </c:val>
          <c:smooth val="0"/>
          <c:extLst xmlns:c16r2="http://schemas.microsoft.com/office/drawing/2015/06/chart">
            <c:ext xmlns:c16="http://schemas.microsoft.com/office/drawing/2014/chart" uri="{C3380CC4-5D6E-409C-BE32-E72D297353CC}">
              <c16:uniqueId val="{00000001-ECBA-4D98-BA7C-83E229B73D50}"/>
            </c:ext>
          </c:extLst>
        </c:ser>
        <c:dLbls>
          <c:showLegendKey val="0"/>
          <c:showVal val="0"/>
          <c:showCatName val="0"/>
          <c:showSerName val="0"/>
          <c:showPercent val="0"/>
          <c:showBubbleSize val="0"/>
        </c:dLbls>
        <c:marker val="1"/>
        <c:smooth val="0"/>
        <c:axId val="368402168"/>
        <c:axId val="368405304"/>
      </c:lineChart>
      <c:dateAx>
        <c:axId val="368402168"/>
        <c:scaling>
          <c:orientation val="minMax"/>
        </c:scaling>
        <c:delete val="1"/>
        <c:axPos val="b"/>
        <c:numFmt formatCode="&quot;H&quot;yy" sourceLinked="1"/>
        <c:majorTickMark val="none"/>
        <c:minorTickMark val="none"/>
        <c:tickLblPos val="none"/>
        <c:crossAx val="368405304"/>
        <c:crosses val="autoZero"/>
        <c:auto val="1"/>
        <c:lblOffset val="100"/>
        <c:baseTimeUnit val="years"/>
      </c:dateAx>
      <c:valAx>
        <c:axId val="36840530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402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448.52</c:v>
                </c:pt>
                <c:pt idx="1">
                  <c:v>389.7</c:v>
                </c:pt>
                <c:pt idx="2">
                  <c:v>311.26</c:v>
                </c:pt>
                <c:pt idx="3">
                  <c:v>313.54000000000002</c:v>
                </c:pt>
                <c:pt idx="4">
                  <c:v>300.12</c:v>
                </c:pt>
              </c:numCache>
            </c:numRef>
          </c:val>
          <c:extLst xmlns:c16r2="http://schemas.microsoft.com/office/drawing/2015/06/chart">
            <c:ext xmlns:c16="http://schemas.microsoft.com/office/drawing/2014/chart" uri="{C3380CC4-5D6E-409C-BE32-E72D297353CC}">
              <c16:uniqueId val="{00000000-C564-43A9-AD6C-99B94B1ACB7D}"/>
            </c:ext>
          </c:extLst>
        </c:ser>
        <c:dLbls>
          <c:showLegendKey val="0"/>
          <c:showVal val="0"/>
          <c:showCatName val="0"/>
          <c:showSerName val="0"/>
          <c:showPercent val="0"/>
          <c:showBubbleSize val="0"/>
        </c:dLbls>
        <c:gapWidth val="150"/>
        <c:axId val="368400208"/>
        <c:axId val="36840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380.58</c:v>
                </c:pt>
                <c:pt idx="1">
                  <c:v>401.79</c:v>
                </c:pt>
                <c:pt idx="2">
                  <c:v>402.99</c:v>
                </c:pt>
                <c:pt idx="3">
                  <c:v>398.98</c:v>
                </c:pt>
                <c:pt idx="4">
                  <c:v>418.68</c:v>
                </c:pt>
              </c:numCache>
            </c:numRef>
          </c:val>
          <c:smooth val="0"/>
          <c:extLst xmlns:c16r2="http://schemas.microsoft.com/office/drawing/2015/06/chart">
            <c:ext xmlns:c16="http://schemas.microsoft.com/office/drawing/2014/chart" uri="{C3380CC4-5D6E-409C-BE32-E72D297353CC}">
              <c16:uniqueId val="{00000001-C564-43A9-AD6C-99B94B1ACB7D}"/>
            </c:ext>
          </c:extLst>
        </c:ser>
        <c:dLbls>
          <c:showLegendKey val="0"/>
          <c:showVal val="0"/>
          <c:showCatName val="0"/>
          <c:showSerName val="0"/>
          <c:showPercent val="0"/>
          <c:showBubbleSize val="0"/>
        </c:dLbls>
        <c:marker val="1"/>
        <c:smooth val="0"/>
        <c:axId val="368400208"/>
        <c:axId val="368402560"/>
      </c:lineChart>
      <c:dateAx>
        <c:axId val="368400208"/>
        <c:scaling>
          <c:orientation val="minMax"/>
        </c:scaling>
        <c:delete val="1"/>
        <c:axPos val="b"/>
        <c:numFmt formatCode="&quot;H&quot;yy" sourceLinked="1"/>
        <c:majorTickMark val="none"/>
        <c:minorTickMark val="none"/>
        <c:tickLblPos val="none"/>
        <c:crossAx val="368402560"/>
        <c:crosses val="autoZero"/>
        <c:auto val="1"/>
        <c:lblOffset val="100"/>
        <c:baseTimeUnit val="years"/>
      </c:dateAx>
      <c:valAx>
        <c:axId val="36840256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6840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106.97</c:v>
                </c:pt>
                <c:pt idx="1">
                  <c:v>106.94</c:v>
                </c:pt>
                <c:pt idx="2">
                  <c:v>120.03</c:v>
                </c:pt>
                <c:pt idx="3">
                  <c:v>137.03</c:v>
                </c:pt>
                <c:pt idx="4">
                  <c:v>130.97</c:v>
                </c:pt>
              </c:numCache>
            </c:numRef>
          </c:val>
          <c:extLst xmlns:c16r2="http://schemas.microsoft.com/office/drawing/2015/06/chart">
            <c:ext xmlns:c16="http://schemas.microsoft.com/office/drawing/2014/chart" uri="{C3380CC4-5D6E-409C-BE32-E72D297353CC}">
              <c16:uniqueId val="{00000000-E3BE-485D-8C42-F036560A9F31}"/>
            </c:ext>
          </c:extLst>
        </c:ser>
        <c:dLbls>
          <c:showLegendKey val="0"/>
          <c:showVal val="0"/>
          <c:showCatName val="0"/>
          <c:showSerName val="0"/>
          <c:showPercent val="0"/>
          <c:showBubbleSize val="0"/>
        </c:dLbls>
        <c:gapWidth val="150"/>
        <c:axId val="368399032"/>
        <c:axId val="368404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102.38</c:v>
                </c:pt>
                <c:pt idx="1">
                  <c:v>100.12</c:v>
                </c:pt>
                <c:pt idx="2">
                  <c:v>98.66</c:v>
                </c:pt>
                <c:pt idx="3">
                  <c:v>98.64</c:v>
                </c:pt>
                <c:pt idx="4">
                  <c:v>94.78</c:v>
                </c:pt>
              </c:numCache>
            </c:numRef>
          </c:val>
          <c:smooth val="0"/>
          <c:extLst xmlns:c16r2="http://schemas.microsoft.com/office/drawing/2015/06/chart">
            <c:ext xmlns:c16="http://schemas.microsoft.com/office/drawing/2014/chart" uri="{C3380CC4-5D6E-409C-BE32-E72D297353CC}">
              <c16:uniqueId val="{00000001-E3BE-485D-8C42-F036560A9F31}"/>
            </c:ext>
          </c:extLst>
        </c:ser>
        <c:dLbls>
          <c:showLegendKey val="0"/>
          <c:showVal val="0"/>
          <c:showCatName val="0"/>
          <c:showSerName val="0"/>
          <c:showPercent val="0"/>
          <c:showBubbleSize val="0"/>
        </c:dLbls>
        <c:marker val="1"/>
        <c:smooth val="0"/>
        <c:axId val="368399032"/>
        <c:axId val="368404128"/>
      </c:lineChart>
      <c:dateAx>
        <c:axId val="368399032"/>
        <c:scaling>
          <c:orientation val="minMax"/>
        </c:scaling>
        <c:delete val="1"/>
        <c:axPos val="b"/>
        <c:numFmt formatCode="&quot;H&quot;yy" sourceLinked="1"/>
        <c:majorTickMark val="none"/>
        <c:minorTickMark val="none"/>
        <c:tickLblPos val="none"/>
        <c:crossAx val="368404128"/>
        <c:crosses val="autoZero"/>
        <c:auto val="1"/>
        <c:lblOffset val="100"/>
        <c:baseTimeUnit val="years"/>
      </c:dateAx>
      <c:valAx>
        <c:axId val="368404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99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96.61</c:v>
                </c:pt>
                <c:pt idx="1">
                  <c:v>95.99</c:v>
                </c:pt>
                <c:pt idx="2">
                  <c:v>100.75</c:v>
                </c:pt>
                <c:pt idx="3">
                  <c:v>89.78</c:v>
                </c:pt>
                <c:pt idx="4">
                  <c:v>92.94</c:v>
                </c:pt>
              </c:numCache>
            </c:numRef>
          </c:val>
          <c:extLst xmlns:c16r2="http://schemas.microsoft.com/office/drawing/2015/06/chart">
            <c:ext xmlns:c16="http://schemas.microsoft.com/office/drawing/2014/chart" uri="{C3380CC4-5D6E-409C-BE32-E72D297353CC}">
              <c16:uniqueId val="{00000000-9F61-47F1-B0E9-12B5A35599C9}"/>
            </c:ext>
          </c:extLst>
        </c:ser>
        <c:dLbls>
          <c:showLegendKey val="0"/>
          <c:showVal val="0"/>
          <c:showCatName val="0"/>
          <c:showSerName val="0"/>
          <c:showPercent val="0"/>
          <c:showBubbleSize val="0"/>
        </c:dLbls>
        <c:gapWidth val="150"/>
        <c:axId val="368398640"/>
        <c:axId val="3684049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168.67</c:v>
                </c:pt>
                <c:pt idx="1">
                  <c:v>174.97</c:v>
                </c:pt>
                <c:pt idx="2">
                  <c:v>178.59</c:v>
                </c:pt>
                <c:pt idx="3">
                  <c:v>178.92</c:v>
                </c:pt>
                <c:pt idx="4">
                  <c:v>181.3</c:v>
                </c:pt>
              </c:numCache>
            </c:numRef>
          </c:val>
          <c:smooth val="0"/>
          <c:extLst xmlns:c16r2="http://schemas.microsoft.com/office/drawing/2015/06/chart">
            <c:ext xmlns:c16="http://schemas.microsoft.com/office/drawing/2014/chart" uri="{C3380CC4-5D6E-409C-BE32-E72D297353CC}">
              <c16:uniqueId val="{00000001-9F61-47F1-B0E9-12B5A35599C9}"/>
            </c:ext>
          </c:extLst>
        </c:ser>
        <c:dLbls>
          <c:showLegendKey val="0"/>
          <c:showVal val="0"/>
          <c:showCatName val="0"/>
          <c:showSerName val="0"/>
          <c:showPercent val="0"/>
          <c:showBubbleSize val="0"/>
        </c:dLbls>
        <c:marker val="1"/>
        <c:smooth val="0"/>
        <c:axId val="368398640"/>
        <c:axId val="368404912"/>
      </c:lineChart>
      <c:dateAx>
        <c:axId val="368398640"/>
        <c:scaling>
          <c:orientation val="minMax"/>
        </c:scaling>
        <c:delete val="1"/>
        <c:axPos val="b"/>
        <c:numFmt formatCode="&quot;H&quot;yy" sourceLinked="1"/>
        <c:majorTickMark val="none"/>
        <c:minorTickMark val="none"/>
        <c:tickLblPos val="none"/>
        <c:crossAx val="368404912"/>
        <c:crosses val="autoZero"/>
        <c:auto val="1"/>
        <c:lblOffset val="100"/>
        <c:baseTimeUnit val="years"/>
      </c:dateAx>
      <c:valAx>
        <c:axId val="368404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398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【275.67】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【166.40】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【50.19】</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【20.63】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【0.69】</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Y23" zoomScaleNormal="100" workbookViewId="0">
      <selection activeCell="AT35" sqref="AT3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7" t="s">
        <v>0</v>
      </c>
      <c r="C2" s="87"/>
      <c r="D2" s="87"/>
      <c r="E2" s="87"/>
      <c r="F2" s="87"/>
      <c r="G2" s="87"/>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row>
    <row r="3" spans="1:78" ht="9.75" customHeight="1" x14ac:dyDescent="0.15">
      <c r="A3" s="2"/>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row>
    <row r="4" spans="1:78" ht="9.75" customHeight="1" x14ac:dyDescent="0.15">
      <c r="A4" s="2"/>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AN4" s="87"/>
      <c r="AO4" s="87"/>
      <c r="AP4" s="87"/>
      <c r="AQ4" s="87"/>
      <c r="AR4" s="87"/>
      <c r="AS4" s="87"/>
      <c r="AT4" s="87"/>
      <c r="AU4" s="87"/>
      <c r="AV4" s="87"/>
      <c r="AW4" s="87"/>
      <c r="AX4" s="87"/>
      <c r="AY4" s="87"/>
      <c r="AZ4" s="87"/>
      <c r="BA4" s="87"/>
      <c r="BB4" s="87"/>
      <c r="BC4" s="87"/>
      <c r="BD4" s="87"/>
      <c r="BE4" s="87"/>
      <c r="BF4" s="87"/>
      <c r="BG4" s="87"/>
      <c r="BH4" s="87"/>
      <c r="BI4" s="87"/>
      <c r="BJ4" s="87"/>
      <c r="BK4" s="87"/>
      <c r="BL4" s="87"/>
      <c r="BM4" s="87"/>
      <c r="BN4" s="87"/>
      <c r="BO4" s="87"/>
      <c r="BP4" s="87"/>
      <c r="BQ4" s="87"/>
      <c r="BR4" s="87"/>
      <c r="BS4" s="87"/>
      <c r="BT4" s="87"/>
      <c r="BU4" s="87"/>
      <c r="BV4" s="87"/>
      <c r="BW4" s="87"/>
      <c r="BX4" s="87"/>
      <c r="BY4" s="87"/>
      <c r="BZ4" s="8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8" t="str">
        <f>データ!H6</f>
        <v>神奈川県　大井町</v>
      </c>
      <c r="C6" s="88"/>
      <c r="D6" s="88"/>
      <c r="E6" s="88"/>
      <c r="F6" s="88"/>
      <c r="G6" s="88"/>
      <c r="H6" s="88"/>
      <c r="I6" s="88"/>
      <c r="J6" s="88"/>
      <c r="K6" s="88"/>
      <c r="L6" s="88"/>
      <c r="M6" s="88"/>
      <c r="N6" s="88"/>
      <c r="O6" s="88"/>
      <c r="P6" s="88"/>
      <c r="Q6" s="88"/>
      <c r="R6" s="88"/>
      <c r="S6" s="88"/>
      <c r="T6" s="88"/>
      <c r="U6" s="88"/>
      <c r="V6" s="88"/>
      <c r="W6" s="88"/>
      <c r="X6" s="88"/>
      <c r="Y6" s="88"/>
      <c r="Z6" s="88"/>
      <c r="AA6" s="88"/>
      <c r="AB6" s="88"/>
      <c r="AC6" s="88"/>
      <c r="AD6" s="89"/>
      <c r="AE6" s="89"/>
      <c r="AF6" s="89"/>
      <c r="AG6" s="89"/>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9" t="s">
        <v>1</v>
      </c>
      <c r="C7" s="80"/>
      <c r="D7" s="80"/>
      <c r="E7" s="80"/>
      <c r="F7" s="80"/>
      <c r="G7" s="80"/>
      <c r="H7" s="80"/>
      <c r="I7" s="79" t="s">
        <v>2</v>
      </c>
      <c r="J7" s="80"/>
      <c r="K7" s="80"/>
      <c r="L7" s="80"/>
      <c r="M7" s="80"/>
      <c r="N7" s="80"/>
      <c r="O7" s="81"/>
      <c r="P7" s="82" t="s">
        <v>3</v>
      </c>
      <c r="Q7" s="82"/>
      <c r="R7" s="82"/>
      <c r="S7" s="82"/>
      <c r="T7" s="82"/>
      <c r="U7" s="82"/>
      <c r="V7" s="82"/>
      <c r="W7" s="82" t="s">
        <v>4</v>
      </c>
      <c r="X7" s="82"/>
      <c r="Y7" s="82"/>
      <c r="Z7" s="82"/>
      <c r="AA7" s="82"/>
      <c r="AB7" s="82"/>
      <c r="AC7" s="82"/>
      <c r="AD7" s="82" t="s">
        <v>5</v>
      </c>
      <c r="AE7" s="82"/>
      <c r="AF7" s="82"/>
      <c r="AG7" s="82"/>
      <c r="AH7" s="82"/>
      <c r="AI7" s="82"/>
      <c r="AJ7" s="82"/>
      <c r="AK7" s="4"/>
      <c r="AL7" s="82" t="s">
        <v>6</v>
      </c>
      <c r="AM7" s="82"/>
      <c r="AN7" s="82"/>
      <c r="AO7" s="82"/>
      <c r="AP7" s="82"/>
      <c r="AQ7" s="82"/>
      <c r="AR7" s="82"/>
      <c r="AS7" s="82"/>
      <c r="AT7" s="79" t="s">
        <v>7</v>
      </c>
      <c r="AU7" s="80"/>
      <c r="AV7" s="80"/>
      <c r="AW7" s="80"/>
      <c r="AX7" s="80"/>
      <c r="AY7" s="80"/>
      <c r="AZ7" s="80"/>
      <c r="BA7" s="80"/>
      <c r="BB7" s="82" t="s">
        <v>8</v>
      </c>
      <c r="BC7" s="82"/>
      <c r="BD7" s="82"/>
      <c r="BE7" s="82"/>
      <c r="BF7" s="82"/>
      <c r="BG7" s="82"/>
      <c r="BH7" s="82"/>
      <c r="BI7" s="82"/>
      <c r="BJ7" s="3"/>
      <c r="BK7" s="3"/>
      <c r="BL7" s="5" t="s">
        <v>9</v>
      </c>
      <c r="BM7" s="6"/>
      <c r="BN7" s="6"/>
      <c r="BO7" s="6"/>
      <c r="BP7" s="6"/>
      <c r="BQ7" s="6"/>
      <c r="BR7" s="6"/>
      <c r="BS7" s="6"/>
      <c r="BT7" s="6"/>
      <c r="BU7" s="6"/>
      <c r="BV7" s="6"/>
      <c r="BW7" s="6"/>
      <c r="BX7" s="6"/>
      <c r="BY7" s="7"/>
    </row>
    <row r="8" spans="1:78" ht="18.75" customHeight="1" x14ac:dyDescent="0.15">
      <c r="A8" s="2"/>
      <c r="B8" s="83" t="str">
        <f>データ!$I$6</f>
        <v>法適用</v>
      </c>
      <c r="C8" s="84"/>
      <c r="D8" s="84"/>
      <c r="E8" s="84"/>
      <c r="F8" s="84"/>
      <c r="G8" s="84"/>
      <c r="H8" s="84"/>
      <c r="I8" s="83" t="str">
        <f>データ!$J$6</f>
        <v>水道事業</v>
      </c>
      <c r="J8" s="84"/>
      <c r="K8" s="84"/>
      <c r="L8" s="84"/>
      <c r="M8" s="84"/>
      <c r="N8" s="84"/>
      <c r="O8" s="85"/>
      <c r="P8" s="86" t="str">
        <f>データ!$K$6</f>
        <v>末端給水事業</v>
      </c>
      <c r="Q8" s="86"/>
      <c r="R8" s="86"/>
      <c r="S8" s="86"/>
      <c r="T8" s="86"/>
      <c r="U8" s="86"/>
      <c r="V8" s="86"/>
      <c r="W8" s="86" t="str">
        <f>データ!$L$6</f>
        <v>A6</v>
      </c>
      <c r="X8" s="86"/>
      <c r="Y8" s="86"/>
      <c r="Z8" s="86"/>
      <c r="AA8" s="86"/>
      <c r="AB8" s="86"/>
      <c r="AC8" s="86"/>
      <c r="AD8" s="86" t="str">
        <f>データ!$M$6</f>
        <v>非設置</v>
      </c>
      <c r="AE8" s="86"/>
      <c r="AF8" s="86"/>
      <c r="AG8" s="86"/>
      <c r="AH8" s="86"/>
      <c r="AI8" s="86"/>
      <c r="AJ8" s="86"/>
      <c r="AK8" s="4"/>
      <c r="AL8" s="74">
        <f>データ!$R$6</f>
        <v>17317</v>
      </c>
      <c r="AM8" s="74"/>
      <c r="AN8" s="74"/>
      <c r="AO8" s="74"/>
      <c r="AP8" s="74"/>
      <c r="AQ8" s="74"/>
      <c r="AR8" s="74"/>
      <c r="AS8" s="74"/>
      <c r="AT8" s="70">
        <f>データ!$S$6</f>
        <v>14.38</v>
      </c>
      <c r="AU8" s="71"/>
      <c r="AV8" s="71"/>
      <c r="AW8" s="71"/>
      <c r="AX8" s="71"/>
      <c r="AY8" s="71"/>
      <c r="AZ8" s="71"/>
      <c r="BA8" s="71"/>
      <c r="BB8" s="73">
        <f>データ!$T$6</f>
        <v>1204.24</v>
      </c>
      <c r="BC8" s="73"/>
      <c r="BD8" s="73"/>
      <c r="BE8" s="73"/>
      <c r="BF8" s="73"/>
      <c r="BG8" s="73"/>
      <c r="BH8" s="73"/>
      <c r="BI8" s="73"/>
      <c r="BJ8" s="3"/>
      <c r="BK8" s="3"/>
      <c r="BL8" s="77" t="s">
        <v>10</v>
      </c>
      <c r="BM8" s="78"/>
      <c r="BN8" s="8" t="s">
        <v>11</v>
      </c>
      <c r="BO8" s="9"/>
      <c r="BP8" s="9"/>
      <c r="BQ8" s="9"/>
      <c r="BR8" s="9"/>
      <c r="BS8" s="9"/>
      <c r="BT8" s="9"/>
      <c r="BU8" s="9"/>
      <c r="BV8" s="9"/>
      <c r="BW8" s="9"/>
      <c r="BX8" s="9"/>
      <c r="BY8" s="10"/>
    </row>
    <row r="9" spans="1:78" ht="18.75" customHeight="1" x14ac:dyDescent="0.15">
      <c r="A9" s="2"/>
      <c r="B9" s="79" t="s">
        <v>12</v>
      </c>
      <c r="C9" s="80"/>
      <c r="D9" s="80"/>
      <c r="E9" s="80"/>
      <c r="F9" s="80"/>
      <c r="G9" s="80"/>
      <c r="H9" s="80"/>
      <c r="I9" s="79" t="s">
        <v>13</v>
      </c>
      <c r="J9" s="80"/>
      <c r="K9" s="80"/>
      <c r="L9" s="80"/>
      <c r="M9" s="80"/>
      <c r="N9" s="80"/>
      <c r="O9" s="81"/>
      <c r="P9" s="82" t="s">
        <v>14</v>
      </c>
      <c r="Q9" s="82"/>
      <c r="R9" s="82"/>
      <c r="S9" s="82"/>
      <c r="T9" s="82"/>
      <c r="U9" s="82"/>
      <c r="V9" s="82"/>
      <c r="W9" s="82" t="s">
        <v>15</v>
      </c>
      <c r="X9" s="82"/>
      <c r="Y9" s="82"/>
      <c r="Z9" s="82"/>
      <c r="AA9" s="82"/>
      <c r="AB9" s="82"/>
      <c r="AC9" s="82"/>
      <c r="AD9" s="2"/>
      <c r="AE9" s="2"/>
      <c r="AF9" s="2"/>
      <c r="AG9" s="2"/>
      <c r="AH9" s="4"/>
      <c r="AI9" s="4"/>
      <c r="AJ9" s="4"/>
      <c r="AK9" s="4"/>
      <c r="AL9" s="82" t="s">
        <v>16</v>
      </c>
      <c r="AM9" s="82"/>
      <c r="AN9" s="82"/>
      <c r="AO9" s="82"/>
      <c r="AP9" s="82"/>
      <c r="AQ9" s="82"/>
      <c r="AR9" s="82"/>
      <c r="AS9" s="82"/>
      <c r="AT9" s="79" t="s">
        <v>17</v>
      </c>
      <c r="AU9" s="80"/>
      <c r="AV9" s="80"/>
      <c r="AW9" s="80"/>
      <c r="AX9" s="80"/>
      <c r="AY9" s="80"/>
      <c r="AZ9" s="80"/>
      <c r="BA9" s="80"/>
      <c r="BB9" s="82" t="s">
        <v>18</v>
      </c>
      <c r="BC9" s="82"/>
      <c r="BD9" s="82"/>
      <c r="BE9" s="82"/>
      <c r="BF9" s="82"/>
      <c r="BG9" s="82"/>
      <c r="BH9" s="82"/>
      <c r="BI9" s="82"/>
      <c r="BJ9" s="3"/>
      <c r="BK9" s="3"/>
      <c r="BL9" s="68" t="s">
        <v>19</v>
      </c>
      <c r="BM9" s="69"/>
      <c r="BN9" s="11" t="s">
        <v>20</v>
      </c>
      <c r="BO9" s="12"/>
      <c r="BP9" s="12"/>
      <c r="BQ9" s="12"/>
      <c r="BR9" s="12"/>
      <c r="BS9" s="12"/>
      <c r="BT9" s="12"/>
      <c r="BU9" s="12"/>
      <c r="BV9" s="12"/>
      <c r="BW9" s="12"/>
      <c r="BX9" s="12"/>
      <c r="BY9" s="13"/>
    </row>
    <row r="10" spans="1:78" ht="18.75" customHeight="1" x14ac:dyDescent="0.15">
      <c r="A10" s="2"/>
      <c r="B10" s="70" t="str">
        <f>データ!$N$6</f>
        <v>-</v>
      </c>
      <c r="C10" s="71"/>
      <c r="D10" s="71"/>
      <c r="E10" s="71"/>
      <c r="F10" s="71"/>
      <c r="G10" s="71"/>
      <c r="H10" s="71"/>
      <c r="I10" s="70">
        <f>データ!$O$6</f>
        <v>70.459999999999994</v>
      </c>
      <c r="J10" s="71"/>
      <c r="K10" s="71"/>
      <c r="L10" s="71"/>
      <c r="M10" s="71"/>
      <c r="N10" s="71"/>
      <c r="O10" s="72"/>
      <c r="P10" s="73">
        <f>データ!$P$6</f>
        <v>99.92</v>
      </c>
      <c r="Q10" s="73"/>
      <c r="R10" s="73"/>
      <c r="S10" s="73"/>
      <c r="T10" s="73"/>
      <c r="U10" s="73"/>
      <c r="V10" s="73"/>
      <c r="W10" s="74">
        <f>データ!$Q$6</f>
        <v>2183</v>
      </c>
      <c r="X10" s="74"/>
      <c r="Y10" s="74"/>
      <c r="Z10" s="74"/>
      <c r="AA10" s="74"/>
      <c r="AB10" s="74"/>
      <c r="AC10" s="74"/>
      <c r="AD10" s="2"/>
      <c r="AE10" s="2"/>
      <c r="AF10" s="2"/>
      <c r="AG10" s="2"/>
      <c r="AH10" s="4"/>
      <c r="AI10" s="4"/>
      <c r="AJ10" s="4"/>
      <c r="AK10" s="4"/>
      <c r="AL10" s="74">
        <f>データ!$U$6</f>
        <v>17289</v>
      </c>
      <c r="AM10" s="74"/>
      <c r="AN10" s="74"/>
      <c r="AO10" s="74"/>
      <c r="AP10" s="74"/>
      <c r="AQ10" s="74"/>
      <c r="AR10" s="74"/>
      <c r="AS10" s="74"/>
      <c r="AT10" s="70">
        <f>データ!$V$6</f>
        <v>14.38</v>
      </c>
      <c r="AU10" s="71"/>
      <c r="AV10" s="71"/>
      <c r="AW10" s="71"/>
      <c r="AX10" s="71"/>
      <c r="AY10" s="71"/>
      <c r="AZ10" s="71"/>
      <c r="BA10" s="71"/>
      <c r="BB10" s="73">
        <f>データ!$W$6</f>
        <v>1202.29</v>
      </c>
      <c r="BC10" s="73"/>
      <c r="BD10" s="73"/>
      <c r="BE10" s="73"/>
      <c r="BF10" s="73"/>
      <c r="BG10" s="73"/>
      <c r="BH10" s="73"/>
      <c r="BI10" s="73"/>
      <c r="BJ10" s="2"/>
      <c r="BK10" s="2"/>
      <c r="BL10" s="75" t="s">
        <v>21</v>
      </c>
      <c r="BM10" s="76"/>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1" t="s">
        <v>112</v>
      </c>
      <c r="BM16" s="52"/>
      <c r="BN16" s="52"/>
      <c r="BO16" s="52"/>
      <c r="BP16" s="52"/>
      <c r="BQ16" s="52"/>
      <c r="BR16" s="52"/>
      <c r="BS16" s="52"/>
      <c r="BT16" s="52"/>
      <c r="BU16" s="52"/>
      <c r="BV16" s="52"/>
      <c r="BW16" s="52"/>
      <c r="BX16" s="52"/>
      <c r="BY16" s="52"/>
      <c r="BZ16" s="53"/>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1"/>
      <c r="BM17" s="52"/>
      <c r="BN17" s="52"/>
      <c r="BO17" s="52"/>
      <c r="BP17" s="52"/>
      <c r="BQ17" s="52"/>
      <c r="BR17" s="52"/>
      <c r="BS17" s="52"/>
      <c r="BT17" s="52"/>
      <c r="BU17" s="52"/>
      <c r="BV17" s="52"/>
      <c r="BW17" s="52"/>
      <c r="BX17" s="52"/>
      <c r="BY17" s="52"/>
      <c r="BZ17" s="53"/>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1"/>
      <c r="BM18" s="52"/>
      <c r="BN18" s="52"/>
      <c r="BO18" s="52"/>
      <c r="BP18" s="52"/>
      <c r="BQ18" s="52"/>
      <c r="BR18" s="52"/>
      <c r="BS18" s="52"/>
      <c r="BT18" s="52"/>
      <c r="BU18" s="52"/>
      <c r="BV18" s="52"/>
      <c r="BW18" s="52"/>
      <c r="BX18" s="52"/>
      <c r="BY18" s="52"/>
      <c r="BZ18" s="53"/>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1"/>
      <c r="BM19" s="52"/>
      <c r="BN19" s="52"/>
      <c r="BO19" s="52"/>
      <c r="BP19" s="52"/>
      <c r="BQ19" s="52"/>
      <c r="BR19" s="52"/>
      <c r="BS19" s="52"/>
      <c r="BT19" s="52"/>
      <c r="BU19" s="52"/>
      <c r="BV19" s="52"/>
      <c r="BW19" s="52"/>
      <c r="BX19" s="52"/>
      <c r="BY19" s="52"/>
      <c r="BZ19" s="53"/>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1"/>
      <c r="BM20" s="52"/>
      <c r="BN20" s="52"/>
      <c r="BO20" s="52"/>
      <c r="BP20" s="52"/>
      <c r="BQ20" s="52"/>
      <c r="BR20" s="52"/>
      <c r="BS20" s="52"/>
      <c r="BT20" s="52"/>
      <c r="BU20" s="52"/>
      <c r="BV20" s="52"/>
      <c r="BW20" s="52"/>
      <c r="BX20" s="52"/>
      <c r="BY20" s="52"/>
      <c r="BZ20" s="53"/>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1"/>
      <c r="BM21" s="52"/>
      <c r="BN21" s="52"/>
      <c r="BO21" s="52"/>
      <c r="BP21" s="52"/>
      <c r="BQ21" s="52"/>
      <c r="BR21" s="52"/>
      <c r="BS21" s="52"/>
      <c r="BT21" s="52"/>
      <c r="BU21" s="52"/>
      <c r="BV21" s="52"/>
      <c r="BW21" s="52"/>
      <c r="BX21" s="52"/>
      <c r="BY21" s="52"/>
      <c r="BZ21" s="53"/>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1"/>
      <c r="BM22" s="52"/>
      <c r="BN22" s="52"/>
      <c r="BO22" s="52"/>
      <c r="BP22" s="52"/>
      <c r="BQ22" s="52"/>
      <c r="BR22" s="52"/>
      <c r="BS22" s="52"/>
      <c r="BT22" s="52"/>
      <c r="BU22" s="52"/>
      <c r="BV22" s="52"/>
      <c r="BW22" s="52"/>
      <c r="BX22" s="52"/>
      <c r="BY22" s="52"/>
      <c r="BZ22" s="53"/>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1"/>
      <c r="BM23" s="52"/>
      <c r="BN23" s="52"/>
      <c r="BO23" s="52"/>
      <c r="BP23" s="52"/>
      <c r="BQ23" s="52"/>
      <c r="BR23" s="52"/>
      <c r="BS23" s="52"/>
      <c r="BT23" s="52"/>
      <c r="BU23" s="52"/>
      <c r="BV23" s="52"/>
      <c r="BW23" s="52"/>
      <c r="BX23" s="52"/>
      <c r="BY23" s="52"/>
      <c r="BZ23" s="53"/>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1"/>
      <c r="BM24" s="52"/>
      <c r="BN24" s="52"/>
      <c r="BO24" s="52"/>
      <c r="BP24" s="52"/>
      <c r="BQ24" s="52"/>
      <c r="BR24" s="52"/>
      <c r="BS24" s="52"/>
      <c r="BT24" s="52"/>
      <c r="BU24" s="52"/>
      <c r="BV24" s="52"/>
      <c r="BW24" s="52"/>
      <c r="BX24" s="52"/>
      <c r="BY24" s="52"/>
      <c r="BZ24" s="53"/>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1"/>
      <c r="BM25" s="52"/>
      <c r="BN25" s="52"/>
      <c r="BO25" s="52"/>
      <c r="BP25" s="52"/>
      <c r="BQ25" s="52"/>
      <c r="BR25" s="52"/>
      <c r="BS25" s="52"/>
      <c r="BT25" s="52"/>
      <c r="BU25" s="52"/>
      <c r="BV25" s="52"/>
      <c r="BW25" s="52"/>
      <c r="BX25" s="52"/>
      <c r="BY25" s="52"/>
      <c r="BZ25" s="53"/>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1"/>
      <c r="BM26" s="52"/>
      <c r="BN26" s="52"/>
      <c r="BO26" s="52"/>
      <c r="BP26" s="52"/>
      <c r="BQ26" s="52"/>
      <c r="BR26" s="52"/>
      <c r="BS26" s="52"/>
      <c r="BT26" s="52"/>
      <c r="BU26" s="52"/>
      <c r="BV26" s="52"/>
      <c r="BW26" s="52"/>
      <c r="BX26" s="52"/>
      <c r="BY26" s="52"/>
      <c r="BZ26" s="53"/>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1"/>
      <c r="BM27" s="52"/>
      <c r="BN27" s="52"/>
      <c r="BO27" s="52"/>
      <c r="BP27" s="52"/>
      <c r="BQ27" s="52"/>
      <c r="BR27" s="52"/>
      <c r="BS27" s="52"/>
      <c r="BT27" s="52"/>
      <c r="BU27" s="52"/>
      <c r="BV27" s="52"/>
      <c r="BW27" s="52"/>
      <c r="BX27" s="52"/>
      <c r="BY27" s="52"/>
      <c r="BZ27" s="53"/>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1"/>
      <c r="BM28" s="52"/>
      <c r="BN28" s="52"/>
      <c r="BO28" s="52"/>
      <c r="BP28" s="52"/>
      <c r="BQ28" s="52"/>
      <c r="BR28" s="52"/>
      <c r="BS28" s="52"/>
      <c r="BT28" s="52"/>
      <c r="BU28" s="52"/>
      <c r="BV28" s="52"/>
      <c r="BW28" s="52"/>
      <c r="BX28" s="52"/>
      <c r="BY28" s="52"/>
      <c r="BZ28" s="53"/>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1"/>
      <c r="BM29" s="52"/>
      <c r="BN29" s="52"/>
      <c r="BO29" s="52"/>
      <c r="BP29" s="52"/>
      <c r="BQ29" s="52"/>
      <c r="BR29" s="52"/>
      <c r="BS29" s="52"/>
      <c r="BT29" s="52"/>
      <c r="BU29" s="52"/>
      <c r="BV29" s="52"/>
      <c r="BW29" s="52"/>
      <c r="BX29" s="52"/>
      <c r="BY29" s="52"/>
      <c r="BZ29" s="53"/>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1"/>
      <c r="BM30" s="52"/>
      <c r="BN30" s="52"/>
      <c r="BO30" s="52"/>
      <c r="BP30" s="52"/>
      <c r="BQ30" s="52"/>
      <c r="BR30" s="52"/>
      <c r="BS30" s="52"/>
      <c r="BT30" s="52"/>
      <c r="BU30" s="52"/>
      <c r="BV30" s="52"/>
      <c r="BW30" s="52"/>
      <c r="BX30" s="52"/>
      <c r="BY30" s="52"/>
      <c r="BZ30" s="53"/>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1"/>
      <c r="BM31" s="52"/>
      <c r="BN31" s="52"/>
      <c r="BO31" s="52"/>
      <c r="BP31" s="52"/>
      <c r="BQ31" s="52"/>
      <c r="BR31" s="52"/>
      <c r="BS31" s="52"/>
      <c r="BT31" s="52"/>
      <c r="BU31" s="52"/>
      <c r="BV31" s="52"/>
      <c r="BW31" s="52"/>
      <c r="BX31" s="52"/>
      <c r="BY31" s="52"/>
      <c r="BZ31" s="53"/>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1"/>
      <c r="BM32" s="52"/>
      <c r="BN32" s="52"/>
      <c r="BO32" s="52"/>
      <c r="BP32" s="52"/>
      <c r="BQ32" s="52"/>
      <c r="BR32" s="52"/>
      <c r="BS32" s="52"/>
      <c r="BT32" s="52"/>
      <c r="BU32" s="52"/>
      <c r="BV32" s="52"/>
      <c r="BW32" s="52"/>
      <c r="BX32" s="52"/>
      <c r="BY32" s="52"/>
      <c r="BZ32" s="53"/>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1"/>
      <c r="BM33" s="52"/>
      <c r="BN33" s="52"/>
      <c r="BO33" s="52"/>
      <c r="BP33" s="52"/>
      <c r="BQ33" s="52"/>
      <c r="BR33" s="52"/>
      <c r="BS33" s="52"/>
      <c r="BT33" s="52"/>
      <c r="BU33" s="52"/>
      <c r="BV33" s="52"/>
      <c r="BW33" s="52"/>
      <c r="BX33" s="52"/>
      <c r="BY33" s="52"/>
      <c r="BZ33" s="53"/>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1"/>
      <c r="BM34" s="52"/>
      <c r="BN34" s="52"/>
      <c r="BO34" s="52"/>
      <c r="BP34" s="52"/>
      <c r="BQ34" s="52"/>
      <c r="BR34" s="52"/>
      <c r="BS34" s="52"/>
      <c r="BT34" s="52"/>
      <c r="BU34" s="52"/>
      <c r="BV34" s="52"/>
      <c r="BW34" s="52"/>
      <c r="BX34" s="52"/>
      <c r="BY34" s="52"/>
      <c r="BZ34" s="53"/>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1"/>
      <c r="BM35" s="52"/>
      <c r="BN35" s="52"/>
      <c r="BO35" s="52"/>
      <c r="BP35" s="52"/>
      <c r="BQ35" s="52"/>
      <c r="BR35" s="52"/>
      <c r="BS35" s="52"/>
      <c r="BT35" s="52"/>
      <c r="BU35" s="52"/>
      <c r="BV35" s="52"/>
      <c r="BW35" s="52"/>
      <c r="BX35" s="52"/>
      <c r="BY35" s="52"/>
      <c r="BZ35" s="53"/>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1"/>
      <c r="BM36" s="52"/>
      <c r="BN36" s="52"/>
      <c r="BO36" s="52"/>
      <c r="BP36" s="52"/>
      <c r="BQ36" s="52"/>
      <c r="BR36" s="52"/>
      <c r="BS36" s="52"/>
      <c r="BT36" s="52"/>
      <c r="BU36" s="52"/>
      <c r="BV36" s="52"/>
      <c r="BW36" s="52"/>
      <c r="BX36" s="52"/>
      <c r="BY36" s="52"/>
      <c r="BZ36" s="53"/>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1"/>
      <c r="BM37" s="52"/>
      <c r="BN37" s="52"/>
      <c r="BO37" s="52"/>
      <c r="BP37" s="52"/>
      <c r="BQ37" s="52"/>
      <c r="BR37" s="52"/>
      <c r="BS37" s="52"/>
      <c r="BT37" s="52"/>
      <c r="BU37" s="52"/>
      <c r="BV37" s="52"/>
      <c r="BW37" s="52"/>
      <c r="BX37" s="52"/>
      <c r="BY37" s="52"/>
      <c r="BZ37" s="53"/>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1"/>
      <c r="BM38" s="52"/>
      <c r="BN38" s="52"/>
      <c r="BO38" s="52"/>
      <c r="BP38" s="52"/>
      <c r="BQ38" s="52"/>
      <c r="BR38" s="52"/>
      <c r="BS38" s="52"/>
      <c r="BT38" s="52"/>
      <c r="BU38" s="52"/>
      <c r="BV38" s="52"/>
      <c r="BW38" s="52"/>
      <c r="BX38" s="52"/>
      <c r="BY38" s="52"/>
      <c r="BZ38" s="53"/>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1"/>
      <c r="BM39" s="52"/>
      <c r="BN39" s="52"/>
      <c r="BO39" s="52"/>
      <c r="BP39" s="52"/>
      <c r="BQ39" s="52"/>
      <c r="BR39" s="52"/>
      <c r="BS39" s="52"/>
      <c r="BT39" s="52"/>
      <c r="BU39" s="52"/>
      <c r="BV39" s="52"/>
      <c r="BW39" s="52"/>
      <c r="BX39" s="52"/>
      <c r="BY39" s="52"/>
      <c r="BZ39" s="53"/>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1"/>
      <c r="BM40" s="52"/>
      <c r="BN40" s="52"/>
      <c r="BO40" s="52"/>
      <c r="BP40" s="52"/>
      <c r="BQ40" s="52"/>
      <c r="BR40" s="52"/>
      <c r="BS40" s="52"/>
      <c r="BT40" s="52"/>
      <c r="BU40" s="52"/>
      <c r="BV40" s="52"/>
      <c r="BW40" s="52"/>
      <c r="BX40" s="52"/>
      <c r="BY40" s="52"/>
      <c r="BZ40" s="53"/>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1"/>
      <c r="BM41" s="52"/>
      <c r="BN41" s="52"/>
      <c r="BO41" s="52"/>
      <c r="BP41" s="52"/>
      <c r="BQ41" s="52"/>
      <c r="BR41" s="52"/>
      <c r="BS41" s="52"/>
      <c r="BT41" s="52"/>
      <c r="BU41" s="52"/>
      <c r="BV41" s="52"/>
      <c r="BW41" s="52"/>
      <c r="BX41" s="52"/>
      <c r="BY41" s="52"/>
      <c r="BZ41" s="53"/>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1"/>
      <c r="BM42" s="52"/>
      <c r="BN42" s="52"/>
      <c r="BO42" s="52"/>
      <c r="BP42" s="52"/>
      <c r="BQ42" s="52"/>
      <c r="BR42" s="52"/>
      <c r="BS42" s="52"/>
      <c r="BT42" s="52"/>
      <c r="BU42" s="52"/>
      <c r="BV42" s="52"/>
      <c r="BW42" s="52"/>
      <c r="BX42" s="52"/>
      <c r="BY42" s="52"/>
      <c r="BZ42" s="53"/>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1"/>
      <c r="BM43" s="52"/>
      <c r="BN43" s="52"/>
      <c r="BO43" s="52"/>
      <c r="BP43" s="52"/>
      <c r="BQ43" s="52"/>
      <c r="BR43" s="52"/>
      <c r="BS43" s="52"/>
      <c r="BT43" s="52"/>
      <c r="BU43" s="52"/>
      <c r="BV43" s="52"/>
      <c r="BW43" s="52"/>
      <c r="BX43" s="52"/>
      <c r="BY43" s="52"/>
      <c r="BZ43" s="53"/>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65" t="s">
        <v>111</v>
      </c>
      <c r="BM47" s="66"/>
      <c r="BN47" s="66"/>
      <c r="BO47" s="66"/>
      <c r="BP47" s="66"/>
      <c r="BQ47" s="66"/>
      <c r="BR47" s="66"/>
      <c r="BS47" s="66"/>
      <c r="BT47" s="66"/>
      <c r="BU47" s="66"/>
      <c r="BV47" s="66"/>
      <c r="BW47" s="66"/>
      <c r="BX47" s="66"/>
      <c r="BY47" s="66"/>
      <c r="BZ47" s="67"/>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65"/>
      <c r="BM48" s="66"/>
      <c r="BN48" s="66"/>
      <c r="BO48" s="66"/>
      <c r="BP48" s="66"/>
      <c r="BQ48" s="66"/>
      <c r="BR48" s="66"/>
      <c r="BS48" s="66"/>
      <c r="BT48" s="66"/>
      <c r="BU48" s="66"/>
      <c r="BV48" s="66"/>
      <c r="BW48" s="66"/>
      <c r="BX48" s="66"/>
      <c r="BY48" s="66"/>
      <c r="BZ48" s="67"/>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65"/>
      <c r="BM49" s="66"/>
      <c r="BN49" s="66"/>
      <c r="BO49" s="66"/>
      <c r="BP49" s="66"/>
      <c r="BQ49" s="66"/>
      <c r="BR49" s="66"/>
      <c r="BS49" s="66"/>
      <c r="BT49" s="66"/>
      <c r="BU49" s="66"/>
      <c r="BV49" s="66"/>
      <c r="BW49" s="66"/>
      <c r="BX49" s="66"/>
      <c r="BY49" s="66"/>
      <c r="BZ49" s="67"/>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65"/>
      <c r="BM50" s="66"/>
      <c r="BN50" s="66"/>
      <c r="BO50" s="66"/>
      <c r="BP50" s="66"/>
      <c r="BQ50" s="66"/>
      <c r="BR50" s="66"/>
      <c r="BS50" s="66"/>
      <c r="BT50" s="66"/>
      <c r="BU50" s="66"/>
      <c r="BV50" s="66"/>
      <c r="BW50" s="66"/>
      <c r="BX50" s="66"/>
      <c r="BY50" s="66"/>
      <c r="BZ50" s="67"/>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65"/>
      <c r="BM51" s="66"/>
      <c r="BN51" s="66"/>
      <c r="BO51" s="66"/>
      <c r="BP51" s="66"/>
      <c r="BQ51" s="66"/>
      <c r="BR51" s="66"/>
      <c r="BS51" s="66"/>
      <c r="BT51" s="66"/>
      <c r="BU51" s="66"/>
      <c r="BV51" s="66"/>
      <c r="BW51" s="66"/>
      <c r="BX51" s="66"/>
      <c r="BY51" s="66"/>
      <c r="BZ51" s="67"/>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65"/>
      <c r="BM52" s="66"/>
      <c r="BN52" s="66"/>
      <c r="BO52" s="66"/>
      <c r="BP52" s="66"/>
      <c r="BQ52" s="66"/>
      <c r="BR52" s="66"/>
      <c r="BS52" s="66"/>
      <c r="BT52" s="66"/>
      <c r="BU52" s="66"/>
      <c r="BV52" s="66"/>
      <c r="BW52" s="66"/>
      <c r="BX52" s="66"/>
      <c r="BY52" s="66"/>
      <c r="BZ52" s="67"/>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65"/>
      <c r="BM53" s="66"/>
      <c r="BN53" s="66"/>
      <c r="BO53" s="66"/>
      <c r="BP53" s="66"/>
      <c r="BQ53" s="66"/>
      <c r="BR53" s="66"/>
      <c r="BS53" s="66"/>
      <c r="BT53" s="66"/>
      <c r="BU53" s="66"/>
      <c r="BV53" s="66"/>
      <c r="BW53" s="66"/>
      <c r="BX53" s="66"/>
      <c r="BY53" s="66"/>
      <c r="BZ53" s="67"/>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65"/>
      <c r="BM54" s="66"/>
      <c r="BN54" s="66"/>
      <c r="BO54" s="66"/>
      <c r="BP54" s="66"/>
      <c r="BQ54" s="66"/>
      <c r="BR54" s="66"/>
      <c r="BS54" s="66"/>
      <c r="BT54" s="66"/>
      <c r="BU54" s="66"/>
      <c r="BV54" s="66"/>
      <c r="BW54" s="66"/>
      <c r="BX54" s="66"/>
      <c r="BY54" s="66"/>
      <c r="BZ54" s="67"/>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65"/>
      <c r="BM55" s="66"/>
      <c r="BN55" s="66"/>
      <c r="BO55" s="66"/>
      <c r="BP55" s="66"/>
      <c r="BQ55" s="66"/>
      <c r="BR55" s="66"/>
      <c r="BS55" s="66"/>
      <c r="BT55" s="66"/>
      <c r="BU55" s="66"/>
      <c r="BV55" s="66"/>
      <c r="BW55" s="66"/>
      <c r="BX55" s="66"/>
      <c r="BY55" s="66"/>
      <c r="BZ55" s="67"/>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5"/>
      <c r="BM56" s="66"/>
      <c r="BN56" s="66"/>
      <c r="BO56" s="66"/>
      <c r="BP56" s="66"/>
      <c r="BQ56" s="66"/>
      <c r="BR56" s="66"/>
      <c r="BS56" s="66"/>
      <c r="BT56" s="66"/>
      <c r="BU56" s="66"/>
      <c r="BV56" s="66"/>
      <c r="BW56" s="66"/>
      <c r="BX56" s="66"/>
      <c r="BY56" s="66"/>
      <c r="BZ56" s="67"/>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5"/>
      <c r="BM57" s="66"/>
      <c r="BN57" s="66"/>
      <c r="BO57" s="66"/>
      <c r="BP57" s="66"/>
      <c r="BQ57" s="66"/>
      <c r="BR57" s="66"/>
      <c r="BS57" s="66"/>
      <c r="BT57" s="66"/>
      <c r="BU57" s="66"/>
      <c r="BV57" s="66"/>
      <c r="BW57" s="66"/>
      <c r="BX57" s="66"/>
      <c r="BY57" s="66"/>
      <c r="BZ57" s="67"/>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5"/>
      <c r="BM58" s="66"/>
      <c r="BN58" s="66"/>
      <c r="BO58" s="66"/>
      <c r="BP58" s="66"/>
      <c r="BQ58" s="66"/>
      <c r="BR58" s="66"/>
      <c r="BS58" s="66"/>
      <c r="BT58" s="66"/>
      <c r="BU58" s="66"/>
      <c r="BV58" s="66"/>
      <c r="BW58" s="66"/>
      <c r="BX58" s="66"/>
      <c r="BY58" s="66"/>
      <c r="BZ58" s="67"/>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5"/>
      <c r="BM59" s="66"/>
      <c r="BN59" s="66"/>
      <c r="BO59" s="66"/>
      <c r="BP59" s="66"/>
      <c r="BQ59" s="66"/>
      <c r="BR59" s="66"/>
      <c r="BS59" s="66"/>
      <c r="BT59" s="66"/>
      <c r="BU59" s="66"/>
      <c r="BV59" s="66"/>
      <c r="BW59" s="66"/>
      <c r="BX59" s="66"/>
      <c r="BY59" s="66"/>
      <c r="BZ59" s="67"/>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65"/>
      <c r="BM62" s="66"/>
      <c r="BN62" s="66"/>
      <c r="BO62" s="66"/>
      <c r="BP62" s="66"/>
      <c r="BQ62" s="66"/>
      <c r="BR62" s="66"/>
      <c r="BS62" s="66"/>
      <c r="BT62" s="66"/>
      <c r="BU62" s="66"/>
      <c r="BV62" s="66"/>
      <c r="BW62" s="66"/>
      <c r="BX62" s="66"/>
      <c r="BY62" s="66"/>
      <c r="BZ62" s="67"/>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65"/>
      <c r="BM63" s="66"/>
      <c r="BN63" s="66"/>
      <c r="BO63" s="66"/>
      <c r="BP63" s="66"/>
      <c r="BQ63" s="66"/>
      <c r="BR63" s="66"/>
      <c r="BS63" s="66"/>
      <c r="BT63" s="66"/>
      <c r="BU63" s="66"/>
      <c r="BV63" s="66"/>
      <c r="BW63" s="66"/>
      <c r="BX63" s="66"/>
      <c r="BY63" s="66"/>
      <c r="BZ63" s="67"/>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113</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【110.27】</v>
      </c>
      <c r="F85" s="27" t="str">
        <f>データ!AS6</f>
        <v>【1.15】</v>
      </c>
      <c r="G85" s="27" t="str">
        <f>データ!BD6</f>
        <v>【260.31】</v>
      </c>
      <c r="H85" s="27" t="str">
        <f>データ!BO6</f>
        <v>【275.67】</v>
      </c>
      <c r="I85" s="27" t="str">
        <f>データ!BZ6</f>
        <v>【100.05】</v>
      </c>
      <c r="J85" s="27" t="str">
        <f>データ!CK6</f>
        <v>【166.40】</v>
      </c>
      <c r="K85" s="27" t="str">
        <f>データ!CV6</f>
        <v>【60.69】</v>
      </c>
      <c r="L85" s="27" t="str">
        <f>データ!DG6</f>
        <v>【89.82】</v>
      </c>
      <c r="M85" s="27" t="str">
        <f>データ!DR6</f>
        <v>【50.19】</v>
      </c>
      <c r="N85" s="27" t="str">
        <f>データ!EC6</f>
        <v>【20.63】</v>
      </c>
      <c r="O85" s="27" t="str">
        <f>データ!EN6</f>
        <v>【0.69】</v>
      </c>
    </row>
  </sheetData>
  <sheetProtection algorithmName="SHA-512" hashValue="QEp9BPe6rnIjgsbJLJwnY6gKGaM61uW0rLKsq2QqUvQOEFehPJvQuq8C1hmWPRmGavykLiYMVjcFcv2UbdpaRQ==" saltValue="onYBnC7/Bt+j0VTguyhBZQ=="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1" t="s">
        <v>50</v>
      </c>
      <c r="I3" s="92"/>
      <c r="J3" s="92"/>
      <c r="K3" s="92"/>
      <c r="L3" s="92"/>
      <c r="M3" s="92"/>
      <c r="N3" s="92"/>
      <c r="O3" s="92"/>
      <c r="P3" s="92"/>
      <c r="Q3" s="92"/>
      <c r="R3" s="92"/>
      <c r="S3" s="92"/>
      <c r="T3" s="92"/>
      <c r="U3" s="92"/>
      <c r="V3" s="92"/>
      <c r="W3" s="93"/>
      <c r="X3" s="97" t="s">
        <v>51</v>
      </c>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c r="CA3" s="90"/>
      <c r="CB3" s="90"/>
      <c r="CC3" s="90"/>
      <c r="CD3" s="90"/>
      <c r="CE3" s="90"/>
      <c r="CF3" s="90"/>
      <c r="CG3" s="90"/>
      <c r="CH3" s="90"/>
      <c r="CI3" s="90"/>
      <c r="CJ3" s="90"/>
      <c r="CK3" s="90"/>
      <c r="CL3" s="90"/>
      <c r="CM3" s="90"/>
      <c r="CN3" s="90"/>
      <c r="CO3" s="90"/>
      <c r="CP3" s="90"/>
      <c r="CQ3" s="90"/>
      <c r="CR3" s="90"/>
      <c r="CS3" s="90"/>
      <c r="CT3" s="90"/>
      <c r="CU3" s="90"/>
      <c r="CV3" s="90"/>
      <c r="CW3" s="90"/>
      <c r="CX3" s="90"/>
      <c r="CY3" s="90"/>
      <c r="CZ3" s="90"/>
      <c r="DA3" s="90"/>
      <c r="DB3" s="90"/>
      <c r="DC3" s="90"/>
      <c r="DD3" s="90"/>
      <c r="DE3" s="90"/>
      <c r="DF3" s="90"/>
      <c r="DG3" s="90"/>
      <c r="DH3" s="90" t="s">
        <v>52</v>
      </c>
      <c r="DI3" s="90"/>
      <c r="DJ3" s="90"/>
      <c r="DK3" s="90"/>
      <c r="DL3" s="90"/>
      <c r="DM3" s="90"/>
      <c r="DN3" s="90"/>
      <c r="DO3" s="90"/>
      <c r="DP3" s="90"/>
      <c r="DQ3" s="90"/>
      <c r="DR3" s="90"/>
      <c r="DS3" s="90"/>
      <c r="DT3" s="90"/>
      <c r="DU3" s="90"/>
      <c r="DV3" s="90"/>
      <c r="DW3" s="90"/>
      <c r="DX3" s="90"/>
      <c r="DY3" s="90"/>
      <c r="DZ3" s="90"/>
      <c r="EA3" s="90"/>
      <c r="EB3" s="90"/>
      <c r="EC3" s="90"/>
      <c r="ED3" s="90"/>
      <c r="EE3" s="90"/>
      <c r="EF3" s="90"/>
      <c r="EG3" s="90"/>
      <c r="EH3" s="90"/>
      <c r="EI3" s="90"/>
      <c r="EJ3" s="90"/>
      <c r="EK3" s="90"/>
      <c r="EL3" s="90"/>
      <c r="EM3" s="90"/>
      <c r="EN3" s="90"/>
    </row>
    <row r="4" spans="1:144" x14ac:dyDescent="0.15">
      <c r="A4" s="29" t="s">
        <v>53</v>
      </c>
      <c r="B4" s="31"/>
      <c r="C4" s="31"/>
      <c r="D4" s="31"/>
      <c r="E4" s="31"/>
      <c r="F4" s="31"/>
      <c r="G4" s="31"/>
      <c r="H4" s="94"/>
      <c r="I4" s="95"/>
      <c r="J4" s="95"/>
      <c r="K4" s="95"/>
      <c r="L4" s="95"/>
      <c r="M4" s="95"/>
      <c r="N4" s="95"/>
      <c r="O4" s="95"/>
      <c r="P4" s="95"/>
      <c r="Q4" s="95"/>
      <c r="R4" s="95"/>
      <c r="S4" s="95"/>
      <c r="T4" s="95"/>
      <c r="U4" s="95"/>
      <c r="V4" s="95"/>
      <c r="W4" s="96"/>
      <c r="X4" s="90" t="s">
        <v>54</v>
      </c>
      <c r="Y4" s="90"/>
      <c r="Z4" s="90"/>
      <c r="AA4" s="90"/>
      <c r="AB4" s="90"/>
      <c r="AC4" s="90"/>
      <c r="AD4" s="90"/>
      <c r="AE4" s="90"/>
      <c r="AF4" s="90"/>
      <c r="AG4" s="90"/>
      <c r="AH4" s="90"/>
      <c r="AI4" s="90" t="s">
        <v>55</v>
      </c>
      <c r="AJ4" s="90"/>
      <c r="AK4" s="90"/>
      <c r="AL4" s="90"/>
      <c r="AM4" s="90"/>
      <c r="AN4" s="90"/>
      <c r="AO4" s="90"/>
      <c r="AP4" s="90"/>
      <c r="AQ4" s="90"/>
      <c r="AR4" s="90"/>
      <c r="AS4" s="90"/>
      <c r="AT4" s="90" t="s">
        <v>56</v>
      </c>
      <c r="AU4" s="90"/>
      <c r="AV4" s="90"/>
      <c r="AW4" s="90"/>
      <c r="AX4" s="90"/>
      <c r="AY4" s="90"/>
      <c r="AZ4" s="90"/>
      <c r="BA4" s="90"/>
      <c r="BB4" s="90"/>
      <c r="BC4" s="90"/>
      <c r="BD4" s="90"/>
      <c r="BE4" s="90" t="s">
        <v>57</v>
      </c>
      <c r="BF4" s="90"/>
      <c r="BG4" s="90"/>
      <c r="BH4" s="90"/>
      <c r="BI4" s="90"/>
      <c r="BJ4" s="90"/>
      <c r="BK4" s="90"/>
      <c r="BL4" s="90"/>
      <c r="BM4" s="90"/>
      <c r="BN4" s="90"/>
      <c r="BO4" s="90"/>
      <c r="BP4" s="90" t="s">
        <v>58</v>
      </c>
      <c r="BQ4" s="90"/>
      <c r="BR4" s="90"/>
      <c r="BS4" s="90"/>
      <c r="BT4" s="90"/>
      <c r="BU4" s="90"/>
      <c r="BV4" s="90"/>
      <c r="BW4" s="90"/>
      <c r="BX4" s="90"/>
      <c r="BY4" s="90"/>
      <c r="BZ4" s="90"/>
      <c r="CA4" s="90" t="s">
        <v>59</v>
      </c>
      <c r="CB4" s="90"/>
      <c r="CC4" s="90"/>
      <c r="CD4" s="90"/>
      <c r="CE4" s="90"/>
      <c r="CF4" s="90"/>
      <c r="CG4" s="90"/>
      <c r="CH4" s="90"/>
      <c r="CI4" s="90"/>
      <c r="CJ4" s="90"/>
      <c r="CK4" s="90"/>
      <c r="CL4" s="90" t="s">
        <v>60</v>
      </c>
      <c r="CM4" s="90"/>
      <c r="CN4" s="90"/>
      <c r="CO4" s="90"/>
      <c r="CP4" s="90"/>
      <c r="CQ4" s="90"/>
      <c r="CR4" s="90"/>
      <c r="CS4" s="90"/>
      <c r="CT4" s="90"/>
      <c r="CU4" s="90"/>
      <c r="CV4" s="90"/>
      <c r="CW4" s="90" t="s">
        <v>61</v>
      </c>
      <c r="CX4" s="90"/>
      <c r="CY4" s="90"/>
      <c r="CZ4" s="90"/>
      <c r="DA4" s="90"/>
      <c r="DB4" s="90"/>
      <c r="DC4" s="90"/>
      <c r="DD4" s="90"/>
      <c r="DE4" s="90"/>
      <c r="DF4" s="90"/>
      <c r="DG4" s="90"/>
      <c r="DH4" s="90" t="s">
        <v>62</v>
      </c>
      <c r="DI4" s="90"/>
      <c r="DJ4" s="90"/>
      <c r="DK4" s="90"/>
      <c r="DL4" s="90"/>
      <c r="DM4" s="90"/>
      <c r="DN4" s="90"/>
      <c r="DO4" s="90"/>
      <c r="DP4" s="90"/>
      <c r="DQ4" s="90"/>
      <c r="DR4" s="90"/>
      <c r="DS4" s="90" t="s">
        <v>63</v>
      </c>
      <c r="DT4" s="90"/>
      <c r="DU4" s="90"/>
      <c r="DV4" s="90"/>
      <c r="DW4" s="90"/>
      <c r="DX4" s="90"/>
      <c r="DY4" s="90"/>
      <c r="DZ4" s="90"/>
      <c r="EA4" s="90"/>
      <c r="EB4" s="90"/>
      <c r="EC4" s="90"/>
      <c r="ED4" s="90" t="s">
        <v>64</v>
      </c>
      <c r="EE4" s="90"/>
      <c r="EF4" s="90"/>
      <c r="EG4" s="90"/>
      <c r="EH4" s="90"/>
      <c r="EI4" s="90"/>
      <c r="EJ4" s="90"/>
      <c r="EK4" s="90"/>
      <c r="EL4" s="90"/>
      <c r="EM4" s="90"/>
      <c r="EN4" s="90"/>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2020</v>
      </c>
      <c r="C6" s="34">
        <f t="shared" ref="C6:W6" si="3">C7</f>
        <v>143626</v>
      </c>
      <c r="D6" s="34">
        <f t="shared" si="3"/>
        <v>46</v>
      </c>
      <c r="E6" s="34">
        <f t="shared" si="3"/>
        <v>1</v>
      </c>
      <c r="F6" s="34">
        <f t="shared" si="3"/>
        <v>0</v>
      </c>
      <c r="G6" s="34">
        <f t="shared" si="3"/>
        <v>1</v>
      </c>
      <c r="H6" s="34" t="str">
        <f t="shared" si="3"/>
        <v>神奈川県　大井町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70.459999999999994</v>
      </c>
      <c r="P6" s="35">
        <f t="shared" si="3"/>
        <v>99.92</v>
      </c>
      <c r="Q6" s="35">
        <f t="shared" si="3"/>
        <v>2183</v>
      </c>
      <c r="R6" s="35">
        <f t="shared" si="3"/>
        <v>17317</v>
      </c>
      <c r="S6" s="35">
        <f t="shared" si="3"/>
        <v>14.38</v>
      </c>
      <c r="T6" s="35">
        <f t="shared" si="3"/>
        <v>1204.24</v>
      </c>
      <c r="U6" s="35">
        <f t="shared" si="3"/>
        <v>17289</v>
      </c>
      <c r="V6" s="35">
        <f t="shared" si="3"/>
        <v>14.38</v>
      </c>
      <c r="W6" s="35">
        <f t="shared" si="3"/>
        <v>1202.29</v>
      </c>
      <c r="X6" s="36">
        <f>IF(X7="",NA(),X7)</f>
        <v>122.23</v>
      </c>
      <c r="Y6" s="36">
        <f t="shared" ref="Y6:AG6" si="4">IF(Y7="",NA(),Y7)</f>
        <v>121.92</v>
      </c>
      <c r="Z6" s="36">
        <f t="shared" si="4"/>
        <v>132.46</v>
      </c>
      <c r="AA6" s="36">
        <f t="shared" si="4"/>
        <v>144.33000000000001</v>
      </c>
      <c r="AB6" s="36">
        <f t="shared" si="4"/>
        <v>141.02000000000001</v>
      </c>
      <c r="AC6" s="36">
        <f t="shared" si="4"/>
        <v>111.71</v>
      </c>
      <c r="AD6" s="36">
        <f t="shared" si="4"/>
        <v>110.05</v>
      </c>
      <c r="AE6" s="36">
        <f t="shared" si="4"/>
        <v>108.87</v>
      </c>
      <c r="AF6" s="36">
        <f t="shared" si="4"/>
        <v>108.61</v>
      </c>
      <c r="AG6" s="36">
        <f t="shared" si="4"/>
        <v>108.35</v>
      </c>
      <c r="AH6" s="35" t="str">
        <f>IF(AH7="","",IF(AH7="-","【-】","【"&amp;SUBSTITUTE(TEXT(AH7,"#,##0.00"),"-","△")&amp;"】"))</f>
        <v>【110.27】</v>
      </c>
      <c r="AI6" s="35">
        <f>IF(AI7="",NA(),AI7)</f>
        <v>0</v>
      </c>
      <c r="AJ6" s="35">
        <f t="shared" ref="AJ6:AR6" si="5">IF(AJ7="",NA(),AJ7)</f>
        <v>0</v>
      </c>
      <c r="AK6" s="35">
        <f t="shared" si="5"/>
        <v>0</v>
      </c>
      <c r="AL6" s="35">
        <f t="shared" si="5"/>
        <v>0</v>
      </c>
      <c r="AM6" s="35">
        <f t="shared" si="5"/>
        <v>0</v>
      </c>
      <c r="AN6" s="36">
        <f t="shared" si="5"/>
        <v>1.72</v>
      </c>
      <c r="AO6" s="36">
        <f t="shared" si="5"/>
        <v>2.64</v>
      </c>
      <c r="AP6" s="36">
        <f t="shared" si="5"/>
        <v>3.16</v>
      </c>
      <c r="AQ6" s="36">
        <f t="shared" si="5"/>
        <v>3.59</v>
      </c>
      <c r="AR6" s="36">
        <f t="shared" si="5"/>
        <v>3.98</v>
      </c>
      <c r="AS6" s="35" t="str">
        <f>IF(AS7="","",IF(AS7="-","【-】","【"&amp;SUBSTITUTE(TEXT(AS7,"#,##0.00"),"-","△")&amp;"】"))</f>
        <v>【1.15】</v>
      </c>
      <c r="AT6" s="36">
        <f>IF(AT7="",NA(),AT7)</f>
        <v>60.64</v>
      </c>
      <c r="AU6" s="36">
        <f t="shared" ref="AU6:BC6" si="6">IF(AU7="",NA(),AU7)</f>
        <v>55.79</v>
      </c>
      <c r="AV6" s="36">
        <f t="shared" si="6"/>
        <v>81.599999999999994</v>
      </c>
      <c r="AW6" s="36">
        <f t="shared" si="6"/>
        <v>98.7</v>
      </c>
      <c r="AX6" s="36">
        <f t="shared" si="6"/>
        <v>121.33</v>
      </c>
      <c r="AY6" s="36">
        <f t="shared" si="6"/>
        <v>384.34</v>
      </c>
      <c r="AZ6" s="36">
        <f t="shared" si="6"/>
        <v>359.47</v>
      </c>
      <c r="BA6" s="36">
        <f t="shared" si="6"/>
        <v>369.69</v>
      </c>
      <c r="BB6" s="36">
        <f t="shared" si="6"/>
        <v>379.08</v>
      </c>
      <c r="BC6" s="36">
        <f t="shared" si="6"/>
        <v>367.55</v>
      </c>
      <c r="BD6" s="35" t="str">
        <f>IF(BD7="","",IF(BD7="-","【-】","【"&amp;SUBSTITUTE(TEXT(BD7,"#,##0.00"),"-","△")&amp;"】"))</f>
        <v>【260.31】</v>
      </c>
      <c r="BE6" s="36">
        <f>IF(BE7="",NA(),BE7)</f>
        <v>448.52</v>
      </c>
      <c r="BF6" s="36">
        <f t="shared" ref="BF6:BN6" si="7">IF(BF7="",NA(),BF7)</f>
        <v>389.7</v>
      </c>
      <c r="BG6" s="36">
        <f t="shared" si="7"/>
        <v>311.26</v>
      </c>
      <c r="BH6" s="36">
        <f t="shared" si="7"/>
        <v>313.54000000000002</v>
      </c>
      <c r="BI6" s="36">
        <f t="shared" si="7"/>
        <v>300.12</v>
      </c>
      <c r="BJ6" s="36">
        <f t="shared" si="7"/>
        <v>380.58</v>
      </c>
      <c r="BK6" s="36">
        <f t="shared" si="7"/>
        <v>401.79</v>
      </c>
      <c r="BL6" s="36">
        <f t="shared" si="7"/>
        <v>402.99</v>
      </c>
      <c r="BM6" s="36">
        <f t="shared" si="7"/>
        <v>398.98</v>
      </c>
      <c r="BN6" s="36">
        <f t="shared" si="7"/>
        <v>418.68</v>
      </c>
      <c r="BO6" s="35" t="str">
        <f>IF(BO7="","",IF(BO7="-","【-】","【"&amp;SUBSTITUTE(TEXT(BO7,"#,##0.00"),"-","△")&amp;"】"))</f>
        <v>【275.67】</v>
      </c>
      <c r="BP6" s="36">
        <f>IF(BP7="",NA(),BP7)</f>
        <v>106.97</v>
      </c>
      <c r="BQ6" s="36">
        <f t="shared" ref="BQ6:BY6" si="8">IF(BQ7="",NA(),BQ7)</f>
        <v>106.94</v>
      </c>
      <c r="BR6" s="36">
        <f t="shared" si="8"/>
        <v>120.03</v>
      </c>
      <c r="BS6" s="36">
        <f t="shared" si="8"/>
        <v>137.03</v>
      </c>
      <c r="BT6" s="36">
        <f t="shared" si="8"/>
        <v>130.97</v>
      </c>
      <c r="BU6" s="36">
        <f t="shared" si="8"/>
        <v>102.38</v>
      </c>
      <c r="BV6" s="36">
        <f t="shared" si="8"/>
        <v>100.12</v>
      </c>
      <c r="BW6" s="36">
        <f t="shared" si="8"/>
        <v>98.66</v>
      </c>
      <c r="BX6" s="36">
        <f t="shared" si="8"/>
        <v>98.64</v>
      </c>
      <c r="BY6" s="36">
        <f t="shared" si="8"/>
        <v>94.78</v>
      </c>
      <c r="BZ6" s="35" t="str">
        <f>IF(BZ7="","",IF(BZ7="-","【-】","【"&amp;SUBSTITUTE(TEXT(BZ7,"#,##0.00"),"-","△")&amp;"】"))</f>
        <v>【100.05】</v>
      </c>
      <c r="CA6" s="36">
        <f>IF(CA7="",NA(),CA7)</f>
        <v>96.61</v>
      </c>
      <c r="CB6" s="36">
        <f t="shared" ref="CB6:CJ6" si="9">IF(CB7="",NA(),CB7)</f>
        <v>95.99</v>
      </c>
      <c r="CC6" s="36">
        <f t="shared" si="9"/>
        <v>100.75</v>
      </c>
      <c r="CD6" s="36">
        <f t="shared" si="9"/>
        <v>89.78</v>
      </c>
      <c r="CE6" s="36">
        <f t="shared" si="9"/>
        <v>92.94</v>
      </c>
      <c r="CF6" s="36">
        <f t="shared" si="9"/>
        <v>168.67</v>
      </c>
      <c r="CG6" s="36">
        <f t="shared" si="9"/>
        <v>174.97</v>
      </c>
      <c r="CH6" s="36">
        <f t="shared" si="9"/>
        <v>178.59</v>
      </c>
      <c r="CI6" s="36">
        <f t="shared" si="9"/>
        <v>178.92</v>
      </c>
      <c r="CJ6" s="36">
        <f t="shared" si="9"/>
        <v>181.3</v>
      </c>
      <c r="CK6" s="35" t="str">
        <f>IF(CK7="","",IF(CK7="-","【-】","【"&amp;SUBSTITUTE(TEXT(CK7,"#,##0.00"),"-","△")&amp;"】"))</f>
        <v>【166.40】</v>
      </c>
      <c r="CL6" s="36">
        <f>IF(CL7="",NA(),CL7)</f>
        <v>48.87</v>
      </c>
      <c r="CM6" s="36">
        <f t="shared" ref="CM6:CU6" si="10">IF(CM7="",NA(),CM7)</f>
        <v>48.55</v>
      </c>
      <c r="CN6" s="36">
        <f t="shared" si="10"/>
        <v>48.93</v>
      </c>
      <c r="CO6" s="36">
        <f t="shared" si="10"/>
        <v>48.19</v>
      </c>
      <c r="CP6" s="36">
        <f t="shared" si="10"/>
        <v>49.34</v>
      </c>
      <c r="CQ6" s="36">
        <f t="shared" si="10"/>
        <v>54.92</v>
      </c>
      <c r="CR6" s="36">
        <f t="shared" si="10"/>
        <v>55.63</v>
      </c>
      <c r="CS6" s="36">
        <f t="shared" si="10"/>
        <v>55.03</v>
      </c>
      <c r="CT6" s="36">
        <f t="shared" si="10"/>
        <v>55.14</v>
      </c>
      <c r="CU6" s="36">
        <f t="shared" si="10"/>
        <v>55.89</v>
      </c>
      <c r="CV6" s="35" t="str">
        <f>IF(CV7="","",IF(CV7="-","【-】","【"&amp;SUBSTITUTE(TEXT(CV7,"#,##0.00"),"-","△")&amp;"】"))</f>
        <v>【60.69】</v>
      </c>
      <c r="CW6" s="36">
        <f>IF(CW7="",NA(),CW7)</f>
        <v>87.2</v>
      </c>
      <c r="CX6" s="36">
        <f t="shared" ref="CX6:DF6" si="11">IF(CX7="",NA(),CX7)</f>
        <v>87.25</v>
      </c>
      <c r="CY6" s="36">
        <f t="shared" si="11"/>
        <v>87.36</v>
      </c>
      <c r="CZ6" s="36">
        <f t="shared" si="11"/>
        <v>87.38</v>
      </c>
      <c r="DA6" s="36">
        <f t="shared" si="11"/>
        <v>87.4</v>
      </c>
      <c r="DB6" s="36">
        <f t="shared" si="11"/>
        <v>82.66</v>
      </c>
      <c r="DC6" s="36">
        <f t="shared" si="11"/>
        <v>82.04</v>
      </c>
      <c r="DD6" s="36">
        <f t="shared" si="11"/>
        <v>81.900000000000006</v>
      </c>
      <c r="DE6" s="36">
        <f t="shared" si="11"/>
        <v>81.39</v>
      </c>
      <c r="DF6" s="36">
        <f t="shared" si="11"/>
        <v>81.27</v>
      </c>
      <c r="DG6" s="35" t="str">
        <f>IF(DG7="","",IF(DG7="-","【-】","【"&amp;SUBSTITUTE(TEXT(DG7,"#,##0.00"),"-","△")&amp;"】"))</f>
        <v>【89.82】</v>
      </c>
      <c r="DH6" s="36">
        <f>IF(DH7="",NA(),DH7)</f>
        <v>58.1</v>
      </c>
      <c r="DI6" s="36">
        <f t="shared" ref="DI6:DQ6" si="12">IF(DI7="",NA(),DI7)</f>
        <v>60.23</v>
      </c>
      <c r="DJ6" s="36">
        <f t="shared" si="12"/>
        <v>61.34</v>
      </c>
      <c r="DK6" s="36">
        <f t="shared" si="12"/>
        <v>61.9</v>
      </c>
      <c r="DL6" s="36">
        <f t="shared" si="12"/>
        <v>60.99</v>
      </c>
      <c r="DM6" s="36">
        <f t="shared" si="12"/>
        <v>48.49</v>
      </c>
      <c r="DN6" s="36">
        <f t="shared" si="12"/>
        <v>48.05</v>
      </c>
      <c r="DO6" s="36">
        <f t="shared" si="12"/>
        <v>48.87</v>
      </c>
      <c r="DP6" s="36">
        <f t="shared" si="12"/>
        <v>49.92</v>
      </c>
      <c r="DQ6" s="36">
        <f t="shared" si="12"/>
        <v>50.63</v>
      </c>
      <c r="DR6" s="35" t="str">
        <f>IF(DR7="","",IF(DR7="-","【-】","【"&amp;SUBSTITUTE(TEXT(DR7,"#,##0.00"),"-","△")&amp;"】"))</f>
        <v>【50.19】</v>
      </c>
      <c r="DS6" s="36">
        <f>IF(DS7="",NA(),DS7)</f>
        <v>11.07</v>
      </c>
      <c r="DT6" s="36">
        <f t="shared" ref="DT6:EB6" si="13">IF(DT7="",NA(),DT7)</f>
        <v>11.22</v>
      </c>
      <c r="DU6" s="36">
        <f t="shared" si="13"/>
        <v>25.79</v>
      </c>
      <c r="DV6" s="36">
        <f t="shared" si="13"/>
        <v>26.59</v>
      </c>
      <c r="DW6" s="36">
        <f t="shared" si="13"/>
        <v>26.96</v>
      </c>
      <c r="DX6" s="36">
        <f t="shared" si="13"/>
        <v>12.79</v>
      </c>
      <c r="DY6" s="36">
        <f t="shared" si="13"/>
        <v>13.39</v>
      </c>
      <c r="DZ6" s="36">
        <f t="shared" si="13"/>
        <v>14.85</v>
      </c>
      <c r="EA6" s="36">
        <f t="shared" si="13"/>
        <v>16.88</v>
      </c>
      <c r="EB6" s="36">
        <f t="shared" si="13"/>
        <v>18.28</v>
      </c>
      <c r="EC6" s="35" t="str">
        <f>IF(EC7="","",IF(EC7="-","【-】","【"&amp;SUBSTITUTE(TEXT(EC7,"#,##0.00"),"-","△")&amp;"】"))</f>
        <v>【20.63】</v>
      </c>
      <c r="ED6" s="36">
        <f>IF(ED7="",NA(),ED7)</f>
        <v>0.15</v>
      </c>
      <c r="EE6" s="35">
        <f t="shared" ref="EE6:EM6" si="14">IF(EE7="",NA(),EE7)</f>
        <v>0</v>
      </c>
      <c r="EF6" s="35">
        <f t="shared" si="14"/>
        <v>0</v>
      </c>
      <c r="EG6" s="35">
        <f t="shared" si="14"/>
        <v>0</v>
      </c>
      <c r="EH6" s="36">
        <f t="shared" si="14"/>
        <v>7.0000000000000007E-2</v>
      </c>
      <c r="EI6" s="36">
        <f t="shared" si="14"/>
        <v>0.71</v>
      </c>
      <c r="EJ6" s="36">
        <f t="shared" si="14"/>
        <v>0.54</v>
      </c>
      <c r="EK6" s="36">
        <f t="shared" si="14"/>
        <v>0.5</v>
      </c>
      <c r="EL6" s="36">
        <f t="shared" si="14"/>
        <v>0.52</v>
      </c>
      <c r="EM6" s="36">
        <f t="shared" si="14"/>
        <v>0.53</v>
      </c>
      <c r="EN6" s="35" t="str">
        <f>IF(EN7="","",IF(EN7="-","【-】","【"&amp;SUBSTITUTE(TEXT(EN7,"#,##0.00"),"-","△")&amp;"】"))</f>
        <v>【0.69】</v>
      </c>
    </row>
    <row r="7" spans="1:144" s="37" customFormat="1" x14ac:dyDescent="0.15">
      <c r="A7" s="29"/>
      <c r="B7" s="38">
        <v>2020</v>
      </c>
      <c r="C7" s="38">
        <v>143626</v>
      </c>
      <c r="D7" s="38">
        <v>46</v>
      </c>
      <c r="E7" s="38">
        <v>1</v>
      </c>
      <c r="F7" s="38">
        <v>0</v>
      </c>
      <c r="G7" s="38">
        <v>1</v>
      </c>
      <c r="H7" s="38" t="s">
        <v>93</v>
      </c>
      <c r="I7" s="38" t="s">
        <v>94</v>
      </c>
      <c r="J7" s="38" t="s">
        <v>95</v>
      </c>
      <c r="K7" s="38" t="s">
        <v>96</v>
      </c>
      <c r="L7" s="38" t="s">
        <v>97</v>
      </c>
      <c r="M7" s="38" t="s">
        <v>98</v>
      </c>
      <c r="N7" s="39" t="s">
        <v>99</v>
      </c>
      <c r="O7" s="39">
        <v>70.459999999999994</v>
      </c>
      <c r="P7" s="39">
        <v>99.92</v>
      </c>
      <c r="Q7" s="39">
        <v>2183</v>
      </c>
      <c r="R7" s="39">
        <v>17317</v>
      </c>
      <c r="S7" s="39">
        <v>14.38</v>
      </c>
      <c r="T7" s="39">
        <v>1204.24</v>
      </c>
      <c r="U7" s="39">
        <v>17289</v>
      </c>
      <c r="V7" s="39">
        <v>14.38</v>
      </c>
      <c r="W7" s="39">
        <v>1202.29</v>
      </c>
      <c r="X7" s="39">
        <v>122.23</v>
      </c>
      <c r="Y7" s="39">
        <v>121.92</v>
      </c>
      <c r="Z7" s="39">
        <v>132.46</v>
      </c>
      <c r="AA7" s="39">
        <v>144.33000000000001</v>
      </c>
      <c r="AB7" s="39">
        <v>141.02000000000001</v>
      </c>
      <c r="AC7" s="39">
        <v>111.71</v>
      </c>
      <c r="AD7" s="39">
        <v>110.05</v>
      </c>
      <c r="AE7" s="39">
        <v>108.87</v>
      </c>
      <c r="AF7" s="39">
        <v>108.61</v>
      </c>
      <c r="AG7" s="39">
        <v>108.35</v>
      </c>
      <c r="AH7" s="39">
        <v>110.27</v>
      </c>
      <c r="AI7" s="39">
        <v>0</v>
      </c>
      <c r="AJ7" s="39">
        <v>0</v>
      </c>
      <c r="AK7" s="39">
        <v>0</v>
      </c>
      <c r="AL7" s="39">
        <v>0</v>
      </c>
      <c r="AM7" s="39">
        <v>0</v>
      </c>
      <c r="AN7" s="39">
        <v>1.72</v>
      </c>
      <c r="AO7" s="39">
        <v>2.64</v>
      </c>
      <c r="AP7" s="39">
        <v>3.16</v>
      </c>
      <c r="AQ7" s="39">
        <v>3.59</v>
      </c>
      <c r="AR7" s="39">
        <v>3.98</v>
      </c>
      <c r="AS7" s="39">
        <v>1.1499999999999999</v>
      </c>
      <c r="AT7" s="39">
        <v>60.64</v>
      </c>
      <c r="AU7" s="39">
        <v>55.79</v>
      </c>
      <c r="AV7" s="39">
        <v>81.599999999999994</v>
      </c>
      <c r="AW7" s="39">
        <v>98.7</v>
      </c>
      <c r="AX7" s="39">
        <v>121.33</v>
      </c>
      <c r="AY7" s="39">
        <v>384.34</v>
      </c>
      <c r="AZ7" s="39">
        <v>359.47</v>
      </c>
      <c r="BA7" s="39">
        <v>369.69</v>
      </c>
      <c r="BB7" s="39">
        <v>379.08</v>
      </c>
      <c r="BC7" s="39">
        <v>367.55</v>
      </c>
      <c r="BD7" s="39">
        <v>260.31</v>
      </c>
      <c r="BE7" s="39">
        <v>448.52</v>
      </c>
      <c r="BF7" s="39">
        <v>389.7</v>
      </c>
      <c r="BG7" s="39">
        <v>311.26</v>
      </c>
      <c r="BH7" s="39">
        <v>313.54000000000002</v>
      </c>
      <c r="BI7" s="39">
        <v>300.12</v>
      </c>
      <c r="BJ7" s="39">
        <v>380.58</v>
      </c>
      <c r="BK7" s="39">
        <v>401.79</v>
      </c>
      <c r="BL7" s="39">
        <v>402.99</v>
      </c>
      <c r="BM7" s="39">
        <v>398.98</v>
      </c>
      <c r="BN7" s="39">
        <v>418.68</v>
      </c>
      <c r="BO7" s="39">
        <v>275.67</v>
      </c>
      <c r="BP7" s="39">
        <v>106.97</v>
      </c>
      <c r="BQ7" s="39">
        <v>106.94</v>
      </c>
      <c r="BR7" s="39">
        <v>120.03</v>
      </c>
      <c r="BS7" s="39">
        <v>137.03</v>
      </c>
      <c r="BT7" s="39">
        <v>130.97</v>
      </c>
      <c r="BU7" s="39">
        <v>102.38</v>
      </c>
      <c r="BV7" s="39">
        <v>100.12</v>
      </c>
      <c r="BW7" s="39">
        <v>98.66</v>
      </c>
      <c r="BX7" s="39">
        <v>98.64</v>
      </c>
      <c r="BY7" s="39">
        <v>94.78</v>
      </c>
      <c r="BZ7" s="39">
        <v>100.05</v>
      </c>
      <c r="CA7" s="39">
        <v>96.61</v>
      </c>
      <c r="CB7" s="39">
        <v>95.99</v>
      </c>
      <c r="CC7" s="39">
        <v>100.75</v>
      </c>
      <c r="CD7" s="39">
        <v>89.78</v>
      </c>
      <c r="CE7" s="39">
        <v>92.94</v>
      </c>
      <c r="CF7" s="39">
        <v>168.67</v>
      </c>
      <c r="CG7" s="39">
        <v>174.97</v>
      </c>
      <c r="CH7" s="39">
        <v>178.59</v>
      </c>
      <c r="CI7" s="39">
        <v>178.92</v>
      </c>
      <c r="CJ7" s="39">
        <v>181.3</v>
      </c>
      <c r="CK7" s="39">
        <v>166.4</v>
      </c>
      <c r="CL7" s="39">
        <v>48.87</v>
      </c>
      <c r="CM7" s="39">
        <v>48.55</v>
      </c>
      <c r="CN7" s="39">
        <v>48.93</v>
      </c>
      <c r="CO7" s="39">
        <v>48.19</v>
      </c>
      <c r="CP7" s="39">
        <v>49.34</v>
      </c>
      <c r="CQ7" s="39">
        <v>54.92</v>
      </c>
      <c r="CR7" s="39">
        <v>55.63</v>
      </c>
      <c r="CS7" s="39">
        <v>55.03</v>
      </c>
      <c r="CT7" s="39">
        <v>55.14</v>
      </c>
      <c r="CU7" s="39">
        <v>55.89</v>
      </c>
      <c r="CV7" s="39">
        <v>60.69</v>
      </c>
      <c r="CW7" s="39">
        <v>87.2</v>
      </c>
      <c r="CX7" s="39">
        <v>87.25</v>
      </c>
      <c r="CY7" s="39">
        <v>87.36</v>
      </c>
      <c r="CZ7" s="39">
        <v>87.38</v>
      </c>
      <c r="DA7" s="39">
        <v>87.4</v>
      </c>
      <c r="DB7" s="39">
        <v>82.66</v>
      </c>
      <c r="DC7" s="39">
        <v>82.04</v>
      </c>
      <c r="DD7" s="39">
        <v>81.900000000000006</v>
      </c>
      <c r="DE7" s="39">
        <v>81.39</v>
      </c>
      <c r="DF7" s="39">
        <v>81.27</v>
      </c>
      <c r="DG7" s="39">
        <v>89.82</v>
      </c>
      <c r="DH7" s="39">
        <v>58.1</v>
      </c>
      <c r="DI7" s="39">
        <v>60.23</v>
      </c>
      <c r="DJ7" s="39">
        <v>61.34</v>
      </c>
      <c r="DK7" s="39">
        <v>61.9</v>
      </c>
      <c r="DL7" s="39">
        <v>60.99</v>
      </c>
      <c r="DM7" s="39">
        <v>48.49</v>
      </c>
      <c r="DN7" s="39">
        <v>48.05</v>
      </c>
      <c r="DO7" s="39">
        <v>48.87</v>
      </c>
      <c r="DP7" s="39">
        <v>49.92</v>
      </c>
      <c r="DQ7" s="39">
        <v>50.63</v>
      </c>
      <c r="DR7" s="39">
        <v>50.19</v>
      </c>
      <c r="DS7" s="39">
        <v>11.07</v>
      </c>
      <c r="DT7" s="39">
        <v>11.22</v>
      </c>
      <c r="DU7" s="39">
        <v>25.79</v>
      </c>
      <c r="DV7" s="39">
        <v>26.59</v>
      </c>
      <c r="DW7" s="39">
        <v>26.96</v>
      </c>
      <c r="DX7" s="39">
        <v>12.79</v>
      </c>
      <c r="DY7" s="39">
        <v>13.39</v>
      </c>
      <c r="DZ7" s="39">
        <v>14.85</v>
      </c>
      <c r="EA7" s="39">
        <v>16.88</v>
      </c>
      <c r="EB7" s="39">
        <v>18.28</v>
      </c>
      <c r="EC7" s="39">
        <v>20.63</v>
      </c>
      <c r="ED7" s="39">
        <v>0.15</v>
      </c>
      <c r="EE7" s="39">
        <v>0</v>
      </c>
      <c r="EF7" s="39">
        <v>0</v>
      </c>
      <c r="EG7" s="39">
        <v>0</v>
      </c>
      <c r="EH7" s="39">
        <v>7.0000000000000007E-2</v>
      </c>
      <c r="EI7" s="39">
        <v>0.71</v>
      </c>
      <c r="EJ7" s="39">
        <v>0.54</v>
      </c>
      <c r="EK7" s="39">
        <v>0.5</v>
      </c>
      <c r="EL7" s="39">
        <v>0.52</v>
      </c>
      <c r="EM7" s="39">
        <v>0.53</v>
      </c>
      <c r="EN7" s="39">
        <v>0.69</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 t="shared" ref="B10:D10" si="15">DATEVALUE($B7+12-B11&amp;"/1/"&amp;B12)</f>
        <v>46753</v>
      </c>
      <c r="C10" s="43">
        <f t="shared" si="15"/>
        <v>47119</v>
      </c>
      <c r="D10" s="43">
        <f t="shared" si="15"/>
        <v>47484</v>
      </c>
      <c r="E10" s="44">
        <f>DATEVALUE($B7+12-E11&amp;"/1/"&amp;E12)</f>
        <v>47849</v>
      </c>
      <c r="F10" s="44">
        <f>DATEVALUE($B7+12-F11&amp;"/1/"&amp;F12)</f>
        <v>48215</v>
      </c>
    </row>
    <row r="11" spans="1:144" x14ac:dyDescent="0.15">
      <c r="B11">
        <v>4</v>
      </c>
      <c r="C11">
        <v>3</v>
      </c>
      <c r="D11">
        <v>2</v>
      </c>
      <c r="E11">
        <v>1</v>
      </c>
      <c r="F11">
        <v>0</v>
      </c>
      <c r="G11" t="s">
        <v>105</v>
      </c>
    </row>
    <row r="12" spans="1:144" x14ac:dyDescent="0.15">
      <c r="B12">
        <v>1</v>
      </c>
      <c r="C12">
        <v>1</v>
      </c>
      <c r="D12">
        <v>1</v>
      </c>
      <c r="E12">
        <v>1</v>
      </c>
      <c r="F12">
        <v>2</v>
      </c>
      <c r="G12" t="s">
        <v>106</v>
      </c>
    </row>
    <row r="13" spans="1:144" x14ac:dyDescent="0.15">
      <c r="B13" t="s">
        <v>107</v>
      </c>
      <c r="C13" t="s">
        <v>107</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2021-12-03T06:47:49Z</dcterms:created>
  <dcterms:modified xsi:type="dcterms:W3CDTF">2022-02-17T07:05:22Z</dcterms:modified>
  <cp:category/>
</cp:coreProperties>
</file>