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H:\06_理財G\02 公営企業　＝今の「07,08,11,13,15,18,22,23」と同じ\02 決算状況調査\R03（佐藤）\05_経営比較分析表\20220105_経営比較分析表（令和２年度決算）の分析等\10_公表\03_公表データ\18_南足柄市★\"/>
    </mc:Choice>
  </mc:AlternateContent>
  <workbookProtection workbookAlgorithmName="SHA-512" workbookHashValue="yLkw6GiX/n9p/iFo5R9BdaMQv8WQ/94D3Y9/ieEX3nb1+ufhkNoZGLpID/A57DqSk3kdbF67ogupMxwclYI+3g==" workbookSaltValue="X/oABua8anqDNFFq29VmHA==" workbookSpinCount="100000" lockStructure="1"/>
  <bookViews>
    <workbookView xWindow="0" yWindow="0" windowWidth="15360" windowHeight="7635"/>
  </bookViews>
  <sheets>
    <sheet name="法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O85" i="4" s="1"/>
  <c r="EN6" i="5"/>
  <c r="EM6" i="5"/>
  <c r="EL6" i="5"/>
  <c r="EK6" i="5"/>
  <c r="EJ6" i="5"/>
  <c r="EI6" i="5"/>
  <c r="EH6" i="5"/>
  <c r="EG6" i="5"/>
  <c r="EF6" i="5"/>
  <c r="EE6" i="5"/>
  <c r="ED6" i="5"/>
  <c r="N85" i="4" s="1"/>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AT10" i="4" s="1"/>
  <c r="V6" i="5"/>
  <c r="AL10" i="4" s="1"/>
  <c r="U6" i="5"/>
  <c r="T6" i="5"/>
  <c r="AT8" i="4" s="1"/>
  <c r="S6" i="5"/>
  <c r="AL8" i="4" s="1"/>
  <c r="R6" i="5"/>
  <c r="Q6" i="5"/>
  <c r="W10" i="4" s="1"/>
  <c r="P6" i="5"/>
  <c r="O6" i="5"/>
  <c r="I10" i="4" s="1"/>
  <c r="N6" i="5"/>
  <c r="B10" i="4" s="1"/>
  <c r="M6" i="5"/>
  <c r="L6" i="5"/>
  <c r="W8" i="4" s="1"/>
  <c r="K6" i="5"/>
  <c r="P8" i="4" s="1"/>
  <c r="J6" i="5"/>
  <c r="I8" i="4" s="1"/>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M85" i="4"/>
  <c r="L85" i="4"/>
  <c r="K85" i="4"/>
  <c r="J85" i="4"/>
  <c r="I85" i="4"/>
  <c r="G85" i="4"/>
  <c r="BB10" i="4"/>
  <c r="AD10" i="4"/>
  <c r="P10" i="4"/>
  <c r="BB8" i="4"/>
  <c r="AD8" i="4"/>
  <c r="B6" i="4"/>
</calcChain>
</file>

<file path=xl/sharedStrings.xml><?xml version="1.0" encoding="utf-8"?>
<sst xmlns="http://schemas.openxmlformats.org/spreadsheetml/2006/main" count="257" uniqueCount="117">
  <si>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</si>
  <si>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</si>
  <si>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</si>
  <si>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</si>
  <si>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</si>
  <si>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</si>
  <si>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</si>
  <si>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</si>
  <si>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</si>
  <si>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</si>
  <si>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</si>
  <si>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</si>
  <si>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</si>
  <si>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</si>
  <si>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</si>
  <si>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</si>
  <si>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</si>
  <si>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</si>
  <si>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</si>
  <si>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</si>
  <si>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</si>
  <si>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</si>
  <si>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</si>
  <si>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</si>
  <si>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</si>
  <si>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</si>
  <si>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</si>
  <si>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</si>
  <si>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</si>
  <si>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</si>
  <si>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</si>
  <si>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</si>
  <si>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</si>
  <si>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</si>
  <si>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</si>
  <si>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</si>
  <si>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</si>
  <si>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</si>
  <si>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</si>
  <si>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</si>
  <si>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</si>
  <si>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</si>
  <si>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</si>
  <si>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</si>
  <si>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</si>
  <si>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</si>
  <si>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</si>
  <si>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</si>
  <si>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</si>
  <si>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</si>
  <si>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</si>
  <si>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</si>
  <si>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</si>
  <si>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</si>
  <si>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</si>
  <si>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</si>
  <si>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</si>
  <si>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</si>
  <si>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</si>
  <si>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</si>
  <si>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</si>
  <si>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</si>
  <si>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</si>
  <si>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</si>
  <si>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</si>
  <si>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</si>
  <si>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</si>
  <si>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</si>
  <si>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</si>
  <si>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</si>
  <si>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</si>
  <si>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</si>
  <si>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</si>
  <si>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</si>
  <si>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</si>
  <si>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</si>
  <si>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</si>
  <si>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</si>
  <si>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</si>
  <si>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</si>
  <si>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</si>
  <si>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</si>
  <si>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</si>
  <si>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</si>
  <si>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</si>
  <si>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</si>
  <si>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</si>
  <si>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</si>
  <si>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</si>
  <si>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</si>
  <si>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</si>
  <si>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</si>
  <si>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</si>
  <si>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</si>
  <si>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</si>
  <si>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</si>
  <si>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神奈川県　南足柄市</t>
  </si>
  <si>
    <t>法適用</t>
  </si>
  <si>
    <t>下水道事業</t>
  </si>
  <si>
    <t>公共下水道</t>
  </si>
  <si>
    <t>Bd1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</si>
  <si>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</si>
  <si>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</si>
  <si>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</si>
  <si>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</si>
  <si>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</si>
  <si>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</si>
  <si>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</si>
  <si>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</si>
  <si>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</si>
  <si>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</si>
  <si>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</si>
  <si>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</si>
  <si>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</si>
  <si>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平成29年度に地方公営企業法を適用したことにより、累積減価償却費はまだ低く、①有形固定資産減価償却率も低くなっておりますが、今後、上昇していく見込みです。
　現時点では、耐用年数を超える管渠がないため、②管渠老朽化率と③管渠改善率はありません。しかしながら、近い将来、本格的な更新時期を迎えるため、老朽化率の発生が見込まれます。財源と投資のバランスを考慮しながら、計画的かつ効率的に施設の老朽化対策を行っていく必要があります。</t>
    <rPh sb="1" eb="3">
      <t>ヘイセイ</t>
    </rPh>
    <rPh sb="5" eb="7">
      <t>ネンド</t>
    </rPh>
    <rPh sb="8" eb="10">
      <t>チホウ</t>
    </rPh>
    <rPh sb="10" eb="12">
      <t>コウエイ</t>
    </rPh>
    <rPh sb="12" eb="14">
      <t>キギョウ</t>
    </rPh>
    <rPh sb="14" eb="15">
      <t>ホウ</t>
    </rPh>
    <rPh sb="16" eb="18">
      <t>テキヨウ</t>
    </rPh>
    <rPh sb="26" eb="28">
      <t>ルイセキ</t>
    </rPh>
    <rPh sb="28" eb="30">
      <t>ゲンカ</t>
    </rPh>
    <rPh sb="30" eb="32">
      <t>ショウキャク</t>
    </rPh>
    <rPh sb="32" eb="33">
      <t>ヒ</t>
    </rPh>
    <rPh sb="36" eb="37">
      <t>ヒク</t>
    </rPh>
    <rPh sb="40" eb="42">
      <t>ユウケイ</t>
    </rPh>
    <rPh sb="42" eb="44">
      <t>コテイ</t>
    </rPh>
    <rPh sb="44" eb="46">
      <t>シサン</t>
    </rPh>
    <rPh sb="46" eb="48">
      <t>ゲンカ</t>
    </rPh>
    <rPh sb="48" eb="50">
      <t>ショウキャク</t>
    </rPh>
    <rPh sb="50" eb="51">
      <t>リツ</t>
    </rPh>
    <rPh sb="52" eb="53">
      <t>ヒク</t>
    </rPh>
    <rPh sb="63" eb="65">
      <t>コンゴ</t>
    </rPh>
    <rPh sb="66" eb="68">
      <t>ジョウショウ</t>
    </rPh>
    <rPh sb="72" eb="74">
      <t>ミコ</t>
    </rPh>
    <rPh sb="80" eb="83">
      <t>ゲンジテン</t>
    </rPh>
    <rPh sb="86" eb="88">
      <t>タイヨウ</t>
    </rPh>
    <rPh sb="88" eb="90">
      <t>ネンスウ</t>
    </rPh>
    <rPh sb="91" eb="92">
      <t>コ</t>
    </rPh>
    <rPh sb="94" eb="96">
      <t>カンキョ</t>
    </rPh>
    <rPh sb="103" eb="105">
      <t>カンキョ</t>
    </rPh>
    <rPh sb="105" eb="108">
      <t>ロウキュウカ</t>
    </rPh>
    <rPh sb="108" eb="109">
      <t>リツ</t>
    </rPh>
    <rPh sb="111" eb="113">
      <t>カンキョ</t>
    </rPh>
    <rPh sb="113" eb="115">
      <t>カイゼン</t>
    </rPh>
    <rPh sb="115" eb="116">
      <t>リツ</t>
    </rPh>
    <rPh sb="130" eb="131">
      <t>チカ</t>
    </rPh>
    <rPh sb="132" eb="134">
      <t>ショウライ</t>
    </rPh>
    <rPh sb="135" eb="138">
      <t>ホンカクテキ</t>
    </rPh>
    <rPh sb="139" eb="141">
      <t>コウシン</t>
    </rPh>
    <rPh sb="141" eb="143">
      <t>ジキ</t>
    </rPh>
    <rPh sb="144" eb="145">
      <t>ムカ</t>
    </rPh>
    <rPh sb="150" eb="153">
      <t>ロウキュウカ</t>
    </rPh>
    <rPh sb="153" eb="154">
      <t>リツ</t>
    </rPh>
    <rPh sb="155" eb="157">
      <t>ハッセイ</t>
    </rPh>
    <rPh sb="158" eb="160">
      <t>ミコ</t>
    </rPh>
    <rPh sb="168" eb="170">
      <t>トウシ</t>
    </rPh>
    <rPh sb="183" eb="186">
      <t>ケイカクテキ</t>
    </rPh>
    <rPh sb="188" eb="191">
      <t>コウリツテキ</t>
    </rPh>
    <rPh sb="201" eb="202">
      <t>オコナ</t>
    </rPh>
    <rPh sb="206" eb="208">
      <t>ヒツヨウ</t>
    </rPh>
    <phoneticPr fontId="4"/>
  </si>
  <si>
    <t>　新規企業が通年稼働となったことにより、使用料収入は右肩上がりとなりましたが、既存の企業の排水量は年々減少傾向にあるため、今後の使用料収入は楽観できない状況です。
　そのような状況の中、未普及地域の早期概成と同時に、老朽化に伴う更新事業も本格化することから、将来の更新事業に向けた資金の確保も必要となります。
　今後も財政推計を注視しながら、適正な維持管理費や使用料について継続的に検討を行い、安定した事業運営を目指していきます。</t>
    <rPh sb="20" eb="23">
      <t>シヨウリョウ</t>
    </rPh>
    <rPh sb="23" eb="25">
      <t>シュウニュウ</t>
    </rPh>
    <rPh sb="26" eb="28">
      <t>ミギカタ</t>
    </rPh>
    <rPh sb="28" eb="29">
      <t>ア</t>
    </rPh>
    <rPh sb="39" eb="41">
      <t>キゾン</t>
    </rPh>
    <rPh sb="42" eb="44">
      <t>キギョウ</t>
    </rPh>
    <rPh sb="45" eb="47">
      <t>ハイスイ</t>
    </rPh>
    <rPh sb="47" eb="48">
      <t>リョウ</t>
    </rPh>
    <rPh sb="49" eb="51">
      <t>ネンネン</t>
    </rPh>
    <rPh sb="51" eb="53">
      <t>ゲンショウ</t>
    </rPh>
    <rPh sb="53" eb="55">
      <t>ケイコウ</t>
    </rPh>
    <rPh sb="61" eb="63">
      <t>コンゴ</t>
    </rPh>
    <rPh sb="64" eb="67">
      <t>シヨウリョウ</t>
    </rPh>
    <rPh sb="67" eb="69">
      <t>シュウニュウ</t>
    </rPh>
    <rPh sb="70" eb="72">
      <t>ラッカン</t>
    </rPh>
    <rPh sb="76" eb="78">
      <t>ジョウキョウ</t>
    </rPh>
    <rPh sb="88" eb="90">
      <t>ジョウキョウ</t>
    </rPh>
    <rPh sb="91" eb="92">
      <t>ナカ</t>
    </rPh>
    <rPh sb="108" eb="111">
      <t>ロウキュウカ</t>
    </rPh>
    <rPh sb="112" eb="113">
      <t>トモナ</t>
    </rPh>
    <rPh sb="114" eb="116">
      <t>コウシン</t>
    </rPh>
    <rPh sb="116" eb="118">
      <t>ジギョウ</t>
    </rPh>
    <rPh sb="129" eb="131">
      <t>ショウライ</t>
    </rPh>
    <rPh sb="132" eb="134">
      <t>コウシン</t>
    </rPh>
    <rPh sb="134" eb="136">
      <t>ジギョウ</t>
    </rPh>
    <rPh sb="137" eb="138">
      <t>ム</t>
    </rPh>
    <rPh sb="140" eb="142">
      <t>シキン</t>
    </rPh>
    <rPh sb="143" eb="145">
      <t>カクホ</t>
    </rPh>
    <rPh sb="146" eb="148">
      <t>ヒツヨウ</t>
    </rPh>
    <rPh sb="156" eb="158">
      <t>コンゴ</t>
    </rPh>
    <rPh sb="171" eb="173">
      <t>テキセイ</t>
    </rPh>
    <rPh sb="174" eb="176">
      <t>イジ</t>
    </rPh>
    <rPh sb="176" eb="178">
      <t>カンリ</t>
    </rPh>
    <rPh sb="178" eb="179">
      <t>ヒ</t>
    </rPh>
    <rPh sb="180" eb="183">
      <t>シヨウリョウ</t>
    </rPh>
    <rPh sb="187" eb="190">
      <t>ケイゾクテキ</t>
    </rPh>
    <rPh sb="191" eb="193">
      <t>ケントウ</t>
    </rPh>
    <rPh sb="194" eb="195">
      <t>オコナ</t>
    </rPh>
    <rPh sb="197" eb="199">
      <t>アンテイ</t>
    </rPh>
    <rPh sb="201" eb="203">
      <t>ジギョウ</t>
    </rPh>
    <rPh sb="203" eb="205">
      <t>ウンエイ</t>
    </rPh>
    <rPh sb="206" eb="208">
      <t>メザ</t>
    </rPh>
    <phoneticPr fontId="4"/>
  </si>
  <si>
    <t>　①経常収支比率は100％を超え、②累積欠損金比率がなく、経営状況は比較的健全と言えます。
　③流動比率は年々改善され、類似団体平均値や全国平均を上回っていますが、短期的な債務に対する支払い能力は余裕がない状態です。
　④企業債残高対事業規模比率は、類似団体平均値よりも低くなっています。しかしながら、今後は未普及地域の整備に加え、老朽化した管渠の更新も想定されることから、企業債借入額の増とともに、比率が高まることが予測されます。
　⑤経費回収率は、類似団体平均値や全国平均よりも低く、⑥汚水処理原価と使用料単価で差損が生じている状態です。使用料で賄うべき経費を使用料で賄えるよう、適正な使用料収入の確保が必要となっていますが、コロナ禍による社会情勢の影響を受け使用料改定が延期となっています。
　本市は、処理施設を有していないため、⑦施設利用率はありません。
　⑧水洗化率については、接続率の向上に努め、類似団体平均値や全国平均よりも高い数値を維持しております。</t>
    <rPh sb="2" eb="4">
      <t>ケイジョウ</t>
    </rPh>
    <rPh sb="4" eb="6">
      <t>シュウシ</t>
    </rPh>
    <rPh sb="6" eb="8">
      <t>ヒリツ</t>
    </rPh>
    <rPh sb="14" eb="15">
      <t>コ</t>
    </rPh>
    <rPh sb="18" eb="20">
      <t>ルイセキ</t>
    </rPh>
    <rPh sb="20" eb="22">
      <t>ケッソン</t>
    </rPh>
    <rPh sb="22" eb="23">
      <t>キン</t>
    </rPh>
    <rPh sb="23" eb="25">
      <t>ヒリツ</t>
    </rPh>
    <rPh sb="34" eb="37">
      <t>ヒカクテキ</t>
    </rPh>
    <rPh sb="40" eb="41">
      <t>イ</t>
    </rPh>
    <rPh sb="48" eb="50">
      <t>リュウドウ</t>
    </rPh>
    <rPh sb="50" eb="52">
      <t>ヒリツ</t>
    </rPh>
    <rPh sb="53" eb="55">
      <t>ネンネン</t>
    </rPh>
    <rPh sb="60" eb="62">
      <t>ルイジ</t>
    </rPh>
    <rPh sb="62" eb="64">
      <t>ダンタイ</t>
    </rPh>
    <rPh sb="64" eb="67">
      <t>ヘイキンチ</t>
    </rPh>
    <rPh sb="68" eb="70">
      <t>ゼンコク</t>
    </rPh>
    <rPh sb="70" eb="72">
      <t>ヘイキン</t>
    </rPh>
    <rPh sb="73" eb="75">
      <t>ウワマワ</t>
    </rPh>
    <rPh sb="82" eb="85">
      <t>タンキテキ</t>
    </rPh>
    <rPh sb="86" eb="88">
      <t>サイム</t>
    </rPh>
    <rPh sb="89" eb="90">
      <t>タイ</t>
    </rPh>
    <rPh sb="92" eb="94">
      <t>シハライ</t>
    </rPh>
    <rPh sb="95" eb="97">
      <t>ノウリョク</t>
    </rPh>
    <rPh sb="98" eb="100">
      <t>ヨユウ</t>
    </rPh>
    <rPh sb="103" eb="105">
      <t>ジョウタイ</t>
    </rPh>
    <rPh sb="111" eb="113">
      <t>キギョウ</t>
    </rPh>
    <rPh sb="113" eb="114">
      <t>サイ</t>
    </rPh>
    <rPh sb="114" eb="116">
      <t>ザンダカ</t>
    </rPh>
    <rPh sb="116" eb="117">
      <t>タイ</t>
    </rPh>
    <rPh sb="117" eb="119">
      <t>ジギョウ</t>
    </rPh>
    <rPh sb="119" eb="121">
      <t>キボ</t>
    </rPh>
    <rPh sb="121" eb="123">
      <t>ヒリツ</t>
    </rPh>
    <rPh sb="125" eb="127">
      <t>ルイジ</t>
    </rPh>
    <rPh sb="127" eb="129">
      <t>ダンタイ</t>
    </rPh>
    <rPh sb="129" eb="131">
      <t>ヘイキン</t>
    </rPh>
    <rPh sb="131" eb="132">
      <t>チ</t>
    </rPh>
    <rPh sb="135" eb="136">
      <t>ヒク</t>
    </rPh>
    <rPh sb="151" eb="153">
      <t>コンゴ</t>
    </rPh>
    <rPh sb="154" eb="157">
      <t>ミフキュウ</t>
    </rPh>
    <rPh sb="157" eb="159">
      <t>チイキ</t>
    </rPh>
    <rPh sb="160" eb="162">
      <t>セイビ</t>
    </rPh>
    <rPh sb="163" eb="164">
      <t>クワ</t>
    </rPh>
    <rPh sb="166" eb="169">
      <t>ロウキュウカ</t>
    </rPh>
    <rPh sb="171" eb="173">
      <t>カンキョ</t>
    </rPh>
    <rPh sb="174" eb="176">
      <t>コウシン</t>
    </rPh>
    <rPh sb="177" eb="179">
      <t>ソウテイ</t>
    </rPh>
    <rPh sb="187" eb="189">
      <t>キギョウ</t>
    </rPh>
    <rPh sb="189" eb="190">
      <t>サイ</t>
    </rPh>
    <rPh sb="190" eb="192">
      <t>カリイレ</t>
    </rPh>
    <rPh sb="192" eb="193">
      <t>ガク</t>
    </rPh>
    <rPh sb="194" eb="195">
      <t>ゾウ</t>
    </rPh>
    <rPh sb="200" eb="202">
      <t>ヒリツ</t>
    </rPh>
    <rPh sb="203" eb="204">
      <t>タカ</t>
    </rPh>
    <rPh sb="209" eb="211">
      <t>ヨソク</t>
    </rPh>
    <rPh sb="219" eb="221">
      <t>ケイヒ</t>
    </rPh>
    <rPh sb="221" eb="223">
      <t>カイシュウ</t>
    </rPh>
    <rPh sb="223" eb="224">
      <t>リツ</t>
    </rPh>
    <rPh sb="226" eb="228">
      <t>ルイジ</t>
    </rPh>
    <rPh sb="228" eb="230">
      <t>ダンタイ</t>
    </rPh>
    <rPh sb="230" eb="233">
      <t>ヘイキンチ</t>
    </rPh>
    <rPh sb="234" eb="236">
      <t>ゼンコク</t>
    </rPh>
    <rPh sb="236" eb="238">
      <t>ヘイキン</t>
    </rPh>
    <rPh sb="241" eb="242">
      <t>ヒク</t>
    </rPh>
    <rPh sb="245" eb="247">
      <t>オスイ</t>
    </rPh>
    <rPh sb="247" eb="249">
      <t>ショリ</t>
    </rPh>
    <rPh sb="249" eb="251">
      <t>ゲンカ</t>
    </rPh>
    <rPh sb="252" eb="255">
      <t>シヨウリョウ</t>
    </rPh>
    <rPh sb="255" eb="257">
      <t>タンカ</t>
    </rPh>
    <rPh sb="258" eb="260">
      <t>サソン</t>
    </rPh>
    <rPh sb="261" eb="262">
      <t>ショウ</t>
    </rPh>
    <rPh sb="266" eb="268">
      <t>ジョウタイ</t>
    </rPh>
    <rPh sb="271" eb="274">
      <t>シヨウリョウ</t>
    </rPh>
    <rPh sb="275" eb="276">
      <t>マカナ</t>
    </rPh>
    <rPh sb="279" eb="281">
      <t>ケイヒ</t>
    </rPh>
    <rPh sb="282" eb="285">
      <t>シヨウリョウ</t>
    </rPh>
    <rPh sb="286" eb="287">
      <t>マカナ</t>
    </rPh>
    <rPh sb="292" eb="294">
      <t>テキセイ</t>
    </rPh>
    <rPh sb="295" eb="298">
      <t>シヨウリョウ</t>
    </rPh>
    <rPh sb="298" eb="300">
      <t>シュウニュウ</t>
    </rPh>
    <rPh sb="301" eb="303">
      <t>カクホ</t>
    </rPh>
    <rPh sb="304" eb="306">
      <t>ヒツヨウ</t>
    </rPh>
    <rPh sb="318" eb="319">
      <t>カ</t>
    </rPh>
    <rPh sb="327" eb="329">
      <t>エイキョウ</t>
    </rPh>
    <rPh sb="330" eb="331">
      <t>ウ</t>
    </rPh>
    <rPh sb="378" eb="379">
      <t>ホン</t>
    </rPh>
    <rPh sb="379" eb="380">
      <t>シ</t>
    </rPh>
    <rPh sb="382" eb="384">
      <t>ショリ</t>
    </rPh>
    <rPh sb="384" eb="386">
      <t>シセツ</t>
    </rPh>
    <rPh sb="387" eb="388">
      <t>ユウ</t>
    </rPh>
    <rPh sb="397" eb="399">
      <t>シセツ</t>
    </rPh>
    <rPh sb="399" eb="401">
      <t>リヨウ</t>
    </rPh>
    <rPh sb="401" eb="402">
      <t>リツ</t>
    </rPh>
    <rPh sb="408" eb="411">
      <t>ヘイキンチ</t>
    </rPh>
    <rPh sb="415" eb="418">
      <t>スイセンカ</t>
    </rPh>
    <rPh sb="418" eb="419">
      <t>リツ</t>
    </rPh>
    <rPh sb="425" eb="427">
      <t>セツゾク</t>
    </rPh>
    <rPh sb="427" eb="428">
      <t>リツ</t>
    </rPh>
    <rPh sb="429" eb="431">
      <t>コウジョウ</t>
    </rPh>
    <rPh sb="432" eb="433">
      <t>ツトルイジダンタイゼンコクヘイキンタカスウチイジ</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</si>
</sst>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formatCode="#,##0.00;&quot;△&quot;#,##0.00;&quot;-&quot;">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39D5-4CA8-B3E9-7E663F997CF6}"/>
            </c:ext>
          </c:extLst>
        </c:ser>
        <c:dLbls>
          <c:showLegendKey val="0"/>
          <c:showVal val="0"/>
          <c:showCatName val="0"/>
          <c:showSerName val="0"/>
          <c:showPercent val="0"/>
          <c:showBubbleSize val="0"/>
        </c:dLbls>
        <c:gapWidth val="150"/>
        <c:axId val="368220408"/>
        <c:axId val="368238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0.06</c:v>
                </c:pt>
                <c:pt idx="2">
                  <c:v>0.04</c:v>
                </c:pt>
                <c:pt idx="3">
                  <c:v>0.09</c:v>
                </c:pt>
                <c:pt idx="4">
                  <c:v>0.09</c:v>
                </c:pt>
              </c:numCache>
            </c:numRef>
          </c:val>
          <c:smooth val="0"/>
          <c:extLst xmlns:c16r2="http://schemas.microsoft.com/office/drawing/2015/06/chart">
            <c:ext xmlns:c16="http://schemas.microsoft.com/office/drawing/2014/chart" uri="{C3380CC4-5D6E-409C-BE32-E72D297353CC}">
              <c16:uniqueId val="{00000001-39D5-4CA8-B3E9-7E663F997CF6}"/>
            </c:ext>
          </c:extLst>
        </c:ser>
        <c:dLbls>
          <c:showLegendKey val="0"/>
          <c:showVal val="0"/>
          <c:showCatName val="0"/>
          <c:showSerName val="0"/>
          <c:showPercent val="0"/>
          <c:showBubbleSize val="0"/>
        </c:dLbls>
        <c:marker val="1"/>
        <c:smooth val="0"/>
        <c:axId val="368220408"/>
        <c:axId val="368238712"/>
      </c:lineChart>
      <c:dateAx>
        <c:axId val="368220408"/>
        <c:scaling>
          <c:orientation val="minMax"/>
        </c:scaling>
        <c:delete val="1"/>
        <c:axPos val="b"/>
        <c:numFmt formatCode="&quot;H&quot;yy" sourceLinked="1"/>
        <c:majorTickMark val="none"/>
        <c:minorTickMark val="none"/>
        <c:tickLblPos val="none"/>
        <c:crossAx val="368238712"/>
        <c:crosses val="autoZero"/>
        <c:auto val="1"/>
        <c:lblOffset val="100"/>
        <c:baseTimeUnit val="years"/>
      </c:dateAx>
      <c:valAx>
        <c:axId val="368238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8220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6E93-4F43-AA77-8BF8285173E4}"/>
            </c:ext>
          </c:extLst>
        </c:ser>
        <c:dLbls>
          <c:showLegendKey val="0"/>
          <c:showVal val="0"/>
          <c:showCatName val="0"/>
          <c:showSerName val="0"/>
          <c:showPercent val="0"/>
          <c:showBubbleSize val="0"/>
        </c:dLbls>
        <c:gapWidth val="150"/>
        <c:axId val="368542864"/>
        <c:axId val="3685424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59.9</c:v>
                </c:pt>
                <c:pt idx="2">
                  <c:v>64.510000000000005</c:v>
                </c:pt>
                <c:pt idx="3">
                  <c:v>68.31</c:v>
                </c:pt>
                <c:pt idx="4">
                  <c:v>65.28</c:v>
                </c:pt>
              </c:numCache>
            </c:numRef>
          </c:val>
          <c:smooth val="0"/>
          <c:extLst xmlns:c16r2="http://schemas.microsoft.com/office/drawing/2015/06/chart">
            <c:ext xmlns:c16="http://schemas.microsoft.com/office/drawing/2014/chart" uri="{C3380CC4-5D6E-409C-BE32-E72D297353CC}">
              <c16:uniqueId val="{00000001-6E93-4F43-AA77-8BF8285173E4}"/>
            </c:ext>
          </c:extLst>
        </c:ser>
        <c:dLbls>
          <c:showLegendKey val="0"/>
          <c:showVal val="0"/>
          <c:showCatName val="0"/>
          <c:showSerName val="0"/>
          <c:showPercent val="0"/>
          <c:showBubbleSize val="0"/>
        </c:dLbls>
        <c:marker val="1"/>
        <c:smooth val="0"/>
        <c:axId val="368542864"/>
        <c:axId val="368542472"/>
      </c:lineChart>
      <c:dateAx>
        <c:axId val="368542864"/>
        <c:scaling>
          <c:orientation val="minMax"/>
        </c:scaling>
        <c:delete val="1"/>
        <c:axPos val="b"/>
        <c:numFmt formatCode="&quot;H&quot;yy" sourceLinked="1"/>
        <c:majorTickMark val="none"/>
        <c:minorTickMark val="none"/>
        <c:tickLblPos val="none"/>
        <c:crossAx val="368542472"/>
        <c:crosses val="autoZero"/>
        <c:auto val="1"/>
        <c:lblOffset val="100"/>
        <c:baseTimeUnit val="years"/>
      </c:dateAx>
      <c:valAx>
        <c:axId val="368542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8542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0</c:v>
                </c:pt>
                <c:pt idx="1">
                  <c:v>97.09</c:v>
                </c:pt>
                <c:pt idx="2">
                  <c:v>97.36</c:v>
                </c:pt>
                <c:pt idx="3">
                  <c:v>97.88</c:v>
                </c:pt>
                <c:pt idx="4">
                  <c:v>98.59</c:v>
                </c:pt>
              </c:numCache>
            </c:numRef>
          </c:val>
          <c:extLst xmlns:c16r2="http://schemas.microsoft.com/office/drawing/2015/06/chart">
            <c:ext xmlns:c16="http://schemas.microsoft.com/office/drawing/2014/chart" uri="{C3380CC4-5D6E-409C-BE32-E72D297353CC}">
              <c16:uniqueId val="{00000000-5344-4852-8885-89BB587796F2}"/>
            </c:ext>
          </c:extLst>
        </c:ser>
        <c:dLbls>
          <c:showLegendKey val="0"/>
          <c:showVal val="0"/>
          <c:showCatName val="0"/>
          <c:showSerName val="0"/>
          <c:showPercent val="0"/>
          <c:showBubbleSize val="0"/>
        </c:dLbls>
        <c:gapWidth val="150"/>
        <c:axId val="367167448"/>
        <c:axId val="3671650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92.4</c:v>
                </c:pt>
                <c:pt idx="2">
                  <c:v>91.62</c:v>
                </c:pt>
                <c:pt idx="3">
                  <c:v>92.62</c:v>
                </c:pt>
                <c:pt idx="4">
                  <c:v>92.72</c:v>
                </c:pt>
              </c:numCache>
            </c:numRef>
          </c:val>
          <c:smooth val="0"/>
          <c:extLst xmlns:c16r2="http://schemas.microsoft.com/office/drawing/2015/06/chart">
            <c:ext xmlns:c16="http://schemas.microsoft.com/office/drawing/2014/chart" uri="{C3380CC4-5D6E-409C-BE32-E72D297353CC}">
              <c16:uniqueId val="{00000001-5344-4852-8885-89BB587796F2}"/>
            </c:ext>
          </c:extLst>
        </c:ser>
        <c:dLbls>
          <c:showLegendKey val="0"/>
          <c:showVal val="0"/>
          <c:showCatName val="0"/>
          <c:showSerName val="0"/>
          <c:showPercent val="0"/>
          <c:showBubbleSize val="0"/>
        </c:dLbls>
        <c:marker val="1"/>
        <c:smooth val="0"/>
        <c:axId val="367167448"/>
        <c:axId val="367165096"/>
      </c:lineChart>
      <c:dateAx>
        <c:axId val="367167448"/>
        <c:scaling>
          <c:orientation val="minMax"/>
        </c:scaling>
        <c:delete val="1"/>
        <c:axPos val="b"/>
        <c:numFmt formatCode="&quot;H&quot;yy" sourceLinked="1"/>
        <c:majorTickMark val="none"/>
        <c:minorTickMark val="none"/>
        <c:tickLblPos val="none"/>
        <c:crossAx val="367165096"/>
        <c:crosses val="autoZero"/>
        <c:auto val="1"/>
        <c:lblOffset val="100"/>
        <c:baseTimeUnit val="years"/>
      </c:dateAx>
      <c:valAx>
        <c:axId val="367165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7167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0</c:v>
                </c:pt>
                <c:pt idx="1">
                  <c:v>104.5</c:v>
                </c:pt>
                <c:pt idx="2">
                  <c:v>111.47</c:v>
                </c:pt>
                <c:pt idx="3">
                  <c:v>109.14</c:v>
                </c:pt>
                <c:pt idx="4">
                  <c:v>106.97</c:v>
                </c:pt>
              </c:numCache>
            </c:numRef>
          </c:val>
          <c:extLst xmlns:c16r2="http://schemas.microsoft.com/office/drawing/2015/06/chart">
            <c:ext xmlns:c16="http://schemas.microsoft.com/office/drawing/2014/chart" uri="{C3380CC4-5D6E-409C-BE32-E72D297353CC}">
              <c16:uniqueId val="{00000000-30D2-4A79-9EE4-C42F37348C65}"/>
            </c:ext>
          </c:extLst>
        </c:ser>
        <c:dLbls>
          <c:showLegendKey val="0"/>
          <c:showVal val="0"/>
          <c:showCatName val="0"/>
          <c:showSerName val="0"/>
          <c:showPercent val="0"/>
          <c:showBubbleSize val="0"/>
        </c:dLbls>
        <c:gapWidth val="150"/>
        <c:axId val="368284976"/>
        <c:axId val="3671690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106.66</c:v>
                </c:pt>
                <c:pt idx="2">
                  <c:v>106.25</c:v>
                </c:pt>
                <c:pt idx="3">
                  <c:v>106.99</c:v>
                </c:pt>
                <c:pt idx="4">
                  <c:v>107.85</c:v>
                </c:pt>
              </c:numCache>
            </c:numRef>
          </c:val>
          <c:smooth val="0"/>
          <c:extLst xmlns:c16r2="http://schemas.microsoft.com/office/drawing/2015/06/chart">
            <c:ext xmlns:c16="http://schemas.microsoft.com/office/drawing/2014/chart" uri="{C3380CC4-5D6E-409C-BE32-E72D297353CC}">
              <c16:uniqueId val="{00000001-30D2-4A79-9EE4-C42F37348C65}"/>
            </c:ext>
          </c:extLst>
        </c:ser>
        <c:dLbls>
          <c:showLegendKey val="0"/>
          <c:showVal val="0"/>
          <c:showCatName val="0"/>
          <c:showSerName val="0"/>
          <c:showPercent val="0"/>
          <c:showBubbleSize val="0"/>
        </c:dLbls>
        <c:marker val="1"/>
        <c:smooth val="0"/>
        <c:axId val="368284976"/>
        <c:axId val="367169016"/>
      </c:lineChart>
      <c:dateAx>
        <c:axId val="368284976"/>
        <c:scaling>
          <c:orientation val="minMax"/>
        </c:scaling>
        <c:delete val="1"/>
        <c:axPos val="b"/>
        <c:numFmt formatCode="&quot;H&quot;yy" sourceLinked="1"/>
        <c:majorTickMark val="none"/>
        <c:minorTickMark val="none"/>
        <c:tickLblPos val="none"/>
        <c:crossAx val="367169016"/>
        <c:crosses val="autoZero"/>
        <c:auto val="1"/>
        <c:lblOffset val="100"/>
        <c:baseTimeUnit val="years"/>
      </c:dateAx>
      <c:valAx>
        <c:axId val="367169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8284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0</c:v>
                </c:pt>
                <c:pt idx="1">
                  <c:v>3.25</c:v>
                </c:pt>
                <c:pt idx="2">
                  <c:v>6.45</c:v>
                </c:pt>
                <c:pt idx="3">
                  <c:v>9.58</c:v>
                </c:pt>
                <c:pt idx="4">
                  <c:v>12.62</c:v>
                </c:pt>
              </c:numCache>
            </c:numRef>
          </c:val>
          <c:extLst xmlns:c16r2="http://schemas.microsoft.com/office/drawing/2015/06/chart">
            <c:ext xmlns:c16="http://schemas.microsoft.com/office/drawing/2014/chart" uri="{C3380CC4-5D6E-409C-BE32-E72D297353CC}">
              <c16:uniqueId val="{00000000-A3F8-4F0D-A252-4182A60C5F61}"/>
            </c:ext>
          </c:extLst>
        </c:ser>
        <c:dLbls>
          <c:showLegendKey val="0"/>
          <c:showVal val="0"/>
          <c:showCatName val="0"/>
          <c:showSerName val="0"/>
          <c:showPercent val="0"/>
          <c:showBubbleSize val="0"/>
        </c:dLbls>
        <c:gapWidth val="150"/>
        <c:axId val="367163528"/>
        <c:axId val="3671639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20.56</c:v>
                </c:pt>
                <c:pt idx="2">
                  <c:v>14.75</c:v>
                </c:pt>
                <c:pt idx="3">
                  <c:v>26.36</c:v>
                </c:pt>
                <c:pt idx="4">
                  <c:v>23.79</c:v>
                </c:pt>
              </c:numCache>
            </c:numRef>
          </c:val>
          <c:smooth val="0"/>
          <c:extLst xmlns:c16r2="http://schemas.microsoft.com/office/drawing/2015/06/chart">
            <c:ext xmlns:c16="http://schemas.microsoft.com/office/drawing/2014/chart" uri="{C3380CC4-5D6E-409C-BE32-E72D297353CC}">
              <c16:uniqueId val="{00000001-A3F8-4F0D-A252-4182A60C5F61}"/>
            </c:ext>
          </c:extLst>
        </c:ser>
        <c:dLbls>
          <c:showLegendKey val="0"/>
          <c:showVal val="0"/>
          <c:showCatName val="0"/>
          <c:showSerName val="0"/>
          <c:showPercent val="0"/>
          <c:showBubbleSize val="0"/>
        </c:dLbls>
        <c:marker val="1"/>
        <c:smooth val="0"/>
        <c:axId val="367163528"/>
        <c:axId val="367163920"/>
      </c:lineChart>
      <c:dateAx>
        <c:axId val="367163528"/>
        <c:scaling>
          <c:orientation val="minMax"/>
        </c:scaling>
        <c:delete val="1"/>
        <c:axPos val="b"/>
        <c:numFmt formatCode="&quot;H&quot;yy" sourceLinked="1"/>
        <c:majorTickMark val="none"/>
        <c:minorTickMark val="none"/>
        <c:tickLblPos val="none"/>
        <c:crossAx val="367163920"/>
        <c:crosses val="autoZero"/>
        <c:auto val="1"/>
        <c:lblOffset val="100"/>
        <c:baseTimeUnit val="years"/>
      </c:dateAx>
      <c:valAx>
        <c:axId val="367163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7163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formatCode="#,##0.00;&quot;△&quot;#,##0.00;&quot;-&quot;">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C8C2-45DC-B0B0-986B002A5B42}"/>
            </c:ext>
          </c:extLst>
        </c:ser>
        <c:dLbls>
          <c:showLegendKey val="0"/>
          <c:showVal val="0"/>
          <c:showCatName val="0"/>
          <c:showSerName val="0"/>
          <c:showPercent val="0"/>
          <c:showBubbleSize val="0"/>
        </c:dLbls>
        <c:gapWidth val="150"/>
        <c:axId val="367164312"/>
        <c:axId val="3671682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0.42</c:v>
                </c:pt>
                <c:pt idx="2">
                  <c:v>0.25</c:v>
                </c:pt>
                <c:pt idx="3">
                  <c:v>1.43</c:v>
                </c:pt>
                <c:pt idx="4">
                  <c:v>1.22</c:v>
                </c:pt>
              </c:numCache>
            </c:numRef>
          </c:val>
          <c:smooth val="0"/>
          <c:extLst xmlns:c16r2="http://schemas.microsoft.com/office/drawing/2015/06/chart">
            <c:ext xmlns:c16="http://schemas.microsoft.com/office/drawing/2014/chart" uri="{C3380CC4-5D6E-409C-BE32-E72D297353CC}">
              <c16:uniqueId val="{00000001-C8C2-45DC-B0B0-986B002A5B42}"/>
            </c:ext>
          </c:extLst>
        </c:ser>
        <c:dLbls>
          <c:showLegendKey val="0"/>
          <c:showVal val="0"/>
          <c:showCatName val="0"/>
          <c:showSerName val="0"/>
          <c:showPercent val="0"/>
          <c:showBubbleSize val="0"/>
        </c:dLbls>
        <c:marker val="1"/>
        <c:smooth val="0"/>
        <c:axId val="367164312"/>
        <c:axId val="367168232"/>
      </c:lineChart>
      <c:dateAx>
        <c:axId val="367164312"/>
        <c:scaling>
          <c:orientation val="minMax"/>
        </c:scaling>
        <c:delete val="1"/>
        <c:axPos val="b"/>
        <c:numFmt formatCode="&quot;H&quot;yy" sourceLinked="1"/>
        <c:majorTickMark val="none"/>
        <c:minorTickMark val="none"/>
        <c:tickLblPos val="none"/>
        <c:crossAx val="367168232"/>
        <c:crosses val="autoZero"/>
        <c:auto val="1"/>
        <c:lblOffset val="100"/>
        <c:baseTimeUnit val="years"/>
      </c:dateAx>
      <c:valAx>
        <c:axId val="367168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7164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formatCode="#,##0.00;&quot;△&quot;#,##0.00;&quot;-&quot;">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56ED-4849-A578-42975DC40BB9}"/>
            </c:ext>
          </c:extLst>
        </c:ser>
        <c:dLbls>
          <c:showLegendKey val="0"/>
          <c:showVal val="0"/>
          <c:showCatName val="0"/>
          <c:showSerName val="0"/>
          <c:showPercent val="0"/>
          <c:showBubbleSize val="0"/>
        </c:dLbls>
        <c:gapWidth val="150"/>
        <c:axId val="367169408"/>
        <c:axId val="367161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0.72</c:v>
                </c:pt>
                <c:pt idx="2">
                  <c:v>0.78</c:v>
                </c:pt>
                <c:pt idx="3">
                  <c:v>7.42</c:v>
                </c:pt>
                <c:pt idx="4">
                  <c:v>4.72</c:v>
                </c:pt>
              </c:numCache>
            </c:numRef>
          </c:val>
          <c:smooth val="0"/>
          <c:extLst xmlns:c16r2="http://schemas.microsoft.com/office/drawing/2015/06/chart">
            <c:ext xmlns:c16="http://schemas.microsoft.com/office/drawing/2014/chart" uri="{C3380CC4-5D6E-409C-BE32-E72D297353CC}">
              <c16:uniqueId val="{00000001-56ED-4849-A578-42975DC40BB9}"/>
            </c:ext>
          </c:extLst>
        </c:ser>
        <c:dLbls>
          <c:showLegendKey val="0"/>
          <c:showVal val="0"/>
          <c:showCatName val="0"/>
          <c:showSerName val="0"/>
          <c:showPercent val="0"/>
          <c:showBubbleSize val="0"/>
        </c:dLbls>
        <c:marker val="1"/>
        <c:smooth val="0"/>
        <c:axId val="367169408"/>
        <c:axId val="367161960"/>
      </c:lineChart>
      <c:dateAx>
        <c:axId val="367169408"/>
        <c:scaling>
          <c:orientation val="minMax"/>
        </c:scaling>
        <c:delete val="1"/>
        <c:axPos val="b"/>
        <c:numFmt formatCode="&quot;H&quot;yy" sourceLinked="1"/>
        <c:majorTickMark val="none"/>
        <c:minorTickMark val="none"/>
        <c:tickLblPos val="none"/>
        <c:crossAx val="367161960"/>
        <c:crosses val="autoZero"/>
        <c:auto val="1"/>
        <c:lblOffset val="100"/>
        <c:baseTimeUnit val="years"/>
      </c:dateAx>
      <c:valAx>
        <c:axId val="367161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7169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0</c:v>
                </c:pt>
                <c:pt idx="1">
                  <c:v>53.62</c:v>
                </c:pt>
                <c:pt idx="2">
                  <c:v>64.099999999999994</c:v>
                </c:pt>
                <c:pt idx="3">
                  <c:v>70.61</c:v>
                </c:pt>
                <c:pt idx="4">
                  <c:v>75.14</c:v>
                </c:pt>
              </c:numCache>
            </c:numRef>
          </c:val>
          <c:extLst xmlns:c16r2="http://schemas.microsoft.com/office/drawing/2015/06/chart">
            <c:ext xmlns:c16="http://schemas.microsoft.com/office/drawing/2014/chart" uri="{C3380CC4-5D6E-409C-BE32-E72D297353CC}">
              <c16:uniqueId val="{00000000-2863-4A7C-B99C-937949F8DE05}"/>
            </c:ext>
          </c:extLst>
        </c:ser>
        <c:dLbls>
          <c:showLegendKey val="0"/>
          <c:showVal val="0"/>
          <c:showCatName val="0"/>
          <c:showSerName val="0"/>
          <c:showPercent val="0"/>
          <c:showBubbleSize val="0"/>
        </c:dLbls>
        <c:gapWidth val="150"/>
        <c:axId val="368546000"/>
        <c:axId val="3685420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77.180000000000007</c:v>
                </c:pt>
                <c:pt idx="2">
                  <c:v>67.2</c:v>
                </c:pt>
                <c:pt idx="3">
                  <c:v>68.180000000000007</c:v>
                </c:pt>
                <c:pt idx="4">
                  <c:v>67.930000000000007</c:v>
                </c:pt>
              </c:numCache>
            </c:numRef>
          </c:val>
          <c:smooth val="0"/>
          <c:extLst xmlns:c16r2="http://schemas.microsoft.com/office/drawing/2015/06/chart">
            <c:ext xmlns:c16="http://schemas.microsoft.com/office/drawing/2014/chart" uri="{C3380CC4-5D6E-409C-BE32-E72D297353CC}">
              <c16:uniqueId val="{00000001-2863-4A7C-B99C-937949F8DE05}"/>
            </c:ext>
          </c:extLst>
        </c:ser>
        <c:dLbls>
          <c:showLegendKey val="0"/>
          <c:showVal val="0"/>
          <c:showCatName val="0"/>
          <c:showSerName val="0"/>
          <c:showPercent val="0"/>
          <c:showBubbleSize val="0"/>
        </c:dLbls>
        <c:marker val="1"/>
        <c:smooth val="0"/>
        <c:axId val="368546000"/>
        <c:axId val="368542080"/>
      </c:lineChart>
      <c:dateAx>
        <c:axId val="368546000"/>
        <c:scaling>
          <c:orientation val="minMax"/>
        </c:scaling>
        <c:delete val="1"/>
        <c:axPos val="b"/>
        <c:numFmt formatCode="&quot;H&quot;yy" sourceLinked="1"/>
        <c:majorTickMark val="none"/>
        <c:minorTickMark val="none"/>
        <c:tickLblPos val="none"/>
        <c:crossAx val="368542080"/>
        <c:crosses val="autoZero"/>
        <c:auto val="1"/>
        <c:lblOffset val="100"/>
        <c:baseTimeUnit val="years"/>
      </c:dateAx>
      <c:valAx>
        <c:axId val="368542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8546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766.71</c:v>
                </c:pt>
                <c:pt idx="2">
                  <c:v>832.78</c:v>
                </c:pt>
                <c:pt idx="3">
                  <c:v>819.72</c:v>
                </c:pt>
                <c:pt idx="4">
                  <c:v>720.97</c:v>
                </c:pt>
              </c:numCache>
            </c:numRef>
          </c:val>
          <c:extLst xmlns:c16r2="http://schemas.microsoft.com/office/drawing/2015/06/chart">
            <c:ext xmlns:c16="http://schemas.microsoft.com/office/drawing/2014/chart" uri="{C3380CC4-5D6E-409C-BE32-E72D297353CC}">
              <c16:uniqueId val="{00000000-3E5A-4B8F-866E-AA3640B31B6F}"/>
            </c:ext>
          </c:extLst>
        </c:ser>
        <c:dLbls>
          <c:showLegendKey val="0"/>
          <c:showVal val="0"/>
          <c:showCatName val="0"/>
          <c:showSerName val="0"/>
          <c:showPercent val="0"/>
          <c:showBubbleSize val="0"/>
        </c:dLbls>
        <c:gapWidth val="150"/>
        <c:axId val="368544432"/>
        <c:axId val="3685456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986.82</c:v>
                </c:pt>
                <c:pt idx="2">
                  <c:v>1023.34</c:v>
                </c:pt>
                <c:pt idx="3">
                  <c:v>847.44</c:v>
                </c:pt>
                <c:pt idx="4">
                  <c:v>857.88</c:v>
                </c:pt>
              </c:numCache>
            </c:numRef>
          </c:val>
          <c:smooth val="0"/>
          <c:extLst xmlns:c16r2="http://schemas.microsoft.com/office/drawing/2015/06/chart">
            <c:ext xmlns:c16="http://schemas.microsoft.com/office/drawing/2014/chart" uri="{C3380CC4-5D6E-409C-BE32-E72D297353CC}">
              <c16:uniqueId val="{00000001-3E5A-4B8F-866E-AA3640B31B6F}"/>
            </c:ext>
          </c:extLst>
        </c:ser>
        <c:dLbls>
          <c:showLegendKey val="0"/>
          <c:showVal val="0"/>
          <c:showCatName val="0"/>
          <c:showSerName val="0"/>
          <c:showPercent val="0"/>
          <c:showBubbleSize val="0"/>
        </c:dLbls>
        <c:marker val="1"/>
        <c:smooth val="0"/>
        <c:axId val="368544432"/>
        <c:axId val="368545608"/>
      </c:lineChart>
      <c:dateAx>
        <c:axId val="368544432"/>
        <c:scaling>
          <c:orientation val="minMax"/>
        </c:scaling>
        <c:delete val="1"/>
        <c:axPos val="b"/>
        <c:numFmt formatCode="&quot;H&quot;yy" sourceLinked="1"/>
        <c:majorTickMark val="none"/>
        <c:minorTickMark val="none"/>
        <c:tickLblPos val="none"/>
        <c:crossAx val="368545608"/>
        <c:crosses val="autoZero"/>
        <c:auto val="1"/>
        <c:lblOffset val="100"/>
        <c:baseTimeUnit val="years"/>
      </c:dateAx>
      <c:valAx>
        <c:axId val="368545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854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0</c:v>
                </c:pt>
                <c:pt idx="1">
                  <c:v>84.01</c:v>
                </c:pt>
                <c:pt idx="2">
                  <c:v>83.93</c:v>
                </c:pt>
                <c:pt idx="3">
                  <c:v>84.2</c:v>
                </c:pt>
                <c:pt idx="4">
                  <c:v>84.99</c:v>
                </c:pt>
              </c:numCache>
            </c:numRef>
          </c:val>
          <c:extLst xmlns:c16r2="http://schemas.microsoft.com/office/drawing/2015/06/chart">
            <c:ext xmlns:c16="http://schemas.microsoft.com/office/drawing/2014/chart" uri="{C3380CC4-5D6E-409C-BE32-E72D297353CC}">
              <c16:uniqueId val="{00000000-F8F7-4F18-B0F0-C308F36E7E28}"/>
            </c:ext>
          </c:extLst>
        </c:ser>
        <c:dLbls>
          <c:showLegendKey val="0"/>
          <c:showVal val="0"/>
          <c:showCatName val="0"/>
          <c:showSerName val="0"/>
          <c:showPercent val="0"/>
          <c:showBubbleSize val="0"/>
        </c:dLbls>
        <c:gapWidth val="150"/>
        <c:axId val="368541688"/>
        <c:axId val="368544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84.02</c:v>
                </c:pt>
                <c:pt idx="2">
                  <c:v>82.26</c:v>
                </c:pt>
                <c:pt idx="3">
                  <c:v>94.69</c:v>
                </c:pt>
                <c:pt idx="4">
                  <c:v>94.97</c:v>
                </c:pt>
              </c:numCache>
            </c:numRef>
          </c:val>
          <c:smooth val="0"/>
          <c:extLst xmlns:c16r2="http://schemas.microsoft.com/office/drawing/2015/06/chart">
            <c:ext xmlns:c16="http://schemas.microsoft.com/office/drawing/2014/chart" uri="{C3380CC4-5D6E-409C-BE32-E72D297353CC}">
              <c16:uniqueId val="{00000001-F8F7-4F18-B0F0-C308F36E7E28}"/>
            </c:ext>
          </c:extLst>
        </c:ser>
        <c:dLbls>
          <c:showLegendKey val="0"/>
          <c:showVal val="0"/>
          <c:showCatName val="0"/>
          <c:showSerName val="0"/>
          <c:showPercent val="0"/>
          <c:showBubbleSize val="0"/>
        </c:dLbls>
        <c:marker val="1"/>
        <c:smooth val="0"/>
        <c:axId val="368541688"/>
        <c:axId val="368544824"/>
      </c:lineChart>
      <c:dateAx>
        <c:axId val="368541688"/>
        <c:scaling>
          <c:orientation val="minMax"/>
        </c:scaling>
        <c:delete val="1"/>
        <c:axPos val="b"/>
        <c:numFmt formatCode="&quot;H&quot;yy" sourceLinked="1"/>
        <c:majorTickMark val="none"/>
        <c:minorTickMark val="none"/>
        <c:tickLblPos val="none"/>
        <c:crossAx val="368544824"/>
        <c:crosses val="autoZero"/>
        <c:auto val="1"/>
        <c:lblOffset val="100"/>
        <c:baseTimeUnit val="years"/>
      </c:dateAx>
      <c:valAx>
        <c:axId val="368544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8541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0</c:v>
                </c:pt>
                <c:pt idx="1">
                  <c:v>150</c:v>
                </c:pt>
                <c:pt idx="2">
                  <c:v>150</c:v>
                </c:pt>
                <c:pt idx="3">
                  <c:v>150</c:v>
                </c:pt>
                <c:pt idx="4">
                  <c:v>150</c:v>
                </c:pt>
              </c:numCache>
            </c:numRef>
          </c:val>
          <c:extLst xmlns:c16r2="http://schemas.microsoft.com/office/drawing/2015/06/chart">
            <c:ext xmlns:c16="http://schemas.microsoft.com/office/drawing/2014/chart" uri="{C3380CC4-5D6E-409C-BE32-E72D297353CC}">
              <c16:uniqueId val="{00000000-9AF7-44F6-B412-4FA637D2480C}"/>
            </c:ext>
          </c:extLst>
        </c:ser>
        <c:dLbls>
          <c:showLegendKey val="0"/>
          <c:showVal val="0"/>
          <c:showCatName val="0"/>
          <c:showSerName val="0"/>
          <c:showPercent val="0"/>
          <c:showBubbleSize val="0"/>
        </c:dLbls>
        <c:gapWidth val="150"/>
        <c:axId val="368543256"/>
        <c:axId val="3685491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154.83000000000001</c:v>
                </c:pt>
                <c:pt idx="2">
                  <c:v>154.25</c:v>
                </c:pt>
                <c:pt idx="3">
                  <c:v>159.78</c:v>
                </c:pt>
                <c:pt idx="4">
                  <c:v>159.49</c:v>
                </c:pt>
              </c:numCache>
            </c:numRef>
          </c:val>
          <c:smooth val="0"/>
          <c:extLst xmlns:c16r2="http://schemas.microsoft.com/office/drawing/2015/06/chart">
            <c:ext xmlns:c16="http://schemas.microsoft.com/office/drawing/2014/chart" uri="{C3380CC4-5D6E-409C-BE32-E72D297353CC}">
              <c16:uniqueId val="{00000001-9AF7-44F6-B412-4FA637D2480C}"/>
            </c:ext>
          </c:extLst>
        </c:ser>
        <c:dLbls>
          <c:showLegendKey val="0"/>
          <c:showVal val="0"/>
          <c:showCatName val="0"/>
          <c:showSerName val="0"/>
          <c:showPercent val="0"/>
          <c:showBubbleSize val="0"/>
        </c:dLbls>
        <c:marker val="1"/>
        <c:smooth val="0"/>
        <c:axId val="368543256"/>
        <c:axId val="368549136"/>
      </c:lineChart>
      <c:dateAx>
        <c:axId val="368543256"/>
        <c:scaling>
          <c:orientation val="minMax"/>
        </c:scaling>
        <c:delete val="1"/>
        <c:axPos val="b"/>
        <c:numFmt formatCode="&quot;H&quot;yy" sourceLinked="1"/>
        <c:majorTickMark val="none"/>
        <c:minorTickMark val="none"/>
        <c:tickLblPos val="none"/>
        <c:crossAx val="368549136"/>
        <c:crosses val="autoZero"/>
        <c:auto val="1"/>
        <c:lblOffset val="100"/>
        <c:baseTimeUnit val="years"/>
      </c:dateAx>
      <c:valAx>
        <c:axId val="368549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8543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【106.67】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【705.21】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【98.96】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【36.52】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P54"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神奈川県　南足柄市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法適用</v>
      </c>
      <c r="C8" s="72"/>
      <c r="D8" s="72"/>
      <c r="E8" s="72"/>
      <c r="F8" s="72"/>
      <c r="G8" s="72"/>
      <c r="H8" s="72"/>
      <c r="I8" s="72" t="str">
        <f>データ!J6</f>
        <v>下水道事業</v>
      </c>
      <c r="J8" s="72"/>
      <c r="K8" s="72"/>
      <c r="L8" s="72"/>
      <c r="M8" s="72"/>
      <c r="N8" s="72"/>
      <c r="O8" s="72"/>
      <c r="P8" s="72" t="str">
        <f>データ!K6</f>
        <v>公共下水道</v>
      </c>
      <c r="Q8" s="72"/>
      <c r="R8" s="72"/>
      <c r="S8" s="72"/>
      <c r="T8" s="72"/>
      <c r="U8" s="72"/>
      <c r="V8" s="72"/>
      <c r="W8" s="72" t="str">
        <f>データ!L6</f>
        <v>Bd1</v>
      </c>
      <c r="X8" s="72"/>
      <c r="Y8" s="72"/>
      <c r="Z8" s="72"/>
      <c r="AA8" s="72"/>
      <c r="AB8" s="72"/>
      <c r="AC8" s="72"/>
      <c r="AD8" s="73" t="str">
        <f>データ!$M$6</f>
        <v>非設置</v>
      </c>
      <c r="AE8" s="73"/>
      <c r="AF8" s="73"/>
      <c r="AG8" s="73"/>
      <c r="AH8" s="73"/>
      <c r="AI8" s="73"/>
      <c r="AJ8" s="73"/>
      <c r="AK8" s="3"/>
      <c r="AL8" s="69">
        <f>データ!S6</f>
        <v>41650</v>
      </c>
      <c r="AM8" s="69"/>
      <c r="AN8" s="69"/>
      <c r="AO8" s="69"/>
      <c r="AP8" s="69"/>
      <c r="AQ8" s="69"/>
      <c r="AR8" s="69"/>
      <c r="AS8" s="69"/>
      <c r="AT8" s="68">
        <f>データ!T6</f>
        <v>77.12</v>
      </c>
      <c r="AU8" s="68"/>
      <c r="AV8" s="68"/>
      <c r="AW8" s="68"/>
      <c r="AX8" s="68"/>
      <c r="AY8" s="68"/>
      <c r="AZ8" s="68"/>
      <c r="BA8" s="68"/>
      <c r="BB8" s="68">
        <f>データ!U6</f>
        <v>540.07000000000005</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f>データ!O6</f>
        <v>58.81</v>
      </c>
      <c r="J10" s="68"/>
      <c r="K10" s="68"/>
      <c r="L10" s="68"/>
      <c r="M10" s="68"/>
      <c r="N10" s="68"/>
      <c r="O10" s="68"/>
      <c r="P10" s="68">
        <f>データ!P6</f>
        <v>74.08</v>
      </c>
      <c r="Q10" s="68"/>
      <c r="R10" s="68"/>
      <c r="S10" s="68"/>
      <c r="T10" s="68"/>
      <c r="U10" s="68"/>
      <c r="V10" s="68"/>
      <c r="W10" s="68">
        <f>データ!Q6</f>
        <v>91.56</v>
      </c>
      <c r="X10" s="68"/>
      <c r="Y10" s="68"/>
      <c r="Z10" s="68"/>
      <c r="AA10" s="68"/>
      <c r="AB10" s="68"/>
      <c r="AC10" s="68"/>
      <c r="AD10" s="69">
        <f>データ!R6</f>
        <v>1779</v>
      </c>
      <c r="AE10" s="69"/>
      <c r="AF10" s="69"/>
      <c r="AG10" s="69"/>
      <c r="AH10" s="69"/>
      <c r="AI10" s="69"/>
      <c r="AJ10" s="69"/>
      <c r="AK10" s="2"/>
      <c r="AL10" s="69">
        <f>データ!V6</f>
        <v>30698</v>
      </c>
      <c r="AM10" s="69"/>
      <c r="AN10" s="69"/>
      <c r="AO10" s="69"/>
      <c r="AP10" s="69"/>
      <c r="AQ10" s="69"/>
      <c r="AR10" s="69"/>
      <c r="AS10" s="69"/>
      <c r="AT10" s="68">
        <f>データ!W6</f>
        <v>6.29</v>
      </c>
      <c r="AU10" s="68"/>
      <c r="AV10" s="68"/>
      <c r="AW10" s="68"/>
      <c r="AX10" s="68"/>
      <c r="AY10" s="68"/>
      <c r="AZ10" s="68"/>
      <c r="BA10" s="68"/>
      <c r="BB10" s="68">
        <f>データ!X6</f>
        <v>4880.45</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116</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114</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115</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【106.67】</v>
      </c>
      <c r="F85" s="26" t="str">
        <f>データ!AT6</f>
        <v>【3.64】</v>
      </c>
      <c r="G85" s="26" t="str">
        <f>データ!BE6</f>
        <v>【67.52】</v>
      </c>
      <c r="H85" s="26" t="str">
        <f>データ!BP6</f>
        <v>【705.21】</v>
      </c>
      <c r="I85" s="26" t="str">
        <f>データ!CA6</f>
        <v>【98.96】</v>
      </c>
      <c r="J85" s="26" t="str">
        <f>データ!CL6</f>
        <v>【134.52】</v>
      </c>
      <c r="K85" s="26" t="str">
        <f>データ!CW6</f>
        <v>【59.57】</v>
      </c>
      <c r="L85" s="26" t="str">
        <f>データ!DH6</f>
        <v>【95.57】</v>
      </c>
      <c r="M85" s="26" t="str">
        <f>データ!DS6</f>
        <v>【36.52】</v>
      </c>
      <c r="N85" s="26" t="str">
        <f>データ!ED6</f>
        <v>【5.72】</v>
      </c>
      <c r="O85" s="26" t="str">
        <f>データ!EO6</f>
        <v>【0.30】</v>
      </c>
    </row>
  </sheetData>
  <sheetProtection algorithmName="SHA-512" hashValue="Wg1sYfh9bYkjndtS+JOGg0GiBvX5ri7J+e4P3KrlEqX0SyOSB8tGkkaBYgdOX7590v/OYMhqlZuqw/AHBUBnzg==" saltValue="kF7sj8JhWOP4aCc9iai5Zw=="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2020</v>
      </c>
      <c r="C6" s="33">
        <f t="shared" ref="C6:X6" si="3">C7</f>
        <v>142174</v>
      </c>
      <c r="D6" s="33">
        <f t="shared" si="3"/>
        <v>46</v>
      </c>
      <c r="E6" s="33">
        <f t="shared" si="3"/>
        <v>17</v>
      </c>
      <c r="F6" s="33">
        <f t="shared" si="3"/>
        <v>1</v>
      </c>
      <c r="G6" s="33">
        <f t="shared" si="3"/>
        <v>0</v>
      </c>
      <c r="H6" s="33" t="str">
        <f t="shared" si="3"/>
        <v>神奈川県　南足柄市</v>
      </c>
      <c r="I6" s="33" t="str">
        <f t="shared" si="3"/>
        <v>法適用</v>
      </c>
      <c r="J6" s="33" t="str">
        <f t="shared" si="3"/>
        <v>下水道事業</v>
      </c>
      <c r="K6" s="33" t="str">
        <f t="shared" si="3"/>
        <v>公共下水道</v>
      </c>
      <c r="L6" s="33" t="str">
        <f t="shared" si="3"/>
        <v>Bd1</v>
      </c>
      <c r="M6" s="33" t="str">
        <f t="shared" si="3"/>
        <v>非設置</v>
      </c>
      <c r="N6" s="34" t="str">
        <f t="shared" si="3"/>
        <v>-</v>
      </c>
      <c r="O6" s="34">
        <f t="shared" si="3"/>
        <v>58.81</v>
      </c>
      <c r="P6" s="34">
        <f t="shared" si="3"/>
        <v>74.08</v>
      </c>
      <c r="Q6" s="34">
        <f t="shared" si="3"/>
        <v>91.56</v>
      </c>
      <c r="R6" s="34">
        <f t="shared" si="3"/>
        <v>1779</v>
      </c>
      <c r="S6" s="34">
        <f t="shared" si="3"/>
        <v>41650</v>
      </c>
      <c r="T6" s="34">
        <f t="shared" si="3"/>
        <v>77.12</v>
      </c>
      <c r="U6" s="34">
        <f t="shared" si="3"/>
        <v>540.07000000000005</v>
      </c>
      <c r="V6" s="34">
        <f t="shared" si="3"/>
        <v>30698</v>
      </c>
      <c r="W6" s="34">
        <f t="shared" si="3"/>
        <v>6.29</v>
      </c>
      <c r="X6" s="34">
        <f t="shared" si="3"/>
        <v>4880.45</v>
      </c>
      <c r="Y6" s="35" t="str">
        <f>IF(Y7="",NA(),Y7)</f>
        <v>-</v>
      </c>
      <c r="Z6" s="35">
        <f t="shared" ref="Z6:AH6" si="4">IF(Z7="",NA(),Z7)</f>
        <v>104.5</v>
      </c>
      <c r="AA6" s="35">
        <f t="shared" si="4"/>
        <v>111.47</v>
      </c>
      <c r="AB6" s="35">
        <f t="shared" si="4"/>
        <v>109.14</v>
      </c>
      <c r="AC6" s="35">
        <f t="shared" si="4"/>
        <v>106.97</v>
      </c>
      <c r="AD6" s="35" t="str">
        <f t="shared" si="4"/>
        <v>-</v>
      </c>
      <c r="AE6" s="35">
        <f t="shared" si="4"/>
        <v>106.66</v>
      </c>
      <c r="AF6" s="35">
        <f t="shared" si="4"/>
        <v>106.25</v>
      </c>
      <c r="AG6" s="35">
        <f t="shared" si="4"/>
        <v>106.99</v>
      </c>
      <c r="AH6" s="35">
        <f t="shared" si="4"/>
        <v>107.85</v>
      </c>
      <c r="AI6" s="34" t="str">
        <f>IF(AI7="","",IF(AI7="-","【-】","【"&amp;SUBSTITUTE(TEXT(AI7,"#,##0.00"),"-","△")&amp;"】"))</f>
        <v>【106.67】</v>
      </c>
      <c r="AJ6" s="35" t="str">
        <f>IF(AJ7="",NA(),AJ7)</f>
        <v>-</v>
      </c>
      <c r="AK6" s="34">
        <f t="shared" ref="AK6:AS6" si="5">IF(AK7="",NA(),AK7)</f>
        <v>0</v>
      </c>
      <c r="AL6" s="34">
        <f t="shared" si="5"/>
        <v>0</v>
      </c>
      <c r="AM6" s="34">
        <f t="shared" si="5"/>
        <v>0</v>
      </c>
      <c r="AN6" s="34">
        <f t="shared" si="5"/>
        <v>0</v>
      </c>
      <c r="AO6" s="35" t="str">
        <f t="shared" si="5"/>
        <v>-</v>
      </c>
      <c r="AP6" s="35">
        <f t="shared" si="5"/>
        <v>0.72</v>
      </c>
      <c r="AQ6" s="35">
        <f t="shared" si="5"/>
        <v>0.78</v>
      </c>
      <c r="AR6" s="35">
        <f t="shared" si="5"/>
        <v>7.42</v>
      </c>
      <c r="AS6" s="35">
        <f t="shared" si="5"/>
        <v>4.72</v>
      </c>
      <c r="AT6" s="34" t="str">
        <f>IF(AT7="","",IF(AT7="-","【-】","【"&amp;SUBSTITUTE(TEXT(AT7,"#,##0.00"),"-","△")&amp;"】"))</f>
        <v>【3.64】</v>
      </c>
      <c r="AU6" s="35" t="str">
        <f>IF(AU7="",NA(),AU7)</f>
        <v>-</v>
      </c>
      <c r="AV6" s="35">
        <f t="shared" ref="AV6:BD6" si="6">IF(AV7="",NA(),AV7)</f>
        <v>53.62</v>
      </c>
      <c r="AW6" s="35">
        <f t="shared" si="6"/>
        <v>64.099999999999994</v>
      </c>
      <c r="AX6" s="35">
        <f t="shared" si="6"/>
        <v>70.61</v>
      </c>
      <c r="AY6" s="35">
        <f t="shared" si="6"/>
        <v>75.14</v>
      </c>
      <c r="AZ6" s="35" t="str">
        <f t="shared" si="6"/>
        <v>-</v>
      </c>
      <c r="BA6" s="35">
        <f t="shared" si="6"/>
        <v>77.180000000000007</v>
      </c>
      <c r="BB6" s="35">
        <f t="shared" si="6"/>
        <v>67.2</v>
      </c>
      <c r="BC6" s="35">
        <f t="shared" si="6"/>
        <v>68.180000000000007</v>
      </c>
      <c r="BD6" s="35">
        <f t="shared" si="6"/>
        <v>67.930000000000007</v>
      </c>
      <c r="BE6" s="34" t="str">
        <f>IF(BE7="","",IF(BE7="-","【-】","【"&amp;SUBSTITUTE(TEXT(BE7,"#,##0.00"),"-","△")&amp;"】"))</f>
        <v>【67.52】</v>
      </c>
      <c r="BF6" s="35" t="str">
        <f>IF(BF7="",NA(),BF7)</f>
        <v>-</v>
      </c>
      <c r="BG6" s="35">
        <f t="shared" ref="BG6:BO6" si="7">IF(BG7="",NA(),BG7)</f>
        <v>766.71</v>
      </c>
      <c r="BH6" s="35">
        <f t="shared" si="7"/>
        <v>832.78</v>
      </c>
      <c r="BI6" s="35">
        <f t="shared" si="7"/>
        <v>819.72</v>
      </c>
      <c r="BJ6" s="35">
        <f t="shared" si="7"/>
        <v>720.97</v>
      </c>
      <c r="BK6" s="35" t="str">
        <f t="shared" si="7"/>
        <v>-</v>
      </c>
      <c r="BL6" s="35">
        <f t="shared" si="7"/>
        <v>986.82</v>
      </c>
      <c r="BM6" s="35">
        <f t="shared" si="7"/>
        <v>1023.34</v>
      </c>
      <c r="BN6" s="35">
        <f t="shared" si="7"/>
        <v>847.44</v>
      </c>
      <c r="BO6" s="35">
        <f t="shared" si="7"/>
        <v>857.88</v>
      </c>
      <c r="BP6" s="34" t="str">
        <f>IF(BP7="","",IF(BP7="-","【-】","【"&amp;SUBSTITUTE(TEXT(BP7,"#,##0.00"),"-","△")&amp;"】"))</f>
        <v>【705.21】</v>
      </c>
      <c r="BQ6" s="35" t="str">
        <f>IF(BQ7="",NA(),BQ7)</f>
        <v>-</v>
      </c>
      <c r="BR6" s="35">
        <f t="shared" ref="BR6:BZ6" si="8">IF(BR7="",NA(),BR7)</f>
        <v>84.01</v>
      </c>
      <c r="BS6" s="35">
        <f t="shared" si="8"/>
        <v>83.93</v>
      </c>
      <c r="BT6" s="35">
        <f t="shared" si="8"/>
        <v>84.2</v>
      </c>
      <c r="BU6" s="35">
        <f t="shared" si="8"/>
        <v>84.99</v>
      </c>
      <c r="BV6" s="35" t="str">
        <f t="shared" si="8"/>
        <v>-</v>
      </c>
      <c r="BW6" s="35">
        <f t="shared" si="8"/>
        <v>84.02</v>
      </c>
      <c r="BX6" s="35">
        <f t="shared" si="8"/>
        <v>82.26</v>
      </c>
      <c r="BY6" s="35">
        <f t="shared" si="8"/>
        <v>94.69</v>
      </c>
      <c r="BZ6" s="35">
        <f t="shared" si="8"/>
        <v>94.97</v>
      </c>
      <c r="CA6" s="34" t="str">
        <f>IF(CA7="","",IF(CA7="-","【-】","【"&amp;SUBSTITUTE(TEXT(CA7,"#,##0.00"),"-","△")&amp;"】"))</f>
        <v>【98.96】</v>
      </c>
      <c r="CB6" s="35" t="str">
        <f>IF(CB7="",NA(),CB7)</f>
        <v>-</v>
      </c>
      <c r="CC6" s="35">
        <f t="shared" ref="CC6:CK6" si="9">IF(CC7="",NA(),CC7)</f>
        <v>150</v>
      </c>
      <c r="CD6" s="35">
        <f t="shared" si="9"/>
        <v>150</v>
      </c>
      <c r="CE6" s="35">
        <f t="shared" si="9"/>
        <v>150</v>
      </c>
      <c r="CF6" s="35">
        <f t="shared" si="9"/>
        <v>150</v>
      </c>
      <c r="CG6" s="35" t="str">
        <f t="shared" si="9"/>
        <v>-</v>
      </c>
      <c r="CH6" s="35">
        <f t="shared" si="9"/>
        <v>154.83000000000001</v>
      </c>
      <c r="CI6" s="35">
        <f t="shared" si="9"/>
        <v>154.25</v>
      </c>
      <c r="CJ6" s="35">
        <f t="shared" si="9"/>
        <v>159.78</v>
      </c>
      <c r="CK6" s="35">
        <f t="shared" si="9"/>
        <v>159.49</v>
      </c>
      <c r="CL6" s="34" t="str">
        <f>IF(CL7="","",IF(CL7="-","【-】","【"&amp;SUBSTITUTE(TEXT(CL7,"#,##0.00"),"-","△")&amp;"】"))</f>
        <v>【134.52】</v>
      </c>
      <c r="CM6" s="35" t="str">
        <f>IF(CM7="",NA(),CM7)</f>
        <v>-</v>
      </c>
      <c r="CN6" s="35" t="str">
        <f t="shared" ref="CN6:CV6" si="10">IF(CN7="",NA(),CN7)</f>
        <v>-</v>
      </c>
      <c r="CO6" s="35" t="str">
        <f t="shared" si="10"/>
        <v>-</v>
      </c>
      <c r="CP6" s="35" t="str">
        <f t="shared" si="10"/>
        <v>-</v>
      </c>
      <c r="CQ6" s="35" t="str">
        <f t="shared" si="10"/>
        <v>-</v>
      </c>
      <c r="CR6" s="35" t="str">
        <f t="shared" si="10"/>
        <v>-</v>
      </c>
      <c r="CS6" s="35">
        <f t="shared" si="10"/>
        <v>59.9</v>
      </c>
      <c r="CT6" s="35">
        <f t="shared" si="10"/>
        <v>64.510000000000005</v>
      </c>
      <c r="CU6" s="35">
        <f t="shared" si="10"/>
        <v>68.31</v>
      </c>
      <c r="CV6" s="35">
        <f t="shared" si="10"/>
        <v>65.28</v>
      </c>
      <c r="CW6" s="34" t="str">
        <f>IF(CW7="","",IF(CW7="-","【-】","【"&amp;SUBSTITUTE(TEXT(CW7,"#,##0.00"),"-","△")&amp;"】"))</f>
        <v>【59.57】</v>
      </c>
      <c r="CX6" s="35" t="str">
        <f>IF(CX7="",NA(),CX7)</f>
        <v>-</v>
      </c>
      <c r="CY6" s="35">
        <f t="shared" ref="CY6:DG6" si="11">IF(CY7="",NA(),CY7)</f>
        <v>97.09</v>
      </c>
      <c r="CZ6" s="35">
        <f t="shared" si="11"/>
        <v>97.36</v>
      </c>
      <c r="DA6" s="35">
        <f t="shared" si="11"/>
        <v>97.88</v>
      </c>
      <c r="DB6" s="35">
        <f t="shared" si="11"/>
        <v>98.59</v>
      </c>
      <c r="DC6" s="35" t="str">
        <f t="shared" si="11"/>
        <v>-</v>
      </c>
      <c r="DD6" s="35">
        <f t="shared" si="11"/>
        <v>92.4</v>
      </c>
      <c r="DE6" s="35">
        <f t="shared" si="11"/>
        <v>91.62</v>
      </c>
      <c r="DF6" s="35">
        <f t="shared" si="11"/>
        <v>92.62</v>
      </c>
      <c r="DG6" s="35">
        <f t="shared" si="11"/>
        <v>92.72</v>
      </c>
      <c r="DH6" s="34" t="str">
        <f>IF(DH7="","",IF(DH7="-","【-】","【"&amp;SUBSTITUTE(TEXT(DH7,"#,##0.00"),"-","△")&amp;"】"))</f>
        <v>【95.57】</v>
      </c>
      <c r="DI6" s="35" t="str">
        <f>IF(DI7="",NA(),DI7)</f>
        <v>-</v>
      </c>
      <c r="DJ6" s="35">
        <f t="shared" ref="DJ6:DR6" si="12">IF(DJ7="",NA(),DJ7)</f>
        <v>3.25</v>
      </c>
      <c r="DK6" s="35">
        <f t="shared" si="12"/>
        <v>6.45</v>
      </c>
      <c r="DL6" s="35">
        <f t="shared" si="12"/>
        <v>9.58</v>
      </c>
      <c r="DM6" s="35">
        <f t="shared" si="12"/>
        <v>12.62</v>
      </c>
      <c r="DN6" s="35" t="str">
        <f t="shared" si="12"/>
        <v>-</v>
      </c>
      <c r="DO6" s="35">
        <f t="shared" si="12"/>
        <v>20.56</v>
      </c>
      <c r="DP6" s="35">
        <f t="shared" si="12"/>
        <v>14.75</v>
      </c>
      <c r="DQ6" s="35">
        <f t="shared" si="12"/>
        <v>26.36</v>
      </c>
      <c r="DR6" s="35">
        <f t="shared" si="12"/>
        <v>23.79</v>
      </c>
      <c r="DS6" s="34" t="str">
        <f>IF(DS7="","",IF(DS7="-","【-】","【"&amp;SUBSTITUTE(TEXT(DS7,"#,##0.00"),"-","△")&amp;"】"))</f>
        <v>【36.52】</v>
      </c>
      <c r="DT6" s="35" t="str">
        <f>IF(DT7="",NA(),DT7)</f>
        <v>-</v>
      </c>
      <c r="DU6" s="34">
        <f t="shared" ref="DU6:EC6" si="13">IF(DU7="",NA(),DU7)</f>
        <v>0</v>
      </c>
      <c r="DV6" s="34">
        <f t="shared" si="13"/>
        <v>0</v>
      </c>
      <c r="DW6" s="34">
        <f t="shared" si="13"/>
        <v>0</v>
      </c>
      <c r="DX6" s="34">
        <f t="shared" si="13"/>
        <v>0</v>
      </c>
      <c r="DY6" s="35" t="str">
        <f t="shared" si="13"/>
        <v>-</v>
      </c>
      <c r="DZ6" s="35">
        <f t="shared" si="13"/>
        <v>0.42</v>
      </c>
      <c r="EA6" s="35">
        <f t="shared" si="13"/>
        <v>0.25</v>
      </c>
      <c r="EB6" s="35">
        <f t="shared" si="13"/>
        <v>1.43</v>
      </c>
      <c r="EC6" s="35">
        <f t="shared" si="13"/>
        <v>1.22</v>
      </c>
      <c r="ED6" s="34" t="str">
        <f>IF(ED7="","",IF(ED7="-","【-】","【"&amp;SUBSTITUTE(TEXT(ED7,"#,##0.00"),"-","△")&amp;"】"))</f>
        <v>【5.72】</v>
      </c>
      <c r="EE6" s="35" t="str">
        <f>IF(EE7="",NA(),EE7)</f>
        <v>-</v>
      </c>
      <c r="EF6" s="34">
        <f t="shared" ref="EF6:EN6" si="14">IF(EF7="",NA(),EF7)</f>
        <v>0</v>
      </c>
      <c r="EG6" s="34">
        <f t="shared" si="14"/>
        <v>0</v>
      </c>
      <c r="EH6" s="34">
        <f t="shared" si="14"/>
        <v>0</v>
      </c>
      <c r="EI6" s="34">
        <f t="shared" si="14"/>
        <v>0</v>
      </c>
      <c r="EJ6" s="35" t="str">
        <f t="shared" si="14"/>
        <v>-</v>
      </c>
      <c r="EK6" s="35">
        <f t="shared" si="14"/>
        <v>0.06</v>
      </c>
      <c r="EL6" s="35">
        <f t="shared" si="14"/>
        <v>0.04</v>
      </c>
      <c r="EM6" s="35">
        <f t="shared" si="14"/>
        <v>0.09</v>
      </c>
      <c r="EN6" s="35">
        <f t="shared" si="14"/>
        <v>0.09</v>
      </c>
      <c r="EO6" s="34" t="str">
        <f>IF(EO7="","",IF(EO7="-","【-】","【"&amp;SUBSTITUTE(TEXT(EO7,"#,##0.00"),"-","△")&amp;"】"))</f>
        <v>【0.30】</v>
      </c>
    </row>
    <row r="7" spans="1:148" s="36" customFormat="1" x14ac:dyDescent="0.15">
      <c r="A7" s="28"/>
      <c r="B7" s="37">
        <v>2020</v>
      </c>
      <c r="C7" s="37">
        <v>142174</v>
      </c>
      <c r="D7" s="37">
        <v>46</v>
      </c>
      <c r="E7" s="37">
        <v>17</v>
      </c>
      <c r="F7" s="37">
        <v>1</v>
      </c>
      <c r="G7" s="37">
        <v>0</v>
      </c>
      <c r="H7" s="37" t="s">
        <v>96</v>
      </c>
      <c r="I7" s="37" t="s">
        <v>97</v>
      </c>
      <c r="J7" s="37" t="s">
        <v>98</v>
      </c>
      <c r="K7" s="37" t="s">
        <v>99</v>
      </c>
      <c r="L7" s="37" t="s">
        <v>100</v>
      </c>
      <c r="M7" s="37" t="s">
        <v>101</v>
      </c>
      <c r="N7" s="38" t="s">
        <v>102</v>
      </c>
      <c r="O7" s="38">
        <v>58.81</v>
      </c>
      <c r="P7" s="38">
        <v>74.08</v>
      </c>
      <c r="Q7" s="38">
        <v>91.56</v>
      </c>
      <c r="R7" s="38">
        <v>1779</v>
      </c>
      <c r="S7" s="38">
        <v>41650</v>
      </c>
      <c r="T7" s="38">
        <v>77.12</v>
      </c>
      <c r="U7" s="38">
        <v>540.07000000000005</v>
      </c>
      <c r="V7" s="38">
        <v>30698</v>
      </c>
      <c r="W7" s="38">
        <v>6.29</v>
      </c>
      <c r="X7" s="38">
        <v>4880.45</v>
      </c>
      <c r="Y7" s="38" t="s">
        <v>102</v>
      </c>
      <c r="Z7" s="38">
        <v>104.5</v>
      </c>
      <c r="AA7" s="38">
        <v>111.47</v>
      </c>
      <c r="AB7" s="38">
        <v>109.14</v>
      </c>
      <c r="AC7" s="38">
        <v>106.97</v>
      </c>
      <c r="AD7" s="38" t="s">
        <v>102</v>
      </c>
      <c r="AE7" s="38">
        <v>106.66</v>
      </c>
      <c r="AF7" s="38">
        <v>106.25</v>
      </c>
      <c r="AG7" s="38">
        <v>106.99</v>
      </c>
      <c r="AH7" s="38">
        <v>107.85</v>
      </c>
      <c r="AI7" s="38">
        <v>106.67</v>
      </c>
      <c r="AJ7" s="38" t="s">
        <v>102</v>
      </c>
      <c r="AK7" s="38">
        <v>0</v>
      </c>
      <c r="AL7" s="38">
        <v>0</v>
      </c>
      <c r="AM7" s="38">
        <v>0</v>
      </c>
      <c r="AN7" s="38">
        <v>0</v>
      </c>
      <c r="AO7" s="38" t="s">
        <v>102</v>
      </c>
      <c r="AP7" s="38">
        <v>0.72</v>
      </c>
      <c r="AQ7" s="38">
        <v>0.78</v>
      </c>
      <c r="AR7" s="38">
        <v>7.42</v>
      </c>
      <c r="AS7" s="38">
        <v>4.72</v>
      </c>
      <c r="AT7" s="38">
        <v>3.64</v>
      </c>
      <c r="AU7" s="38" t="s">
        <v>102</v>
      </c>
      <c r="AV7" s="38">
        <v>53.62</v>
      </c>
      <c r="AW7" s="38">
        <v>64.099999999999994</v>
      </c>
      <c r="AX7" s="38">
        <v>70.61</v>
      </c>
      <c r="AY7" s="38">
        <v>75.14</v>
      </c>
      <c r="AZ7" s="38" t="s">
        <v>102</v>
      </c>
      <c r="BA7" s="38">
        <v>77.180000000000007</v>
      </c>
      <c r="BB7" s="38">
        <v>67.2</v>
      </c>
      <c r="BC7" s="38">
        <v>68.180000000000007</v>
      </c>
      <c r="BD7" s="38">
        <v>67.930000000000007</v>
      </c>
      <c r="BE7" s="38">
        <v>67.52</v>
      </c>
      <c r="BF7" s="38" t="s">
        <v>102</v>
      </c>
      <c r="BG7" s="38">
        <v>766.71</v>
      </c>
      <c r="BH7" s="38">
        <v>832.78</v>
      </c>
      <c r="BI7" s="38">
        <v>819.72</v>
      </c>
      <c r="BJ7" s="38">
        <v>720.97</v>
      </c>
      <c r="BK7" s="38" t="s">
        <v>102</v>
      </c>
      <c r="BL7" s="38">
        <v>986.82</v>
      </c>
      <c r="BM7" s="38">
        <v>1023.34</v>
      </c>
      <c r="BN7" s="38">
        <v>847.44</v>
      </c>
      <c r="BO7" s="38">
        <v>857.88</v>
      </c>
      <c r="BP7" s="38">
        <v>705.21</v>
      </c>
      <c r="BQ7" s="38" t="s">
        <v>102</v>
      </c>
      <c r="BR7" s="38">
        <v>84.01</v>
      </c>
      <c r="BS7" s="38">
        <v>83.93</v>
      </c>
      <c r="BT7" s="38">
        <v>84.2</v>
      </c>
      <c r="BU7" s="38">
        <v>84.99</v>
      </c>
      <c r="BV7" s="38" t="s">
        <v>102</v>
      </c>
      <c r="BW7" s="38">
        <v>84.02</v>
      </c>
      <c r="BX7" s="38">
        <v>82.26</v>
      </c>
      <c r="BY7" s="38">
        <v>94.69</v>
      </c>
      <c r="BZ7" s="38">
        <v>94.97</v>
      </c>
      <c r="CA7" s="38">
        <v>98.96</v>
      </c>
      <c r="CB7" s="38" t="s">
        <v>102</v>
      </c>
      <c r="CC7" s="38">
        <v>150</v>
      </c>
      <c r="CD7" s="38">
        <v>150</v>
      </c>
      <c r="CE7" s="38">
        <v>150</v>
      </c>
      <c r="CF7" s="38">
        <v>150</v>
      </c>
      <c r="CG7" s="38" t="s">
        <v>102</v>
      </c>
      <c r="CH7" s="38">
        <v>154.83000000000001</v>
      </c>
      <c r="CI7" s="38">
        <v>154.25</v>
      </c>
      <c r="CJ7" s="38">
        <v>159.78</v>
      </c>
      <c r="CK7" s="38">
        <v>159.49</v>
      </c>
      <c r="CL7" s="38">
        <v>134.52000000000001</v>
      </c>
      <c r="CM7" s="38" t="s">
        <v>102</v>
      </c>
      <c r="CN7" s="38" t="s">
        <v>102</v>
      </c>
      <c r="CO7" s="38" t="s">
        <v>102</v>
      </c>
      <c r="CP7" s="38" t="s">
        <v>102</v>
      </c>
      <c r="CQ7" s="38" t="s">
        <v>102</v>
      </c>
      <c r="CR7" s="38" t="s">
        <v>102</v>
      </c>
      <c r="CS7" s="38">
        <v>59.9</v>
      </c>
      <c r="CT7" s="38">
        <v>64.510000000000005</v>
      </c>
      <c r="CU7" s="38">
        <v>68.31</v>
      </c>
      <c r="CV7" s="38">
        <v>65.28</v>
      </c>
      <c r="CW7" s="38">
        <v>59.57</v>
      </c>
      <c r="CX7" s="38" t="s">
        <v>102</v>
      </c>
      <c r="CY7" s="38">
        <v>97.09</v>
      </c>
      <c r="CZ7" s="38">
        <v>97.36</v>
      </c>
      <c r="DA7" s="38">
        <v>97.88</v>
      </c>
      <c r="DB7" s="38">
        <v>98.59</v>
      </c>
      <c r="DC7" s="38" t="s">
        <v>102</v>
      </c>
      <c r="DD7" s="38">
        <v>92.4</v>
      </c>
      <c r="DE7" s="38">
        <v>91.62</v>
      </c>
      <c r="DF7" s="38">
        <v>92.62</v>
      </c>
      <c r="DG7" s="38">
        <v>92.72</v>
      </c>
      <c r="DH7" s="38">
        <v>95.57</v>
      </c>
      <c r="DI7" s="38" t="s">
        <v>102</v>
      </c>
      <c r="DJ7" s="38">
        <v>3.25</v>
      </c>
      <c r="DK7" s="38">
        <v>6.45</v>
      </c>
      <c r="DL7" s="38">
        <v>9.58</v>
      </c>
      <c r="DM7" s="38">
        <v>12.62</v>
      </c>
      <c r="DN7" s="38" t="s">
        <v>102</v>
      </c>
      <c r="DO7" s="38">
        <v>20.56</v>
      </c>
      <c r="DP7" s="38">
        <v>14.75</v>
      </c>
      <c r="DQ7" s="38">
        <v>26.36</v>
      </c>
      <c r="DR7" s="38">
        <v>23.79</v>
      </c>
      <c r="DS7" s="38">
        <v>36.520000000000003</v>
      </c>
      <c r="DT7" s="38" t="s">
        <v>102</v>
      </c>
      <c r="DU7" s="38">
        <v>0</v>
      </c>
      <c r="DV7" s="38">
        <v>0</v>
      </c>
      <c r="DW7" s="38">
        <v>0</v>
      </c>
      <c r="DX7" s="38">
        <v>0</v>
      </c>
      <c r="DY7" s="38" t="s">
        <v>102</v>
      </c>
      <c r="DZ7" s="38">
        <v>0.42</v>
      </c>
      <c r="EA7" s="38">
        <v>0.25</v>
      </c>
      <c r="EB7" s="38">
        <v>1.43</v>
      </c>
      <c r="EC7" s="38">
        <v>1.22</v>
      </c>
      <c r="ED7" s="38">
        <v>5.72</v>
      </c>
      <c r="EE7" s="38" t="s">
        <v>102</v>
      </c>
      <c r="EF7" s="38">
        <v>0</v>
      </c>
      <c r="EG7" s="38">
        <v>0</v>
      </c>
      <c r="EH7" s="38">
        <v>0</v>
      </c>
      <c r="EI7" s="38">
        <v>0</v>
      </c>
      <c r="EJ7" s="38" t="s">
        <v>102</v>
      </c>
      <c r="EK7" s="38">
        <v>0.06</v>
      </c>
      <c r="EL7" s="38">
        <v>0.04</v>
      </c>
      <c r="EM7" s="38">
        <v>0.09</v>
      </c>
      <c r="EN7" s="38">
        <v>0.09</v>
      </c>
      <c r="EO7" s="38">
        <v>0.3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108</v>
      </c>
    </row>
    <row r="12" spans="1:148" x14ac:dyDescent="0.15">
      <c r="B12">
        <v>1</v>
      </c>
      <c r="C12">
        <v>1</v>
      </c>
      <c r="D12">
        <v>1</v>
      </c>
      <c r="E12">
        <v>1</v>
      </c>
      <c r="F12">
        <v>2</v>
      </c>
      <c r="G12" t="s">
        <v>109</v>
      </c>
    </row>
    <row r="13" spans="1:148" x14ac:dyDescent="0.15">
      <c r="B13" t="s">
        <v>110</v>
      </c>
      <c r="C13" t="s">
        <v>111</v>
      </c>
      <c r="D13" t="s">
        <v>110</v>
      </c>
      <c r="E13" t="s">
        <v>112</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user</cp:lastModifiedBy>
  <dcterms:created xsi:type="dcterms:W3CDTF">2021-12-03T07:11:13Z</dcterms:created>
  <dcterms:modified xsi:type="dcterms:W3CDTF">2022-02-17T06:58:56Z</dcterms:modified>
  <cp:category/>
</cp:coreProperties>
</file>