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（指定管理チーム）\50_募集要項・業務の基準\!!!!_確定資料_!!!!\さがみ緑風園\HP用\"/>
    </mc:Choice>
  </mc:AlternateContent>
  <bookViews>
    <workbookView xWindow="0" yWindow="0" windowWidth="14380" windowHeight="4420"/>
  </bookViews>
  <sheets>
    <sheet name="様式４（収支計画書）" sheetId="1" r:id="rId1"/>
    <sheet name="様式４－１利用料(収入)内訳 (提出用)" sheetId="10" r:id="rId2"/>
    <sheet name="様式４－１利用料(収入)内訳（記載例）" sheetId="11" r:id="rId3"/>
    <sheet name="様式４－２人件費内訳（提出用）" sheetId="4" r:id="rId4"/>
    <sheet name="様式４－２人件費内訳（記入例)" sheetId="6" r:id="rId5"/>
    <sheet name="様式４－３委託費内訳" sheetId="2" r:id="rId6"/>
  </sheets>
  <definedNames>
    <definedName name="_xlnm.Print_Area" localSheetId="2">'様式４－１利用料(収入)内訳（記載例）'!$A$1:$H$77</definedName>
    <definedName name="_xlnm.Print_Area" localSheetId="4">'様式４－２人件費内訳（記入例)'!$A$1:$N$36</definedName>
    <definedName name="_xlnm.Print_Area" localSheetId="3">'様式４－２人件費内訳（提出用）'!$A$1:$N$47</definedName>
    <definedName name="_xlnm.Print_Titles" localSheetId="0">'様式４（収支計画書）'!$2:$2</definedName>
    <definedName name="_xlnm.Print_Titles" localSheetId="1">'様式４－１利用料(収入)内訳 (提出用)'!$4:$4</definedName>
    <definedName name="_xlnm.Print_Titles" localSheetId="2">'様式４－１利用料(収入)内訳（記載例）'!$4:$4</definedName>
  </definedNames>
  <calcPr calcId="152511"/>
</workbook>
</file>

<file path=xl/calcChain.xml><?xml version="1.0" encoding="utf-8"?>
<calcChain xmlns="http://schemas.openxmlformats.org/spreadsheetml/2006/main">
  <c r="G6" i="1" l="1"/>
  <c r="F6" i="1"/>
  <c r="D6" i="1"/>
  <c r="E6" i="1"/>
  <c r="G17" i="1"/>
  <c r="F17" i="1"/>
  <c r="E17" i="1"/>
  <c r="D17" i="1"/>
  <c r="G13" i="1"/>
  <c r="F13" i="1"/>
  <c r="E13" i="1"/>
  <c r="D13" i="1"/>
  <c r="G10" i="1"/>
  <c r="F10" i="1"/>
  <c r="E10" i="1"/>
  <c r="D10" i="1"/>
  <c r="G7" i="1"/>
  <c r="G5" i="1" s="1"/>
  <c r="F7" i="1"/>
  <c r="F5" i="1" s="1"/>
  <c r="E7" i="1"/>
  <c r="E5" i="1" s="1"/>
  <c r="D7" i="1"/>
  <c r="D5" i="1" s="1"/>
  <c r="C6" i="1"/>
  <c r="C13" i="1"/>
  <c r="C10" i="1"/>
  <c r="C7" i="1"/>
  <c r="C5" i="1" l="1"/>
  <c r="C4" i="1" s="1"/>
  <c r="C3" i="1" s="1"/>
  <c r="H72" i="11"/>
  <c r="H71" i="11"/>
  <c r="H70" i="11"/>
  <c r="H69" i="11"/>
  <c r="H68" i="11"/>
  <c r="H67" i="11"/>
  <c r="H62" i="11"/>
  <c r="H61" i="11"/>
  <c r="H60" i="11"/>
  <c r="H57" i="11"/>
  <c r="H56" i="11"/>
  <c r="H53" i="11"/>
  <c r="H52" i="11"/>
  <c r="H35" i="11" s="1"/>
  <c r="H42" i="11"/>
  <c r="H41" i="11"/>
  <c r="H40" i="11"/>
  <c r="H39" i="11"/>
  <c r="H38" i="11"/>
  <c r="H37" i="11"/>
  <c r="H48" i="11"/>
  <c r="H43" i="11"/>
  <c r="H34" i="11"/>
  <c r="H33" i="11"/>
  <c r="H32" i="11"/>
  <c r="H31" i="11"/>
  <c r="H30" i="11"/>
  <c r="H29" i="11"/>
  <c r="H28" i="11"/>
  <c r="H22" i="11"/>
  <c r="H17" i="11"/>
  <c r="H16" i="11"/>
  <c r="H15" i="11"/>
  <c r="H14" i="11"/>
  <c r="H13" i="11"/>
  <c r="H12" i="11"/>
  <c r="H8" i="11"/>
  <c r="H11" i="11"/>
  <c r="H10" i="11"/>
  <c r="H9" i="11"/>
  <c r="H20" i="11" l="1"/>
  <c r="H21" i="11"/>
  <c r="H76" i="11" l="1"/>
  <c r="H75" i="11"/>
  <c r="H73" i="11" s="1"/>
  <c r="H66" i="11"/>
  <c r="H65" i="11"/>
  <c r="H64" i="11"/>
  <c r="H63" i="11"/>
  <c r="H59" i="11"/>
  <c r="H58" i="11"/>
  <c r="H51" i="11"/>
  <c r="H50" i="11"/>
  <c r="H49" i="11"/>
  <c r="H47" i="11"/>
  <c r="H46" i="11"/>
  <c r="H45" i="11"/>
  <c r="H44" i="11"/>
  <c r="H27" i="11"/>
  <c r="H26" i="11"/>
  <c r="H25" i="11"/>
  <c r="H24" i="11"/>
  <c r="H23" i="11"/>
  <c r="H19" i="11"/>
  <c r="H18" i="11"/>
  <c r="H70" i="10"/>
  <c r="H71" i="10"/>
  <c r="H16" i="10"/>
  <c r="H14" i="10"/>
  <c r="H52" i="10"/>
  <c r="H51" i="10"/>
  <c r="H17" i="10"/>
  <c r="H6" i="11" l="1"/>
  <c r="H54" i="11"/>
  <c r="H5" i="11" l="1"/>
  <c r="H69" i="10"/>
  <c r="H64" i="10"/>
  <c r="E4" i="4" l="1"/>
  <c r="D14" i="4"/>
  <c r="E14" i="4"/>
  <c r="F14" i="4"/>
  <c r="G14" i="4"/>
  <c r="C14" i="4"/>
  <c r="B14" i="4"/>
  <c r="H30" i="10" l="1"/>
  <c r="H29" i="10"/>
  <c r="H28" i="10"/>
  <c r="H27" i="10"/>
  <c r="H81" i="10" l="1"/>
  <c r="H80" i="10"/>
  <c r="H78" i="10" s="1"/>
  <c r="H77" i="10"/>
  <c r="H76" i="10"/>
  <c r="H75" i="10"/>
  <c r="H74" i="10"/>
  <c r="H68" i="10"/>
  <c r="H67" i="10"/>
  <c r="H66" i="10"/>
  <c r="H65" i="10"/>
  <c r="H63" i="10"/>
  <c r="H62" i="10"/>
  <c r="H61" i="10"/>
  <c r="H56" i="10"/>
  <c r="H55" i="10"/>
  <c r="H54" i="10"/>
  <c r="H53" i="10"/>
  <c r="H50" i="10"/>
  <c r="H49" i="10"/>
  <c r="H48" i="10"/>
  <c r="H47" i="10"/>
  <c r="H46" i="10"/>
  <c r="H45" i="10"/>
  <c r="H44" i="10"/>
  <c r="H43" i="10"/>
  <c r="H42" i="10"/>
  <c r="H41" i="10"/>
  <c r="H40" i="10"/>
  <c r="H37" i="10"/>
  <c r="H36" i="10"/>
  <c r="H35" i="10"/>
  <c r="H34" i="10"/>
  <c r="H31" i="10"/>
  <c r="H26" i="10"/>
  <c r="H25" i="10"/>
  <c r="H24" i="10"/>
  <c r="H23" i="10"/>
  <c r="H22" i="10"/>
  <c r="H21" i="10"/>
  <c r="H20" i="10"/>
  <c r="H19" i="10"/>
  <c r="H18" i="10"/>
  <c r="H15" i="10"/>
  <c r="H13" i="10"/>
  <c r="H12" i="10"/>
  <c r="H11" i="10"/>
  <c r="H10" i="10"/>
  <c r="H9" i="10"/>
  <c r="H8" i="10"/>
  <c r="H38" i="10" l="1"/>
  <c r="H6" i="10"/>
  <c r="H59" i="10"/>
  <c r="H5" i="10" l="1"/>
  <c r="C17" i="1" l="1"/>
  <c r="D30" i="1"/>
  <c r="E30" i="1"/>
  <c r="F30" i="1"/>
  <c r="G30" i="1"/>
  <c r="C30" i="1"/>
  <c r="G22" i="6" l="1"/>
  <c r="F22" i="6"/>
  <c r="E22" i="6"/>
  <c r="D22" i="6"/>
  <c r="G17" i="6"/>
  <c r="G15" i="6" s="1"/>
  <c r="F17" i="6"/>
  <c r="F15" i="6" s="1"/>
  <c r="E17" i="6"/>
  <c r="E15" i="6" s="1"/>
  <c r="D17" i="6"/>
  <c r="D15" i="6" s="1"/>
  <c r="H21" i="6"/>
  <c r="H25" i="6"/>
  <c r="C25" i="6"/>
  <c r="C21" i="6"/>
  <c r="H28" i="6"/>
  <c r="C28" i="6"/>
  <c r="H18" i="4"/>
  <c r="H19" i="4"/>
  <c r="H20" i="4"/>
  <c r="H24" i="4"/>
  <c r="H25" i="4"/>
  <c r="H26" i="4"/>
  <c r="C26" i="4"/>
  <c r="B26" i="4" s="1"/>
  <c r="C25" i="4"/>
  <c r="C24" i="4"/>
  <c r="C20" i="4"/>
  <c r="C19" i="4"/>
  <c r="C18" i="4"/>
  <c r="H35" i="4"/>
  <c r="C35" i="4"/>
  <c r="H34" i="4"/>
  <c r="C34" i="4"/>
  <c r="H33" i="4"/>
  <c r="C33" i="4"/>
  <c r="C9" i="6"/>
  <c r="H9" i="6"/>
  <c r="H34" i="6"/>
  <c r="C34" i="6"/>
  <c r="B34" i="6" s="1"/>
  <c r="H33" i="6"/>
  <c r="C33" i="6"/>
  <c r="H32" i="6"/>
  <c r="C32" i="6"/>
  <c r="H31" i="6"/>
  <c r="C31" i="6"/>
  <c r="H30" i="6"/>
  <c r="C30" i="6"/>
  <c r="G29" i="6"/>
  <c r="F29" i="6"/>
  <c r="E29" i="6"/>
  <c r="D29" i="6"/>
  <c r="H27" i="6"/>
  <c r="C27" i="6"/>
  <c r="H26" i="6"/>
  <c r="C26" i="6"/>
  <c r="H24" i="6"/>
  <c r="C24" i="6"/>
  <c r="H23" i="6"/>
  <c r="C23" i="6"/>
  <c r="H20" i="6"/>
  <c r="C20" i="6"/>
  <c r="H19" i="6"/>
  <c r="C19" i="6"/>
  <c r="H18" i="6"/>
  <c r="C18" i="6"/>
  <c r="H16" i="6"/>
  <c r="C16" i="6"/>
  <c r="H14" i="6"/>
  <c r="C14" i="6"/>
  <c r="H13" i="6"/>
  <c r="C13" i="6"/>
  <c r="H12" i="6"/>
  <c r="C12" i="6"/>
  <c r="H11" i="6"/>
  <c r="C11" i="6"/>
  <c r="H10" i="6"/>
  <c r="C10" i="6"/>
  <c r="H8" i="6"/>
  <c r="C8" i="6"/>
  <c r="H7" i="6"/>
  <c r="C7" i="6"/>
  <c r="G6" i="6"/>
  <c r="F6" i="6"/>
  <c r="E6" i="6"/>
  <c r="D6" i="6"/>
  <c r="H5" i="6"/>
  <c r="C5" i="6"/>
  <c r="C32" i="4"/>
  <c r="C31" i="4"/>
  <c r="C30" i="4"/>
  <c r="C29" i="4"/>
  <c r="C28" i="4"/>
  <c r="C27" i="4"/>
  <c r="H32" i="4"/>
  <c r="H31" i="4"/>
  <c r="H30" i="4"/>
  <c r="H29" i="4"/>
  <c r="H28" i="4"/>
  <c r="H27" i="4"/>
  <c r="H23" i="4"/>
  <c r="H22" i="4"/>
  <c r="H21" i="4"/>
  <c r="C21" i="4"/>
  <c r="C22" i="4"/>
  <c r="C23" i="4"/>
  <c r="H5" i="4"/>
  <c r="C5" i="4"/>
  <c r="B24" i="4" l="1"/>
  <c r="B20" i="4"/>
  <c r="B25" i="4"/>
  <c r="B33" i="4"/>
  <c r="B18" i="4"/>
  <c r="B32" i="6"/>
  <c r="B31" i="6"/>
  <c r="G4" i="6"/>
  <c r="B30" i="6"/>
  <c r="B28" i="6"/>
  <c r="B25" i="6"/>
  <c r="B21" i="6"/>
  <c r="C22" i="6"/>
  <c r="B8" i="6"/>
  <c r="B13" i="6"/>
  <c r="B19" i="6"/>
  <c r="B27" i="6"/>
  <c r="C17" i="6"/>
  <c r="B16" i="6"/>
  <c r="B33" i="6"/>
  <c r="F4" i="6"/>
  <c r="B9" i="6"/>
  <c r="B18" i="6"/>
  <c r="B24" i="6"/>
  <c r="B23" i="6"/>
  <c r="B26" i="6"/>
  <c r="B19" i="4"/>
  <c r="B28" i="4"/>
  <c r="B34" i="4"/>
  <c r="B35" i="4"/>
  <c r="B29" i="4"/>
  <c r="B22" i="4"/>
  <c r="B21" i="4"/>
  <c r="B30" i="4"/>
  <c r="B31" i="4"/>
  <c r="B32" i="4"/>
  <c r="B12" i="6"/>
  <c r="B10" i="6"/>
  <c r="B11" i="6"/>
  <c r="B14" i="6"/>
  <c r="E4" i="6"/>
  <c r="C6" i="6"/>
  <c r="B7" i="6"/>
  <c r="B20" i="6"/>
  <c r="B5" i="6"/>
  <c r="D4" i="6"/>
  <c r="C29" i="6"/>
  <c r="B27" i="4"/>
  <c r="B23" i="4"/>
  <c r="B5" i="4"/>
  <c r="D4" i="1"/>
  <c r="E4" i="1"/>
  <c r="F4" i="1"/>
  <c r="G4" i="1"/>
  <c r="C15" i="6" l="1"/>
  <c r="C4" i="6" s="1"/>
  <c r="B17" i="6"/>
  <c r="B22" i="6"/>
  <c r="B29" i="6"/>
  <c r="B6" i="6"/>
  <c r="B15" i="6" l="1"/>
  <c r="B4" i="6" s="1"/>
  <c r="B45" i="2"/>
  <c r="B41" i="2"/>
  <c r="B26" i="2"/>
  <c r="B19" i="2"/>
  <c r="D50" i="1"/>
  <c r="E50" i="1"/>
  <c r="F50" i="1"/>
  <c r="G50" i="1"/>
  <c r="C50" i="1"/>
  <c r="D23" i="1"/>
  <c r="E23" i="1"/>
  <c r="F23" i="1"/>
  <c r="G23" i="1"/>
  <c r="C23" i="1"/>
  <c r="B15" i="2"/>
  <c r="H43" i="4"/>
  <c r="C43" i="4"/>
  <c r="H40" i="4"/>
  <c r="C40" i="4"/>
  <c r="H39" i="4"/>
  <c r="C39" i="4"/>
  <c r="B39" i="4" s="1"/>
  <c r="H38" i="4"/>
  <c r="C38" i="4"/>
  <c r="H37" i="4"/>
  <c r="C37" i="4"/>
  <c r="G36" i="4"/>
  <c r="F36" i="4"/>
  <c r="E36" i="4"/>
  <c r="D36" i="4"/>
  <c r="H17" i="4"/>
  <c r="C17" i="4"/>
  <c r="H16" i="4"/>
  <c r="C16" i="4"/>
  <c r="H15" i="4"/>
  <c r="C15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G6" i="4"/>
  <c r="G4" i="4" s="1"/>
  <c r="F6" i="4"/>
  <c r="F4" i="4" s="1"/>
  <c r="E6" i="4"/>
  <c r="D6" i="4"/>
  <c r="D4" i="4" s="1"/>
  <c r="C22" i="1" l="1"/>
  <c r="E22" i="1"/>
  <c r="D22" i="1"/>
  <c r="F22" i="1"/>
  <c r="G22" i="1"/>
  <c r="G3" i="1" s="1"/>
  <c r="B8" i="4"/>
  <c r="B37" i="4"/>
  <c r="B43" i="4"/>
  <c r="B10" i="4"/>
  <c r="B11" i="4"/>
  <c r="B40" i="4"/>
  <c r="B9" i="4"/>
  <c r="B16" i="4"/>
  <c r="B13" i="4"/>
  <c r="B17" i="4"/>
  <c r="C36" i="4"/>
  <c r="C6" i="4"/>
  <c r="B15" i="4"/>
  <c r="B50" i="2"/>
  <c r="B12" i="4"/>
  <c r="B37" i="2"/>
  <c r="B7" i="4"/>
  <c r="B38" i="4"/>
  <c r="B36" i="4" l="1"/>
  <c r="F3" i="1"/>
  <c r="D3" i="1"/>
  <c r="C4" i="4"/>
  <c r="E3" i="1"/>
  <c r="B6" i="4"/>
  <c r="C78" i="1" l="1"/>
  <c r="C80" i="1"/>
  <c r="B4" i="4"/>
</calcChain>
</file>

<file path=xl/comments1.xml><?xml version="1.0" encoding="utf-8"?>
<comments xmlns="http://schemas.openxmlformats.org/spreadsheetml/2006/main">
  <authors>
    <author>user</author>
  </authors>
  <commentLis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  <comment ref="B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ⅠからⅢまでの、算定を想定する加算を記載してください。</t>
        </r>
      </text>
    </comment>
  </commentList>
</comments>
</file>

<file path=xl/sharedStrings.xml><?xml version="1.0" encoding="utf-8"?>
<sst xmlns="http://schemas.openxmlformats.org/spreadsheetml/2006/main" count="360" uniqueCount="221">
  <si>
    <t>人件費</t>
    <rPh sb="0" eb="3">
      <t>ジンケンヒ</t>
    </rPh>
    <phoneticPr fontId="1"/>
  </si>
  <si>
    <t>年　度</t>
    <rPh sb="0" eb="1">
      <t>トシ</t>
    </rPh>
    <rPh sb="2" eb="3">
      <t>ド</t>
    </rPh>
    <phoneticPr fontId="1"/>
  </si>
  <si>
    <t>職名・職種等</t>
    <rPh sb="0" eb="2">
      <t>ショクメイ</t>
    </rPh>
    <rPh sb="3" eb="5">
      <t>ショクシュ</t>
    </rPh>
    <rPh sb="5" eb="6">
      <t>ナド</t>
    </rPh>
    <phoneticPr fontId="4"/>
  </si>
  <si>
    <r>
      <t xml:space="preserve">人件費の計
A×B
</t>
    </r>
    <r>
      <rPr>
        <sz val="9"/>
        <rFont val="ＭＳ 明朝"/>
        <family val="1"/>
        <charset val="128"/>
      </rPr>
      <t>（単位：円）</t>
    </r>
    <rPh sb="0" eb="3">
      <t>ジンケンヒ</t>
    </rPh>
    <rPh sb="4" eb="5">
      <t>ケイ</t>
    </rPh>
    <rPh sb="11" eb="13">
      <t>タンイ</t>
    </rPh>
    <rPh sb="14" eb="15">
      <t>エン</t>
    </rPh>
    <phoneticPr fontId="4"/>
  </si>
  <si>
    <r>
      <t xml:space="preserve">職員の計:A
</t>
    </r>
    <r>
      <rPr>
        <sz val="9"/>
        <rFont val="ＭＳ 明朝"/>
        <family val="1"/>
        <charset val="128"/>
      </rPr>
      <t>（単位：人）</t>
    </r>
    <rPh sb="0" eb="2">
      <t>ショクイン</t>
    </rPh>
    <rPh sb="3" eb="4">
      <t>ケイ</t>
    </rPh>
    <rPh sb="8" eb="10">
      <t>タンイ</t>
    </rPh>
    <rPh sb="11" eb="12">
      <t>ニン</t>
    </rPh>
    <phoneticPr fontId="4"/>
  </si>
  <si>
    <t>（雇用区分）</t>
    <rPh sb="1" eb="3">
      <t>コヨウ</t>
    </rPh>
    <rPh sb="3" eb="5">
      <t>クブン</t>
    </rPh>
    <phoneticPr fontId="4"/>
  </si>
  <si>
    <r>
      <t xml:space="preserve">一人当たりの
人件費(年額):B
</t>
    </r>
    <r>
      <rPr>
        <sz val="9"/>
        <rFont val="ＭＳ 明朝"/>
        <family val="1"/>
        <charset val="128"/>
      </rPr>
      <t>（単位：円）</t>
    </r>
    <rPh sb="0" eb="2">
      <t>ヒトリ</t>
    </rPh>
    <rPh sb="2" eb="3">
      <t>ア</t>
    </rPh>
    <rPh sb="7" eb="10">
      <t>ジンケンヒ</t>
    </rPh>
    <rPh sb="11" eb="13">
      <t>ネンガク</t>
    </rPh>
    <rPh sb="18" eb="20">
      <t>タンイ</t>
    </rPh>
    <rPh sb="21" eb="22">
      <t>エン</t>
    </rPh>
    <phoneticPr fontId="4"/>
  </si>
  <si>
    <t>（内　訳）</t>
    <rPh sb="1" eb="2">
      <t>ウチ</t>
    </rPh>
    <rPh sb="3" eb="4">
      <t>ヤク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</si>
  <si>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</si>
  <si>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</si>
  <si>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その他</t>
    <rPh sb="2" eb="3">
      <t>タ</t>
    </rPh>
    <phoneticPr fontId="4"/>
  </si>
  <si>
    <t>給 与</t>
    <rPh sb="0" eb="1">
      <t>キュウ</t>
    </rPh>
    <rPh sb="2" eb="3">
      <t>クミ</t>
    </rPh>
    <phoneticPr fontId="4"/>
  </si>
  <si>
    <t>諸手当</t>
    <rPh sb="0" eb="3">
      <t>ショテアテ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</si>
  <si>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</si>
  <si>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退職共済掛金</t>
    <rPh sb="0" eb="2">
      <t>タイショク</t>
    </rPh>
    <rPh sb="2" eb="4">
      <t>キョウサイ</t>
    </rPh>
    <rPh sb="4" eb="6">
      <t>カケキン</t>
    </rPh>
    <phoneticPr fontId="4"/>
  </si>
  <si>
    <t>賞 与</t>
    <rPh sb="0" eb="1">
      <t>ショウ</t>
    </rPh>
    <rPh sb="2" eb="3">
      <t>クミ</t>
    </rPh>
    <phoneticPr fontId="4"/>
  </si>
  <si>
    <t>総職員</t>
    <rPh sb="0" eb="1">
      <t>ソウ</t>
    </rPh>
    <rPh sb="1" eb="3">
      <t>ショクイン</t>
    </rPh>
    <phoneticPr fontId="4"/>
  </si>
  <si>
    <t>診療所</t>
    <rPh sb="0" eb="3">
      <t>シンリョウジョ</t>
    </rPh>
    <phoneticPr fontId="4"/>
  </si>
  <si>
    <t>（注１）常勤、非常勤等、１行に別の雇用区分の職員を記入しないでください。</t>
    <rPh sb="1" eb="2">
      <t>チュウ</t>
    </rPh>
    <rPh sb="4" eb="6">
      <t>ジョウキン</t>
    </rPh>
    <rPh sb="7" eb="10">
      <t>ヒジョウキン</t>
    </rPh>
    <rPh sb="10" eb="11">
      <t>ナド</t>
    </rPh>
    <rPh sb="13" eb="14">
      <t>ギョウ</t>
    </rPh>
    <rPh sb="15" eb="16">
      <t>ベツ</t>
    </rPh>
    <rPh sb="17" eb="19">
      <t>コヨウ</t>
    </rPh>
    <rPh sb="19" eb="21">
      <t>クブン</t>
    </rPh>
    <rPh sb="22" eb="24">
      <t>ショクイン</t>
    </rPh>
    <rPh sb="25" eb="27">
      <t>キニュウ</t>
    </rPh>
    <phoneticPr fontId="4"/>
  </si>
  <si>
    <t>委託事業名</t>
    <rPh sb="0" eb="2">
      <t>イタク</t>
    </rPh>
    <rPh sb="2" eb="4">
      <t>ジギョウ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</si>
  <si>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</si>
  <si>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指定管理料（支出の計－収入の計）</t>
    <rPh sb="0" eb="2">
      <t>シテイ</t>
    </rPh>
    <rPh sb="2" eb="4">
      <t>カンリ</t>
    </rPh>
    <rPh sb="4" eb="5">
      <t>リョウ</t>
    </rPh>
    <rPh sb="6" eb="8">
      <t>シシュツ</t>
    </rPh>
    <rPh sb="9" eb="10">
      <t>ケイ</t>
    </rPh>
    <rPh sb="11" eb="13">
      <t>シュウニュウ</t>
    </rPh>
    <rPh sb="14" eb="15">
      <t>ケイ</t>
    </rPh>
    <phoneticPr fontId="1"/>
  </si>
  <si>
    <t>収入区分</t>
    <rPh sb="0" eb="2">
      <t>シュウニュウ</t>
    </rPh>
    <rPh sb="2" eb="4">
      <t>クブン</t>
    </rPh>
    <phoneticPr fontId="1"/>
  </si>
  <si>
    <t>診療所</t>
    <rPh sb="0" eb="3">
      <t>シンリョウジョ</t>
    </rPh>
    <phoneticPr fontId="1"/>
  </si>
  <si>
    <t>計</t>
    <rPh sb="0" eb="1">
      <t>ケイ</t>
    </rPh>
    <phoneticPr fontId="1"/>
  </si>
  <si>
    <t>説明・積算の内訳等</t>
    <rPh sb="0" eb="2">
      <t>セツメイ</t>
    </rPh>
    <rPh sb="3" eb="5">
      <t>セキサン</t>
    </rPh>
    <rPh sb="6" eb="8">
      <t>ウチワケ</t>
    </rPh>
    <rPh sb="8" eb="9">
      <t>ナド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</si>
  <si>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</si>
  <si>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</si>
  <si>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単　位</t>
    <rPh sb="0" eb="1">
      <t>タン</t>
    </rPh>
    <rPh sb="2" eb="3">
      <t>クライ</t>
    </rPh>
    <phoneticPr fontId="1"/>
  </si>
  <si>
    <t>管理費等</t>
    <rPh sb="0" eb="3">
      <t>カンリヒ</t>
    </rPh>
    <rPh sb="3" eb="4">
      <t>ナド</t>
    </rPh>
    <phoneticPr fontId="1"/>
  </si>
  <si>
    <t>公立
減算率</t>
    <rPh sb="0" eb="2">
      <t>コウリツ</t>
    </rPh>
    <rPh sb="3" eb="5">
      <t>ゲンサン</t>
    </rPh>
    <rPh sb="5" eb="6">
      <t>リツ</t>
    </rPh>
    <phoneticPr fontId="1"/>
  </si>
  <si>
    <t>級地
単価</t>
    <rPh sb="0" eb="1">
      <t>キュウ</t>
    </rPh>
    <rPh sb="1" eb="2">
      <t>チ</t>
    </rPh>
    <rPh sb="3" eb="5">
      <t>タンカ</t>
    </rPh>
    <phoneticPr fontId="1"/>
  </si>
  <si>
    <t>（単位：千円）</t>
    <rPh sb="1" eb="3">
      <t>タンイ</t>
    </rPh>
    <rPh sb="4" eb="6">
      <t>センエン</t>
    </rPh>
    <phoneticPr fontId="1"/>
  </si>
  <si>
    <t>千円</t>
    <rPh sb="0" eb="2">
      <t>センエン</t>
    </rPh>
    <phoneticPr fontId="1"/>
  </si>
  <si>
    <t>＜令和○○年度人件費内訳＞</t>
    <rPh sb="1" eb="3">
      <t>レイワ</t>
    </rPh>
    <rPh sb="5" eb="7">
      <t>ネンド</t>
    </rPh>
    <rPh sb="7" eb="10">
      <t>ジンケンヒ</t>
    </rPh>
    <rPh sb="10" eb="12">
      <t>ウチワケ</t>
    </rPh>
    <phoneticPr fontId="4"/>
  </si>
  <si>
    <t>＜令和○○年度業務委託費内訳（保守管理系）＞（単位：千円）</t>
    <rPh sb="1" eb="3">
      <t>レイワ</t>
    </rPh>
    <rPh sb="5" eb="7">
      <t>ネンド</t>
    </rPh>
    <rPh sb="7" eb="9">
      <t>ギョウム</t>
    </rPh>
    <rPh sb="9" eb="11">
      <t>イタク</t>
    </rPh>
    <rPh sb="11" eb="12">
      <t>ヒ</t>
    </rPh>
    <rPh sb="12" eb="14">
      <t>ウチワケ</t>
    </rPh>
    <rPh sb="15" eb="17">
      <t>ホシュ</t>
    </rPh>
    <rPh sb="17" eb="19">
      <t>カンリ</t>
    </rPh>
    <rPh sb="19" eb="20">
      <t>ケイ</t>
    </rPh>
    <phoneticPr fontId="1"/>
  </si>
  <si>
    <t>＜令和○○年度診療所業務＞</t>
    <rPh sb="1" eb="3">
      <t>レイワ</t>
    </rPh>
    <rPh sb="5" eb="7">
      <t>ネンド</t>
    </rPh>
    <rPh sb="7" eb="10">
      <t>シンリョウジョ</t>
    </rPh>
    <rPh sb="10" eb="12">
      <t>ギョウム</t>
    </rPh>
    <phoneticPr fontId="1"/>
  </si>
  <si>
    <t>＜令和○○年度調理業務＞</t>
    <rPh sb="1" eb="3">
      <t>レイワ</t>
    </rPh>
    <rPh sb="5" eb="7">
      <t>ネンド</t>
    </rPh>
    <rPh sb="7" eb="9">
      <t>チョウリ</t>
    </rPh>
    <rPh sb="9" eb="11">
      <t>ギョウム</t>
    </rPh>
    <phoneticPr fontId="1"/>
  </si>
  <si>
    <t>様式４－３</t>
    <rPh sb="0" eb="2">
      <t>ヨウシキ</t>
    </rPh>
    <phoneticPr fontId="1"/>
  </si>
  <si>
    <r>
      <t>収支計画書（単位：千円）　　</t>
    </r>
    <r>
      <rPr>
        <b/>
        <i/>
        <sz val="10"/>
        <color theme="1"/>
        <rFont val="ＭＳ 明朝"/>
        <family val="1"/>
        <charset val="128"/>
      </rPr>
      <t>※太枠内のみ入力してください。</t>
    </r>
    <rPh sb="0" eb="2">
      <t>シュウシ</t>
    </rPh>
    <rPh sb="2" eb="5">
      <t>ケイカクショ</t>
    </rPh>
    <rPh sb="15" eb="17">
      <t>フトワク</t>
    </rPh>
    <rPh sb="17" eb="18">
      <t>ナイ</t>
    </rPh>
    <rPh sb="20" eb="22">
      <t>ニュウリョク</t>
    </rPh>
    <phoneticPr fontId="1"/>
  </si>
  <si>
    <t>管理者</t>
    <rPh sb="0" eb="3">
      <t>カンリシャ</t>
    </rPh>
    <phoneticPr fontId="1"/>
  </si>
  <si>
    <t>管理課</t>
    <rPh sb="0" eb="2">
      <t>カンリ</t>
    </rPh>
    <rPh sb="2" eb="3">
      <t>カ</t>
    </rPh>
    <phoneticPr fontId="4"/>
  </si>
  <si>
    <t>　管理課長</t>
    <rPh sb="1" eb="3">
      <t>カンリ</t>
    </rPh>
    <rPh sb="3" eb="5">
      <t>カチョウ</t>
    </rPh>
    <phoneticPr fontId="1"/>
  </si>
  <si>
    <t>　事務員</t>
    <rPh sb="1" eb="4">
      <t>ジムイン</t>
    </rPh>
    <phoneticPr fontId="1"/>
  </si>
  <si>
    <t>　栄養士</t>
    <rPh sb="1" eb="4">
      <t>エイヨウシ</t>
    </rPh>
    <phoneticPr fontId="1"/>
  </si>
  <si>
    <t>　調理員</t>
    <rPh sb="1" eb="4">
      <t>チョウリイン</t>
    </rPh>
    <phoneticPr fontId="1"/>
  </si>
  <si>
    <t>生活支援部</t>
    <rPh sb="0" eb="2">
      <t>セイカツ</t>
    </rPh>
    <rPh sb="2" eb="4">
      <t>シエン</t>
    </rPh>
    <rPh sb="4" eb="5">
      <t>ブ</t>
    </rPh>
    <phoneticPr fontId="4"/>
  </si>
  <si>
    <t>　生活支援部長</t>
    <rPh sb="1" eb="3">
      <t>セイカツ</t>
    </rPh>
    <rPh sb="3" eb="5">
      <t>シエン</t>
    </rPh>
    <rPh sb="5" eb="7">
      <t>ブチョウ</t>
    </rPh>
    <phoneticPr fontId="4"/>
  </si>
  <si>
    <t>　生活課</t>
    <rPh sb="1" eb="3">
      <t>セイカツ</t>
    </rPh>
    <rPh sb="3" eb="4">
      <t>カ</t>
    </rPh>
    <phoneticPr fontId="1"/>
  </si>
  <si>
    <t>　　生活課長</t>
    <phoneticPr fontId="1"/>
  </si>
  <si>
    <t>　　生活支援員</t>
    <rPh sb="2" eb="7">
      <t>セイカツシエンイン</t>
    </rPh>
    <phoneticPr fontId="1"/>
  </si>
  <si>
    <t>　地域支援課</t>
    <rPh sb="1" eb="3">
      <t>チイキ</t>
    </rPh>
    <rPh sb="3" eb="5">
      <t>シエン</t>
    </rPh>
    <rPh sb="5" eb="6">
      <t>カ</t>
    </rPh>
    <phoneticPr fontId="1"/>
  </si>
  <si>
    <t>　　地域支援課長</t>
    <rPh sb="2" eb="4">
      <t>チイキ</t>
    </rPh>
    <rPh sb="4" eb="6">
      <t>シエン</t>
    </rPh>
    <rPh sb="6" eb="8">
      <t>カチョウ</t>
    </rPh>
    <phoneticPr fontId="1"/>
  </si>
  <si>
    <t>　　ケースワーカー</t>
    <phoneticPr fontId="1"/>
  </si>
  <si>
    <t>　　心理担当</t>
    <rPh sb="2" eb="4">
      <t>シンリ</t>
    </rPh>
    <rPh sb="4" eb="6">
      <t>タントウ</t>
    </rPh>
    <phoneticPr fontId="1"/>
  </si>
  <si>
    <t>　医師</t>
    <rPh sb="1" eb="3">
      <t>イシ</t>
    </rPh>
    <phoneticPr fontId="1"/>
  </si>
  <si>
    <t>　歯科衛生士</t>
    <rPh sb="1" eb="3">
      <t>シカ</t>
    </rPh>
    <rPh sb="3" eb="6">
      <t>エイセイシ</t>
    </rPh>
    <phoneticPr fontId="1"/>
  </si>
  <si>
    <t>（注３）年度ごとに人件費が変動する場合は、年度ごとに１枚ずつこの表を作成し、提出してください。</t>
    <rPh sb="1" eb="2">
      <t>チュウ</t>
    </rPh>
    <rPh sb="4" eb="6">
      <t>ネンド</t>
    </rPh>
    <rPh sb="9" eb="12">
      <t>ジンケンヒ</t>
    </rPh>
    <rPh sb="13" eb="15">
      <t>ヘンドウ</t>
    </rPh>
    <rPh sb="17" eb="19">
      <t>バアイ</t>
    </rPh>
    <rPh sb="21" eb="23">
      <t>ネンド</t>
    </rPh>
    <rPh sb="27" eb="28">
      <t>マイ</t>
    </rPh>
    <rPh sb="32" eb="33">
      <t>ヒョウ</t>
    </rPh>
    <rPh sb="34" eb="36">
      <t>サクセイ</t>
    </rPh>
    <rPh sb="38" eb="40">
      <t>テイシュツ</t>
    </rPh>
    <phoneticPr fontId="4"/>
  </si>
  <si>
    <t>（注２）法人直接雇用の数を入力してください。（業務委託を想定する場合は、数に含めないでください。）</t>
    <rPh sb="1" eb="2">
      <t>チュウ</t>
    </rPh>
    <rPh sb="4" eb="6">
      <t>ホウジン</t>
    </rPh>
    <rPh sb="6" eb="8">
      <t>チョクセツ</t>
    </rPh>
    <rPh sb="8" eb="10">
      <t>コヨウ</t>
    </rPh>
    <rPh sb="11" eb="12">
      <t>カズ</t>
    </rPh>
    <rPh sb="13" eb="15">
      <t>ニュウリョク</t>
    </rPh>
    <rPh sb="23" eb="25">
      <t>ギョウム</t>
    </rPh>
    <rPh sb="25" eb="27">
      <t>イタク</t>
    </rPh>
    <rPh sb="28" eb="30">
      <t>ソウテイ</t>
    </rPh>
    <rPh sb="32" eb="34">
      <t>バアイ</t>
    </rPh>
    <rPh sb="36" eb="37">
      <t>カズ</t>
    </rPh>
    <rPh sb="38" eb="39">
      <t>フク</t>
    </rPh>
    <phoneticPr fontId="1"/>
  </si>
  <si>
    <t>※入力は太枠内のみお願いします。</t>
    <rPh sb="1" eb="3">
      <t>ニュウリョク</t>
    </rPh>
    <rPh sb="4" eb="6">
      <t>フトワク</t>
    </rPh>
    <rPh sb="6" eb="7">
      <t>ナイ</t>
    </rPh>
    <rPh sb="10" eb="11">
      <t>ネガ</t>
    </rPh>
    <phoneticPr fontId="4"/>
  </si>
  <si>
    <t>　洗濯員</t>
    <rPh sb="1" eb="3">
      <t>センタク</t>
    </rPh>
    <rPh sb="3" eb="4">
      <t>イン</t>
    </rPh>
    <phoneticPr fontId="1"/>
  </si>
  <si>
    <t>　事務員</t>
    <rPh sb="1" eb="4">
      <t>ジムイン</t>
    </rPh>
    <phoneticPr fontId="1"/>
  </si>
  <si>
    <t>障がい者
雇用</t>
    <rPh sb="0" eb="1">
      <t>サワ</t>
    </rPh>
    <rPh sb="5" eb="7">
      <t>コヨウ</t>
    </rPh>
    <phoneticPr fontId="4"/>
  </si>
  <si>
    <t>障がい者
雇用</t>
    <rPh sb="0" eb="1">
      <t>ショウ</t>
    </rPh>
    <rPh sb="3" eb="4">
      <t>シャ</t>
    </rPh>
    <rPh sb="5" eb="7">
      <t>コヨウ</t>
    </rPh>
    <phoneticPr fontId="4"/>
  </si>
  <si>
    <t>　　生活支援員（非）</t>
    <rPh sb="2" eb="7">
      <t>セイカツシエンイン</t>
    </rPh>
    <rPh sb="8" eb="9">
      <t>ヒ</t>
    </rPh>
    <phoneticPr fontId="1"/>
  </si>
  <si>
    <t>　　生活支援員（非）</t>
    <rPh sb="2" eb="7">
      <t>セイカツシエンイン</t>
    </rPh>
    <rPh sb="8" eb="9">
      <t>ヒ</t>
    </rPh>
    <phoneticPr fontId="1"/>
  </si>
  <si>
    <t>　　心理担当（非）</t>
    <rPh sb="2" eb="4">
      <t>シンリ</t>
    </rPh>
    <rPh sb="4" eb="6">
      <t>タントウ</t>
    </rPh>
    <rPh sb="7" eb="8">
      <t>ヒ</t>
    </rPh>
    <phoneticPr fontId="1"/>
  </si>
  <si>
    <t>市町村事業</t>
    <rPh sb="0" eb="5">
      <t>シチョウソンジギョウ</t>
    </rPh>
    <phoneticPr fontId="1"/>
  </si>
  <si>
    <t>利用料等の合計</t>
    <rPh sb="0" eb="3">
      <t>リヨウリョウ</t>
    </rPh>
    <rPh sb="3" eb="4">
      <t>トウ</t>
    </rPh>
    <rPh sb="5" eb="7">
      <t>ゴウケイ</t>
    </rPh>
    <phoneticPr fontId="1"/>
  </si>
  <si>
    <t>様式４－２（記入例）</t>
    <rPh sb="0" eb="2">
      <t>ヨウシキ</t>
    </rPh>
    <rPh sb="6" eb="8">
      <t>キニュウ</t>
    </rPh>
    <rPh sb="8" eb="9">
      <t>レイ</t>
    </rPh>
    <phoneticPr fontId="1"/>
  </si>
  <si>
    <t>　看護職員</t>
    <rPh sb="1" eb="3">
      <t>カンゴ</t>
    </rPh>
    <rPh sb="3" eb="5">
      <t>ショクイン</t>
    </rPh>
    <phoneticPr fontId="1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</si>
  <si>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1"/>
  </si>
  <si>
    <t>※参考資料７を参照してください。</t>
    <rPh sb="1" eb="3">
      <t>サンコウ</t>
    </rPh>
    <rPh sb="3" eb="5">
      <t>シリョウ</t>
    </rPh>
    <rPh sb="7" eb="9">
      <t>サンショウ</t>
    </rPh>
    <phoneticPr fontId="1"/>
  </si>
  <si>
    <t>　その他の事業収入</t>
    <rPh sb="3" eb="4">
      <t>タ</t>
    </rPh>
    <rPh sb="5" eb="7">
      <t>ジギョウ</t>
    </rPh>
    <phoneticPr fontId="1"/>
  </si>
  <si>
    <t>　　補助金事業収入</t>
    <rPh sb="2" eb="5">
      <t>ホジョキン</t>
    </rPh>
    <rPh sb="5" eb="7">
      <t>ジギョウ</t>
    </rPh>
    <phoneticPr fontId="1"/>
  </si>
  <si>
    <t>　　受託事業収入</t>
    <rPh sb="2" eb="4">
      <t>ジュタク</t>
    </rPh>
    <rPh sb="4" eb="6">
      <t>ジギョウ</t>
    </rPh>
    <phoneticPr fontId="1"/>
  </si>
  <si>
    <t>障害福祉サービス等事業収入</t>
    <rPh sb="0" eb="4">
      <t>ショウガイフクシ</t>
    </rPh>
    <rPh sb="8" eb="9">
      <t>トウ</t>
    </rPh>
    <rPh sb="9" eb="11">
      <t>ジギョウ</t>
    </rPh>
    <phoneticPr fontId="1"/>
  </si>
  <si>
    <t>　自立支援給付費収入</t>
    <rPh sb="1" eb="3">
      <t>ジリツ</t>
    </rPh>
    <rPh sb="3" eb="5">
      <t>シエン</t>
    </rPh>
    <rPh sb="5" eb="7">
      <t>キュウフ</t>
    </rPh>
    <rPh sb="7" eb="8">
      <t>ヒ</t>
    </rPh>
    <phoneticPr fontId="1"/>
  </si>
  <si>
    <t>　　介護給付費収入</t>
    <rPh sb="2" eb="4">
      <t>カイゴ</t>
    </rPh>
    <rPh sb="4" eb="6">
      <t>キュウフ</t>
    </rPh>
    <rPh sb="6" eb="7">
      <t>ヒ</t>
    </rPh>
    <phoneticPr fontId="1"/>
  </si>
  <si>
    <t>　利用者負担金収入</t>
    <rPh sb="1" eb="4">
      <t>リヨウシャ</t>
    </rPh>
    <rPh sb="4" eb="6">
      <t>フタン</t>
    </rPh>
    <rPh sb="6" eb="7">
      <t>キン</t>
    </rPh>
    <phoneticPr fontId="1"/>
  </si>
  <si>
    <t>　補足給付費収入</t>
    <rPh sb="1" eb="3">
      <t>ホソク</t>
    </rPh>
    <rPh sb="3" eb="5">
      <t>キュウフ</t>
    </rPh>
    <rPh sb="5" eb="6">
      <t>ヒ</t>
    </rPh>
    <phoneticPr fontId="1"/>
  </si>
  <si>
    <t>　　特定障害者特別給付費収入</t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1"/>
  </si>
  <si>
    <t>　特定費用収入</t>
    <rPh sb="1" eb="3">
      <t>トクテイ</t>
    </rPh>
    <rPh sb="3" eb="5">
      <t>ヒヨウ</t>
    </rPh>
    <phoneticPr fontId="1"/>
  </si>
  <si>
    <t>　　その他の事業収入</t>
    <rPh sb="4" eb="5">
      <t>タ</t>
    </rPh>
    <rPh sb="6" eb="8">
      <t>ジギョウ</t>
    </rPh>
    <rPh sb="8" eb="10">
      <t>シュウニュウ</t>
    </rPh>
    <phoneticPr fontId="1"/>
  </si>
  <si>
    <t>医療事業収入</t>
    <rPh sb="0" eb="2">
      <t>イリョウ</t>
    </rPh>
    <rPh sb="2" eb="4">
      <t>ジギョウ</t>
    </rPh>
    <phoneticPr fontId="1"/>
  </si>
  <si>
    <t>　外来診療収入</t>
    <rPh sb="1" eb="3">
      <t>ガイライ</t>
    </rPh>
    <rPh sb="3" eb="5">
      <t>シンリョウ</t>
    </rPh>
    <phoneticPr fontId="1"/>
  </si>
  <si>
    <t>○○収入</t>
    <phoneticPr fontId="1"/>
  </si>
  <si>
    <t>経常経費寄附金収入</t>
    <rPh sb="0" eb="2">
      <t>ケイジョウ</t>
    </rPh>
    <rPh sb="2" eb="4">
      <t>ケイヒ</t>
    </rPh>
    <rPh sb="4" eb="7">
      <t>キフキン</t>
    </rPh>
    <phoneticPr fontId="1"/>
  </si>
  <si>
    <t>その他の収入</t>
    <rPh sb="2" eb="3">
      <t>タ</t>
    </rPh>
    <phoneticPr fontId="1"/>
  </si>
  <si>
    <t>事業活動による収支</t>
    <rPh sb="0" eb="2">
      <t>ジギョウ</t>
    </rPh>
    <rPh sb="2" eb="4">
      <t>カツドウ</t>
    </rPh>
    <rPh sb="7" eb="9">
      <t>シュウシ</t>
    </rPh>
    <phoneticPr fontId="1"/>
  </si>
  <si>
    <t>事業活動収入の計</t>
    <rPh sb="0" eb="2">
      <t>ジギョウ</t>
    </rPh>
    <rPh sb="2" eb="4">
      <t>カツドウ</t>
    </rPh>
    <rPh sb="4" eb="6">
      <t>シュウニュウ</t>
    </rPh>
    <rPh sb="7" eb="8">
      <t>ケイ</t>
    </rPh>
    <phoneticPr fontId="1"/>
  </si>
  <si>
    <t>事業活動支出の計</t>
    <rPh sb="0" eb="2">
      <t>ジギョウ</t>
    </rPh>
    <rPh sb="2" eb="4">
      <t>カツドウ</t>
    </rPh>
    <rPh sb="4" eb="6">
      <t>シシュツ</t>
    </rPh>
    <rPh sb="7" eb="8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</si>
  <si>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</si>
  <si>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　役員報酬支出</t>
    <rPh sb="1" eb="3">
      <t>ヤクイン</t>
    </rPh>
    <rPh sb="3" eb="5">
      <t>ホウシュウ</t>
    </rPh>
    <rPh sb="5" eb="7">
      <t>シシュツ</t>
    </rPh>
    <phoneticPr fontId="1"/>
  </si>
  <si>
    <t>　職員給料支出</t>
    <rPh sb="1" eb="3">
      <t>ショクイン</t>
    </rPh>
    <rPh sb="3" eb="5">
      <t>キュウリョウ</t>
    </rPh>
    <phoneticPr fontId="1"/>
  </si>
  <si>
    <t>　職員賞与支出</t>
    <rPh sb="1" eb="3">
      <t>ショクイン</t>
    </rPh>
    <rPh sb="3" eb="5">
      <t>ショウヨ</t>
    </rPh>
    <phoneticPr fontId="1"/>
  </si>
  <si>
    <t>　非常勤職員給与支出</t>
    <rPh sb="1" eb="4">
      <t>ヒジョウキン</t>
    </rPh>
    <rPh sb="4" eb="6">
      <t>ショクイン</t>
    </rPh>
    <rPh sb="6" eb="8">
      <t>キュウヨ</t>
    </rPh>
    <phoneticPr fontId="1"/>
  </si>
  <si>
    <t>　退職給付費支出</t>
    <rPh sb="1" eb="3">
      <t>タイショク</t>
    </rPh>
    <rPh sb="3" eb="5">
      <t>キュウフ</t>
    </rPh>
    <rPh sb="5" eb="6">
      <t>ヒ</t>
    </rPh>
    <rPh sb="6" eb="8">
      <t>シシュツ</t>
    </rPh>
    <phoneticPr fontId="1"/>
  </si>
  <si>
    <t>　法定福利費支出</t>
    <rPh sb="1" eb="6">
      <t>ホウテイフクリヒ</t>
    </rPh>
    <phoneticPr fontId="1"/>
  </si>
  <si>
    <t>事業費支出</t>
    <rPh sb="0" eb="3">
      <t>ジギョウヒ</t>
    </rPh>
    <phoneticPr fontId="1"/>
  </si>
  <si>
    <t>　給食費支出</t>
    <rPh sb="1" eb="4">
      <t>キュウショクヒ</t>
    </rPh>
    <phoneticPr fontId="1"/>
  </si>
  <si>
    <t>　介護用品費支出</t>
    <rPh sb="1" eb="3">
      <t>カイゴ</t>
    </rPh>
    <rPh sb="3" eb="5">
      <t>ヨウヒン</t>
    </rPh>
    <rPh sb="5" eb="6">
      <t>ヒ</t>
    </rPh>
    <phoneticPr fontId="1"/>
  </si>
  <si>
    <t>　医薬品費支出</t>
    <rPh sb="1" eb="4">
      <t>イヤクヒン</t>
    </rPh>
    <rPh sb="4" eb="5">
      <t>ヒ</t>
    </rPh>
    <phoneticPr fontId="1"/>
  </si>
  <si>
    <t>　診療・療養等材料費支出</t>
    <rPh sb="1" eb="3">
      <t>シンリョウ</t>
    </rPh>
    <rPh sb="4" eb="7">
      <t>リョウヨウナド</t>
    </rPh>
    <rPh sb="7" eb="10">
      <t>ザイリョウヒ</t>
    </rPh>
    <phoneticPr fontId="1"/>
  </si>
  <si>
    <t>　保健衛生費支出</t>
    <rPh sb="1" eb="3">
      <t>ホケン</t>
    </rPh>
    <rPh sb="3" eb="6">
      <t>エイセイヒ</t>
    </rPh>
    <phoneticPr fontId="1"/>
  </si>
  <si>
    <t>　医療費支出</t>
    <rPh sb="1" eb="3">
      <t>イリョウ</t>
    </rPh>
    <rPh sb="3" eb="4">
      <t>ヒ</t>
    </rPh>
    <phoneticPr fontId="1"/>
  </si>
  <si>
    <t>　被服費支出</t>
    <rPh sb="1" eb="4">
      <t>ヒフクヒ</t>
    </rPh>
    <phoneticPr fontId="1"/>
  </si>
  <si>
    <t>　教養娯楽費支出</t>
    <rPh sb="1" eb="3">
      <t>キョウヨウ</t>
    </rPh>
    <rPh sb="3" eb="6">
      <t>ゴラクヒ</t>
    </rPh>
    <phoneticPr fontId="1"/>
  </si>
  <si>
    <t>　日用品費支出</t>
    <rPh sb="1" eb="4">
      <t>ニチヨウヒン</t>
    </rPh>
    <rPh sb="4" eb="5">
      <t>ヒ</t>
    </rPh>
    <phoneticPr fontId="1"/>
  </si>
  <si>
    <t>　本人支給金支出</t>
    <rPh sb="1" eb="3">
      <t>ホンニン</t>
    </rPh>
    <rPh sb="3" eb="6">
      <t>シキュウキン</t>
    </rPh>
    <phoneticPr fontId="1"/>
  </si>
  <si>
    <t>　水道光熱費支出</t>
    <rPh sb="1" eb="3">
      <t>スイドウ</t>
    </rPh>
    <rPh sb="3" eb="6">
      <t>コウネツヒ</t>
    </rPh>
    <phoneticPr fontId="1"/>
  </si>
  <si>
    <t>　燃料費支出</t>
    <rPh sb="1" eb="3">
      <t>ネンリョウ</t>
    </rPh>
    <rPh sb="3" eb="4">
      <t>ヒ</t>
    </rPh>
    <phoneticPr fontId="1"/>
  </si>
  <si>
    <t>　消耗器具備品費支出</t>
    <rPh sb="1" eb="3">
      <t>ショウモウ</t>
    </rPh>
    <rPh sb="3" eb="5">
      <t>キグ</t>
    </rPh>
    <rPh sb="5" eb="7">
      <t>ビヒン</t>
    </rPh>
    <rPh sb="7" eb="8">
      <t>ヒ</t>
    </rPh>
    <phoneticPr fontId="1"/>
  </si>
  <si>
    <t>　保険料支出</t>
    <rPh sb="1" eb="4">
      <t>ホケンリョウ</t>
    </rPh>
    <phoneticPr fontId="1"/>
  </si>
  <si>
    <t>　賃借料支出</t>
    <rPh sb="1" eb="4">
      <t>チンシャクリョウ</t>
    </rPh>
    <phoneticPr fontId="1"/>
  </si>
  <si>
    <t>　葬祭費支出</t>
    <rPh sb="1" eb="3">
      <t>ソウサイ</t>
    </rPh>
    <rPh sb="3" eb="4">
      <t>ヒ</t>
    </rPh>
    <phoneticPr fontId="1"/>
  </si>
  <si>
    <t>　車両費支出</t>
    <rPh sb="1" eb="3">
      <t>シャリョウ</t>
    </rPh>
    <rPh sb="3" eb="4">
      <t>ヒ</t>
    </rPh>
    <phoneticPr fontId="1"/>
  </si>
  <si>
    <t>　雑支出</t>
    <rPh sb="1" eb="2">
      <t>ザツ</t>
    </rPh>
    <rPh sb="2" eb="4">
      <t>シシュツ</t>
    </rPh>
    <phoneticPr fontId="1"/>
  </si>
  <si>
    <t>事務費支出</t>
    <rPh sb="0" eb="2">
      <t>ジム</t>
    </rPh>
    <rPh sb="2" eb="3">
      <t>ヒ</t>
    </rPh>
    <phoneticPr fontId="1"/>
  </si>
  <si>
    <t>　福利厚生費支出</t>
    <rPh sb="1" eb="3">
      <t>フクリ</t>
    </rPh>
    <rPh sb="3" eb="6">
      <t>コウセイヒ</t>
    </rPh>
    <phoneticPr fontId="1"/>
  </si>
  <si>
    <t>　職員被服費支出</t>
    <rPh sb="1" eb="3">
      <t>ショクイン</t>
    </rPh>
    <rPh sb="3" eb="6">
      <t>ヒフクヒ</t>
    </rPh>
    <phoneticPr fontId="1"/>
  </si>
  <si>
    <t>　旅費交通費支出</t>
    <rPh sb="1" eb="3">
      <t>リョヒ</t>
    </rPh>
    <rPh sb="3" eb="6">
      <t>コウツウヒ</t>
    </rPh>
    <phoneticPr fontId="1"/>
  </si>
  <si>
    <t>　研修研究費支出</t>
    <rPh sb="1" eb="3">
      <t>ケンシュウ</t>
    </rPh>
    <rPh sb="3" eb="6">
      <t>ケンキュウヒ</t>
    </rPh>
    <phoneticPr fontId="1"/>
  </si>
  <si>
    <t>　事務消耗品費支出</t>
    <rPh sb="1" eb="3">
      <t>ジム</t>
    </rPh>
    <rPh sb="3" eb="7">
      <t>ショウモウヒンヒ</t>
    </rPh>
    <phoneticPr fontId="1"/>
  </si>
  <si>
    <t>　印刷製本費支出</t>
    <rPh sb="1" eb="3">
      <t>インサツ</t>
    </rPh>
    <rPh sb="3" eb="5">
      <t>セイホン</t>
    </rPh>
    <rPh sb="5" eb="6">
      <t>ヒ</t>
    </rPh>
    <phoneticPr fontId="1"/>
  </si>
  <si>
    <t>　燃料費支出</t>
    <rPh sb="1" eb="4">
      <t>ネンリョウヒ</t>
    </rPh>
    <phoneticPr fontId="1"/>
  </si>
  <si>
    <t>　修繕費支出</t>
    <rPh sb="1" eb="4">
      <t>シュウゼンヒ</t>
    </rPh>
    <phoneticPr fontId="1"/>
  </si>
  <si>
    <t>　通信運搬費支出</t>
    <rPh sb="1" eb="3">
      <t>ツウシン</t>
    </rPh>
    <rPh sb="3" eb="5">
      <t>ウンパン</t>
    </rPh>
    <rPh sb="5" eb="6">
      <t>ヒ</t>
    </rPh>
    <phoneticPr fontId="1"/>
  </si>
  <si>
    <t>　会議費支出</t>
    <rPh sb="1" eb="4">
      <t>カイギヒ</t>
    </rPh>
    <phoneticPr fontId="1"/>
  </si>
  <si>
    <t>　広報費支出</t>
    <rPh sb="1" eb="3">
      <t>コウホウ</t>
    </rPh>
    <rPh sb="3" eb="4">
      <t>ヒ</t>
    </rPh>
    <phoneticPr fontId="1"/>
  </si>
  <si>
    <t>　業務委託費支出</t>
    <rPh sb="1" eb="3">
      <t>ギョウム</t>
    </rPh>
    <rPh sb="3" eb="5">
      <t>イタク</t>
    </rPh>
    <rPh sb="5" eb="6">
      <t>ヒ</t>
    </rPh>
    <phoneticPr fontId="1"/>
  </si>
  <si>
    <t>　手数料支出</t>
    <rPh sb="1" eb="4">
      <t>テスウリョウ</t>
    </rPh>
    <phoneticPr fontId="1"/>
  </si>
  <si>
    <t>　土地・建物賃借料支出</t>
    <rPh sb="1" eb="3">
      <t>トチ</t>
    </rPh>
    <rPh sb="4" eb="6">
      <t>タテモノ</t>
    </rPh>
    <rPh sb="6" eb="9">
      <t>チンシャクリョウ</t>
    </rPh>
    <phoneticPr fontId="1"/>
  </si>
  <si>
    <t>　租税公課支出</t>
    <rPh sb="1" eb="5">
      <t>ソゼイコウカ</t>
    </rPh>
    <phoneticPr fontId="1"/>
  </si>
  <si>
    <t>　保守料支出</t>
    <rPh sb="1" eb="4">
      <t>ホシュリョウ</t>
    </rPh>
    <phoneticPr fontId="1"/>
  </si>
  <si>
    <t>　渉外費支出</t>
    <rPh sb="1" eb="3">
      <t>ショウガイ</t>
    </rPh>
    <rPh sb="3" eb="4">
      <t>ヒ</t>
    </rPh>
    <phoneticPr fontId="1"/>
  </si>
  <si>
    <t>　諸会費支出</t>
    <rPh sb="1" eb="4">
      <t>ショカイヒ</t>
    </rPh>
    <phoneticPr fontId="1"/>
  </si>
  <si>
    <t>その他の支出</t>
    <rPh sb="2" eb="3">
      <t>タ</t>
    </rPh>
    <rPh sb="4" eb="6">
      <t>シシュツ</t>
    </rPh>
    <phoneticPr fontId="1"/>
  </si>
  <si>
    <t>　利用者等外給食費支出</t>
    <rPh sb="1" eb="4">
      <t>リヨウシャ</t>
    </rPh>
    <rPh sb="4" eb="5">
      <t>トウ</t>
    </rPh>
    <rPh sb="5" eb="6">
      <t>ガイ</t>
    </rPh>
    <rPh sb="6" eb="9">
      <t>キュウショクヒ</t>
    </rPh>
    <rPh sb="9" eb="11">
      <t>シシュツ</t>
    </rPh>
    <phoneticPr fontId="1"/>
  </si>
  <si>
    <t>　雑支出</t>
    <rPh sb="1" eb="2">
      <t>ザツ</t>
    </rPh>
    <rPh sb="2" eb="4">
      <t>シシュツ</t>
    </rPh>
    <phoneticPr fontId="1"/>
  </si>
  <si>
    <t>栄養マネジメント加算</t>
    <rPh sb="0" eb="2">
      <t>エイヨウ</t>
    </rPh>
    <rPh sb="8" eb="10">
      <t>カサン</t>
    </rPh>
    <phoneticPr fontId="1"/>
  </si>
  <si>
    <t>想定利用人数</t>
    <rPh sb="0" eb="2">
      <t>ソウテイ</t>
    </rPh>
    <rPh sb="2" eb="6">
      <t>リヨウニンズウ</t>
    </rPh>
    <phoneticPr fontId="1"/>
  </si>
  <si>
    <t>施設入所支援サービス費</t>
    <rPh sb="0" eb="2">
      <t>シセツ</t>
    </rPh>
    <rPh sb="2" eb="4">
      <t>ニュウショ</t>
    </rPh>
    <rPh sb="4" eb="6">
      <t>シエン</t>
    </rPh>
    <rPh sb="10" eb="11">
      <t>ヒ</t>
    </rPh>
    <phoneticPr fontId="1"/>
  </si>
  <si>
    <t>区分６</t>
    <rPh sb="0" eb="2">
      <t>クブン</t>
    </rPh>
    <phoneticPr fontId="1"/>
  </si>
  <si>
    <t>区分５</t>
    <rPh sb="0" eb="2">
      <t>クブン</t>
    </rPh>
    <phoneticPr fontId="1"/>
  </si>
  <si>
    <t>区分４</t>
    <rPh sb="0" eb="2">
      <t>クブン</t>
    </rPh>
    <phoneticPr fontId="1"/>
  </si>
  <si>
    <t>区分３</t>
    <rPh sb="0" eb="2">
      <t>クブン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</si>
  <si>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</si>
  <si>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重度障害者支援加算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</si>
  <si>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入所時特別支援加算</t>
    <rPh sb="0" eb="2">
      <t>ニュウショ</t>
    </rPh>
    <rPh sb="2" eb="3">
      <t>ジ</t>
    </rPh>
    <rPh sb="3" eb="5">
      <t>トクベツ</t>
    </rPh>
    <rPh sb="5" eb="7">
      <t>シエン</t>
    </rPh>
    <rPh sb="7" eb="9">
      <t>カサン</t>
    </rPh>
    <phoneticPr fontId="1"/>
  </si>
  <si>
    <t>地域移行加算</t>
    <rPh sb="0" eb="2">
      <t>チイキ</t>
    </rPh>
    <rPh sb="2" eb="4">
      <t>イコウ</t>
    </rPh>
    <rPh sb="4" eb="6">
      <t>カサン</t>
    </rPh>
    <phoneticPr fontId="1"/>
  </si>
  <si>
    <t>体験宿泊支援加算</t>
    <rPh sb="0" eb="2">
      <t>タイケン</t>
    </rPh>
    <rPh sb="2" eb="4">
      <t>シュクハク</t>
    </rPh>
    <rPh sb="4" eb="6">
      <t>シエン</t>
    </rPh>
    <rPh sb="6" eb="8">
      <t>カサン</t>
    </rPh>
    <phoneticPr fontId="1"/>
  </si>
  <si>
    <t>経口移行加算</t>
    <rPh sb="0" eb="2">
      <t>ケイコウ</t>
    </rPh>
    <rPh sb="2" eb="4">
      <t>イコウ</t>
    </rPh>
    <rPh sb="4" eb="6">
      <t>カサン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</si>
  <si>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</si>
  <si>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重度障害者支援加算Ⅰ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</si>
  <si>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重度障害者支援加算Ⅱ</t>
    <rPh sb="0" eb="2">
      <t>ジュウド</t>
    </rPh>
    <rPh sb="2" eb="5">
      <t>ショウガイシャ</t>
    </rPh>
    <rPh sb="5" eb="7">
      <t>シエン</t>
    </rPh>
    <rPh sb="7" eb="9">
      <t>カサン</t>
    </rPh>
    <phoneticPr fontId="1"/>
  </si>
  <si>
    <t>入院・外泊時加算Ⅰ</t>
    <rPh sb="0" eb="2">
      <t>ニュウイン</t>
    </rPh>
    <rPh sb="3" eb="5">
      <t>ガイハク</t>
    </rPh>
    <rPh sb="5" eb="6">
      <t>ジ</t>
    </rPh>
    <rPh sb="6" eb="8">
      <t>カサン</t>
    </rPh>
    <phoneticPr fontId="1"/>
  </si>
  <si>
    <t>入院・外泊時加算Ⅱ</t>
    <rPh sb="0" eb="2">
      <t>ニュウイン</t>
    </rPh>
    <rPh sb="3" eb="5">
      <t>ガイハク</t>
    </rPh>
    <rPh sb="5" eb="6">
      <t>ジ</t>
    </rPh>
    <rPh sb="6" eb="8">
      <t>カサン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</si>
  <si>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</si>
  <si>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算定日数</t>
    <rPh sb="0" eb="2">
      <t>サンテイ</t>
    </rPh>
    <rPh sb="2" eb="4">
      <t>ニッスウ</t>
    </rPh>
    <phoneticPr fontId="1"/>
  </si>
  <si>
    <t>生活介護</t>
    <rPh sb="0" eb="2">
      <t>セイカツ</t>
    </rPh>
    <rPh sb="2" eb="4">
      <t>カイゴ</t>
    </rPh>
    <phoneticPr fontId="1"/>
  </si>
  <si>
    <t>生活介護サービス費</t>
    <rPh sb="0" eb="2">
      <t>セイカツ</t>
    </rPh>
    <rPh sb="2" eb="4">
      <t>カイゴ</t>
    </rPh>
    <rPh sb="8" eb="9">
      <t>ヒ</t>
    </rPh>
    <phoneticPr fontId="1"/>
  </si>
  <si>
    <t>人員配置体制加算Ⅰ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</si>
  <si>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初期加算</t>
    <rPh sb="0" eb="2">
      <t>ショキ</t>
    </rPh>
    <rPh sb="2" eb="4">
      <t>カサン</t>
    </rPh>
    <phoneticPr fontId="1"/>
  </si>
  <si>
    <t>訪問支援特別加算</t>
    <rPh sb="0" eb="2">
      <t>ホウモン</t>
    </rPh>
    <rPh sb="2" eb="4">
      <t>シエン</t>
    </rPh>
    <rPh sb="4" eb="6">
      <t>トクベツ</t>
    </rPh>
    <rPh sb="6" eb="8">
      <t>カサン</t>
    </rPh>
    <phoneticPr fontId="1"/>
  </si>
  <si>
    <t>障害福祉サービスの体験利用支援加算Ⅰ</t>
    <rPh sb="0" eb="1">
      <t>ショウ</t>
    </rPh>
    <rPh sb="1" eb="2">
      <t>ガイ</t>
    </rPh>
    <rPh sb="2" eb="4">
      <t>フクシ</t>
    </rPh>
    <rPh sb="9" eb="11">
      <t>タイケン</t>
    </rPh>
    <rPh sb="11" eb="13">
      <t>リヨウ</t>
    </rPh>
    <rPh sb="13" eb="15">
      <t>シエン</t>
    </rPh>
    <rPh sb="15" eb="17">
      <t>カサン</t>
    </rPh>
    <phoneticPr fontId="1"/>
  </si>
  <si>
    <t>障害福祉サービスの体験利用支援加算Ⅱ</t>
    <rPh sb="0" eb="1">
      <t>ショウ</t>
    </rPh>
    <rPh sb="1" eb="2">
      <t>ガイ</t>
    </rPh>
    <rPh sb="2" eb="4">
      <t>フクシ</t>
    </rPh>
    <rPh sb="9" eb="11">
      <t>タイケン</t>
    </rPh>
    <rPh sb="11" eb="13">
      <t>リヨウ</t>
    </rPh>
    <rPh sb="13" eb="15">
      <t>シエン</t>
    </rPh>
    <rPh sb="15" eb="17">
      <t>カサン</t>
    </rPh>
    <phoneticPr fontId="1"/>
  </si>
  <si>
    <t>区分２</t>
    <rPh sb="0" eb="2">
      <t>クブン</t>
    </rPh>
    <phoneticPr fontId="1"/>
  </si>
  <si>
    <t>食費（朝食）</t>
    <rPh sb="0" eb="2">
      <t>ショクヒ</t>
    </rPh>
    <rPh sb="3" eb="5">
      <t>チョウショク</t>
    </rPh>
    <phoneticPr fontId="1"/>
  </si>
  <si>
    <t>食費（昼食）</t>
    <rPh sb="0" eb="2">
      <t>ショクヒ</t>
    </rPh>
    <rPh sb="3" eb="5">
      <t>チュウショク</t>
    </rPh>
    <phoneticPr fontId="1"/>
  </si>
  <si>
    <t>食費（夕食）</t>
    <rPh sb="0" eb="2">
      <t>ショクヒ</t>
    </rPh>
    <rPh sb="3" eb="5">
      <t>ユウショク</t>
    </rPh>
    <phoneticPr fontId="1"/>
  </si>
  <si>
    <t>光熱水費</t>
    <rPh sb="0" eb="4">
      <t>コウネツスイヒ</t>
    </rPh>
    <phoneticPr fontId="1"/>
  </si>
  <si>
    <t>短期利用加算</t>
    <rPh sb="0" eb="2">
      <t>タンキ</t>
    </rPh>
    <rPh sb="2" eb="4">
      <t>リヨウ</t>
    </rPh>
    <rPh sb="4" eb="6">
      <t>カサン</t>
    </rPh>
    <phoneticPr fontId="1"/>
  </si>
  <si>
    <t>基本報酬</t>
    <rPh sb="0" eb="2">
      <t>キホン</t>
    </rPh>
    <rPh sb="2" eb="4">
      <t>ホウシュウ</t>
    </rPh>
    <phoneticPr fontId="1"/>
  </si>
  <si>
    <t>短期入所（基本報酬は想定合計額を記載してください。）</t>
    <rPh sb="0" eb="2">
      <t>タンキ</t>
    </rPh>
    <rPh sb="2" eb="4">
      <t>ニュウショ</t>
    </rPh>
    <rPh sb="5" eb="7">
      <t>キホン</t>
    </rPh>
    <rPh sb="7" eb="9">
      <t>ホウシュウ</t>
    </rPh>
    <rPh sb="10" eb="12">
      <t>ソウテイ</t>
    </rPh>
    <rPh sb="12" eb="14">
      <t>ゴウケイ</t>
    </rPh>
    <rPh sb="14" eb="15">
      <t>ガク</t>
    </rPh>
    <rPh sb="16" eb="18">
      <t>キサイ</t>
    </rPh>
    <phoneticPr fontId="1"/>
  </si>
  <si>
    <t>常勤看護職員等配置加算</t>
    <rPh sb="0" eb="11">
      <t>ジョウキンカンゴショクイントウハイチカサン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</si>
  <si>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</si>
  <si>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</si>
  <si>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緊急短期入所受入加算Ⅰ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phoneticPr fontId="1"/>
  </si>
  <si>
    <t>外来診療収入</t>
    <rPh sb="0" eb="2">
      <t>ガイライ</t>
    </rPh>
    <rPh sb="2" eb="4">
      <t>シンリョウ</t>
    </rPh>
    <rPh sb="4" eb="6">
      <t>シュウニュウ</t>
    </rPh>
    <phoneticPr fontId="1"/>
  </si>
  <si>
    <t>入院時支援特別加算Ⅰ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"/>
  </si>
  <si>
    <t>入院時支援特別加算Ⅱ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"/>
  </si>
  <si>
    <t>※主な加算は入力済みです。その他算定を想定している加算を入力してください。</t>
    <rPh sb="1" eb="2">
      <t>オモ</t>
    </rPh>
    <rPh sb="3" eb="5">
      <t>カサン</t>
    </rPh>
    <rPh sb="6" eb="8">
      <t>ニュウリョク</t>
    </rPh>
    <rPh sb="8" eb="9">
      <t>ズ</t>
    </rPh>
    <rPh sb="15" eb="16">
      <t>タ</t>
    </rPh>
    <rPh sb="16" eb="18">
      <t>サンテイ</t>
    </rPh>
    <rPh sb="19" eb="21">
      <t>ソウテイ</t>
    </rPh>
    <rPh sb="25" eb="27">
      <t>カサン</t>
    </rPh>
    <rPh sb="28" eb="30">
      <t>ニュウリョク</t>
    </rPh>
    <phoneticPr fontId="1"/>
  </si>
  <si>
    <t>様式４－１</t>
    <rPh sb="0" eb="2">
      <t>ヨウシキ</t>
    </rPh>
    <phoneticPr fontId="1"/>
  </si>
  <si>
    <t>様式４－２</t>
    <rPh sb="0" eb="2">
      <t>ヨウシキ</t>
    </rPh>
    <phoneticPr fontId="1"/>
  </si>
  <si>
    <t>R5</t>
    <phoneticPr fontId="1"/>
  </si>
  <si>
    <t>R6</t>
    <phoneticPr fontId="1"/>
  </si>
  <si>
    <t>R7</t>
    <phoneticPr fontId="1"/>
  </si>
  <si>
    <t>R8</t>
    <phoneticPr fontId="1"/>
  </si>
  <si>
    <t>R9</t>
    <phoneticPr fontId="1"/>
  </si>
  <si>
    <t>様式４</t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</si>
  <si>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</si>
  <si>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口腔衛生管理加算</t>
    <rPh sb="0" eb="2">
      <t>コウクウ</t>
    </rPh>
    <rPh sb="2" eb="4">
      <t>エイセイ</t>
    </rPh>
    <rPh sb="4" eb="6">
      <t>カンリ</t>
    </rPh>
    <rPh sb="6" eb="8">
      <t>カサン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</si>
  <si>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</si>
  <si>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＜令和〇〇年度人件費内訳＞</t>
    <rPh sb="1" eb="3">
      <t>レイワ</t>
    </rPh>
    <rPh sb="5" eb="7">
      <t>ネンド</t>
    </rPh>
    <rPh sb="7" eb="10">
      <t>ジンケンヒ</t>
    </rPh>
    <rPh sb="10" eb="12">
      <t>ウチワケ</t>
    </rPh>
    <phoneticPr fontId="4"/>
  </si>
  <si>
    <t>（注４）生活支援部については、項目（生活支援・日中活動・地域支援）を分けていませんので、必要な場合は、適宜表を修正してください。</t>
  </si>
  <si>
    <t>（注４）生活支援部については、項目（生活支援・日中活動・地域支援）を分けていませんので、必要な場合は、適宜表を修正してください。</t>
    <rPh sb="8" eb="9">
      <t>ブ</t>
    </rPh>
    <phoneticPr fontId="1"/>
  </si>
  <si>
    <t>常勤看護職員等配置加算Ⅲ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</si>
  <si>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５年間の指定管理料の合計額</t>
    <rPh sb="1" eb="3">
      <t>ネンカン</t>
    </rPh>
    <rPh sb="4" eb="6">
      <t>シテイ</t>
    </rPh>
    <rPh sb="6" eb="8">
      <t>カンリ</t>
    </rPh>
    <rPh sb="8" eb="9">
      <t>リョウ</t>
    </rPh>
    <rPh sb="10" eb="12">
      <t>ゴウケイ</t>
    </rPh>
    <rPh sb="12" eb="13">
      <t>ガク</t>
    </rPh>
    <phoneticPr fontId="1"/>
  </si>
  <si>
    <t>５年間の指定管理料の平均額</t>
    <rPh sb="1" eb="3">
      <t>ネンカン</t>
    </rPh>
    <rPh sb="4" eb="6">
      <t>シテイ</t>
    </rPh>
    <rPh sb="6" eb="8">
      <t>カンリ</t>
    </rPh>
    <rPh sb="8" eb="9">
      <t>リョウ</t>
    </rPh>
    <rPh sb="10" eb="12">
      <t>ヘイキン</t>
    </rPh>
    <rPh sb="12" eb="13">
      <t>ガク</t>
    </rPh>
    <phoneticPr fontId="1"/>
  </si>
  <si>
    <t>＜令和５～９年度利用料等内訳＞（単位：千円）</t>
    <rPh sb="1" eb="3">
      <t>レイワ</t>
    </rPh>
    <rPh sb="6" eb="8">
      <t>ネンド</t>
    </rPh>
    <rPh sb="8" eb="11">
      <t>リヨウリョウ</t>
    </rPh>
    <rPh sb="11" eb="12">
      <t>トウ</t>
    </rPh>
    <rPh sb="12" eb="14">
      <t>ウチワケ</t>
    </rPh>
    <phoneticPr fontId="1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</si>
  <si>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</si>
  <si>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</si>
  <si>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重度障害児・障害者対応支援加算</t>
    <rPh sb="0" eb="2">
      <t>ジュウド</t>
    </rPh>
    <rPh sb="2" eb="4">
      <t>ショウガイ</t>
    </rPh>
    <rPh sb="4" eb="5">
      <t>ジ</t>
    </rPh>
    <rPh sb="6" eb="9">
      <t>ショウガイシャ</t>
    </rPh>
    <rPh sb="9" eb="11">
      <t>タイオウ</t>
    </rPh>
    <rPh sb="11" eb="13">
      <t>シエン</t>
    </rPh>
    <rPh sb="13" eb="15">
      <t>カサン</t>
    </rPh>
    <phoneticPr fontId="1"/>
  </si>
  <si>
    <t>夜勤看護体制加算</t>
    <rPh sb="0" eb="2">
      <t>ヤキン</t>
    </rPh>
    <rPh sb="2" eb="4">
      <t>カンゴ</t>
    </rPh>
    <rPh sb="4" eb="6">
      <t>タイセイ</t>
    </rPh>
    <rPh sb="6" eb="8">
      <t>カサン</t>
    </rPh>
    <phoneticPr fontId="1"/>
  </si>
  <si>
    <r>
      <t>経口維持加算</t>
    </r>
    <r>
      <rPr>
        <sz val="12"/>
        <color theme="1"/>
        <rFont val="ＭＳ 明朝"/>
        <family val="1"/>
        <charset val="128"/>
      </rPr>
      <t>Ⅰ</t>
    </r>
    <rPh sb="0" eb="2">
      <t>ケイコウ</t>
    </rPh>
    <rPh sb="2" eb="4">
      <t>イジ</t>
    </rPh>
    <rPh sb="4" eb="6">
      <t>カサン</t>
    </rPh>
    <phoneticPr fontId="1"/>
  </si>
  <si>
    <t>経口維持加算Ⅱ</t>
    <rPh sb="0" eb="2">
      <t>ケイコウ</t>
    </rPh>
    <rPh sb="2" eb="4">
      <t>イジ</t>
    </rPh>
    <rPh sb="4" eb="6">
      <t>カサン</t>
    </rPh>
    <phoneticPr fontId="1"/>
  </si>
  <si>
    <t>リハビリテーション加算</t>
    <rPh sb="9" eb="11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</si>
  <si>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</si>
  <si>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特別重度支援加算Ⅰ</t>
    <rPh sb="0" eb="2">
      <t>トクベツ</t>
    </rPh>
    <rPh sb="2" eb="4">
      <t>ジュウド</t>
    </rPh>
    <rPh sb="4" eb="6">
      <t>シエン</t>
    </rPh>
    <rPh sb="6" eb="8">
      <t>カサン</t>
    </rPh>
    <phoneticPr fontId="1"/>
  </si>
  <si>
    <t>特別重度支援加算Ⅱ</t>
    <rPh sb="0" eb="2">
      <t>トクベツ</t>
    </rPh>
    <rPh sb="2" eb="4">
      <t>ジュウド</t>
    </rPh>
    <rPh sb="4" eb="6">
      <t>シエン</t>
    </rPh>
    <rPh sb="6" eb="8">
      <t>カサン</t>
    </rPh>
    <phoneticPr fontId="1"/>
  </si>
  <si>
    <t>特別重度支援加算Ⅲ</t>
    <rPh sb="0" eb="2">
      <t>トクベツ</t>
    </rPh>
    <rPh sb="2" eb="4">
      <t>ジュウド</t>
    </rPh>
    <rPh sb="4" eb="6">
      <t>シエン</t>
    </rPh>
    <rPh sb="6" eb="8">
      <t>カサン</t>
    </rPh>
    <phoneticPr fontId="1"/>
  </si>
  <si>
    <r>
      <t>栄養士配置加算</t>
    </r>
    <r>
      <rPr>
        <sz val="12"/>
        <color rgb="FFFF0000"/>
        <rFont val="ＭＳ 明朝"/>
        <family val="1"/>
        <charset val="128"/>
      </rPr>
      <t>Ⅰ</t>
    </r>
    <rPh sb="0" eb="3">
      <t>エイヨウシ</t>
    </rPh>
    <rPh sb="3" eb="5">
      <t>ハイチ</t>
    </rPh>
    <rPh sb="5" eb="7">
      <t>カサン</t>
    </rPh>
    <phoneticPr fontId="1"/>
  </si>
  <si>
    <t>　　ホーム長</t>
    <rPh sb="5" eb="6">
      <t>チョウ</t>
    </rPh>
    <phoneticPr fontId="1"/>
  </si>
  <si>
    <t>福祉専門職員配置等加算Ⅰ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</si>
  <si>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福祉・介護職員処遇改善加算Ⅰ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"/>
  </si>
  <si>
    <t>福祉・介護職員等特定処遇改善加算Ⅰ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6">
      <t>カイゼンカサン</t>
    </rPh>
    <phoneticPr fontId="1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</si>
  <si>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6">
      <t>カイゼンカサン</t>
    </rPh>
    <phoneticPr fontId="1"/>
  </si>
  <si>
    <t>福祉・介護職員等特定処遇改善加算</t>
    <rPh sb="0" eb="2">
      <t>フクシ</t>
    </rPh>
    <rPh sb="3" eb="5">
      <t>カイゴ</t>
    </rPh>
    <rPh sb="10" eb="12">
      <t>ショグウ</t>
    </rPh>
    <rPh sb="12" eb="16">
      <t>カイゼンカサン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</si>
  <si>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</si>
  <si>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利用料</t>
    <rPh sb="0" eb="3">
      <t>リヨウリョウ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</si>
</sst>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);[Red]\(0\)"/>
    <numFmt numFmtId="179" formatCode="#,##0,"/>
    <numFmt numFmtId="180" formatCode="#,##0_);[Red]\(#,##0\)"/>
    <numFmt numFmtId="181" formatCode="#,##0;[Red]#,##0"/>
  </numFmts>
  <fonts count="2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i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ck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 diagonalUp="1">
      <left style="hair">
        <color indexed="64"/>
      </left>
      <right style="thin">
        <color indexed="64"/>
      </right>
      <top style="thick">
        <color indexed="64"/>
      </top>
      <bottom/>
      <diagonal style="hair">
        <color indexed="64"/>
      </diagonal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hair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Fill="1" applyAlignment="1">
      <alignment vertical="center" shrinkToFit="1"/>
    </xf>
    <xf numFmtId="176" fontId="2" fillId="0" borderId="0" xfId="1" applyNumberFormat="1" applyAlignment="1">
      <alignment vertical="center" shrinkToFit="1"/>
    </xf>
    <xf numFmtId="176" fontId="2" fillId="0" borderId="0" xfId="1" applyNumberFormat="1">
      <alignment vertical="center"/>
    </xf>
    <xf numFmtId="176" fontId="6" fillId="2" borderId="8" xfId="1" applyNumberFormat="1" applyFont="1" applyFill="1" applyBorder="1" applyAlignment="1">
      <alignment vertical="center" shrinkToFit="1"/>
    </xf>
    <xf numFmtId="176" fontId="6" fillId="2" borderId="14" xfId="1" applyNumberFormat="1" applyFont="1" applyFill="1" applyBorder="1" applyAlignment="1">
      <alignment vertical="center" shrinkToFit="1"/>
    </xf>
    <xf numFmtId="176" fontId="6" fillId="2" borderId="18" xfId="1" applyNumberFormat="1" applyFont="1" applyFill="1" applyBorder="1" applyAlignment="1">
      <alignment vertical="center" shrinkToFit="1"/>
    </xf>
    <xf numFmtId="176" fontId="6" fillId="2" borderId="19" xfId="1" applyNumberFormat="1" applyFont="1" applyFill="1" applyBorder="1" applyAlignment="1">
      <alignment vertical="center" shrinkToFit="1"/>
    </xf>
    <xf numFmtId="176" fontId="6" fillId="2" borderId="20" xfId="1" applyNumberFormat="1" applyFont="1" applyFill="1" applyBorder="1" applyAlignment="1">
      <alignment vertical="center" shrinkToFit="1"/>
    </xf>
    <xf numFmtId="176" fontId="6" fillId="2" borderId="21" xfId="1" applyNumberFormat="1" applyFont="1" applyFill="1" applyBorder="1" applyAlignment="1">
      <alignment vertical="center" shrinkToFit="1"/>
    </xf>
    <xf numFmtId="176" fontId="6" fillId="2" borderId="22" xfId="1" applyNumberFormat="1" applyFont="1" applyFill="1" applyBorder="1" applyAlignment="1">
      <alignment vertical="center" shrinkToFit="1"/>
    </xf>
    <xf numFmtId="176" fontId="6" fillId="2" borderId="23" xfId="1" applyNumberFormat="1" applyFont="1" applyFill="1" applyBorder="1" applyAlignment="1">
      <alignment vertical="center" shrinkToFit="1"/>
    </xf>
    <xf numFmtId="176" fontId="6" fillId="2" borderId="24" xfId="1" applyNumberFormat="1" applyFont="1" applyFill="1" applyBorder="1" applyAlignment="1">
      <alignment vertical="center" shrinkToFit="1"/>
    </xf>
    <xf numFmtId="176" fontId="6" fillId="2" borderId="25" xfId="1" applyNumberFormat="1" applyFont="1" applyFill="1" applyBorder="1" applyAlignment="1">
      <alignment vertical="center" shrinkToFit="1"/>
    </xf>
    <xf numFmtId="176" fontId="6" fillId="2" borderId="26" xfId="1" applyNumberFormat="1" applyFont="1" applyFill="1" applyBorder="1">
      <alignment vertical="center"/>
    </xf>
    <xf numFmtId="0" fontId="2" fillId="0" borderId="27" xfId="1" applyBorder="1" applyAlignment="1">
      <alignment vertical="center"/>
    </xf>
    <xf numFmtId="176" fontId="2" fillId="0" borderId="28" xfId="1" applyNumberFormat="1" applyFill="1" applyBorder="1" applyAlignment="1">
      <alignment vertical="center" shrinkToFit="1"/>
    </xf>
    <xf numFmtId="176" fontId="2" fillId="0" borderId="29" xfId="1" applyNumberFormat="1" applyFill="1" applyBorder="1" applyAlignment="1">
      <alignment vertical="center" shrinkToFit="1"/>
    </xf>
    <xf numFmtId="176" fontId="2" fillId="0" borderId="30" xfId="1" applyNumberFormat="1" applyFill="1" applyBorder="1" applyAlignment="1">
      <alignment vertical="center" shrinkToFit="1"/>
    </xf>
    <xf numFmtId="176" fontId="2" fillId="0" borderId="31" xfId="1" applyNumberFormat="1" applyFill="1" applyBorder="1" applyAlignment="1">
      <alignment vertical="center" shrinkToFit="1"/>
    </xf>
    <xf numFmtId="176" fontId="2" fillId="0" borderId="32" xfId="1" applyNumberFormat="1" applyFill="1" applyBorder="1" applyAlignment="1">
      <alignment vertical="center" shrinkToFit="1"/>
    </xf>
    <xf numFmtId="176" fontId="2" fillId="0" borderId="30" xfId="1" applyNumberFormat="1" applyBorder="1" applyAlignment="1">
      <alignment vertical="center" shrinkToFit="1"/>
    </xf>
    <xf numFmtId="176" fontId="2" fillId="0" borderId="33" xfId="1" applyNumberFormat="1" applyBorder="1" applyAlignment="1">
      <alignment vertical="center" shrinkToFit="1"/>
    </xf>
    <xf numFmtId="176" fontId="2" fillId="0" borderId="31" xfId="1" applyNumberFormat="1" applyBorder="1" applyAlignment="1">
      <alignment vertical="center" shrinkToFit="1"/>
    </xf>
    <xf numFmtId="176" fontId="2" fillId="0" borderId="34" xfId="1" applyNumberFormat="1" applyBorder="1" applyAlignment="1">
      <alignment vertical="center" shrinkToFit="1"/>
    </xf>
    <xf numFmtId="176" fontId="2" fillId="0" borderId="32" xfId="1" applyNumberFormat="1" applyBorder="1">
      <alignment vertical="center"/>
    </xf>
    <xf numFmtId="0" fontId="2" fillId="0" borderId="35" xfId="1" applyBorder="1" applyAlignment="1">
      <alignment vertical="center"/>
    </xf>
    <xf numFmtId="176" fontId="2" fillId="0" borderId="36" xfId="1" applyNumberFormat="1" applyFill="1" applyBorder="1" applyAlignment="1">
      <alignment vertical="center" shrinkToFit="1"/>
    </xf>
    <xf numFmtId="176" fontId="2" fillId="0" borderId="37" xfId="1" applyNumberFormat="1" applyFill="1" applyBorder="1" applyAlignment="1">
      <alignment vertical="center" shrinkToFit="1"/>
    </xf>
    <xf numFmtId="176" fontId="2" fillId="0" borderId="38" xfId="1" applyNumberFormat="1" applyFill="1" applyBorder="1" applyAlignment="1">
      <alignment vertical="center" shrinkToFit="1"/>
    </xf>
    <xf numFmtId="176" fontId="2" fillId="0" borderId="39" xfId="1" applyNumberFormat="1" applyFill="1" applyBorder="1" applyAlignment="1">
      <alignment vertical="center" shrinkToFit="1"/>
    </xf>
    <xf numFmtId="176" fontId="2" fillId="0" borderId="40" xfId="1" applyNumberFormat="1" applyFill="1" applyBorder="1" applyAlignment="1">
      <alignment vertical="center" shrinkToFit="1"/>
    </xf>
    <xf numFmtId="176" fontId="2" fillId="0" borderId="38" xfId="1" applyNumberFormat="1" applyBorder="1" applyAlignment="1">
      <alignment vertical="center" shrinkToFit="1"/>
    </xf>
    <xf numFmtId="176" fontId="2" fillId="0" borderId="36" xfId="1" applyNumberFormat="1" applyBorder="1" applyAlignment="1">
      <alignment vertical="center" shrinkToFit="1"/>
    </xf>
    <xf numFmtId="176" fontId="2" fillId="0" borderId="39" xfId="1" applyNumberFormat="1" applyBorder="1" applyAlignment="1">
      <alignment vertical="center" shrinkToFit="1"/>
    </xf>
    <xf numFmtId="176" fontId="2" fillId="0" borderId="41" xfId="1" applyNumberFormat="1" applyBorder="1" applyAlignment="1">
      <alignment vertical="center" shrinkToFit="1"/>
    </xf>
    <xf numFmtId="176" fontId="2" fillId="0" borderId="40" xfId="1" applyNumberFormat="1" applyBorder="1">
      <alignment vertical="center"/>
    </xf>
    <xf numFmtId="0" fontId="2" fillId="0" borderId="42" xfId="1" applyBorder="1" applyAlignment="1">
      <alignment vertical="center"/>
    </xf>
    <xf numFmtId="176" fontId="2" fillId="0" borderId="43" xfId="1" applyNumberFormat="1" applyFill="1" applyBorder="1" applyAlignment="1">
      <alignment vertical="center" shrinkToFit="1"/>
    </xf>
    <xf numFmtId="176" fontId="2" fillId="0" borderId="44" xfId="1" applyNumberFormat="1" applyFill="1" applyBorder="1" applyAlignment="1">
      <alignment vertical="center" shrinkToFit="1"/>
    </xf>
    <xf numFmtId="176" fontId="2" fillId="0" borderId="45" xfId="1" applyNumberFormat="1" applyFill="1" applyBorder="1" applyAlignment="1">
      <alignment vertical="center" shrinkToFit="1"/>
    </xf>
    <xf numFmtId="176" fontId="2" fillId="0" borderId="46" xfId="1" applyNumberFormat="1" applyFill="1" applyBorder="1" applyAlignment="1">
      <alignment vertical="center" shrinkToFit="1"/>
    </xf>
    <xf numFmtId="176" fontId="2" fillId="0" borderId="47" xfId="1" applyNumberFormat="1" applyFill="1" applyBorder="1" applyAlignment="1">
      <alignment vertical="center" shrinkToFit="1"/>
    </xf>
    <xf numFmtId="176" fontId="2" fillId="0" borderId="45" xfId="1" applyNumberFormat="1" applyBorder="1" applyAlignment="1">
      <alignment vertical="center" shrinkToFit="1"/>
    </xf>
    <xf numFmtId="176" fontId="2" fillId="0" borderId="48" xfId="1" applyNumberFormat="1" applyBorder="1" applyAlignment="1">
      <alignment vertical="center" shrinkToFit="1"/>
    </xf>
    <xf numFmtId="176" fontId="2" fillId="0" borderId="46" xfId="1" applyNumberFormat="1" applyBorder="1" applyAlignment="1">
      <alignment vertical="center" shrinkToFit="1"/>
    </xf>
    <xf numFmtId="176" fontId="2" fillId="0" borderId="49" xfId="1" applyNumberFormat="1" applyBorder="1" applyAlignment="1">
      <alignment vertical="center" shrinkToFit="1"/>
    </xf>
    <xf numFmtId="176" fontId="2" fillId="0" borderId="47" xfId="1" applyNumberFormat="1" applyBorder="1">
      <alignment vertical="center"/>
    </xf>
    <xf numFmtId="176" fontId="6" fillId="2" borderId="9" xfId="1" applyNumberFormat="1" applyFont="1" applyFill="1" applyBorder="1" applyAlignment="1">
      <alignment vertical="center" shrinkToFit="1"/>
    </xf>
    <xf numFmtId="176" fontId="6" fillId="2" borderId="4" xfId="1" applyNumberFormat="1" applyFont="1" applyFill="1" applyBorder="1" applyAlignment="1">
      <alignment vertical="center" shrinkToFit="1"/>
    </xf>
    <xf numFmtId="176" fontId="6" fillId="2" borderId="17" xfId="1" applyNumberFormat="1" applyFont="1" applyFill="1" applyBorder="1" applyAlignment="1">
      <alignment vertical="center" shrinkToFit="1"/>
    </xf>
    <xf numFmtId="176" fontId="2" fillId="0" borderId="27" xfId="1" applyNumberFormat="1" applyBorder="1" applyAlignment="1">
      <alignment vertical="center" shrinkToFit="1"/>
    </xf>
    <xf numFmtId="176" fontId="2" fillId="0" borderId="35" xfId="1" applyNumberFormat="1" applyBorder="1" applyAlignment="1">
      <alignment vertical="center" shrinkToFit="1"/>
    </xf>
    <xf numFmtId="176" fontId="2" fillId="0" borderId="42" xfId="1" applyNumberFormat="1" applyBorder="1" applyAlignment="1">
      <alignment vertical="center" shrinkToFit="1"/>
    </xf>
    <xf numFmtId="0" fontId="6" fillId="2" borderId="54" xfId="1" applyFont="1" applyFill="1" applyBorder="1" applyAlignment="1">
      <alignment vertical="center"/>
    </xf>
    <xf numFmtId="176" fontId="6" fillId="2" borderId="55" xfId="1" applyNumberFormat="1" applyFont="1" applyFill="1" applyBorder="1" applyAlignment="1">
      <alignment vertical="center" shrinkToFit="1"/>
    </xf>
    <xf numFmtId="176" fontId="6" fillId="2" borderId="56" xfId="1" applyNumberFormat="1" applyFont="1" applyFill="1" applyBorder="1" applyAlignment="1">
      <alignment vertical="center" shrinkToFit="1"/>
    </xf>
    <xf numFmtId="176" fontId="6" fillId="2" borderId="57" xfId="1" applyNumberFormat="1" applyFont="1" applyFill="1" applyBorder="1" applyAlignment="1">
      <alignment vertical="center" shrinkToFit="1"/>
    </xf>
    <xf numFmtId="176" fontId="6" fillId="2" borderId="58" xfId="1" applyNumberFormat="1" applyFont="1" applyFill="1" applyBorder="1" applyAlignment="1">
      <alignment vertical="center" shrinkToFit="1"/>
    </xf>
    <xf numFmtId="176" fontId="6" fillId="2" borderId="59" xfId="1" applyNumberFormat="1" applyFont="1" applyFill="1" applyBorder="1">
      <alignment vertical="center"/>
    </xf>
    <xf numFmtId="176" fontId="2" fillId="0" borderId="60" xfId="1" applyNumberFormat="1" applyBorder="1" applyAlignment="1">
      <alignment vertical="center" shrinkToFit="1"/>
    </xf>
    <xf numFmtId="176" fontId="2" fillId="0" borderId="61" xfId="1" applyNumberFormat="1" applyFill="1" applyBorder="1" applyAlignment="1">
      <alignment vertical="center" shrinkToFit="1"/>
    </xf>
    <xf numFmtId="176" fontId="2" fillId="0" borderId="62" xfId="1" applyNumberFormat="1" applyFill="1" applyBorder="1" applyAlignment="1">
      <alignment vertical="center" shrinkToFit="1"/>
    </xf>
    <xf numFmtId="176" fontId="2" fillId="0" borderId="63" xfId="1" applyNumberFormat="1" applyFill="1" applyBorder="1" applyAlignment="1">
      <alignment vertical="center" shrinkToFit="1"/>
    </xf>
    <xf numFmtId="176" fontId="2" fillId="0" borderId="61" xfId="1" applyNumberFormat="1" applyBorder="1" applyAlignment="1">
      <alignment vertical="center" shrinkToFit="1"/>
    </xf>
    <xf numFmtId="176" fontId="2" fillId="0" borderId="64" xfId="1" applyNumberFormat="1" applyBorder="1" applyAlignment="1">
      <alignment vertical="center" shrinkToFit="1"/>
    </xf>
    <xf numFmtId="176" fontId="2" fillId="0" borderId="62" xfId="1" applyNumberFormat="1" applyBorder="1" applyAlignment="1">
      <alignment vertical="center" shrinkToFit="1"/>
    </xf>
    <xf numFmtId="176" fontId="2" fillId="0" borderId="65" xfId="1" applyNumberFormat="1" applyBorder="1" applyAlignment="1">
      <alignment vertical="center" shrinkToFit="1"/>
    </xf>
    <xf numFmtId="176" fontId="2" fillId="0" borderId="63" xfId="1" applyNumberFormat="1" applyBorder="1">
      <alignment vertical="center"/>
    </xf>
    <xf numFmtId="0" fontId="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2" fillId="0" borderId="0" xfId="1" applyNumberFormat="1" applyFill="1" applyBorder="1" applyAlignment="1">
      <alignment vertical="center" shrinkToFit="1"/>
    </xf>
    <xf numFmtId="176" fontId="2" fillId="0" borderId="0" xfId="1" applyNumberFormat="1" applyFill="1" applyBorder="1">
      <alignment vertical="center"/>
    </xf>
    <xf numFmtId="176" fontId="2" fillId="0" borderId="0" xfId="1" applyNumberFormat="1" applyBorder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 applyFill="1">
      <alignment vertical="center"/>
    </xf>
    <xf numFmtId="177" fontId="2" fillId="0" borderId="0" xfId="1" applyNumberFormat="1">
      <alignment vertical="center"/>
    </xf>
    <xf numFmtId="176" fontId="0" fillId="0" borderId="0" xfId="0" applyNumberFormat="1">
      <alignment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>
      <alignment vertical="center"/>
    </xf>
    <xf numFmtId="176" fontId="0" fillId="0" borderId="67" xfId="0" applyNumberFormat="1" applyBorder="1">
      <alignment vertical="center"/>
    </xf>
    <xf numFmtId="0" fontId="0" fillId="2" borderId="67" xfId="0" applyFill="1" applyBorder="1" applyAlignment="1">
      <alignment horizontal="center" vertical="center"/>
    </xf>
    <xf numFmtId="176" fontId="0" fillId="2" borderId="67" xfId="0" applyNumberForma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7" xfId="0" applyBorder="1">
      <alignment vertical="center"/>
    </xf>
    <xf numFmtId="0" fontId="0" fillId="0" borderId="69" xfId="0" applyBorder="1">
      <alignment vertical="center"/>
    </xf>
    <xf numFmtId="176" fontId="0" fillId="0" borderId="69" xfId="0" applyNumberFormat="1" applyBorder="1">
      <alignment vertical="center"/>
    </xf>
    <xf numFmtId="0" fontId="0" fillId="0" borderId="70" xfId="0" applyBorder="1">
      <alignment vertical="center"/>
    </xf>
    <xf numFmtId="176" fontId="0" fillId="0" borderId="70" xfId="0" applyNumberFormat="1" applyBorder="1">
      <alignment vertical="center"/>
    </xf>
    <xf numFmtId="0" fontId="0" fillId="0" borderId="68" xfId="0" applyBorder="1">
      <alignment vertical="center"/>
    </xf>
    <xf numFmtId="176" fontId="0" fillId="0" borderId="68" xfId="0" applyNumberFormat="1" applyBorder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1" applyNumberFormat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176" fontId="6" fillId="0" borderId="55" xfId="1" applyNumberFormat="1" applyFont="1" applyBorder="1" applyAlignment="1">
      <alignment horizontal="center" vertical="center" shrinkToFit="1"/>
    </xf>
    <xf numFmtId="176" fontId="6" fillId="0" borderId="56" xfId="1" applyNumberFormat="1" applyFont="1" applyBorder="1" applyAlignment="1">
      <alignment horizontal="center" vertical="center" shrinkToFit="1"/>
    </xf>
    <xf numFmtId="176" fontId="6" fillId="0" borderId="57" xfId="1" applyNumberFormat="1" applyFont="1" applyBorder="1" applyAlignment="1">
      <alignment horizontal="center" vertical="center" shrinkToFit="1"/>
    </xf>
    <xf numFmtId="176" fontId="6" fillId="0" borderId="58" xfId="1" applyNumberFormat="1" applyFont="1" applyBorder="1" applyAlignment="1">
      <alignment horizontal="center" vertical="center" shrinkToFit="1"/>
    </xf>
    <xf numFmtId="177" fontId="6" fillId="0" borderId="59" xfId="1" applyNumberFormat="1" applyFont="1" applyBorder="1" applyAlignment="1">
      <alignment horizontal="center" vertical="center"/>
    </xf>
    <xf numFmtId="176" fontId="6" fillId="2" borderId="8" xfId="1" applyNumberFormat="1" applyFont="1" applyFill="1" applyBorder="1" applyAlignment="1">
      <alignment vertical="center"/>
    </xf>
    <xf numFmtId="176" fontId="6" fillId="2" borderId="14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6" fillId="2" borderId="19" xfId="1" applyNumberFormat="1" applyFont="1" applyFill="1" applyBorder="1" applyAlignment="1">
      <alignment vertical="center"/>
    </xf>
    <xf numFmtId="176" fontId="6" fillId="2" borderId="20" xfId="1" applyNumberFormat="1" applyFont="1" applyFill="1" applyBorder="1" applyAlignment="1">
      <alignment vertical="center"/>
    </xf>
    <xf numFmtId="0" fontId="6" fillId="2" borderId="67" xfId="1" applyFont="1" applyFill="1" applyBorder="1" applyAlignment="1">
      <alignment horizontal="left" vertical="center"/>
    </xf>
    <xf numFmtId="176" fontId="6" fillId="2" borderId="9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>
      <alignment vertical="center"/>
    </xf>
    <xf numFmtId="176" fontId="2" fillId="0" borderId="64" xfId="1" applyNumberFormat="1" applyFill="1" applyBorder="1" applyAlignment="1">
      <alignment vertical="center" shrinkToFit="1"/>
    </xf>
    <xf numFmtId="176" fontId="2" fillId="0" borderId="78" xfId="1" applyNumberFormat="1" applyFill="1" applyBorder="1" applyAlignment="1">
      <alignment vertical="center" shrinkToFit="1"/>
    </xf>
    <xf numFmtId="176" fontId="2" fillId="0" borderId="79" xfId="1" applyNumberFormat="1" applyFill="1" applyBorder="1" applyAlignment="1">
      <alignment vertical="center" shrinkToFit="1"/>
    </xf>
    <xf numFmtId="176" fontId="6" fillId="2" borderId="80" xfId="1" applyNumberFormat="1" applyFont="1" applyFill="1" applyBorder="1">
      <alignment vertical="center"/>
    </xf>
    <xf numFmtId="0" fontId="6" fillId="2" borderId="7" xfId="1" applyFont="1" applyFill="1" applyBorder="1" applyAlignment="1">
      <alignment horizontal="center" vertical="center"/>
    </xf>
    <xf numFmtId="176" fontId="6" fillId="2" borderId="15" xfId="1" applyNumberFormat="1" applyFont="1" applyFill="1" applyBorder="1" applyAlignment="1">
      <alignment vertical="center"/>
    </xf>
    <xf numFmtId="176" fontId="6" fillId="2" borderId="16" xfId="1" applyNumberFormat="1" applyFont="1" applyFill="1" applyBorder="1" applyAlignment="1">
      <alignment vertical="center"/>
    </xf>
    <xf numFmtId="176" fontId="6" fillId="0" borderId="50" xfId="1" applyNumberFormat="1" applyFont="1" applyBorder="1" applyAlignment="1">
      <alignment horizontal="center" vertical="center" shrinkToFit="1"/>
    </xf>
    <xf numFmtId="176" fontId="6" fillId="0" borderId="51" xfId="1" applyNumberFormat="1" applyFont="1" applyBorder="1" applyAlignment="1">
      <alignment horizontal="center" vertical="center" shrinkToFit="1"/>
    </xf>
    <xf numFmtId="176" fontId="6" fillId="0" borderId="52" xfId="1" applyNumberFormat="1" applyFont="1" applyBorder="1" applyAlignment="1">
      <alignment horizontal="center" vertical="center" shrinkToFit="1"/>
    </xf>
    <xf numFmtId="176" fontId="6" fillId="0" borderId="53" xfId="1" applyNumberFormat="1" applyFont="1" applyBorder="1" applyAlignment="1">
      <alignment horizontal="center" vertical="center" shrinkToFit="1"/>
    </xf>
    <xf numFmtId="177" fontId="6" fillId="0" borderId="66" xfId="1" applyNumberFormat="1" applyFont="1" applyBorder="1" applyAlignment="1">
      <alignment horizontal="center" vertical="center"/>
    </xf>
    <xf numFmtId="0" fontId="2" fillId="0" borderId="85" xfId="1" applyFill="1" applyBorder="1" applyAlignment="1">
      <alignment horizontal="center" vertical="center"/>
    </xf>
    <xf numFmtId="0" fontId="2" fillId="0" borderId="86" xfId="1" applyFill="1" applyBorder="1" applyAlignment="1">
      <alignment horizontal="center" vertical="center"/>
    </xf>
    <xf numFmtId="0" fontId="2" fillId="0" borderId="86" xfId="1" applyFill="1" applyBorder="1" applyAlignment="1">
      <alignment horizontal="center" vertical="center" wrapText="1"/>
    </xf>
    <xf numFmtId="0" fontId="2" fillId="0" borderId="87" xfId="1" applyFill="1" applyBorder="1" applyAlignment="1">
      <alignment horizontal="center" vertical="center"/>
    </xf>
    <xf numFmtId="176" fontId="2" fillId="0" borderId="85" xfId="1" applyNumberFormat="1" applyFill="1" applyBorder="1" applyAlignment="1">
      <alignment horizontal="center" vertical="center" shrinkToFit="1"/>
    </xf>
    <xf numFmtId="176" fontId="2" fillId="0" borderId="89" xfId="1" applyNumberFormat="1" applyFill="1" applyBorder="1" applyAlignment="1">
      <alignment horizontal="center" vertical="center" shrinkToFit="1"/>
    </xf>
    <xf numFmtId="176" fontId="2" fillId="0" borderId="86" xfId="1" applyNumberFormat="1" applyFill="1" applyBorder="1" applyAlignment="1">
      <alignment horizontal="center" vertical="center" shrinkToFit="1"/>
    </xf>
    <xf numFmtId="176" fontId="2" fillId="0" borderId="90" xfId="1" applyNumberFormat="1" applyFill="1" applyBorder="1" applyAlignment="1">
      <alignment horizontal="center" vertical="center" shrinkToFit="1"/>
    </xf>
    <xf numFmtId="177" fontId="2" fillId="0" borderId="87" xfId="1" applyNumberFormat="1" applyFill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0" fontId="6" fillId="2" borderId="54" xfId="1" applyFont="1" applyFill="1" applyBorder="1" applyAlignment="1">
      <alignment horizontal="center" vertical="center"/>
    </xf>
    <xf numFmtId="178" fontId="6" fillId="0" borderId="4" xfId="1" applyNumberFormat="1" applyFont="1" applyFill="1" applyBorder="1" applyAlignment="1">
      <alignment horizontal="right" vertical="center"/>
    </xf>
    <xf numFmtId="176" fontId="6" fillId="2" borderId="91" xfId="1" applyNumberFormat="1" applyFont="1" applyFill="1" applyBorder="1" applyAlignment="1">
      <alignment vertical="center"/>
    </xf>
    <xf numFmtId="176" fontId="6" fillId="2" borderId="92" xfId="1" applyNumberFormat="1" applyFont="1" applyFill="1" applyBorder="1" applyAlignment="1">
      <alignment vertical="center"/>
    </xf>
    <xf numFmtId="176" fontId="6" fillId="2" borderId="93" xfId="1" applyNumberFormat="1" applyFont="1" applyFill="1" applyBorder="1" applyAlignment="1">
      <alignment vertical="center"/>
    </xf>
    <xf numFmtId="176" fontId="6" fillId="0" borderId="91" xfId="1" applyNumberFormat="1" applyFont="1" applyFill="1" applyBorder="1" applyAlignment="1">
      <alignment horizontal="center" vertical="center" shrinkToFit="1"/>
    </xf>
    <xf numFmtId="176" fontId="6" fillId="0" borderId="94" xfId="1" applyNumberFormat="1" applyFont="1" applyFill="1" applyBorder="1" applyAlignment="1">
      <alignment horizontal="center" vertical="center" shrinkToFit="1"/>
    </xf>
    <xf numFmtId="176" fontId="6" fillId="0" borderId="92" xfId="1" applyNumberFormat="1" applyFont="1" applyFill="1" applyBorder="1" applyAlignment="1">
      <alignment horizontal="center" vertical="center" shrinkToFit="1"/>
    </xf>
    <xf numFmtId="176" fontId="6" fillId="0" borderId="95" xfId="1" applyNumberFormat="1" applyFont="1" applyFill="1" applyBorder="1" applyAlignment="1">
      <alignment horizontal="center" vertical="center" shrinkToFit="1"/>
    </xf>
    <xf numFmtId="177" fontId="6" fillId="0" borderId="93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vertical="center"/>
    </xf>
    <xf numFmtId="176" fontId="6" fillId="2" borderId="29" xfId="1" applyNumberFormat="1" applyFont="1" applyFill="1" applyBorder="1" applyAlignment="1">
      <alignment vertical="center" shrinkToFit="1"/>
    </xf>
    <xf numFmtId="176" fontId="6" fillId="2" borderId="30" xfId="1" applyNumberFormat="1" applyFont="1" applyFill="1" applyBorder="1" applyAlignment="1">
      <alignment vertical="center" shrinkToFit="1"/>
    </xf>
    <xf numFmtId="176" fontId="6" fillId="2" borderId="31" xfId="1" applyNumberFormat="1" applyFont="1" applyFill="1" applyBorder="1" applyAlignment="1">
      <alignment vertical="center" shrinkToFit="1"/>
    </xf>
    <xf numFmtId="176" fontId="6" fillId="2" borderId="32" xfId="1" applyNumberFormat="1" applyFont="1" applyFill="1" applyBorder="1" applyAlignment="1">
      <alignment vertical="center" shrinkToFit="1"/>
    </xf>
    <xf numFmtId="176" fontId="2" fillId="2" borderId="35" xfId="1" applyNumberFormat="1" applyFill="1" applyBorder="1" applyAlignment="1">
      <alignment vertical="center" shrinkToFit="1"/>
    </xf>
    <xf numFmtId="176" fontId="2" fillId="2" borderId="37" xfId="1" applyNumberFormat="1" applyFill="1" applyBorder="1" applyAlignment="1">
      <alignment vertical="center" shrinkToFit="1"/>
    </xf>
    <xf numFmtId="176" fontId="2" fillId="2" borderId="38" xfId="1" applyNumberFormat="1" applyFill="1" applyBorder="1" applyAlignment="1">
      <alignment vertical="center" shrinkToFit="1"/>
    </xf>
    <xf numFmtId="176" fontId="2" fillId="2" borderId="39" xfId="1" applyNumberFormat="1" applyFill="1" applyBorder="1" applyAlignment="1">
      <alignment vertical="center" shrinkToFit="1"/>
    </xf>
    <xf numFmtId="176" fontId="2" fillId="2" borderId="40" xfId="1" applyNumberFormat="1" applyFill="1" applyBorder="1" applyAlignment="1">
      <alignment vertical="center" shrinkToFit="1"/>
    </xf>
    <xf numFmtId="0" fontId="0" fillId="0" borderId="102" xfId="0" applyBorder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75" xfId="0" applyNumberFormat="1" applyBorder="1" applyProtection="1">
      <alignment vertical="center"/>
      <protection locked="0"/>
    </xf>
    <xf numFmtId="176" fontId="9" fillId="0" borderId="69" xfId="0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9" fillId="0" borderId="76" xfId="0" applyNumberFormat="1" applyFont="1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76" fontId="10" fillId="0" borderId="69" xfId="0" applyNumberFormat="1" applyFont="1" applyBorder="1" applyProtection="1">
      <alignment vertical="center"/>
      <protection locked="0"/>
    </xf>
    <xf numFmtId="176" fontId="10" fillId="0" borderId="76" xfId="0" applyNumberFormat="1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6" fontId="0" fillId="0" borderId="0" xfId="0" applyNumberFormat="1" applyBorder="1" applyProtection="1">
      <alignment vertical="center"/>
      <protection locked="0"/>
    </xf>
    <xf numFmtId="176" fontId="9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176" fontId="9" fillId="0" borderId="75" xfId="0" applyNumberFormat="1" applyFont="1" applyBorder="1" applyProtection="1">
      <alignment vertical="center"/>
      <protection locked="0"/>
    </xf>
    <xf numFmtId="176" fontId="9" fillId="0" borderId="105" xfId="0" applyNumberFormat="1" applyFont="1" applyBorder="1" applyProtection="1">
      <alignment vertical="center"/>
      <protection locked="0"/>
    </xf>
    <xf numFmtId="0" fontId="12" fillId="2" borderId="14" xfId="0" applyFont="1" applyFill="1" applyBorder="1" applyProtection="1">
      <alignment vertical="center"/>
      <protection locked="0"/>
    </xf>
    <xf numFmtId="176" fontId="12" fillId="2" borderId="14" xfId="0" applyNumberFormat="1" applyFont="1" applyFill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6" fontId="9" fillId="0" borderId="69" xfId="0" applyNumberFormat="1" applyFon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0" fillId="0" borderId="54" xfId="0" applyNumberFormat="1" applyBorder="1" applyProtection="1">
      <alignment vertical="center"/>
    </xf>
    <xf numFmtId="0" fontId="15" fillId="0" borderId="0" xfId="0" applyFont="1">
      <alignment vertical="center"/>
    </xf>
    <xf numFmtId="0" fontId="10" fillId="0" borderId="107" xfId="0" applyFont="1" applyBorder="1" applyProtection="1">
      <alignment vertical="center"/>
      <protection locked="0"/>
    </xf>
    <xf numFmtId="176" fontId="9" fillId="0" borderId="108" xfId="0" applyNumberFormat="1" applyFont="1" applyBorder="1" applyProtection="1">
      <alignment vertical="center"/>
      <protection locked="0"/>
    </xf>
    <xf numFmtId="0" fontId="10" fillId="0" borderId="110" xfId="0" applyFont="1" applyBorder="1" applyProtection="1">
      <alignment vertical="center"/>
      <protection locked="0"/>
    </xf>
    <xf numFmtId="0" fontId="10" fillId="0" borderId="111" xfId="0" applyFont="1" applyBorder="1" applyProtection="1">
      <alignment vertical="center"/>
      <protection locked="0"/>
    </xf>
    <xf numFmtId="0" fontId="10" fillId="0" borderId="112" xfId="0" applyFont="1" applyBorder="1" applyProtection="1">
      <alignment vertical="center"/>
      <protection locked="0"/>
    </xf>
    <xf numFmtId="176" fontId="0" fillId="0" borderId="108" xfId="0" applyNumberFormat="1" applyBorder="1" applyProtection="1">
      <alignment vertical="center"/>
    </xf>
    <xf numFmtId="0" fontId="10" fillId="0" borderId="113" xfId="0" applyFont="1" applyBorder="1" applyProtection="1">
      <alignment vertical="center"/>
      <protection locked="0"/>
    </xf>
    <xf numFmtId="0" fontId="0" fillId="0" borderId="103" xfId="0" applyBorder="1" applyProtection="1">
      <alignment vertical="center"/>
      <protection locked="0"/>
    </xf>
    <xf numFmtId="0" fontId="0" fillId="0" borderId="114" xfId="0" applyBorder="1" applyAlignment="1" applyProtection="1">
      <alignment vertical="center"/>
      <protection locked="0"/>
    </xf>
    <xf numFmtId="0" fontId="0" fillId="0" borderId="115" xfId="0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vertical="center"/>
    </xf>
    <xf numFmtId="176" fontId="0" fillId="2" borderId="117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 shrinkToFit="1"/>
    </xf>
    <xf numFmtId="0" fontId="0" fillId="0" borderId="119" xfId="0" applyBorder="1">
      <alignment vertical="center"/>
    </xf>
    <xf numFmtId="0" fontId="0" fillId="0" borderId="108" xfId="0" applyBorder="1">
      <alignment vertical="center"/>
    </xf>
    <xf numFmtId="3" fontId="0" fillId="0" borderId="69" xfId="0" applyNumberFormat="1" applyBorder="1">
      <alignment vertical="center"/>
    </xf>
    <xf numFmtId="0" fontId="0" fillId="0" borderId="120" xfId="0" applyBorder="1">
      <alignment vertical="center"/>
    </xf>
    <xf numFmtId="0" fontId="0" fillId="0" borderId="121" xfId="0" applyBorder="1">
      <alignment vertical="center"/>
    </xf>
    <xf numFmtId="0" fontId="0" fillId="0" borderId="107" xfId="0" applyBorder="1">
      <alignment vertical="center"/>
    </xf>
    <xf numFmtId="179" fontId="0" fillId="0" borderId="109" xfId="0" applyNumberFormat="1" applyBorder="1">
      <alignment vertical="center"/>
    </xf>
    <xf numFmtId="0" fontId="0" fillId="0" borderId="110" xfId="0" applyBorder="1">
      <alignment vertical="center"/>
    </xf>
    <xf numFmtId="179" fontId="0" fillId="0" borderId="104" xfId="0" applyNumberFormat="1" applyBorder="1">
      <alignment vertical="center"/>
    </xf>
    <xf numFmtId="0" fontId="0" fillId="0" borderId="71" xfId="0" applyBorder="1">
      <alignment vertical="center"/>
    </xf>
    <xf numFmtId="0" fontId="0" fillId="0" borderId="122" xfId="0" applyBorder="1">
      <alignment vertical="center"/>
    </xf>
    <xf numFmtId="0" fontId="0" fillId="0" borderId="103" xfId="0" applyBorder="1" applyAlignment="1">
      <alignment vertical="center" wrapText="1"/>
    </xf>
    <xf numFmtId="179" fontId="0" fillId="0" borderId="123" xfId="0" applyNumberFormat="1" applyBorder="1">
      <alignment vertical="center"/>
    </xf>
    <xf numFmtId="0" fontId="0" fillId="0" borderId="124" xfId="0" applyBorder="1">
      <alignment vertical="center"/>
    </xf>
    <xf numFmtId="38" fontId="0" fillId="0" borderId="69" xfId="2" applyFont="1" applyBorder="1">
      <alignment vertical="center"/>
    </xf>
    <xf numFmtId="0" fontId="0" fillId="0" borderId="110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25" xfId="0" applyBorder="1">
      <alignment vertical="center"/>
    </xf>
    <xf numFmtId="0" fontId="0" fillId="0" borderId="105" xfId="0" applyBorder="1">
      <alignment vertical="center"/>
    </xf>
    <xf numFmtId="38" fontId="0" fillId="0" borderId="105" xfId="2" applyFont="1" applyBorder="1">
      <alignment vertical="center"/>
    </xf>
    <xf numFmtId="179" fontId="0" fillId="0" borderId="106" xfId="0" applyNumberFormat="1" applyBorder="1">
      <alignment vertical="center"/>
    </xf>
    <xf numFmtId="0" fontId="0" fillId="0" borderId="127" xfId="0" applyBorder="1">
      <alignment vertical="center"/>
    </xf>
    <xf numFmtId="0" fontId="0" fillId="0" borderId="107" xfId="0" applyBorder="1" applyAlignment="1">
      <alignment vertical="center" wrapText="1"/>
    </xf>
    <xf numFmtId="38" fontId="0" fillId="0" borderId="0" xfId="2" applyFont="1">
      <alignment vertical="center"/>
    </xf>
    <xf numFmtId="3" fontId="0" fillId="0" borderId="124" xfId="0" applyNumberFormat="1" applyBorder="1">
      <alignment vertical="center"/>
    </xf>
    <xf numFmtId="0" fontId="0" fillId="0" borderId="110" xfId="0" applyFill="1" applyBorder="1" applyAlignment="1">
      <alignment vertical="center" wrapText="1"/>
    </xf>
    <xf numFmtId="0" fontId="0" fillId="0" borderId="112" xfId="0" applyBorder="1">
      <alignment vertical="center"/>
    </xf>
    <xf numFmtId="0" fontId="0" fillId="0" borderId="128" xfId="0" applyBorder="1">
      <alignment vertical="center"/>
    </xf>
    <xf numFmtId="0" fontId="0" fillId="0" borderId="126" xfId="0" applyBorder="1">
      <alignment vertical="center"/>
    </xf>
    <xf numFmtId="0" fontId="0" fillId="0" borderId="129" xfId="0" applyBorder="1">
      <alignment vertical="center"/>
    </xf>
    <xf numFmtId="179" fontId="0" fillId="0" borderId="130" xfId="0" applyNumberFormat="1" applyBorder="1">
      <alignment vertical="center"/>
    </xf>
    <xf numFmtId="179" fontId="0" fillId="0" borderId="0" xfId="0" applyNumberFormat="1" applyAlignment="1">
      <alignment horizontal="right" vertical="center"/>
    </xf>
    <xf numFmtId="179" fontId="0" fillId="5" borderId="72" xfId="0" applyNumberFormat="1" applyFill="1" applyBorder="1">
      <alignment vertical="center"/>
    </xf>
    <xf numFmtId="0" fontId="0" fillId="0" borderId="131" xfId="0" applyBorder="1">
      <alignment vertical="center"/>
    </xf>
    <xf numFmtId="0" fontId="0" fillId="0" borderId="132" xfId="0" applyBorder="1">
      <alignment vertical="center"/>
    </xf>
    <xf numFmtId="179" fontId="0" fillId="3" borderId="74" xfId="0" applyNumberFormat="1" applyFill="1" applyBorder="1">
      <alignment vertical="center"/>
    </xf>
    <xf numFmtId="0" fontId="0" fillId="0" borderId="73" xfId="0" applyBorder="1">
      <alignment vertical="center"/>
    </xf>
    <xf numFmtId="179" fontId="0" fillId="3" borderId="134" xfId="0" applyNumberFormat="1" applyFill="1" applyBorder="1">
      <alignment vertical="center"/>
    </xf>
    <xf numFmtId="0" fontId="0" fillId="0" borderId="135" xfId="0" applyBorder="1">
      <alignment vertical="center"/>
    </xf>
    <xf numFmtId="0" fontId="12" fillId="2" borderId="117" xfId="0" applyFont="1" applyFill="1" applyBorder="1" applyAlignment="1">
      <alignment horizontal="center" vertical="center" wrapText="1"/>
    </xf>
    <xf numFmtId="179" fontId="12" fillId="2" borderId="118" xfId="0" applyNumberFormat="1" applyFont="1" applyFill="1" applyBorder="1" applyAlignment="1">
      <alignment horizontal="center" vertical="center"/>
    </xf>
    <xf numFmtId="0" fontId="12" fillId="2" borderId="117" xfId="0" applyFont="1" applyFill="1" applyBorder="1" applyAlignment="1">
      <alignment horizontal="center" vertical="center"/>
    </xf>
    <xf numFmtId="0" fontId="0" fillId="0" borderId="137" xfId="0" applyBorder="1" applyProtection="1">
      <alignment vertical="center"/>
      <protection locked="0"/>
    </xf>
    <xf numFmtId="176" fontId="10" fillId="0" borderId="108" xfId="0" applyNumberFormat="1" applyFont="1" applyBorder="1" applyProtection="1">
      <alignment vertical="center"/>
      <protection locked="0"/>
    </xf>
    <xf numFmtId="176" fontId="10" fillId="0" borderId="105" xfId="0" applyNumberFormat="1" applyFont="1" applyBorder="1" applyProtection="1">
      <alignment vertical="center"/>
      <protection locked="0"/>
    </xf>
    <xf numFmtId="0" fontId="0" fillId="0" borderId="138" xfId="0" applyBorder="1" applyProtection="1">
      <alignment vertical="center"/>
      <protection locked="0"/>
    </xf>
    <xf numFmtId="0" fontId="10" fillId="0" borderId="73" xfId="0" applyFont="1" applyBorder="1" applyProtection="1">
      <alignment vertical="center"/>
      <protection locked="0"/>
    </xf>
    <xf numFmtId="0" fontId="10" fillId="0" borderId="112" xfId="0" applyFont="1" applyBorder="1" applyAlignment="1" applyProtection="1">
      <alignment horizontal="left" vertical="top"/>
      <protection locked="0"/>
    </xf>
    <xf numFmtId="0" fontId="0" fillId="0" borderId="139" xfId="0" applyBorder="1" applyProtection="1">
      <alignment vertical="center"/>
      <protection locked="0"/>
    </xf>
    <xf numFmtId="180" fontId="6" fillId="2" borderId="8" xfId="2" applyNumberFormat="1" applyFont="1" applyFill="1" applyBorder="1" applyAlignment="1">
      <alignment vertical="center"/>
    </xf>
    <xf numFmtId="180" fontId="6" fillId="2" borderId="9" xfId="2" applyNumberFormat="1" applyFont="1" applyFill="1" applyBorder="1" applyAlignment="1">
      <alignment vertical="center"/>
    </xf>
    <xf numFmtId="180" fontId="6" fillId="2" borderId="8" xfId="2" applyNumberFormat="1" applyFont="1" applyFill="1" applyBorder="1" applyAlignment="1">
      <alignment vertical="center" shrinkToFit="1"/>
    </xf>
    <xf numFmtId="180" fontId="2" fillId="0" borderId="28" xfId="2" applyNumberFormat="1" applyFont="1" applyFill="1" applyBorder="1" applyAlignment="1">
      <alignment vertical="center" shrinkToFit="1"/>
    </xf>
    <xf numFmtId="180" fontId="2" fillId="0" borderId="36" xfId="2" applyNumberFormat="1" applyFont="1" applyFill="1" applyBorder="1" applyAlignment="1">
      <alignment vertical="center" shrinkToFit="1"/>
    </xf>
    <xf numFmtId="180" fontId="2" fillId="0" borderId="43" xfId="2" applyNumberFormat="1" applyFont="1" applyFill="1" applyBorder="1" applyAlignment="1">
      <alignment vertical="center" shrinkToFit="1"/>
    </xf>
    <xf numFmtId="180" fontId="6" fillId="2" borderId="9" xfId="2" applyNumberFormat="1" applyFont="1" applyFill="1" applyBorder="1" applyAlignment="1">
      <alignment vertical="center" shrinkToFit="1"/>
    </xf>
    <xf numFmtId="180" fontId="6" fillId="2" borderId="28" xfId="2" applyNumberFormat="1" applyFont="1" applyFill="1" applyBorder="1" applyAlignment="1">
      <alignment vertical="center" shrinkToFit="1"/>
    </xf>
    <xf numFmtId="180" fontId="2" fillId="2" borderId="36" xfId="2" applyNumberFormat="1" applyFont="1" applyFill="1" applyBorder="1" applyAlignment="1">
      <alignment vertical="center" shrinkToFit="1"/>
    </xf>
    <xf numFmtId="180" fontId="6" fillId="2" borderId="36" xfId="2" applyNumberFormat="1" applyFont="1" applyFill="1" applyBorder="1" applyAlignment="1">
      <alignment vertical="center" shrinkToFit="1"/>
    </xf>
    <xf numFmtId="180" fontId="2" fillId="0" borderId="79" xfId="2" applyNumberFormat="1" applyFont="1" applyFill="1" applyBorder="1" applyAlignment="1">
      <alignment vertical="center" shrinkToFit="1"/>
    </xf>
    <xf numFmtId="180" fontId="6" fillId="0" borderId="9" xfId="2" applyNumberFormat="1" applyFont="1" applyFill="1" applyBorder="1" applyAlignment="1">
      <alignment horizontal="right" vertical="center" shrinkToFit="1"/>
    </xf>
    <xf numFmtId="180" fontId="6" fillId="0" borderId="12" xfId="2" applyNumberFormat="1" applyFont="1" applyFill="1" applyBorder="1" applyAlignment="1">
      <alignment horizontal="right" vertical="center" shrinkToFit="1"/>
    </xf>
    <xf numFmtId="180" fontId="6" fillId="0" borderId="10" xfId="2" applyNumberFormat="1" applyFont="1" applyFill="1" applyBorder="1" applyAlignment="1">
      <alignment horizontal="right" vertical="center" shrinkToFit="1"/>
    </xf>
    <xf numFmtId="180" fontId="6" fillId="0" borderId="13" xfId="2" applyNumberFormat="1" applyFont="1" applyFill="1" applyBorder="1" applyAlignment="1">
      <alignment horizontal="right" vertical="center" shrinkToFit="1"/>
    </xf>
    <xf numFmtId="180" fontId="6" fillId="0" borderId="11" xfId="2" applyNumberFormat="1" applyFont="1" applyFill="1" applyBorder="1" applyAlignment="1">
      <alignment horizontal="center" vertical="center"/>
    </xf>
    <xf numFmtId="180" fontId="6" fillId="2" borderId="22" xfId="1" applyNumberFormat="1" applyFont="1" applyFill="1" applyBorder="1" applyAlignment="1">
      <alignment vertical="center" shrinkToFit="1"/>
    </xf>
    <xf numFmtId="180" fontId="6" fillId="2" borderId="23" xfId="1" applyNumberFormat="1" applyFont="1" applyFill="1" applyBorder="1" applyAlignment="1">
      <alignment vertical="center" shrinkToFit="1"/>
    </xf>
    <xf numFmtId="180" fontId="6" fillId="2" borderId="24" xfId="1" applyNumberFormat="1" applyFont="1" applyFill="1" applyBorder="1" applyAlignment="1">
      <alignment vertical="center" shrinkToFit="1"/>
    </xf>
    <xf numFmtId="180" fontId="6" fillId="2" borderId="25" xfId="1" applyNumberFormat="1" applyFont="1" applyFill="1" applyBorder="1" applyAlignment="1">
      <alignment vertical="center" shrinkToFit="1"/>
    </xf>
    <xf numFmtId="180" fontId="6" fillId="2" borderId="26" xfId="1" applyNumberFormat="1" applyFont="1" applyFill="1" applyBorder="1">
      <alignment vertical="center"/>
    </xf>
    <xf numFmtId="180" fontId="2" fillId="0" borderId="30" xfId="2" applyNumberFormat="1" applyFont="1" applyBorder="1" applyAlignment="1">
      <alignment vertical="center" shrinkToFit="1"/>
    </xf>
    <xf numFmtId="180" fontId="2" fillId="0" borderId="33" xfId="2" applyNumberFormat="1" applyFont="1" applyBorder="1" applyAlignment="1">
      <alignment vertical="center" shrinkToFit="1"/>
    </xf>
    <xf numFmtId="180" fontId="2" fillId="0" borderId="31" xfId="2" applyNumberFormat="1" applyFont="1" applyBorder="1" applyAlignment="1">
      <alignment vertical="center" shrinkToFit="1"/>
    </xf>
    <xf numFmtId="180" fontId="2" fillId="0" borderId="34" xfId="2" applyNumberFormat="1" applyFont="1" applyBorder="1" applyAlignment="1">
      <alignment vertical="center" shrinkToFit="1"/>
    </xf>
    <xf numFmtId="180" fontId="2" fillId="0" borderId="32" xfId="2" applyNumberFormat="1" applyFont="1" applyBorder="1">
      <alignment vertical="center"/>
    </xf>
    <xf numFmtId="180" fontId="2" fillId="0" borderId="38" xfId="2" applyNumberFormat="1" applyFont="1" applyBorder="1" applyAlignment="1">
      <alignment vertical="center" shrinkToFit="1"/>
    </xf>
    <xf numFmtId="180" fontId="2" fillId="0" borderId="36" xfId="2" applyNumberFormat="1" applyFont="1" applyBorder="1" applyAlignment="1">
      <alignment vertical="center" shrinkToFit="1"/>
    </xf>
    <xf numFmtId="180" fontId="2" fillId="0" borderId="39" xfId="2" applyNumberFormat="1" applyFont="1" applyBorder="1" applyAlignment="1">
      <alignment vertical="center" shrinkToFit="1"/>
    </xf>
    <xf numFmtId="180" fontId="2" fillId="0" borderId="41" xfId="2" applyNumberFormat="1" applyFont="1" applyBorder="1" applyAlignment="1">
      <alignment vertical="center" shrinkToFit="1"/>
    </xf>
    <xf numFmtId="180" fontId="2" fillId="0" borderId="40" xfId="2" applyNumberFormat="1" applyFont="1" applyBorder="1">
      <alignment vertical="center"/>
    </xf>
    <xf numFmtId="180" fontId="2" fillId="0" borderId="45" xfId="2" applyNumberFormat="1" applyFont="1" applyBorder="1" applyAlignment="1">
      <alignment vertical="center" shrinkToFit="1"/>
    </xf>
    <xf numFmtId="180" fontId="2" fillId="0" borderId="48" xfId="2" applyNumberFormat="1" applyFont="1" applyBorder="1" applyAlignment="1">
      <alignment vertical="center" shrinkToFit="1"/>
    </xf>
    <xf numFmtId="180" fontId="2" fillId="0" borderId="46" xfId="2" applyNumberFormat="1" applyFont="1" applyBorder="1" applyAlignment="1">
      <alignment vertical="center" shrinkToFit="1"/>
    </xf>
    <xf numFmtId="180" fontId="2" fillId="0" borderId="49" xfId="2" applyNumberFormat="1" applyFont="1" applyBorder="1" applyAlignment="1">
      <alignment vertical="center" shrinkToFit="1"/>
    </xf>
    <xf numFmtId="180" fontId="2" fillId="0" borderId="47" xfId="2" applyNumberFormat="1" applyFont="1" applyBorder="1">
      <alignment vertical="center"/>
    </xf>
    <xf numFmtId="180" fontId="6" fillId="2" borderId="55" xfId="1" applyNumberFormat="1" applyFont="1" applyFill="1" applyBorder="1" applyAlignment="1">
      <alignment vertical="center" shrinkToFit="1"/>
    </xf>
    <xf numFmtId="180" fontId="6" fillId="2" borderId="56" xfId="1" applyNumberFormat="1" applyFont="1" applyFill="1" applyBorder="1" applyAlignment="1">
      <alignment vertical="center" shrinkToFit="1"/>
    </xf>
    <xf numFmtId="180" fontId="6" fillId="2" borderId="57" xfId="1" applyNumberFormat="1" applyFont="1" applyFill="1" applyBorder="1" applyAlignment="1">
      <alignment vertical="center" shrinkToFit="1"/>
    </xf>
    <xf numFmtId="180" fontId="6" fillId="2" borderId="58" xfId="1" applyNumberFormat="1" applyFont="1" applyFill="1" applyBorder="1" applyAlignment="1">
      <alignment vertical="center" shrinkToFit="1"/>
    </xf>
    <xf numFmtId="180" fontId="6" fillId="2" borderId="80" xfId="1" applyNumberFormat="1" applyFont="1" applyFill="1" applyBorder="1">
      <alignment vertical="center"/>
    </xf>
    <xf numFmtId="180" fontId="6" fillId="2" borderId="30" xfId="2" applyNumberFormat="1" applyFont="1" applyFill="1" applyBorder="1" applyAlignment="1">
      <alignment vertical="center" shrinkToFit="1"/>
    </xf>
    <xf numFmtId="180" fontId="6" fillId="2" borderId="33" xfId="2" applyNumberFormat="1" applyFont="1" applyFill="1" applyBorder="1" applyAlignment="1">
      <alignment vertical="center" shrinkToFit="1"/>
    </xf>
    <xf numFmtId="180" fontId="6" fillId="2" borderId="31" xfId="2" applyNumberFormat="1" applyFont="1" applyFill="1" applyBorder="1" applyAlignment="1">
      <alignment vertical="center" shrinkToFit="1"/>
    </xf>
    <xf numFmtId="180" fontId="6" fillId="2" borderId="34" xfId="2" applyNumberFormat="1" applyFont="1" applyFill="1" applyBorder="1" applyAlignment="1">
      <alignment vertical="center" shrinkToFit="1"/>
    </xf>
    <xf numFmtId="180" fontId="6" fillId="2" borderId="32" xfId="2" applyNumberFormat="1" applyFont="1" applyFill="1" applyBorder="1">
      <alignment vertical="center"/>
    </xf>
    <xf numFmtId="180" fontId="2" fillId="2" borderId="97" xfId="2" applyNumberFormat="1" applyFont="1" applyFill="1" applyBorder="1" applyAlignment="1">
      <alignment vertical="center" shrinkToFit="1"/>
    </xf>
    <xf numFmtId="180" fontId="2" fillId="2" borderId="98" xfId="2" applyNumberFormat="1" applyFont="1" applyFill="1" applyBorder="1" applyAlignment="1">
      <alignment vertical="center" shrinkToFit="1"/>
    </xf>
    <xf numFmtId="180" fontId="2" fillId="2" borderId="99" xfId="2" applyNumberFormat="1" applyFont="1" applyFill="1" applyBorder="1" applyAlignment="1">
      <alignment vertical="center" shrinkToFit="1"/>
    </xf>
    <xf numFmtId="180" fontId="2" fillId="2" borderId="100" xfId="2" applyNumberFormat="1" applyFont="1" applyFill="1" applyBorder="1" applyAlignment="1">
      <alignment vertical="center" shrinkToFit="1"/>
    </xf>
    <xf numFmtId="180" fontId="2" fillId="2" borderId="101" xfId="2" applyNumberFormat="1" applyFont="1" applyFill="1" applyBorder="1">
      <alignment vertical="center"/>
    </xf>
    <xf numFmtId="180" fontId="2" fillId="0" borderId="61" xfId="2" applyNumberFormat="1" applyFont="1" applyBorder="1" applyAlignment="1">
      <alignment vertical="center" shrinkToFit="1"/>
    </xf>
    <xf numFmtId="180" fontId="2" fillId="0" borderId="64" xfId="2" applyNumberFormat="1" applyFont="1" applyBorder="1" applyAlignment="1">
      <alignment vertical="center" shrinkToFit="1"/>
    </xf>
    <xf numFmtId="180" fontId="2" fillId="0" borderId="62" xfId="2" applyNumberFormat="1" applyFont="1" applyBorder="1" applyAlignment="1">
      <alignment vertical="center" shrinkToFit="1"/>
    </xf>
    <xf numFmtId="180" fontId="2" fillId="0" borderId="65" xfId="2" applyNumberFormat="1" applyFont="1" applyBorder="1" applyAlignment="1">
      <alignment vertical="center" shrinkToFit="1"/>
    </xf>
    <xf numFmtId="180" fontId="2" fillId="0" borderId="63" xfId="2" applyNumberFormat="1" applyFont="1" applyBorder="1">
      <alignment vertical="center"/>
    </xf>
    <xf numFmtId="180" fontId="6" fillId="2" borderId="59" xfId="1" applyNumberFormat="1" applyFont="1" applyFill="1" applyBorder="1">
      <alignment vertical="center"/>
    </xf>
    <xf numFmtId="181" fontId="6" fillId="0" borderId="21" xfId="2" applyNumberFormat="1" applyFont="1" applyBorder="1" applyAlignment="1">
      <alignment horizontal="center" vertical="center"/>
    </xf>
    <xf numFmtId="181" fontId="6" fillId="0" borderId="77" xfId="2" applyNumberFormat="1" applyFont="1" applyFill="1" applyBorder="1" applyAlignment="1">
      <alignment horizontal="right" vertical="center"/>
    </xf>
    <xf numFmtId="181" fontId="6" fillId="2" borderId="21" xfId="2" applyNumberFormat="1" applyFont="1" applyFill="1" applyBorder="1" applyAlignment="1">
      <alignment vertical="center" shrinkToFit="1"/>
    </xf>
    <xf numFmtId="181" fontId="2" fillId="0" borderId="29" xfId="2" applyNumberFormat="1" applyFont="1" applyFill="1" applyBorder="1" applyAlignment="1">
      <alignment vertical="center" shrinkToFit="1"/>
    </xf>
    <xf numFmtId="181" fontId="2" fillId="0" borderId="37" xfId="2" applyNumberFormat="1" applyFont="1" applyFill="1" applyBorder="1" applyAlignment="1">
      <alignment vertical="center" shrinkToFit="1"/>
    </xf>
    <xf numFmtId="181" fontId="2" fillId="0" borderId="44" xfId="2" applyNumberFormat="1" applyFont="1" applyFill="1" applyBorder="1" applyAlignment="1">
      <alignment vertical="center" shrinkToFit="1"/>
    </xf>
    <xf numFmtId="181" fontId="6" fillId="2" borderId="17" xfId="2" applyNumberFormat="1" applyFont="1" applyFill="1" applyBorder="1" applyAlignment="1">
      <alignment vertical="center" shrinkToFit="1"/>
    </xf>
    <xf numFmtId="181" fontId="6" fillId="2" borderId="81" xfId="2" applyNumberFormat="1" applyFont="1" applyFill="1" applyBorder="1" applyAlignment="1">
      <alignment vertical="center" shrinkToFit="1"/>
    </xf>
    <xf numFmtId="181" fontId="2" fillId="2" borderId="96" xfId="2" applyNumberFormat="1" applyFont="1" applyFill="1" applyBorder="1" applyAlignment="1">
      <alignment vertical="center" shrinkToFit="1"/>
    </xf>
    <xf numFmtId="181" fontId="2" fillId="0" borderId="78" xfId="2" applyNumberFormat="1" applyFont="1" applyFill="1" applyBorder="1" applyAlignment="1">
      <alignment vertical="center" shrinkToFit="1"/>
    </xf>
    <xf numFmtId="176" fontId="2" fillId="0" borderId="0" xfId="1" applyNumberFormat="1" applyAlignment="1">
      <alignment horizontal="right" vertical="center" shrinkToFit="1"/>
    </xf>
    <xf numFmtId="0" fontId="0" fillId="0" borderId="0" xfId="0" applyAlignment="1" applyProtection="1">
      <alignment horizontal="right" vertical="center"/>
      <protection locked="0"/>
    </xf>
    <xf numFmtId="0" fontId="17" fillId="0" borderId="69" xfId="0" applyFont="1" applyBorder="1">
      <alignment vertical="center"/>
    </xf>
    <xf numFmtId="0" fontId="17" fillId="4" borderId="69" xfId="0" applyFont="1" applyFill="1" applyBorder="1">
      <alignment vertical="center"/>
    </xf>
    <xf numFmtId="3" fontId="17" fillId="0" borderId="69" xfId="0" applyNumberFormat="1" applyFont="1" applyBorder="1">
      <alignment vertical="center"/>
    </xf>
    <xf numFmtId="0" fontId="17" fillId="4" borderId="105" xfId="0" applyFont="1" applyFill="1" applyBorder="1">
      <alignment vertical="center"/>
    </xf>
    <xf numFmtId="0" fontId="0" fillId="0" borderId="110" xfId="0" applyFont="1" applyBorder="1">
      <alignment vertical="center"/>
    </xf>
    <xf numFmtId="0" fontId="18" fillId="0" borderId="110" xfId="0" applyFont="1" applyBorder="1">
      <alignment vertical="center"/>
    </xf>
    <xf numFmtId="0" fontId="12" fillId="2" borderId="117" xfId="0" applyFont="1" applyFill="1" applyBorder="1" applyAlignment="1">
      <alignment horizontal="center" vertical="center"/>
    </xf>
    <xf numFmtId="0" fontId="0" fillId="0" borderId="136" xfId="0" applyBorder="1" applyAlignment="1" applyProtection="1">
      <alignment vertical="center" textRotation="255"/>
      <protection locked="0"/>
    </xf>
    <xf numFmtId="0" fontId="6" fillId="2" borderId="141" xfId="1" applyFont="1" applyFill="1" applyBorder="1" applyAlignment="1">
      <alignment horizontal="left" vertical="center"/>
    </xf>
    <xf numFmtId="0" fontId="17" fillId="0" borderId="75" xfId="0" applyFont="1" applyBorder="1">
      <alignment vertical="center"/>
    </xf>
    <xf numFmtId="0" fontId="0" fillId="0" borderId="75" xfId="0" applyBorder="1">
      <alignment vertical="center"/>
    </xf>
    <xf numFmtId="0" fontId="0" fillId="0" borderId="140" xfId="0" applyFont="1" applyBorder="1">
      <alignment vertical="center"/>
    </xf>
    <xf numFmtId="0" fontId="0" fillId="3" borderId="69" xfId="0" applyFill="1" applyBorder="1">
      <alignment vertical="center"/>
    </xf>
    <xf numFmtId="179" fontId="0" fillId="3" borderId="104" xfId="0" applyNumberFormat="1" applyFill="1" applyBorder="1">
      <alignment vertical="center"/>
    </xf>
    <xf numFmtId="0" fontId="0" fillId="0" borderId="142" xfId="0" applyBorder="1">
      <alignment vertical="center"/>
    </xf>
    <xf numFmtId="176" fontId="9" fillId="0" borderId="0" xfId="1" applyNumberFormat="1" applyFont="1">
      <alignment vertical="center"/>
    </xf>
    <xf numFmtId="0" fontId="17" fillId="4" borderId="69" xfId="0" applyFont="1" applyFill="1" applyBorder="1">
      <alignment vertical="center"/>
    </xf>
    <xf numFmtId="0" fontId="17" fillId="4" borderId="105" xfId="0" applyFont="1" applyFill="1" applyBorder="1">
      <alignment vertical="center"/>
    </xf>
    <xf numFmtId="176" fontId="0" fillId="2" borderId="118" xfId="0" applyNumberFormat="1" applyFill="1" applyBorder="1" applyAlignment="1" applyProtection="1">
      <alignment horizontal="center" vertical="center"/>
      <protection locked="0"/>
    </xf>
    <xf numFmtId="176" fontId="0" fillId="0" borderId="72" xfId="0" applyNumberFormat="1" applyBorder="1" applyAlignment="1" applyProtection="1">
      <alignment vertical="center"/>
    </xf>
    <xf numFmtId="176" fontId="0" fillId="0" borderId="72" xfId="0" applyNumberFormat="1" applyBorder="1" applyProtection="1">
      <alignment vertical="center"/>
    </xf>
    <xf numFmtId="176" fontId="0" fillId="0" borderId="143" xfId="0" applyNumberFormat="1" applyBorder="1" applyProtection="1">
      <alignment vertical="center"/>
    </xf>
    <xf numFmtId="176" fontId="0" fillId="0" borderId="109" xfId="0" applyNumberFormat="1" applyBorder="1" applyProtection="1">
      <alignment vertical="center"/>
    </xf>
    <xf numFmtId="176" fontId="0" fillId="0" borderId="144" xfId="0" applyNumberFormat="1" applyBorder="1" applyProtection="1">
      <alignment vertical="center"/>
      <protection locked="0"/>
    </xf>
    <xf numFmtId="176" fontId="9" fillId="0" borderId="104" xfId="0" applyNumberFormat="1" applyFont="1" applyBorder="1" applyProtection="1">
      <alignment vertical="center"/>
      <protection locked="0"/>
    </xf>
    <xf numFmtId="176" fontId="9" fillId="0" borderId="104" xfId="0" applyNumberFormat="1" applyFont="1" applyBorder="1" applyProtection="1">
      <alignment vertical="center"/>
    </xf>
    <xf numFmtId="176" fontId="9" fillId="0" borderId="145" xfId="0" applyNumberFormat="1" applyFont="1" applyBorder="1" applyProtection="1">
      <alignment vertical="center"/>
      <protection locked="0"/>
    </xf>
    <xf numFmtId="176" fontId="9" fillId="0" borderId="106" xfId="0" applyNumberFormat="1" applyFont="1" applyBorder="1" applyProtection="1">
      <alignment vertical="center"/>
      <protection locked="0"/>
    </xf>
    <xf numFmtId="176" fontId="0" fillId="0" borderId="74" xfId="0" applyNumberFormat="1" applyBorder="1" applyProtection="1">
      <alignment vertical="center"/>
    </xf>
    <xf numFmtId="176" fontId="10" fillId="0" borderId="109" xfId="0" applyNumberFormat="1" applyFont="1" applyBorder="1" applyProtection="1">
      <alignment vertical="center"/>
      <protection locked="0"/>
    </xf>
    <xf numFmtId="176" fontId="10" fillId="0" borderId="104" xfId="0" applyNumberFormat="1" applyFont="1" applyBorder="1" applyProtection="1">
      <alignment vertical="center"/>
      <protection locked="0"/>
    </xf>
    <xf numFmtId="176" fontId="10" fillId="0" borderId="145" xfId="0" applyNumberFormat="1" applyFont="1" applyBorder="1" applyProtection="1">
      <alignment vertical="center"/>
      <protection locked="0"/>
    </xf>
    <xf numFmtId="176" fontId="10" fillId="0" borderId="106" xfId="0" applyNumberFormat="1" applyFont="1" applyBorder="1" applyProtection="1">
      <alignment vertical="center"/>
      <protection locked="0"/>
    </xf>
    <xf numFmtId="176" fontId="9" fillId="0" borderId="109" xfId="0" applyNumberFormat="1" applyFont="1" applyBorder="1" applyProtection="1">
      <alignment vertical="center"/>
      <protection locked="0"/>
    </xf>
    <xf numFmtId="176" fontId="9" fillId="0" borderId="144" xfId="0" applyNumberFormat="1" applyFont="1" applyBorder="1" applyProtection="1">
      <alignment vertical="center"/>
      <protection locked="0"/>
    </xf>
    <xf numFmtId="0" fontId="0" fillId="2" borderId="116" xfId="0" applyFill="1" applyBorder="1" applyAlignment="1" applyProtection="1">
      <alignment horizontal="center" vertical="center"/>
      <protection locked="0"/>
    </xf>
    <xf numFmtId="0" fontId="0" fillId="2" borderId="117" xfId="0" applyFill="1" applyBorder="1" applyAlignment="1" applyProtection="1">
      <alignment horizontal="center" vertical="center"/>
      <protection locked="0"/>
    </xf>
    <xf numFmtId="176" fontId="12" fillId="2" borderId="14" xfId="0" applyNumberFormat="1" applyFont="1" applyFill="1" applyBorder="1" applyAlignment="1" applyProtection="1">
      <alignment vertical="center"/>
    </xf>
    <xf numFmtId="0" fontId="0" fillId="0" borderId="133" xfId="0" applyBorder="1" applyAlignment="1" applyProtection="1">
      <alignment horizontal="center" vertical="center" textRotation="255"/>
      <protection locked="0"/>
    </xf>
    <xf numFmtId="0" fontId="0" fillId="0" borderId="73" xfId="0" applyBorder="1" applyAlignment="1" applyProtection="1">
      <alignment horizontal="center" vertical="center" textRotation="255"/>
      <protection locked="0"/>
    </xf>
    <xf numFmtId="0" fontId="0" fillId="0" borderId="135" xfId="0" applyBorder="1" applyAlignment="1" applyProtection="1">
      <alignment horizontal="center" vertical="center" textRotation="255"/>
      <protection locked="0"/>
    </xf>
    <xf numFmtId="0" fontId="0" fillId="0" borderId="114" xfId="0" applyBorder="1" applyAlignment="1" applyProtection="1">
      <alignment horizontal="center" vertical="center" textRotation="255"/>
      <protection locked="0"/>
    </xf>
    <xf numFmtId="0" fontId="12" fillId="2" borderId="116" xfId="0" applyFont="1" applyFill="1" applyBorder="1" applyAlignment="1">
      <alignment horizontal="center" vertical="center"/>
    </xf>
    <xf numFmtId="0" fontId="12" fillId="2" borderId="117" xfId="0" applyFont="1" applyFill="1" applyBorder="1" applyAlignment="1">
      <alignment horizontal="center" vertical="center"/>
    </xf>
    <xf numFmtId="176" fontId="8" fillId="0" borderId="0" xfId="1" applyNumberFormat="1" applyFont="1" applyAlignment="1">
      <alignment horizontal="left" vertical="center"/>
    </xf>
    <xf numFmtId="176" fontId="2" fillId="0" borderId="4" xfId="1" applyNumberFormat="1" applyFill="1" applyBorder="1" applyAlignment="1">
      <alignment horizontal="center" vertical="center" shrinkToFit="1"/>
    </xf>
    <xf numFmtId="0" fontId="2" fillId="0" borderId="4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82" xfId="1" applyFill="1" applyBorder="1" applyAlignment="1">
      <alignment horizontal="center" vertical="center"/>
    </xf>
    <xf numFmtId="176" fontId="2" fillId="0" borderId="2" xfId="1" applyNumberFormat="1" applyFill="1" applyBorder="1" applyAlignment="1">
      <alignment horizontal="center" vertical="center" wrapText="1"/>
    </xf>
    <xf numFmtId="0" fontId="2" fillId="0" borderId="83" xfId="1" applyFill="1" applyBorder="1" applyAlignment="1">
      <alignment horizontal="center" vertical="center"/>
    </xf>
    <xf numFmtId="176" fontId="2" fillId="0" borderId="3" xfId="1" applyNumberFormat="1" applyFill="1" applyBorder="1" applyAlignment="1">
      <alignment horizontal="center" vertical="center" wrapText="1"/>
    </xf>
    <xf numFmtId="0" fontId="2" fillId="0" borderId="84" xfId="1" applyFill="1" applyBorder="1" applyAlignment="1">
      <alignment horizontal="center" vertical="center"/>
    </xf>
    <xf numFmtId="176" fontId="2" fillId="0" borderId="4" xfId="1" applyNumberFormat="1" applyFill="1" applyBorder="1" applyAlignment="1">
      <alignment horizontal="center" vertical="center"/>
    </xf>
    <xf numFmtId="176" fontId="2" fillId="0" borderId="5" xfId="1" applyNumberFormat="1" applyFill="1" applyBorder="1" applyAlignment="1">
      <alignment horizontal="center" vertical="center"/>
    </xf>
    <xf numFmtId="176" fontId="2" fillId="0" borderId="6" xfId="1" applyNumberFormat="1" applyFill="1" applyBorder="1" applyAlignment="1">
      <alignment horizontal="center" vertical="center" wrapText="1"/>
    </xf>
    <xf numFmtId="0" fontId="2" fillId="0" borderId="88" xfId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view="pageBreakPreview" zoomScaleNormal="100" zoomScaleSheetLayoutView="100" workbookViewId="0">
      <selection activeCell="B6" sqref="B6"/>
    </sheetView>
  </sheetViews>
  <sheetFormatPr defaultColWidth="8.83203125" defaultRowHeight="14" x14ac:dyDescent="0.2"/>
  <cols>
    <col min="1" max="1" width="2.6640625" style="159" customWidth="1"/>
    <col min="2" max="2" width="33.33203125" style="159" customWidth="1"/>
    <col min="3" max="7" width="10.4140625" style="160" bestFit="1" customWidth="1"/>
    <col min="8" max="9" width="8.83203125" style="159" customWidth="1"/>
    <col min="10" max="11" width="8.83203125" style="159"/>
    <col min="12" max="12" width="8.83203125" style="159" customWidth="1"/>
    <col min="13" max="16384" width="8.83203125" style="159"/>
  </cols>
  <sheetData>
    <row r="1" spans="1:8" ht="18" customHeight="1" thickBot="1" x14ac:dyDescent="0.25">
      <c r="A1" s="158" t="s">
        <v>39</v>
      </c>
      <c r="C1" s="159"/>
      <c r="H1" s="314" t="s">
        <v>190</v>
      </c>
    </row>
    <row r="2" spans="1:8" s="161" customFormat="1" ht="18" customHeight="1" thickBot="1" x14ac:dyDescent="0.25">
      <c r="A2" s="350" t="s">
        <v>1</v>
      </c>
      <c r="B2" s="351"/>
      <c r="C2" s="194" t="s">
        <v>185</v>
      </c>
      <c r="D2" s="194" t="s">
        <v>186</v>
      </c>
      <c r="E2" s="194" t="s">
        <v>187</v>
      </c>
      <c r="F2" s="194" t="s">
        <v>188</v>
      </c>
      <c r="G2" s="333" t="s">
        <v>189</v>
      </c>
    </row>
    <row r="3" spans="1:8" s="161" customFormat="1" ht="18" customHeight="1" thickTop="1" x14ac:dyDescent="0.2">
      <c r="A3" s="191" t="s">
        <v>21</v>
      </c>
      <c r="B3" s="192"/>
      <c r="C3" s="193">
        <f>C22-C4</f>
        <v>0</v>
      </c>
      <c r="D3" s="193">
        <f>D22-D4</f>
        <v>0</v>
      </c>
      <c r="E3" s="193">
        <f>E22-E4</f>
        <v>0</v>
      </c>
      <c r="F3" s="193">
        <f>F22-F4</f>
        <v>0</v>
      </c>
      <c r="G3" s="334">
        <f>G22-G4</f>
        <v>0</v>
      </c>
    </row>
    <row r="4" spans="1:8" ht="18" customHeight="1" x14ac:dyDescent="0.2">
      <c r="A4" s="166" t="s">
        <v>90</v>
      </c>
      <c r="B4" s="167"/>
      <c r="C4" s="180">
        <f>C5</f>
        <v>0</v>
      </c>
      <c r="D4" s="180">
        <f t="shared" ref="D4:G4" si="0">D5</f>
        <v>0</v>
      </c>
      <c r="E4" s="180">
        <f t="shared" si="0"/>
        <v>0</v>
      </c>
      <c r="F4" s="180">
        <f t="shared" si="0"/>
        <v>0</v>
      </c>
      <c r="G4" s="335">
        <f t="shared" si="0"/>
        <v>0</v>
      </c>
    </row>
    <row r="5" spans="1:8" ht="18" customHeight="1" thickBot="1" x14ac:dyDescent="0.25">
      <c r="A5" s="353" t="s">
        <v>89</v>
      </c>
      <c r="B5" s="190" t="s">
        <v>220</v>
      </c>
      <c r="C5" s="178">
        <f>SUM(C6,C17,C19,C20,C21)</f>
        <v>0</v>
      </c>
      <c r="D5" s="178">
        <f t="shared" ref="D5:G5" si="1">SUM(D6,D17,D19,D20,D21)</f>
        <v>0</v>
      </c>
      <c r="E5" s="178">
        <f t="shared" si="1"/>
        <v>0</v>
      </c>
      <c r="F5" s="178">
        <f t="shared" si="1"/>
        <v>0</v>
      </c>
      <c r="G5" s="336">
        <f t="shared" si="1"/>
        <v>0</v>
      </c>
    </row>
    <row r="6" spans="1:8" ht="18" customHeight="1" x14ac:dyDescent="0.2">
      <c r="A6" s="354"/>
      <c r="B6" s="183" t="s">
        <v>76</v>
      </c>
      <c r="C6" s="188">
        <f>C7+C9+C10+C12+C13+C17+C19+C20+C21</f>
        <v>0</v>
      </c>
      <c r="D6" s="188">
        <f>D7+D9+D10+D12+D13+D17+D19+D20+D21</f>
        <v>0</v>
      </c>
      <c r="E6" s="188">
        <f>E7+E9+E10+E12+E13+E17+E19+E20+E21</f>
        <v>0</v>
      </c>
      <c r="F6" s="188">
        <f>F7+F9+F10+F12+F13+F17+F19+F20+F21</f>
        <v>0</v>
      </c>
      <c r="G6" s="337">
        <f>G7+G9+G10+G12+G13+G17+G19+G20+G21</f>
        <v>0</v>
      </c>
    </row>
    <row r="7" spans="1:8" ht="18" customHeight="1" x14ac:dyDescent="0.2">
      <c r="A7" s="354"/>
      <c r="B7" s="189" t="s">
        <v>77</v>
      </c>
      <c r="C7" s="162">
        <f>C8</f>
        <v>0</v>
      </c>
      <c r="D7" s="162">
        <f t="shared" ref="D7:G7" si="2">D8</f>
        <v>0</v>
      </c>
      <c r="E7" s="162">
        <f t="shared" si="2"/>
        <v>0</v>
      </c>
      <c r="F7" s="162">
        <f t="shared" si="2"/>
        <v>0</v>
      </c>
      <c r="G7" s="338">
        <f t="shared" si="2"/>
        <v>0</v>
      </c>
    </row>
    <row r="8" spans="1:8" ht="18" customHeight="1" x14ac:dyDescent="0.2">
      <c r="A8" s="354"/>
      <c r="B8" s="189" t="s">
        <v>78</v>
      </c>
      <c r="C8" s="162"/>
      <c r="D8" s="162"/>
      <c r="E8" s="162"/>
      <c r="F8" s="162"/>
      <c r="G8" s="338"/>
    </row>
    <row r="9" spans="1:8" ht="18" customHeight="1" x14ac:dyDescent="0.2">
      <c r="A9" s="354"/>
      <c r="B9" s="189" t="s">
        <v>79</v>
      </c>
      <c r="C9" s="162"/>
      <c r="D9" s="162"/>
      <c r="E9" s="162"/>
      <c r="F9" s="162"/>
      <c r="G9" s="338"/>
    </row>
    <row r="10" spans="1:8" ht="18" customHeight="1" x14ac:dyDescent="0.2">
      <c r="A10" s="354"/>
      <c r="B10" s="189" t="s">
        <v>80</v>
      </c>
      <c r="C10" s="162">
        <f>C11</f>
        <v>0</v>
      </c>
      <c r="D10" s="162">
        <f t="shared" ref="D10:G10" si="3">D11</f>
        <v>0</v>
      </c>
      <c r="E10" s="162">
        <f t="shared" si="3"/>
        <v>0</v>
      </c>
      <c r="F10" s="162">
        <f t="shared" si="3"/>
        <v>0</v>
      </c>
      <c r="G10" s="338">
        <f t="shared" si="3"/>
        <v>0</v>
      </c>
    </row>
    <row r="11" spans="1:8" ht="18" customHeight="1" x14ac:dyDescent="0.2">
      <c r="A11" s="354"/>
      <c r="B11" s="189" t="s">
        <v>81</v>
      </c>
      <c r="C11" s="162"/>
      <c r="D11" s="162"/>
      <c r="E11" s="162"/>
      <c r="F11" s="162"/>
      <c r="G11" s="338"/>
    </row>
    <row r="12" spans="1:8" ht="18" customHeight="1" x14ac:dyDescent="0.2">
      <c r="A12" s="354"/>
      <c r="B12" s="189" t="s">
        <v>82</v>
      </c>
      <c r="C12" s="162"/>
      <c r="D12" s="162"/>
      <c r="E12" s="162"/>
      <c r="F12" s="162"/>
      <c r="G12" s="338"/>
    </row>
    <row r="13" spans="1:8" ht="18" customHeight="1" x14ac:dyDescent="0.2">
      <c r="A13" s="354"/>
      <c r="B13" s="189" t="s">
        <v>73</v>
      </c>
      <c r="C13" s="162">
        <f>SUM(C14:C16)</f>
        <v>0</v>
      </c>
      <c r="D13" s="162">
        <f t="shared" ref="D13:G13" si="4">SUM(D14:D16)</f>
        <v>0</v>
      </c>
      <c r="E13" s="162">
        <f t="shared" si="4"/>
        <v>0</v>
      </c>
      <c r="F13" s="162">
        <f t="shared" si="4"/>
        <v>0</v>
      </c>
      <c r="G13" s="338">
        <f t="shared" si="4"/>
        <v>0</v>
      </c>
    </row>
    <row r="14" spans="1:8" ht="18" customHeight="1" x14ac:dyDescent="0.2">
      <c r="A14" s="354"/>
      <c r="B14" s="189" t="s">
        <v>74</v>
      </c>
      <c r="C14" s="162"/>
      <c r="D14" s="162"/>
      <c r="E14" s="162"/>
      <c r="F14" s="162"/>
      <c r="G14" s="338"/>
    </row>
    <row r="15" spans="1:8" ht="18" customHeight="1" x14ac:dyDescent="0.2">
      <c r="A15" s="354"/>
      <c r="B15" s="189" t="s">
        <v>75</v>
      </c>
      <c r="C15" s="162"/>
      <c r="D15" s="162"/>
      <c r="E15" s="162"/>
      <c r="F15" s="162"/>
      <c r="G15" s="338"/>
    </row>
    <row r="16" spans="1:8" s="164" customFormat="1" ht="18" customHeight="1" x14ac:dyDescent="0.2">
      <c r="A16" s="354"/>
      <c r="B16" s="185" t="s">
        <v>83</v>
      </c>
      <c r="C16" s="163"/>
      <c r="D16" s="163"/>
      <c r="E16" s="163"/>
      <c r="F16" s="163"/>
      <c r="G16" s="339"/>
    </row>
    <row r="17" spans="1:17" s="164" customFormat="1" ht="18" customHeight="1" x14ac:dyDescent="0.2">
      <c r="A17" s="354"/>
      <c r="B17" s="185" t="s">
        <v>84</v>
      </c>
      <c r="C17" s="179">
        <f>SUM(C18)</f>
        <v>0</v>
      </c>
      <c r="D17" s="179">
        <f t="shared" ref="D17:G17" si="5">SUM(D18)</f>
        <v>0</v>
      </c>
      <c r="E17" s="179">
        <f t="shared" si="5"/>
        <v>0</v>
      </c>
      <c r="F17" s="179">
        <f t="shared" si="5"/>
        <v>0</v>
      </c>
      <c r="G17" s="340">
        <f t="shared" si="5"/>
        <v>0</v>
      </c>
    </row>
    <row r="18" spans="1:17" s="164" customFormat="1" ht="18" customHeight="1" x14ac:dyDescent="0.2">
      <c r="A18" s="354"/>
      <c r="B18" s="186" t="s">
        <v>85</v>
      </c>
      <c r="C18" s="165"/>
      <c r="D18" s="165"/>
      <c r="E18" s="165"/>
      <c r="F18" s="165"/>
      <c r="G18" s="341"/>
    </row>
    <row r="19" spans="1:17" s="164" customFormat="1" ht="18" customHeight="1" x14ac:dyDescent="0.2">
      <c r="A19" s="354"/>
      <c r="B19" s="186" t="s">
        <v>86</v>
      </c>
      <c r="C19" s="165"/>
      <c r="D19" s="165"/>
      <c r="E19" s="165"/>
      <c r="F19" s="165"/>
      <c r="G19" s="341"/>
    </row>
    <row r="20" spans="1:17" s="164" customFormat="1" ht="18" customHeight="1" x14ac:dyDescent="0.2">
      <c r="A20" s="354"/>
      <c r="B20" s="186" t="s">
        <v>87</v>
      </c>
      <c r="C20" s="165"/>
      <c r="D20" s="165"/>
      <c r="E20" s="165"/>
      <c r="F20" s="165"/>
      <c r="G20" s="341"/>
    </row>
    <row r="21" spans="1:17" s="164" customFormat="1" ht="18" customHeight="1" thickBot="1" x14ac:dyDescent="0.25">
      <c r="A21" s="355"/>
      <c r="B21" s="187" t="s">
        <v>88</v>
      </c>
      <c r="C21" s="175"/>
      <c r="D21" s="175"/>
      <c r="E21" s="175"/>
      <c r="F21" s="175"/>
      <c r="G21" s="342"/>
    </row>
    <row r="22" spans="1:17" ht="18" customHeight="1" x14ac:dyDescent="0.2">
      <c r="A22" s="166" t="s">
        <v>91</v>
      </c>
      <c r="B22" s="167"/>
      <c r="C22" s="180">
        <f>SUM(C23,C30,C50)</f>
        <v>0</v>
      </c>
      <c r="D22" s="180">
        <f>SUM(D23,D30,D50)</f>
        <v>0</v>
      </c>
      <c r="E22" s="180">
        <f>SUM(E23,E30,E50)</f>
        <v>0</v>
      </c>
      <c r="F22" s="180">
        <f>SUM(F23,F30,F50)</f>
        <v>0</v>
      </c>
      <c r="G22" s="335">
        <f>SUM(G23,G30,G50)</f>
        <v>0</v>
      </c>
    </row>
    <row r="23" spans="1:17" ht="18" customHeight="1" thickBot="1" x14ac:dyDescent="0.25">
      <c r="A23" s="353" t="s">
        <v>89</v>
      </c>
      <c r="B23" s="239" t="s">
        <v>92</v>
      </c>
      <c r="C23" s="181">
        <f t="shared" ref="C23:G23" si="6">SUM(C24:C29)</f>
        <v>0</v>
      </c>
      <c r="D23" s="181">
        <f t="shared" si="6"/>
        <v>0</v>
      </c>
      <c r="E23" s="181">
        <f t="shared" si="6"/>
        <v>0</v>
      </c>
      <c r="F23" s="181">
        <f t="shared" si="6"/>
        <v>0</v>
      </c>
      <c r="G23" s="343">
        <f t="shared" si="6"/>
        <v>0</v>
      </c>
    </row>
    <row r="24" spans="1:17" s="164" customFormat="1" ht="18" customHeight="1" x14ac:dyDescent="0.2">
      <c r="A24" s="354"/>
      <c r="B24" s="183" t="s">
        <v>93</v>
      </c>
      <c r="C24" s="240"/>
      <c r="D24" s="240"/>
      <c r="E24" s="240"/>
      <c r="F24" s="240"/>
      <c r="G24" s="344"/>
    </row>
    <row r="25" spans="1:17" s="164" customFormat="1" ht="18" customHeight="1" x14ac:dyDescent="0.2">
      <c r="A25" s="354"/>
      <c r="B25" s="185" t="s">
        <v>94</v>
      </c>
      <c r="C25" s="168"/>
      <c r="D25" s="168"/>
      <c r="E25" s="168"/>
      <c r="F25" s="168"/>
      <c r="G25" s="345"/>
    </row>
    <row r="26" spans="1:17" s="164" customFormat="1" ht="18" customHeight="1" x14ac:dyDescent="0.2">
      <c r="A26" s="354"/>
      <c r="B26" s="185" t="s">
        <v>95</v>
      </c>
      <c r="C26" s="168"/>
      <c r="D26" s="168"/>
      <c r="E26" s="168"/>
      <c r="F26" s="168"/>
      <c r="G26" s="345"/>
    </row>
    <row r="27" spans="1:17" s="164" customFormat="1" ht="18" customHeight="1" x14ac:dyDescent="0.2">
      <c r="A27" s="354"/>
      <c r="B27" s="185" t="s">
        <v>96</v>
      </c>
      <c r="C27" s="168"/>
      <c r="D27" s="168"/>
      <c r="E27" s="168"/>
      <c r="F27" s="168"/>
      <c r="G27" s="345"/>
    </row>
    <row r="28" spans="1:17" s="164" customFormat="1" ht="18" customHeight="1" x14ac:dyDescent="0.2">
      <c r="A28" s="354"/>
      <c r="B28" s="186" t="s">
        <v>97</v>
      </c>
      <c r="C28" s="169"/>
      <c r="D28" s="169"/>
      <c r="E28" s="169"/>
      <c r="F28" s="169"/>
      <c r="G28" s="346"/>
    </row>
    <row r="29" spans="1:17" s="164" customFormat="1" ht="18" customHeight="1" thickBot="1" x14ac:dyDescent="0.25">
      <c r="A29" s="354"/>
      <c r="B29" s="187" t="s">
        <v>98</v>
      </c>
      <c r="C29" s="241"/>
      <c r="D29" s="241"/>
      <c r="E29" s="241"/>
      <c r="F29" s="241"/>
      <c r="G29" s="347"/>
    </row>
    <row r="30" spans="1:17" ht="18" customHeight="1" thickBot="1" x14ac:dyDescent="0.25">
      <c r="A30" s="354"/>
      <c r="B30" s="242" t="s">
        <v>99</v>
      </c>
      <c r="C30" s="181">
        <f>SUM(C31:C49)</f>
        <v>0</v>
      </c>
      <c r="D30" s="181">
        <f>SUM(D31:D49)</f>
        <v>0</v>
      </c>
      <c r="E30" s="181">
        <f>SUM(E31:E49)</f>
        <v>0</v>
      </c>
      <c r="F30" s="181">
        <f>SUM(F31:F49)</f>
        <v>0</v>
      </c>
      <c r="G30" s="343">
        <f>SUM(G31:G49)</f>
        <v>0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0"/>
    </row>
    <row r="31" spans="1:17" s="164" customFormat="1" ht="18" customHeight="1" x14ac:dyDescent="0.2">
      <c r="A31" s="354"/>
      <c r="B31" s="183" t="s">
        <v>100</v>
      </c>
      <c r="C31" s="184"/>
      <c r="D31" s="184"/>
      <c r="E31" s="184"/>
      <c r="F31" s="184"/>
      <c r="G31" s="348"/>
      <c r="H31" s="172"/>
      <c r="I31" s="172"/>
      <c r="J31" s="172"/>
      <c r="K31" s="172"/>
      <c r="L31" s="172"/>
      <c r="M31" s="172"/>
      <c r="N31" s="172"/>
      <c r="O31" s="172"/>
      <c r="P31" s="172"/>
      <c r="Q31" s="173"/>
    </row>
    <row r="32" spans="1:17" s="164" customFormat="1" ht="18" customHeight="1" x14ac:dyDescent="0.2">
      <c r="A32" s="354"/>
      <c r="B32" s="189" t="s">
        <v>101</v>
      </c>
      <c r="C32" s="174"/>
      <c r="D32" s="174"/>
      <c r="E32" s="174"/>
      <c r="F32" s="174"/>
      <c r="G32" s="349"/>
      <c r="H32" s="172"/>
      <c r="I32" s="172"/>
      <c r="J32" s="172"/>
      <c r="K32" s="172"/>
      <c r="L32" s="172"/>
      <c r="M32" s="172"/>
      <c r="N32" s="172"/>
      <c r="O32" s="172"/>
      <c r="P32" s="172"/>
      <c r="Q32" s="173"/>
    </row>
    <row r="33" spans="1:17" s="164" customFormat="1" ht="18" customHeight="1" x14ac:dyDescent="0.2">
      <c r="A33" s="354"/>
      <c r="B33" s="189" t="s">
        <v>102</v>
      </c>
      <c r="C33" s="174"/>
      <c r="D33" s="174"/>
      <c r="E33" s="174"/>
      <c r="F33" s="174"/>
      <c r="G33" s="349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s="164" customFormat="1" ht="18" customHeight="1" x14ac:dyDescent="0.2">
      <c r="A34" s="354"/>
      <c r="B34" s="185" t="s">
        <v>103</v>
      </c>
      <c r="C34" s="163"/>
      <c r="D34" s="163"/>
      <c r="E34" s="163"/>
      <c r="F34" s="163"/>
      <c r="G34" s="339"/>
      <c r="H34" s="172"/>
      <c r="I34" s="172"/>
      <c r="J34" s="172"/>
      <c r="K34" s="172"/>
      <c r="L34" s="172"/>
      <c r="M34" s="172"/>
      <c r="N34" s="172"/>
      <c r="O34" s="172"/>
      <c r="P34" s="172"/>
      <c r="Q34" s="173"/>
    </row>
    <row r="35" spans="1:17" s="164" customFormat="1" ht="18" customHeight="1" x14ac:dyDescent="0.2">
      <c r="A35" s="354"/>
      <c r="B35" s="185" t="s">
        <v>104</v>
      </c>
      <c r="C35" s="163"/>
      <c r="D35" s="163"/>
      <c r="E35" s="163"/>
      <c r="F35" s="163"/>
      <c r="G35" s="339"/>
      <c r="H35" s="172"/>
      <c r="I35" s="172"/>
      <c r="J35" s="172"/>
      <c r="K35" s="172"/>
      <c r="L35" s="172"/>
      <c r="M35" s="172"/>
      <c r="N35" s="172"/>
      <c r="O35" s="172"/>
      <c r="P35" s="172"/>
      <c r="Q35" s="173"/>
    </row>
    <row r="36" spans="1:17" s="164" customFormat="1" ht="18" customHeight="1" x14ac:dyDescent="0.2">
      <c r="A36" s="354"/>
      <c r="B36" s="185" t="s">
        <v>105</v>
      </c>
      <c r="C36" s="163"/>
      <c r="D36" s="163"/>
      <c r="E36" s="163"/>
      <c r="F36" s="163"/>
      <c r="G36" s="339"/>
      <c r="H36" s="172"/>
      <c r="I36" s="172"/>
      <c r="J36" s="172"/>
      <c r="K36" s="172"/>
      <c r="L36" s="172"/>
      <c r="M36" s="172"/>
      <c r="N36" s="172"/>
      <c r="O36" s="172"/>
      <c r="P36" s="172"/>
      <c r="Q36" s="173"/>
    </row>
    <row r="37" spans="1:17" s="164" customFormat="1" ht="18" customHeight="1" x14ac:dyDescent="0.2">
      <c r="A37" s="354"/>
      <c r="B37" s="185" t="s">
        <v>106</v>
      </c>
      <c r="C37" s="163"/>
      <c r="D37" s="163"/>
      <c r="E37" s="163"/>
      <c r="F37" s="163"/>
      <c r="G37" s="339"/>
      <c r="H37" s="172"/>
      <c r="I37" s="172"/>
      <c r="J37" s="172"/>
      <c r="K37" s="172"/>
      <c r="L37" s="172"/>
      <c r="M37" s="172"/>
      <c r="N37" s="172"/>
      <c r="O37" s="172"/>
      <c r="P37" s="172"/>
      <c r="Q37" s="173"/>
    </row>
    <row r="38" spans="1:17" s="164" customFormat="1" ht="18" customHeight="1" x14ac:dyDescent="0.2">
      <c r="A38" s="354"/>
      <c r="B38" s="185" t="s">
        <v>107</v>
      </c>
      <c r="C38" s="163"/>
      <c r="D38" s="163"/>
      <c r="E38" s="163"/>
      <c r="F38" s="163"/>
      <c r="G38" s="339"/>
      <c r="H38" s="172"/>
      <c r="I38" s="172"/>
      <c r="J38" s="172"/>
      <c r="K38" s="172"/>
      <c r="L38" s="172"/>
      <c r="M38" s="172"/>
      <c r="N38" s="172"/>
      <c r="O38" s="172"/>
      <c r="P38" s="172"/>
      <c r="Q38" s="173"/>
    </row>
    <row r="39" spans="1:17" s="164" customFormat="1" ht="18" customHeight="1" x14ac:dyDescent="0.2">
      <c r="A39" s="354"/>
      <c r="B39" s="185" t="s">
        <v>108</v>
      </c>
      <c r="C39" s="163"/>
      <c r="D39" s="163"/>
      <c r="E39" s="163"/>
      <c r="F39" s="163"/>
      <c r="G39" s="339"/>
      <c r="H39" s="172"/>
      <c r="I39" s="172"/>
      <c r="J39" s="172"/>
      <c r="K39" s="172"/>
      <c r="L39" s="172"/>
      <c r="M39" s="172"/>
      <c r="N39" s="172"/>
      <c r="O39" s="172"/>
      <c r="P39" s="172"/>
      <c r="Q39" s="173"/>
    </row>
    <row r="40" spans="1:17" s="164" customFormat="1" ht="18" customHeight="1" x14ac:dyDescent="0.2">
      <c r="A40" s="354"/>
      <c r="B40" s="185" t="s">
        <v>109</v>
      </c>
      <c r="C40" s="163"/>
      <c r="D40" s="163"/>
      <c r="E40" s="163"/>
      <c r="F40" s="163"/>
      <c r="G40" s="339"/>
      <c r="H40" s="172"/>
      <c r="I40" s="172"/>
      <c r="J40" s="172"/>
      <c r="K40" s="172"/>
      <c r="L40" s="172"/>
      <c r="M40" s="172"/>
      <c r="N40" s="172"/>
      <c r="O40" s="172"/>
      <c r="P40" s="172"/>
      <c r="Q40" s="173"/>
    </row>
    <row r="41" spans="1:17" s="164" customFormat="1" ht="18" customHeight="1" x14ac:dyDescent="0.2">
      <c r="A41" s="354"/>
      <c r="B41" s="243" t="s">
        <v>110</v>
      </c>
      <c r="C41" s="163"/>
      <c r="D41" s="163"/>
      <c r="E41" s="163"/>
      <c r="F41" s="163"/>
      <c r="G41" s="339"/>
      <c r="H41" s="172"/>
      <c r="I41" s="172"/>
      <c r="J41" s="172"/>
      <c r="K41" s="172"/>
      <c r="L41" s="172"/>
      <c r="M41" s="172"/>
      <c r="N41" s="172"/>
      <c r="O41" s="172"/>
      <c r="P41" s="172"/>
      <c r="Q41" s="173"/>
    </row>
    <row r="42" spans="1:17" s="164" customFormat="1" ht="18" customHeight="1" x14ac:dyDescent="0.2">
      <c r="A42" s="354"/>
      <c r="B42" s="243" t="s">
        <v>111</v>
      </c>
      <c r="C42" s="163"/>
      <c r="D42" s="163"/>
      <c r="E42" s="163"/>
      <c r="F42" s="163"/>
      <c r="G42" s="339"/>
      <c r="H42" s="172"/>
      <c r="I42" s="172"/>
      <c r="J42" s="172"/>
      <c r="K42" s="172"/>
      <c r="L42" s="172"/>
      <c r="M42" s="172"/>
      <c r="N42" s="172"/>
      <c r="O42" s="172"/>
      <c r="P42" s="172"/>
      <c r="Q42" s="173"/>
    </row>
    <row r="43" spans="1:17" s="164" customFormat="1" ht="18" customHeight="1" x14ac:dyDescent="0.2">
      <c r="A43" s="354"/>
      <c r="B43" s="185" t="s">
        <v>112</v>
      </c>
      <c r="C43" s="163"/>
      <c r="D43" s="163"/>
      <c r="E43" s="163"/>
      <c r="F43" s="163"/>
      <c r="G43" s="339"/>
      <c r="H43" s="172"/>
      <c r="I43" s="172"/>
      <c r="J43" s="172"/>
      <c r="K43" s="172"/>
      <c r="L43" s="172"/>
      <c r="M43" s="172"/>
      <c r="N43" s="172"/>
      <c r="O43" s="172"/>
      <c r="P43" s="172"/>
      <c r="Q43" s="173"/>
    </row>
    <row r="44" spans="1:17" s="164" customFormat="1" ht="18" customHeight="1" x14ac:dyDescent="0.2">
      <c r="A44" s="354"/>
      <c r="B44" s="185" t="s">
        <v>113</v>
      </c>
      <c r="C44" s="163"/>
      <c r="D44" s="163"/>
      <c r="E44" s="163"/>
      <c r="F44" s="163"/>
      <c r="G44" s="339"/>
      <c r="H44" s="172"/>
      <c r="I44" s="172"/>
      <c r="J44" s="172"/>
      <c r="K44" s="172"/>
      <c r="L44" s="172"/>
      <c r="M44" s="172"/>
      <c r="N44" s="172"/>
      <c r="O44" s="172"/>
      <c r="P44" s="172"/>
      <c r="Q44" s="173"/>
    </row>
    <row r="45" spans="1:17" s="164" customFormat="1" ht="18" customHeight="1" x14ac:dyDescent="0.2">
      <c r="A45" s="354"/>
      <c r="B45" s="185" t="s">
        <v>114</v>
      </c>
      <c r="C45" s="163"/>
      <c r="D45" s="163"/>
      <c r="E45" s="163"/>
      <c r="F45" s="163"/>
      <c r="G45" s="339"/>
      <c r="H45" s="172"/>
      <c r="I45" s="172"/>
      <c r="J45" s="172"/>
      <c r="K45" s="172"/>
      <c r="L45" s="172"/>
      <c r="M45" s="172"/>
      <c r="N45" s="172"/>
      <c r="O45" s="172"/>
      <c r="P45" s="172"/>
      <c r="Q45" s="173"/>
    </row>
    <row r="46" spans="1:17" s="164" customFormat="1" ht="18" customHeight="1" x14ac:dyDescent="0.2">
      <c r="A46" s="354"/>
      <c r="B46" s="186" t="s">
        <v>115</v>
      </c>
      <c r="C46" s="163"/>
      <c r="D46" s="163"/>
      <c r="E46" s="163"/>
      <c r="F46" s="163"/>
      <c r="G46" s="339"/>
      <c r="H46" s="172"/>
      <c r="I46" s="172"/>
      <c r="J46" s="172"/>
      <c r="K46" s="172"/>
      <c r="L46" s="172"/>
      <c r="M46" s="172"/>
      <c r="N46" s="172"/>
      <c r="O46" s="172"/>
      <c r="P46" s="172"/>
      <c r="Q46" s="173"/>
    </row>
    <row r="47" spans="1:17" s="164" customFormat="1" ht="18" customHeight="1" x14ac:dyDescent="0.2">
      <c r="A47" s="354"/>
      <c r="B47" s="186" t="s">
        <v>116</v>
      </c>
      <c r="C47" s="163"/>
      <c r="D47" s="163"/>
      <c r="E47" s="163"/>
      <c r="F47" s="163"/>
      <c r="G47" s="339"/>
      <c r="H47" s="172"/>
      <c r="I47" s="172"/>
      <c r="J47" s="172"/>
      <c r="K47" s="172"/>
      <c r="L47" s="172"/>
      <c r="M47" s="172"/>
      <c r="N47" s="172"/>
      <c r="O47" s="172"/>
      <c r="P47" s="172"/>
      <c r="Q47" s="173"/>
    </row>
    <row r="48" spans="1:17" s="164" customFormat="1" ht="18" customHeight="1" x14ac:dyDescent="0.2">
      <c r="A48" s="354"/>
      <c r="B48" s="186" t="s">
        <v>117</v>
      </c>
      <c r="C48" s="163"/>
      <c r="D48" s="163"/>
      <c r="E48" s="163"/>
      <c r="F48" s="163"/>
      <c r="G48" s="339"/>
      <c r="H48" s="172"/>
      <c r="I48" s="172"/>
      <c r="J48" s="172"/>
      <c r="K48" s="172"/>
      <c r="L48" s="172"/>
      <c r="M48" s="172"/>
      <c r="N48" s="172"/>
      <c r="O48" s="172"/>
      <c r="P48" s="172"/>
      <c r="Q48" s="173"/>
    </row>
    <row r="49" spans="1:17" s="164" customFormat="1" ht="18" customHeight="1" thickBot="1" x14ac:dyDescent="0.25">
      <c r="A49" s="356"/>
      <c r="B49" s="244"/>
      <c r="C49" s="175"/>
      <c r="D49" s="175"/>
      <c r="E49" s="175"/>
      <c r="F49" s="175"/>
      <c r="G49" s="342"/>
      <c r="H49" s="172"/>
      <c r="I49" s="172"/>
      <c r="J49" s="172"/>
      <c r="K49" s="172"/>
      <c r="L49" s="172"/>
      <c r="M49" s="172"/>
      <c r="N49" s="172"/>
      <c r="O49" s="172"/>
      <c r="P49" s="172"/>
      <c r="Q49" s="173"/>
    </row>
    <row r="50" spans="1:17" ht="18" customHeight="1" thickBot="1" x14ac:dyDescent="0.25">
      <c r="A50" s="354" t="s">
        <v>89</v>
      </c>
      <c r="B50" s="245" t="s">
        <v>118</v>
      </c>
      <c r="C50" s="181">
        <f t="shared" ref="C50:G50" si="7">SUM(C51:C76)</f>
        <v>0</v>
      </c>
      <c r="D50" s="181">
        <f t="shared" si="7"/>
        <v>0</v>
      </c>
      <c r="E50" s="181">
        <f t="shared" si="7"/>
        <v>0</v>
      </c>
      <c r="F50" s="181">
        <f t="shared" si="7"/>
        <v>0</v>
      </c>
      <c r="G50" s="343">
        <f t="shared" si="7"/>
        <v>0</v>
      </c>
      <c r="H50" s="170"/>
      <c r="I50" s="170"/>
      <c r="J50" s="170"/>
      <c r="K50" s="170"/>
      <c r="L50" s="170"/>
      <c r="M50" s="170"/>
      <c r="N50" s="170"/>
      <c r="O50" s="170"/>
      <c r="P50" s="170"/>
      <c r="Q50" s="170"/>
    </row>
    <row r="51" spans="1:17" s="164" customFormat="1" ht="18" customHeight="1" x14ac:dyDescent="0.2">
      <c r="A51" s="354"/>
      <c r="B51" s="183" t="s">
        <v>119</v>
      </c>
      <c r="C51" s="184"/>
      <c r="D51" s="184"/>
      <c r="E51" s="184"/>
      <c r="F51" s="184"/>
      <c r="G51" s="348"/>
      <c r="H51" s="173"/>
      <c r="I51" s="173"/>
      <c r="J51" s="173"/>
      <c r="K51" s="173"/>
      <c r="L51" s="173"/>
      <c r="M51" s="173"/>
      <c r="N51" s="173"/>
      <c r="O51" s="173"/>
      <c r="P51" s="173"/>
      <c r="Q51" s="173"/>
    </row>
    <row r="52" spans="1:17" s="164" customFormat="1" ht="18" customHeight="1" x14ac:dyDescent="0.2">
      <c r="A52" s="354"/>
      <c r="B52" s="185" t="s">
        <v>120</v>
      </c>
      <c r="C52" s="163"/>
      <c r="D52" s="163"/>
      <c r="E52" s="163"/>
      <c r="F52" s="163"/>
      <c r="G52" s="339"/>
    </row>
    <row r="53" spans="1:17" s="164" customFormat="1" ht="18" customHeight="1" x14ac:dyDescent="0.2">
      <c r="A53" s="354"/>
      <c r="B53" s="185" t="s">
        <v>121</v>
      </c>
      <c r="C53" s="163"/>
      <c r="D53" s="163"/>
      <c r="E53" s="163"/>
      <c r="F53" s="163"/>
      <c r="G53" s="339"/>
    </row>
    <row r="54" spans="1:17" s="164" customFormat="1" ht="18" customHeight="1" x14ac:dyDescent="0.2">
      <c r="A54" s="354"/>
      <c r="B54" s="185" t="s">
        <v>122</v>
      </c>
      <c r="C54" s="163"/>
      <c r="D54" s="163"/>
      <c r="E54" s="163"/>
      <c r="F54" s="163"/>
      <c r="G54" s="339"/>
    </row>
    <row r="55" spans="1:17" s="164" customFormat="1" ht="18" customHeight="1" x14ac:dyDescent="0.2">
      <c r="A55" s="354"/>
      <c r="B55" s="185" t="s">
        <v>123</v>
      </c>
      <c r="C55" s="163"/>
      <c r="D55" s="163"/>
      <c r="E55" s="163"/>
      <c r="F55" s="163"/>
      <c r="G55" s="339"/>
    </row>
    <row r="56" spans="1:17" s="164" customFormat="1" ht="18" customHeight="1" x14ac:dyDescent="0.2">
      <c r="A56" s="354"/>
      <c r="B56" s="185" t="s">
        <v>124</v>
      </c>
      <c r="C56" s="163"/>
      <c r="D56" s="163"/>
      <c r="E56" s="163"/>
      <c r="F56" s="163"/>
      <c r="G56" s="339"/>
    </row>
    <row r="57" spans="1:17" s="164" customFormat="1" ht="18" customHeight="1" x14ac:dyDescent="0.2">
      <c r="A57" s="354"/>
      <c r="B57" s="185" t="s">
        <v>110</v>
      </c>
      <c r="C57" s="163"/>
      <c r="D57" s="163"/>
      <c r="E57" s="163"/>
      <c r="F57" s="163"/>
      <c r="G57" s="339"/>
    </row>
    <row r="58" spans="1:17" s="164" customFormat="1" ht="18" customHeight="1" x14ac:dyDescent="0.2">
      <c r="A58" s="354"/>
      <c r="B58" s="185" t="s">
        <v>125</v>
      </c>
      <c r="C58" s="163"/>
      <c r="D58" s="163"/>
      <c r="E58" s="163"/>
      <c r="F58" s="163"/>
      <c r="G58" s="339"/>
    </row>
    <row r="59" spans="1:17" s="164" customFormat="1" ht="18" customHeight="1" x14ac:dyDescent="0.2">
      <c r="A59" s="354"/>
      <c r="B59" s="185" t="s">
        <v>126</v>
      </c>
      <c r="C59" s="163"/>
      <c r="D59" s="163"/>
      <c r="E59" s="163"/>
      <c r="F59" s="163"/>
      <c r="G59" s="339"/>
    </row>
    <row r="60" spans="1:17" s="164" customFormat="1" ht="18" customHeight="1" x14ac:dyDescent="0.2">
      <c r="A60" s="354"/>
      <c r="B60" s="185" t="s">
        <v>127</v>
      </c>
      <c r="C60" s="163"/>
      <c r="D60" s="163"/>
      <c r="E60" s="163"/>
      <c r="F60" s="163"/>
      <c r="G60" s="339"/>
    </row>
    <row r="61" spans="1:17" s="164" customFormat="1" ht="18" customHeight="1" x14ac:dyDescent="0.2">
      <c r="A61" s="354"/>
      <c r="B61" s="185" t="s">
        <v>128</v>
      </c>
      <c r="C61" s="163"/>
      <c r="D61" s="163"/>
      <c r="E61" s="163"/>
      <c r="F61" s="163"/>
      <c r="G61" s="339"/>
    </row>
    <row r="62" spans="1:17" s="164" customFormat="1" ht="18" customHeight="1" x14ac:dyDescent="0.2">
      <c r="A62" s="354"/>
      <c r="B62" s="186" t="s">
        <v>129</v>
      </c>
      <c r="C62" s="163"/>
      <c r="D62" s="163"/>
      <c r="E62" s="163"/>
      <c r="F62" s="163"/>
      <c r="G62" s="339"/>
    </row>
    <row r="63" spans="1:17" s="164" customFormat="1" ht="18" customHeight="1" x14ac:dyDescent="0.2">
      <c r="A63" s="354"/>
      <c r="B63" s="186" t="s">
        <v>130</v>
      </c>
      <c r="C63" s="163"/>
      <c r="D63" s="163"/>
      <c r="E63" s="163"/>
      <c r="F63" s="163"/>
      <c r="G63" s="339"/>
    </row>
    <row r="64" spans="1:17" s="164" customFormat="1" ht="18" customHeight="1" x14ac:dyDescent="0.2">
      <c r="A64" s="354"/>
      <c r="B64" s="186" t="s">
        <v>131</v>
      </c>
      <c r="C64" s="163"/>
      <c r="D64" s="163"/>
      <c r="E64" s="163"/>
      <c r="F64" s="163"/>
      <c r="G64" s="339"/>
    </row>
    <row r="65" spans="1:7" s="164" customFormat="1" ht="18" customHeight="1" x14ac:dyDescent="0.2">
      <c r="A65" s="354"/>
      <c r="B65" s="186" t="s">
        <v>113</v>
      </c>
      <c r="C65" s="163"/>
      <c r="D65" s="163"/>
      <c r="E65" s="163"/>
      <c r="F65" s="163"/>
      <c r="G65" s="339"/>
    </row>
    <row r="66" spans="1:7" s="164" customFormat="1" ht="18" customHeight="1" x14ac:dyDescent="0.2">
      <c r="A66" s="354"/>
      <c r="B66" s="186" t="s">
        <v>114</v>
      </c>
      <c r="C66" s="163"/>
      <c r="D66" s="163"/>
      <c r="E66" s="163"/>
      <c r="F66" s="163"/>
      <c r="G66" s="339"/>
    </row>
    <row r="67" spans="1:7" s="164" customFormat="1" ht="18" customHeight="1" x14ac:dyDescent="0.2">
      <c r="A67" s="354"/>
      <c r="B67" s="185" t="s">
        <v>132</v>
      </c>
      <c r="C67" s="163"/>
      <c r="D67" s="163"/>
      <c r="E67" s="163"/>
      <c r="F67" s="163"/>
      <c r="G67" s="339"/>
    </row>
    <row r="68" spans="1:7" s="164" customFormat="1" ht="18" customHeight="1" x14ac:dyDescent="0.2">
      <c r="A68" s="354"/>
      <c r="B68" s="185" t="s">
        <v>133</v>
      </c>
      <c r="C68" s="163"/>
      <c r="D68" s="163"/>
      <c r="E68" s="163"/>
      <c r="F68" s="163"/>
      <c r="G68" s="339"/>
    </row>
    <row r="69" spans="1:7" s="164" customFormat="1" ht="18" customHeight="1" x14ac:dyDescent="0.2">
      <c r="A69" s="354"/>
      <c r="B69" s="185" t="s">
        <v>134</v>
      </c>
      <c r="C69" s="163"/>
      <c r="D69" s="163"/>
      <c r="E69" s="163"/>
      <c r="F69" s="163"/>
      <c r="G69" s="339"/>
    </row>
    <row r="70" spans="1:7" s="164" customFormat="1" ht="18" customHeight="1" x14ac:dyDescent="0.2">
      <c r="A70" s="354"/>
      <c r="B70" s="185" t="s">
        <v>135</v>
      </c>
      <c r="C70" s="163"/>
      <c r="D70" s="163"/>
      <c r="E70" s="163"/>
      <c r="F70" s="163"/>
      <c r="G70" s="339"/>
    </row>
    <row r="71" spans="1:7" s="164" customFormat="1" ht="18" customHeight="1" x14ac:dyDescent="0.2">
      <c r="A71" s="354"/>
      <c r="B71" s="185" t="s">
        <v>136</v>
      </c>
      <c r="C71" s="163"/>
      <c r="D71" s="163"/>
      <c r="E71" s="163"/>
      <c r="F71" s="163"/>
      <c r="G71" s="339"/>
    </row>
    <row r="72" spans="1:7" s="164" customFormat="1" ht="18" customHeight="1" x14ac:dyDescent="0.2">
      <c r="A72" s="354"/>
      <c r="B72" s="186" t="s">
        <v>117</v>
      </c>
      <c r="C72" s="165"/>
      <c r="D72" s="165"/>
      <c r="E72" s="165"/>
      <c r="F72" s="165"/>
      <c r="G72" s="341"/>
    </row>
    <row r="73" spans="1:7" s="164" customFormat="1" ht="18" customHeight="1" x14ac:dyDescent="0.2">
      <c r="A73" s="354"/>
      <c r="B73" s="186" t="s">
        <v>71</v>
      </c>
      <c r="C73" s="165"/>
      <c r="D73" s="165"/>
      <c r="E73" s="165"/>
      <c r="F73" s="165"/>
      <c r="G73" s="341"/>
    </row>
    <row r="74" spans="1:7" s="164" customFormat="1" ht="18" customHeight="1" x14ac:dyDescent="0.2">
      <c r="A74" s="354"/>
      <c r="B74" s="186" t="s">
        <v>137</v>
      </c>
      <c r="C74" s="165"/>
      <c r="D74" s="165"/>
      <c r="E74" s="165"/>
      <c r="F74" s="165"/>
      <c r="G74" s="341"/>
    </row>
    <row r="75" spans="1:7" s="164" customFormat="1" ht="18" customHeight="1" x14ac:dyDescent="0.2">
      <c r="A75" s="354"/>
      <c r="B75" s="186" t="s">
        <v>138</v>
      </c>
      <c r="C75" s="165"/>
      <c r="D75" s="165"/>
      <c r="E75" s="165"/>
      <c r="F75" s="165"/>
      <c r="G75" s="341"/>
    </row>
    <row r="76" spans="1:7" s="164" customFormat="1" ht="18" customHeight="1" thickBot="1" x14ac:dyDescent="0.25">
      <c r="A76" s="355"/>
      <c r="B76" s="187" t="s">
        <v>139</v>
      </c>
      <c r="C76" s="175"/>
      <c r="D76" s="175"/>
      <c r="E76" s="175"/>
      <c r="F76" s="175"/>
      <c r="G76" s="342"/>
    </row>
    <row r="77" spans="1:7" x14ac:dyDescent="0.2">
      <c r="A77" s="322"/>
    </row>
    <row r="78" spans="1:7" ht="31.5" customHeight="1" x14ac:dyDescent="0.2">
      <c r="B78" s="176" t="s">
        <v>198</v>
      </c>
      <c r="C78" s="352">
        <f>SUM(C3:G3)</f>
        <v>0</v>
      </c>
      <c r="D78" s="352"/>
      <c r="E78" s="177" t="s">
        <v>33</v>
      </c>
    </row>
    <row r="80" spans="1:7" ht="31.75" customHeight="1" x14ac:dyDescent="0.2">
      <c r="B80" s="176" t="s">
        <v>199</v>
      </c>
      <c r="C80" s="352">
        <f>ROUNDDOWN(SUM(C3:G3)/5,)</f>
        <v>0</v>
      </c>
      <c r="D80" s="352"/>
      <c r="E80" s="177" t="s">
        <v>33</v>
      </c>
    </row>
  </sheetData>
  <mergeCells count="6">
    <mergeCell ref="A2:B2"/>
    <mergeCell ref="C80:D80"/>
    <mergeCell ref="C78:D78"/>
    <mergeCell ref="A5:A21"/>
    <mergeCell ref="A23:A49"/>
    <mergeCell ref="A50:A76"/>
  </mergeCells>
  <phoneticPr fontId="1"/>
  <dataValidations count="1">
    <dataValidation imeMode="off" allowBlank="1" showInputMessage="1" showErrorMessage="1" sqref="C80:E1048576 D31:E77 F31:G1048576 H30:P49 D1:G30 C2:C77"/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headerFooter>
    <oddHeader xml:space="preserve">&amp;R
</oddHead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view="pageBreakPreview" zoomScaleNormal="100" zoomScaleSheetLayoutView="100" workbookViewId="0">
      <pane ySplit="4" topLeftCell="A5" activePane="bottomLeft" state="frozen"/>
      <selection pane="bottomLeft" activeCell="D11" sqref="D11"/>
    </sheetView>
  </sheetViews>
  <sheetFormatPr defaultRowHeight="19.5" customHeight="1" x14ac:dyDescent="0.2"/>
  <cols>
    <col min="1" max="1" width="2.5" customWidth="1"/>
    <col min="2" max="2" width="39.58203125" bestFit="1" customWidth="1"/>
    <col min="3" max="4" width="7.9140625" bestFit="1" customWidth="1"/>
    <col min="5" max="5" width="6.9140625" bestFit="1" customWidth="1"/>
    <col min="6" max="6" width="9.9140625" bestFit="1" customWidth="1"/>
    <col min="7" max="7" width="10" customWidth="1"/>
    <col min="8" max="8" width="12.08203125" style="195" bestFit="1" customWidth="1"/>
    <col min="9" max="9" width="11.5" bestFit="1" customWidth="1"/>
  </cols>
  <sheetData>
    <row r="1" spans="1:8" ht="19.5" customHeight="1" x14ac:dyDescent="0.2">
      <c r="H1" s="228" t="s">
        <v>183</v>
      </c>
    </row>
    <row r="2" spans="1:8" ht="19.5" customHeight="1" x14ac:dyDescent="0.2">
      <c r="A2" s="95" t="s">
        <v>200</v>
      </c>
      <c r="H2" s="196"/>
    </row>
    <row r="3" spans="1:8" ht="19.5" customHeight="1" thickBot="1" x14ac:dyDescent="0.25">
      <c r="A3" s="95"/>
      <c r="B3" t="s">
        <v>182</v>
      </c>
      <c r="H3" s="196"/>
    </row>
    <row r="4" spans="1:8" s="1" customFormat="1" ht="28.5" thickBot="1" x14ac:dyDescent="0.25">
      <c r="A4" s="357" t="s">
        <v>22</v>
      </c>
      <c r="B4" s="358"/>
      <c r="C4" s="238" t="s">
        <v>28</v>
      </c>
      <c r="D4" s="236" t="s">
        <v>30</v>
      </c>
      <c r="E4" s="236" t="s">
        <v>31</v>
      </c>
      <c r="F4" s="236" t="s">
        <v>159</v>
      </c>
      <c r="G4" s="236" t="s">
        <v>141</v>
      </c>
      <c r="H4" s="237" t="s">
        <v>24</v>
      </c>
    </row>
    <row r="5" spans="1:8" ht="18" customHeight="1" thickTop="1" x14ac:dyDescent="0.2">
      <c r="A5" s="206" t="s">
        <v>68</v>
      </c>
      <c r="B5" s="88"/>
      <c r="C5" s="197"/>
      <c r="D5" s="197"/>
      <c r="E5" s="197"/>
      <c r="F5" s="197"/>
      <c r="G5" s="197"/>
      <c r="H5" s="229">
        <f>SUM(,H6,H38,H59,H78,H81)</f>
        <v>0</v>
      </c>
    </row>
    <row r="6" spans="1:8" ht="18" customHeight="1" thickBot="1" x14ac:dyDescent="0.25">
      <c r="A6" s="326" t="s">
        <v>193</v>
      </c>
      <c r="B6" s="87"/>
      <c r="C6" s="201"/>
      <c r="D6" s="201"/>
      <c r="E6" s="201"/>
      <c r="F6" s="201"/>
      <c r="G6" s="201"/>
      <c r="H6" s="232">
        <f>SUM(H8:H37)</f>
        <v>0</v>
      </c>
    </row>
    <row r="7" spans="1:8" ht="18" customHeight="1" x14ac:dyDescent="0.2">
      <c r="A7" s="233"/>
      <c r="B7" s="202" t="s">
        <v>142</v>
      </c>
      <c r="C7" s="210"/>
      <c r="D7" s="210"/>
      <c r="E7" s="210"/>
      <c r="F7" s="210"/>
      <c r="G7" s="210"/>
      <c r="H7" s="209"/>
    </row>
    <row r="8" spans="1:8" ht="18" customHeight="1" x14ac:dyDescent="0.2">
      <c r="A8" s="233"/>
      <c r="B8" s="204" t="s">
        <v>143</v>
      </c>
      <c r="C8" s="324">
        <v>299</v>
      </c>
      <c r="D8" s="325">
        <v>0.96499999999999997</v>
      </c>
      <c r="E8" s="325">
        <v>10.79</v>
      </c>
      <c r="F8" s="325"/>
      <c r="G8" s="325"/>
      <c r="H8" s="205">
        <f>C8*D8*E8*F8*G8</f>
        <v>0</v>
      </c>
    </row>
    <row r="9" spans="1:8" ht="18" customHeight="1" x14ac:dyDescent="0.2">
      <c r="A9" s="233"/>
      <c r="B9" s="204" t="s">
        <v>144</v>
      </c>
      <c r="C9" s="315">
        <v>251</v>
      </c>
      <c r="D9" s="89">
        <v>0.96499999999999997</v>
      </c>
      <c r="E9" s="89">
        <v>10.79</v>
      </c>
      <c r="F9" s="89"/>
      <c r="G9" s="89"/>
      <c r="H9" s="205">
        <f t="shared" ref="H9:H12" si="0">C9*D9*E9*F9*G9</f>
        <v>0</v>
      </c>
    </row>
    <row r="10" spans="1:8" ht="18" customHeight="1" x14ac:dyDescent="0.2">
      <c r="A10" s="233"/>
      <c r="B10" s="204" t="s">
        <v>145</v>
      </c>
      <c r="C10" s="315">
        <v>201</v>
      </c>
      <c r="D10" s="89">
        <v>0.96499999999999997</v>
      </c>
      <c r="E10" s="89">
        <v>10.79</v>
      </c>
      <c r="F10" s="89"/>
      <c r="G10" s="89"/>
      <c r="H10" s="205">
        <f t="shared" si="0"/>
        <v>0</v>
      </c>
    </row>
    <row r="11" spans="1:8" ht="18" customHeight="1" x14ac:dyDescent="0.2">
      <c r="A11" s="233"/>
      <c r="B11" s="204" t="s">
        <v>146</v>
      </c>
      <c r="C11" s="315">
        <v>165</v>
      </c>
      <c r="D11" s="89">
        <v>0.96499999999999997</v>
      </c>
      <c r="E11" s="89">
        <v>10.79</v>
      </c>
      <c r="F11" s="89"/>
      <c r="G11" s="89"/>
      <c r="H11" s="205">
        <f t="shared" si="0"/>
        <v>0</v>
      </c>
    </row>
    <row r="12" spans="1:8" ht="18" customHeight="1" x14ac:dyDescent="0.2">
      <c r="A12" s="233"/>
      <c r="B12" s="204" t="s">
        <v>147</v>
      </c>
      <c r="C12" s="315">
        <v>39</v>
      </c>
      <c r="D12" s="89">
        <v>0.96499999999999997</v>
      </c>
      <c r="E12" s="89">
        <v>10.79</v>
      </c>
      <c r="F12" s="89"/>
      <c r="G12" s="89"/>
      <c r="H12" s="205">
        <f t="shared" si="0"/>
        <v>0</v>
      </c>
    </row>
    <row r="13" spans="1:8" ht="18" customHeight="1" x14ac:dyDescent="0.2">
      <c r="A13" s="233"/>
      <c r="B13" s="204" t="s">
        <v>154</v>
      </c>
      <c r="C13" s="315">
        <v>28</v>
      </c>
      <c r="D13" s="157"/>
      <c r="E13" s="89">
        <v>10.79</v>
      </c>
      <c r="F13" s="89"/>
      <c r="G13" s="89"/>
      <c r="H13" s="205">
        <f>C13*E13*F13*G13</f>
        <v>0</v>
      </c>
    </row>
    <row r="14" spans="1:8" ht="18" customHeight="1" x14ac:dyDescent="0.2">
      <c r="A14" s="233"/>
      <c r="B14" s="204" t="s">
        <v>154</v>
      </c>
      <c r="C14" s="315">
        <v>22</v>
      </c>
      <c r="D14" s="157"/>
      <c r="E14" s="89">
        <v>10.79</v>
      </c>
      <c r="F14" s="89"/>
      <c r="G14" s="89"/>
      <c r="H14" s="205">
        <f>C14*E14*F14*G14</f>
        <v>0</v>
      </c>
    </row>
    <row r="15" spans="1:8" ht="18" customHeight="1" x14ac:dyDescent="0.2">
      <c r="A15" s="233"/>
      <c r="B15" s="204" t="s">
        <v>155</v>
      </c>
      <c r="C15" s="315">
        <v>7</v>
      </c>
      <c r="D15" s="157"/>
      <c r="E15" s="89">
        <v>10.79</v>
      </c>
      <c r="F15" s="89"/>
      <c r="G15" s="89"/>
      <c r="H15" s="205">
        <f t="shared" ref="H15:H18" si="1">C15*E15*F15*G15</f>
        <v>0</v>
      </c>
    </row>
    <row r="16" spans="1:8" ht="18" customHeight="1" x14ac:dyDescent="0.2">
      <c r="A16" s="233"/>
      <c r="B16" s="204" t="s">
        <v>155</v>
      </c>
      <c r="C16" s="315">
        <v>180</v>
      </c>
      <c r="D16" s="157"/>
      <c r="E16" s="89">
        <v>10.79</v>
      </c>
      <c r="F16" s="89"/>
      <c r="G16" s="89"/>
      <c r="H16" s="205">
        <f t="shared" si="1"/>
        <v>0</v>
      </c>
    </row>
    <row r="17" spans="1:9" ht="18" customHeight="1" x14ac:dyDescent="0.2">
      <c r="A17" s="233"/>
      <c r="B17" s="204" t="s">
        <v>219</v>
      </c>
      <c r="C17" s="315">
        <v>60</v>
      </c>
      <c r="D17" s="157"/>
      <c r="E17" s="89">
        <v>10.79</v>
      </c>
      <c r="F17" s="89"/>
      <c r="G17" s="89"/>
      <c r="H17" s="205">
        <f t="shared" ref="H17" si="2">C17*E17*F17*G17</f>
        <v>0</v>
      </c>
    </row>
    <row r="18" spans="1:9" ht="18" customHeight="1" x14ac:dyDescent="0.2">
      <c r="A18" s="233"/>
      <c r="B18" s="204" t="s">
        <v>149</v>
      </c>
      <c r="C18" s="315">
        <v>30</v>
      </c>
      <c r="D18" s="157"/>
      <c r="E18" s="89">
        <v>10.79</v>
      </c>
      <c r="F18" s="89"/>
      <c r="G18" s="89"/>
      <c r="H18" s="205">
        <f t="shared" si="1"/>
        <v>0</v>
      </c>
    </row>
    <row r="19" spans="1:9" ht="18" customHeight="1" x14ac:dyDescent="0.2">
      <c r="A19" s="233"/>
      <c r="B19" s="204" t="s">
        <v>156</v>
      </c>
      <c r="C19" s="315">
        <v>272</v>
      </c>
      <c r="D19" s="89">
        <v>0.96499999999999997</v>
      </c>
      <c r="E19" s="89">
        <v>10.79</v>
      </c>
      <c r="F19" s="89"/>
      <c r="G19" s="89"/>
      <c r="H19" s="205">
        <f>C19*D19*E19*F19*G19</f>
        <v>0</v>
      </c>
    </row>
    <row r="20" spans="1:9" ht="18" customHeight="1" x14ac:dyDescent="0.2">
      <c r="A20" s="233"/>
      <c r="B20" s="204" t="s">
        <v>157</v>
      </c>
      <c r="C20" s="315">
        <v>162</v>
      </c>
      <c r="D20" s="89">
        <v>0.96499999999999997</v>
      </c>
      <c r="E20" s="89">
        <v>10.79</v>
      </c>
      <c r="F20" s="89"/>
      <c r="G20" s="89"/>
      <c r="H20" s="205">
        <f>C20*D20*E20*F20*G20</f>
        <v>0</v>
      </c>
    </row>
    <row r="21" spans="1:9" ht="18" customHeight="1" x14ac:dyDescent="0.2">
      <c r="A21" s="233"/>
      <c r="B21" s="204" t="s">
        <v>180</v>
      </c>
      <c r="C21" s="315">
        <v>561</v>
      </c>
      <c r="D21" s="157"/>
      <c r="E21" s="89">
        <v>10.79</v>
      </c>
      <c r="F21" s="89"/>
      <c r="G21" s="89"/>
      <c r="H21" s="205">
        <f>C21*E21*F21*G21</f>
        <v>0</v>
      </c>
    </row>
    <row r="22" spans="1:9" ht="18" customHeight="1" x14ac:dyDescent="0.2">
      <c r="A22" s="233"/>
      <c r="B22" s="204" t="s">
        <v>181</v>
      </c>
      <c r="C22" s="317">
        <v>1122</v>
      </c>
      <c r="D22" s="157"/>
      <c r="E22" s="89">
        <v>10.79</v>
      </c>
      <c r="F22" s="89"/>
      <c r="G22" s="89"/>
      <c r="H22" s="205">
        <f>C22*E22*F22*G22</f>
        <v>0</v>
      </c>
    </row>
    <row r="23" spans="1:9" ht="18" customHeight="1" x14ac:dyDescent="0.2">
      <c r="A23" s="230"/>
      <c r="B23" s="204" t="s">
        <v>150</v>
      </c>
      <c r="C23" s="315">
        <v>500</v>
      </c>
      <c r="D23" s="157"/>
      <c r="E23" s="89">
        <v>10.79</v>
      </c>
      <c r="F23" s="89"/>
      <c r="G23" s="89"/>
      <c r="H23" s="205">
        <f>C23*E23*F23*G23</f>
        <v>0</v>
      </c>
    </row>
    <row r="24" spans="1:9" ht="18" customHeight="1" x14ac:dyDescent="0.2">
      <c r="A24" s="230"/>
      <c r="B24" s="204" t="s">
        <v>151</v>
      </c>
      <c r="C24" s="315">
        <v>120</v>
      </c>
      <c r="D24" s="157"/>
      <c r="E24" s="89">
        <v>10.79</v>
      </c>
      <c r="F24" s="89"/>
      <c r="G24" s="89"/>
      <c r="H24" s="205">
        <f>C24*E24*F24*G24</f>
        <v>0</v>
      </c>
    </row>
    <row r="25" spans="1:9" ht="18" customHeight="1" x14ac:dyDescent="0.2">
      <c r="A25" s="230"/>
      <c r="B25" s="204" t="s">
        <v>140</v>
      </c>
      <c r="C25" s="315">
        <v>12</v>
      </c>
      <c r="D25" s="157"/>
      <c r="E25" s="89">
        <v>10.79</v>
      </c>
      <c r="F25" s="89"/>
      <c r="G25" s="89"/>
      <c r="H25" s="205">
        <f>C25*E25*F25*G25</f>
        <v>0</v>
      </c>
    </row>
    <row r="26" spans="1:9" ht="18" customHeight="1" x14ac:dyDescent="0.2">
      <c r="A26" s="230"/>
      <c r="B26" s="204" t="s">
        <v>152</v>
      </c>
      <c r="C26" s="315">
        <v>28</v>
      </c>
      <c r="D26" s="157"/>
      <c r="E26" s="89">
        <v>10.79</v>
      </c>
      <c r="F26" s="89"/>
      <c r="G26" s="89"/>
      <c r="H26" s="205">
        <f t="shared" ref="H26:H31" si="3">C26*E26*F26*G26</f>
        <v>0</v>
      </c>
    </row>
    <row r="27" spans="1:9" ht="18" customHeight="1" x14ac:dyDescent="0.2">
      <c r="A27" s="230"/>
      <c r="B27" s="319" t="s">
        <v>205</v>
      </c>
      <c r="C27" s="315">
        <v>400</v>
      </c>
      <c r="D27" s="157"/>
      <c r="E27" s="89">
        <v>10.79</v>
      </c>
      <c r="F27" s="89"/>
      <c r="G27" s="89"/>
      <c r="H27" s="205">
        <f>C27*E27*F27*G27</f>
        <v>0</v>
      </c>
    </row>
    <row r="28" spans="1:9" ht="18" customHeight="1" x14ac:dyDescent="0.2">
      <c r="A28" s="230"/>
      <c r="B28" s="320" t="s">
        <v>206</v>
      </c>
      <c r="C28" s="315">
        <v>100</v>
      </c>
      <c r="D28" s="157"/>
      <c r="E28" s="89">
        <v>10.79</v>
      </c>
      <c r="F28" s="89"/>
      <c r="G28" s="89"/>
      <c r="H28" s="205">
        <f>C28*E28*F28*G28</f>
        <v>0</v>
      </c>
    </row>
    <row r="29" spans="1:9" ht="18" customHeight="1" x14ac:dyDescent="0.2">
      <c r="A29" s="230"/>
      <c r="B29" s="320" t="s">
        <v>191</v>
      </c>
      <c r="C29" s="315">
        <v>30</v>
      </c>
      <c r="D29" s="157"/>
      <c r="E29" s="89">
        <v>10.79</v>
      </c>
      <c r="F29" s="89"/>
      <c r="G29" s="89"/>
      <c r="H29" s="205">
        <f>C29*E29*F29*G29</f>
        <v>0</v>
      </c>
    </row>
    <row r="30" spans="1:9" ht="18" customHeight="1" x14ac:dyDescent="0.2">
      <c r="A30" s="230"/>
      <c r="B30" s="320" t="s">
        <v>192</v>
      </c>
      <c r="C30" s="315">
        <v>90</v>
      </c>
      <c r="D30" s="157"/>
      <c r="E30" s="89">
        <v>10.79</v>
      </c>
      <c r="F30" s="89"/>
      <c r="G30" s="89"/>
      <c r="H30" s="205">
        <f>C30*E30*F30*G30</f>
        <v>0</v>
      </c>
    </row>
    <row r="31" spans="1:9" ht="18" customHeight="1" x14ac:dyDescent="0.2">
      <c r="A31" s="230"/>
      <c r="B31" s="204" t="s">
        <v>153</v>
      </c>
      <c r="C31" s="315">
        <v>23</v>
      </c>
      <c r="D31" s="157"/>
      <c r="E31" s="89">
        <v>10.79</v>
      </c>
      <c r="F31" s="89"/>
      <c r="G31" s="89"/>
      <c r="H31" s="205">
        <f t="shared" si="3"/>
        <v>0</v>
      </c>
      <c r="I31" s="195"/>
    </row>
    <row r="32" spans="1:9" ht="18" customHeight="1" x14ac:dyDescent="0.2">
      <c r="A32" s="230"/>
      <c r="B32" s="204" t="s">
        <v>201</v>
      </c>
      <c r="C32" s="157"/>
      <c r="D32" s="157"/>
      <c r="E32" s="157"/>
      <c r="F32" s="157"/>
      <c r="G32" s="157"/>
      <c r="H32" s="205"/>
    </row>
    <row r="33" spans="1:8" ht="18" customHeight="1" x14ac:dyDescent="0.2">
      <c r="A33" s="230"/>
      <c r="B33" s="204" t="s">
        <v>218</v>
      </c>
      <c r="C33" s="157"/>
      <c r="D33" s="157"/>
      <c r="E33" s="157"/>
      <c r="F33" s="157"/>
      <c r="G33" s="157"/>
      <c r="H33" s="205"/>
    </row>
    <row r="34" spans="1:8" ht="18" customHeight="1" x14ac:dyDescent="0.2">
      <c r="A34" s="230"/>
      <c r="B34" s="212" t="s">
        <v>168</v>
      </c>
      <c r="C34" s="316">
        <v>355</v>
      </c>
      <c r="D34" s="157"/>
      <c r="E34" s="157"/>
      <c r="F34" s="89"/>
      <c r="G34" s="211"/>
      <c r="H34" s="205">
        <f>C34*F34*G34</f>
        <v>0</v>
      </c>
    </row>
    <row r="35" spans="1:8" ht="18" customHeight="1" x14ac:dyDescent="0.2">
      <c r="A35" s="230"/>
      <c r="B35" s="212" t="s">
        <v>169</v>
      </c>
      <c r="C35" s="316">
        <v>462</v>
      </c>
      <c r="D35" s="157"/>
      <c r="E35" s="157"/>
      <c r="F35" s="89"/>
      <c r="G35" s="211"/>
      <c r="H35" s="205">
        <f t="shared" ref="H35:H37" si="4">C35*F35*G35</f>
        <v>0</v>
      </c>
    </row>
    <row r="36" spans="1:8" ht="18" customHeight="1" x14ac:dyDescent="0.2">
      <c r="A36" s="230"/>
      <c r="B36" s="212" t="s">
        <v>170</v>
      </c>
      <c r="C36" s="316">
        <v>519</v>
      </c>
      <c r="D36" s="157"/>
      <c r="E36" s="157"/>
      <c r="F36" s="89"/>
      <c r="G36" s="211"/>
      <c r="H36" s="205">
        <f t="shared" si="4"/>
        <v>0</v>
      </c>
    </row>
    <row r="37" spans="1:8" ht="18" customHeight="1" thickBot="1" x14ac:dyDescent="0.25">
      <c r="A37" s="231"/>
      <c r="B37" s="213" t="s">
        <v>171</v>
      </c>
      <c r="C37" s="318">
        <v>440</v>
      </c>
      <c r="D37" s="214"/>
      <c r="E37" s="214"/>
      <c r="F37" s="215"/>
      <c r="G37" s="216"/>
      <c r="H37" s="217">
        <f t="shared" si="4"/>
        <v>0</v>
      </c>
    </row>
    <row r="38" spans="1:8" ht="18" customHeight="1" thickBot="1" x14ac:dyDescent="0.25">
      <c r="A38" s="207" t="s">
        <v>160</v>
      </c>
      <c r="B38" s="200"/>
      <c r="C38" s="218"/>
      <c r="D38" s="218"/>
      <c r="E38" s="218"/>
      <c r="F38" s="218"/>
      <c r="G38" s="218"/>
      <c r="H38" s="234">
        <f>SUM(H39:H58)</f>
        <v>0</v>
      </c>
    </row>
    <row r="39" spans="1:8" ht="18" customHeight="1" x14ac:dyDescent="0.2">
      <c r="A39" s="233"/>
      <c r="B39" s="202" t="s">
        <v>161</v>
      </c>
      <c r="C39" s="210"/>
      <c r="D39" s="210"/>
      <c r="E39" s="210"/>
      <c r="F39" s="210"/>
      <c r="G39" s="210"/>
      <c r="H39" s="209"/>
    </row>
    <row r="40" spans="1:8" ht="18" customHeight="1" x14ac:dyDescent="0.2">
      <c r="A40" s="233"/>
      <c r="B40" s="204" t="s">
        <v>143</v>
      </c>
      <c r="C40" s="317">
        <v>1052</v>
      </c>
      <c r="D40" s="89">
        <v>0.96499999999999997</v>
      </c>
      <c r="E40" s="89">
        <v>10.73</v>
      </c>
      <c r="F40" s="89"/>
      <c r="G40" s="89"/>
      <c r="H40" s="205">
        <f t="shared" ref="H40:H42" si="5">C40*D40*E40*F40*G40</f>
        <v>0</v>
      </c>
    </row>
    <row r="41" spans="1:8" ht="18" customHeight="1" x14ac:dyDescent="0.2">
      <c r="A41" s="233"/>
      <c r="B41" s="204" t="s">
        <v>144</v>
      </c>
      <c r="C41" s="315">
        <v>785</v>
      </c>
      <c r="D41" s="89">
        <v>0.96499999999999997</v>
      </c>
      <c r="E41" s="89">
        <v>10.73</v>
      </c>
      <c r="F41" s="89"/>
      <c r="G41" s="89"/>
      <c r="H41" s="205">
        <f t="shared" si="5"/>
        <v>0</v>
      </c>
    </row>
    <row r="42" spans="1:8" ht="18" customHeight="1" x14ac:dyDescent="0.2">
      <c r="A42" s="233"/>
      <c r="B42" s="204" t="s">
        <v>145</v>
      </c>
      <c r="C42" s="315">
        <v>543</v>
      </c>
      <c r="D42" s="89">
        <v>0.96499999999999997</v>
      </c>
      <c r="E42" s="89">
        <v>10.73</v>
      </c>
      <c r="F42" s="89"/>
      <c r="G42" s="89"/>
      <c r="H42" s="205">
        <f t="shared" si="5"/>
        <v>0</v>
      </c>
    </row>
    <row r="43" spans="1:8" ht="18" customHeight="1" x14ac:dyDescent="0.2">
      <c r="A43" s="233"/>
      <c r="B43" s="204" t="s">
        <v>146</v>
      </c>
      <c r="C43" s="315">
        <v>487</v>
      </c>
      <c r="D43" s="89">
        <v>0.96499999999999997</v>
      </c>
      <c r="E43" s="89">
        <v>10.73</v>
      </c>
      <c r="F43" s="89"/>
      <c r="G43" s="89"/>
      <c r="H43" s="205">
        <f>C43*D43*E43*F43*G43</f>
        <v>0</v>
      </c>
    </row>
    <row r="44" spans="1:8" ht="18" customHeight="1" x14ac:dyDescent="0.2">
      <c r="A44" s="233"/>
      <c r="B44" s="204" t="s">
        <v>167</v>
      </c>
      <c r="C44" s="315">
        <v>439</v>
      </c>
      <c r="D44" s="89">
        <v>0.96499999999999997</v>
      </c>
      <c r="E44" s="89">
        <v>10.73</v>
      </c>
      <c r="F44" s="89"/>
      <c r="G44" s="89"/>
      <c r="H44" s="205">
        <f t="shared" ref="H44:H45" si="6">C44*D44*E44*F44*G44</f>
        <v>0</v>
      </c>
    </row>
    <row r="45" spans="1:8" ht="18" customHeight="1" x14ac:dyDescent="0.2">
      <c r="A45" s="233"/>
      <c r="B45" s="204" t="s">
        <v>162</v>
      </c>
      <c r="C45" s="315">
        <v>197</v>
      </c>
      <c r="D45" s="89">
        <v>0.96499999999999997</v>
      </c>
      <c r="E45" s="89">
        <v>10.73</v>
      </c>
      <c r="F45" s="89"/>
      <c r="G45" s="89"/>
      <c r="H45" s="205">
        <f t="shared" si="6"/>
        <v>0</v>
      </c>
    </row>
    <row r="46" spans="1:8" ht="18" customHeight="1" x14ac:dyDescent="0.2">
      <c r="A46" s="233"/>
      <c r="B46" s="204" t="s">
        <v>202</v>
      </c>
      <c r="C46" s="315"/>
      <c r="D46" s="157"/>
      <c r="E46" s="89">
        <v>10.73</v>
      </c>
      <c r="F46" s="89"/>
      <c r="G46" s="89"/>
      <c r="H46" s="205">
        <f>C46*E46*F46*G46</f>
        <v>0</v>
      </c>
    </row>
    <row r="47" spans="1:8" ht="18" customHeight="1" x14ac:dyDescent="0.2">
      <c r="A47" s="233"/>
      <c r="B47" s="204" t="s">
        <v>197</v>
      </c>
      <c r="C47" s="315">
        <v>24</v>
      </c>
      <c r="D47" s="157"/>
      <c r="E47" s="89">
        <v>10.73</v>
      </c>
      <c r="F47" s="89"/>
      <c r="G47" s="89"/>
      <c r="H47" s="205">
        <f t="shared" ref="H47:H56" si="7">C47*E47*F47*G47</f>
        <v>0</v>
      </c>
    </row>
    <row r="48" spans="1:8" ht="18" customHeight="1" x14ac:dyDescent="0.2">
      <c r="A48" s="233"/>
      <c r="B48" s="204" t="s">
        <v>163</v>
      </c>
      <c r="C48" s="315">
        <v>30</v>
      </c>
      <c r="D48" s="157"/>
      <c r="E48" s="89">
        <v>10.73</v>
      </c>
      <c r="F48" s="89"/>
      <c r="G48" s="89"/>
      <c r="H48" s="205">
        <f t="shared" si="7"/>
        <v>0</v>
      </c>
    </row>
    <row r="49" spans="1:9" ht="18" customHeight="1" x14ac:dyDescent="0.2">
      <c r="A49" s="233"/>
      <c r="B49" s="204" t="s">
        <v>164</v>
      </c>
      <c r="C49" s="315">
        <v>187</v>
      </c>
      <c r="D49" s="157"/>
      <c r="E49" s="89">
        <v>10.73</v>
      </c>
      <c r="F49" s="89"/>
      <c r="G49" s="89"/>
      <c r="H49" s="205">
        <f>C49*E49*F49*G49</f>
        <v>0</v>
      </c>
    </row>
    <row r="50" spans="1:9" ht="18" customHeight="1" x14ac:dyDescent="0.2">
      <c r="A50" s="233"/>
      <c r="B50" s="204" t="s">
        <v>154</v>
      </c>
      <c r="C50" s="315">
        <v>50</v>
      </c>
      <c r="D50" s="157"/>
      <c r="E50" s="89">
        <v>10.73</v>
      </c>
      <c r="F50" s="89"/>
      <c r="G50" s="89"/>
      <c r="H50" s="205">
        <f t="shared" si="7"/>
        <v>0</v>
      </c>
    </row>
    <row r="51" spans="1:9" ht="18" customHeight="1" x14ac:dyDescent="0.2">
      <c r="A51" s="233"/>
      <c r="B51" s="204" t="s">
        <v>155</v>
      </c>
      <c r="C51" s="315">
        <v>7</v>
      </c>
      <c r="D51" s="157"/>
      <c r="E51" s="89">
        <v>10.73</v>
      </c>
      <c r="F51" s="89"/>
      <c r="G51" s="89"/>
      <c r="H51" s="205">
        <f t="shared" ref="H51:H52" si="8">C51*E51*F51*G51</f>
        <v>0</v>
      </c>
    </row>
    <row r="52" spans="1:9" ht="18" customHeight="1" x14ac:dyDescent="0.2">
      <c r="A52" s="233"/>
      <c r="B52" s="204" t="s">
        <v>155</v>
      </c>
      <c r="C52" s="315">
        <v>180</v>
      </c>
      <c r="D52" s="157"/>
      <c r="E52" s="89">
        <v>10.73</v>
      </c>
      <c r="F52" s="89"/>
      <c r="G52" s="89"/>
      <c r="H52" s="205">
        <f t="shared" si="8"/>
        <v>0</v>
      </c>
    </row>
    <row r="53" spans="1:9" ht="18" customHeight="1" x14ac:dyDescent="0.2">
      <c r="A53" s="233"/>
      <c r="B53" s="204" t="s">
        <v>207</v>
      </c>
      <c r="C53" s="315">
        <v>48</v>
      </c>
      <c r="D53" s="157"/>
      <c r="E53" s="89">
        <v>10.73</v>
      </c>
      <c r="F53" s="89"/>
      <c r="G53" s="89"/>
      <c r="H53" s="205">
        <f t="shared" si="7"/>
        <v>0</v>
      </c>
    </row>
    <row r="54" spans="1:9" ht="18" customHeight="1" x14ac:dyDescent="0.2">
      <c r="A54" s="233"/>
      <c r="B54" s="204" t="s">
        <v>207</v>
      </c>
      <c r="C54" s="315">
        <v>20</v>
      </c>
      <c r="D54" s="157"/>
      <c r="E54" s="89">
        <v>10.73</v>
      </c>
      <c r="F54" s="89"/>
      <c r="G54" s="89"/>
      <c r="H54" s="205">
        <f t="shared" si="7"/>
        <v>0</v>
      </c>
    </row>
    <row r="55" spans="1:9" ht="18" customHeight="1" x14ac:dyDescent="0.2">
      <c r="A55" s="233"/>
      <c r="B55" s="204" t="s">
        <v>165</v>
      </c>
      <c r="C55" s="315">
        <v>500</v>
      </c>
      <c r="D55" s="157"/>
      <c r="E55" s="89">
        <v>10.73</v>
      </c>
      <c r="F55" s="89"/>
      <c r="G55" s="89"/>
      <c r="H55" s="205">
        <f t="shared" si="7"/>
        <v>0</v>
      </c>
    </row>
    <row r="56" spans="1:9" ht="18" customHeight="1" x14ac:dyDescent="0.2">
      <c r="A56" s="233"/>
      <c r="B56" s="204" t="s">
        <v>166</v>
      </c>
      <c r="C56" s="315">
        <v>250</v>
      </c>
      <c r="D56" s="157"/>
      <c r="E56" s="89">
        <v>10.73</v>
      </c>
      <c r="F56" s="89"/>
      <c r="G56" s="89"/>
      <c r="H56" s="205">
        <f t="shared" si="7"/>
        <v>0</v>
      </c>
    </row>
    <row r="57" spans="1:9" ht="18" customHeight="1" x14ac:dyDescent="0.2">
      <c r="A57" s="233"/>
      <c r="B57" s="204" t="s">
        <v>201</v>
      </c>
      <c r="C57" s="157"/>
      <c r="D57" s="157"/>
      <c r="E57" s="157"/>
      <c r="F57" s="157"/>
      <c r="G57" s="157"/>
      <c r="H57" s="205"/>
    </row>
    <row r="58" spans="1:9" ht="18" customHeight="1" thickBot="1" x14ac:dyDescent="0.25">
      <c r="A58" s="235"/>
      <c r="B58" s="213" t="s">
        <v>218</v>
      </c>
      <c r="C58" s="214"/>
      <c r="D58" s="214"/>
      <c r="E58" s="214"/>
      <c r="F58" s="214"/>
      <c r="G58" s="214"/>
      <c r="H58" s="217"/>
    </row>
    <row r="59" spans="1:9" ht="18" customHeight="1" thickBot="1" x14ac:dyDescent="0.25">
      <c r="A59" s="207" t="s">
        <v>174</v>
      </c>
      <c r="B59" s="208"/>
      <c r="C59" s="87"/>
      <c r="D59" s="87"/>
      <c r="E59" s="87"/>
      <c r="F59" s="87"/>
      <c r="G59" s="87"/>
      <c r="H59" s="232">
        <f>SUM(H60:H77)</f>
        <v>0</v>
      </c>
    </row>
    <row r="60" spans="1:9" ht="18" customHeight="1" x14ac:dyDescent="0.2">
      <c r="A60" s="233"/>
      <c r="B60" s="219" t="s">
        <v>173</v>
      </c>
      <c r="C60" s="210"/>
      <c r="D60" s="210"/>
      <c r="E60" s="210"/>
      <c r="F60" s="221"/>
      <c r="G60" s="210"/>
      <c r="H60" s="203"/>
      <c r="I60" s="220"/>
    </row>
    <row r="61" spans="1:9" ht="18" customHeight="1" x14ac:dyDescent="0.2">
      <c r="A61" s="233"/>
      <c r="B61" s="212" t="s">
        <v>172</v>
      </c>
      <c r="C61" s="315">
        <v>30</v>
      </c>
      <c r="D61" s="157"/>
      <c r="E61" s="89">
        <v>10.72</v>
      </c>
      <c r="F61" s="89"/>
      <c r="G61" s="89"/>
      <c r="H61" s="205">
        <f>C61*E61*F61*G61</f>
        <v>0</v>
      </c>
    </row>
    <row r="62" spans="1:9" ht="18" customHeight="1" x14ac:dyDescent="0.2">
      <c r="A62" s="233"/>
      <c r="B62" s="222" t="s">
        <v>175</v>
      </c>
      <c r="C62" s="315">
        <v>8</v>
      </c>
      <c r="D62" s="157"/>
      <c r="E62" s="89">
        <v>10.72</v>
      </c>
      <c r="F62" s="199"/>
      <c r="G62" s="157"/>
      <c r="H62" s="205">
        <f>C62*E62*F62</f>
        <v>0</v>
      </c>
    </row>
    <row r="63" spans="1:9" ht="18" customHeight="1" x14ac:dyDescent="0.2">
      <c r="A63" s="233"/>
      <c r="B63" s="222" t="s">
        <v>176</v>
      </c>
      <c r="C63" s="315">
        <v>120</v>
      </c>
      <c r="D63" s="157"/>
      <c r="E63" s="89">
        <v>10.72</v>
      </c>
      <c r="F63" s="89"/>
      <c r="G63" s="89"/>
      <c r="H63" s="205">
        <f t="shared" ref="H63:H68" si="9">C63*E63*F63*G63</f>
        <v>0</v>
      </c>
    </row>
    <row r="64" spans="1:9" ht="18" customHeight="1" x14ac:dyDescent="0.2">
      <c r="A64" s="233"/>
      <c r="B64" s="222" t="s">
        <v>203</v>
      </c>
      <c r="C64" s="315">
        <v>30</v>
      </c>
      <c r="D64" s="157"/>
      <c r="E64" s="89">
        <v>10.72</v>
      </c>
      <c r="F64" s="89"/>
      <c r="G64" s="89"/>
      <c r="H64" s="205">
        <f t="shared" ref="H64" si="10">C64*E64*F64*G64</f>
        <v>0</v>
      </c>
    </row>
    <row r="65" spans="1:8" ht="18" customHeight="1" x14ac:dyDescent="0.2">
      <c r="A65" s="233"/>
      <c r="B65" s="204" t="s">
        <v>148</v>
      </c>
      <c r="C65" s="315">
        <v>50</v>
      </c>
      <c r="D65" s="157"/>
      <c r="E65" s="89">
        <v>10.72</v>
      </c>
      <c r="F65" s="89"/>
      <c r="G65" s="89"/>
      <c r="H65" s="205">
        <f t="shared" si="9"/>
        <v>0</v>
      </c>
    </row>
    <row r="66" spans="1:8" ht="18" customHeight="1" x14ac:dyDescent="0.2">
      <c r="A66" s="233"/>
      <c r="B66" s="204" t="s">
        <v>208</v>
      </c>
      <c r="C66" s="315"/>
      <c r="D66" s="157"/>
      <c r="E66" s="89">
        <v>10.72</v>
      </c>
      <c r="F66" s="199"/>
      <c r="G66" s="157"/>
      <c r="H66" s="205">
        <f>C66*E66*F66</f>
        <v>0</v>
      </c>
    </row>
    <row r="67" spans="1:8" ht="18" customHeight="1" x14ac:dyDescent="0.2">
      <c r="A67" s="233"/>
      <c r="B67" s="204" t="s">
        <v>177</v>
      </c>
      <c r="C67" s="315">
        <v>48</v>
      </c>
      <c r="D67" s="157"/>
      <c r="E67" s="89">
        <v>10.72</v>
      </c>
      <c r="F67" s="199"/>
      <c r="G67" s="157"/>
      <c r="H67" s="205">
        <f>C67*E67*F67</f>
        <v>0</v>
      </c>
    </row>
    <row r="68" spans="1:8" ht="18" customHeight="1" x14ac:dyDescent="0.2">
      <c r="A68" s="233"/>
      <c r="B68" s="204" t="s">
        <v>178</v>
      </c>
      <c r="C68" s="315">
        <v>180</v>
      </c>
      <c r="D68" s="157"/>
      <c r="E68" s="89">
        <v>10.72</v>
      </c>
      <c r="F68" s="89"/>
      <c r="G68" s="89"/>
      <c r="H68" s="205">
        <f t="shared" si="9"/>
        <v>0</v>
      </c>
    </row>
    <row r="69" spans="1:8" ht="18" customHeight="1" x14ac:dyDescent="0.2">
      <c r="A69" s="233"/>
      <c r="B69" s="204" t="s">
        <v>209</v>
      </c>
      <c r="C69" s="315">
        <v>610</v>
      </c>
      <c r="D69" s="157"/>
      <c r="E69" s="89">
        <v>10.72</v>
      </c>
      <c r="F69" s="89"/>
      <c r="G69" s="89"/>
      <c r="H69" s="205">
        <f t="shared" ref="H69" si="11">C69*E69*F69*G69</f>
        <v>0</v>
      </c>
    </row>
    <row r="70" spans="1:8" ht="18" customHeight="1" x14ac:dyDescent="0.2">
      <c r="A70" s="233"/>
      <c r="B70" s="204" t="s">
        <v>210</v>
      </c>
      <c r="C70" s="315">
        <v>297</v>
      </c>
      <c r="D70" s="157"/>
      <c r="E70" s="89">
        <v>10.72</v>
      </c>
      <c r="F70" s="89"/>
      <c r="G70" s="89"/>
      <c r="H70" s="205">
        <f t="shared" ref="H70:H71" si="12">C70*E70*F70*G70</f>
        <v>0</v>
      </c>
    </row>
    <row r="71" spans="1:8" ht="18" customHeight="1" x14ac:dyDescent="0.2">
      <c r="A71" s="233"/>
      <c r="B71" s="204" t="s">
        <v>211</v>
      </c>
      <c r="C71" s="315">
        <v>120</v>
      </c>
      <c r="D71" s="157"/>
      <c r="E71" s="89">
        <v>10.72</v>
      </c>
      <c r="F71" s="89"/>
      <c r="G71" s="89"/>
      <c r="H71" s="205">
        <f t="shared" si="12"/>
        <v>0</v>
      </c>
    </row>
    <row r="72" spans="1:8" ht="18" customHeight="1" x14ac:dyDescent="0.2">
      <c r="A72" s="233"/>
      <c r="B72" s="204" t="s">
        <v>201</v>
      </c>
      <c r="C72" s="157"/>
      <c r="D72" s="157"/>
      <c r="E72" s="157"/>
      <c r="F72" s="157"/>
      <c r="G72" s="157"/>
      <c r="H72" s="205"/>
    </row>
    <row r="73" spans="1:8" ht="18" customHeight="1" x14ac:dyDescent="0.2">
      <c r="A73" s="233"/>
      <c r="B73" s="204" t="s">
        <v>218</v>
      </c>
      <c r="C73" s="157"/>
      <c r="D73" s="157"/>
      <c r="E73" s="157"/>
      <c r="F73" s="157"/>
      <c r="G73" s="157"/>
      <c r="H73" s="205"/>
    </row>
    <row r="74" spans="1:8" ht="18" customHeight="1" x14ac:dyDescent="0.2">
      <c r="A74" s="230"/>
      <c r="B74" s="212" t="s">
        <v>168</v>
      </c>
      <c r="C74" s="316">
        <v>355</v>
      </c>
      <c r="D74" s="157"/>
      <c r="E74" s="157"/>
      <c r="F74" s="89"/>
      <c r="G74" s="211"/>
      <c r="H74" s="205">
        <f>C74*F74*G74</f>
        <v>0</v>
      </c>
    </row>
    <row r="75" spans="1:8" ht="18" customHeight="1" x14ac:dyDescent="0.2">
      <c r="A75" s="230"/>
      <c r="B75" s="212" t="s">
        <v>169</v>
      </c>
      <c r="C75" s="316">
        <v>462</v>
      </c>
      <c r="D75" s="157"/>
      <c r="E75" s="157"/>
      <c r="F75" s="89"/>
      <c r="G75" s="211"/>
      <c r="H75" s="205">
        <f t="shared" ref="H75:H77" si="13">C75*F75*G75</f>
        <v>0</v>
      </c>
    </row>
    <row r="76" spans="1:8" ht="18" customHeight="1" x14ac:dyDescent="0.2">
      <c r="A76" s="230"/>
      <c r="B76" s="212" t="s">
        <v>170</v>
      </c>
      <c r="C76" s="316">
        <v>519</v>
      </c>
      <c r="D76" s="157"/>
      <c r="E76" s="157"/>
      <c r="F76" s="89"/>
      <c r="G76" s="211"/>
      <c r="H76" s="205">
        <f t="shared" si="13"/>
        <v>0</v>
      </c>
    </row>
    <row r="77" spans="1:8" ht="18" customHeight="1" thickBot="1" x14ac:dyDescent="0.25">
      <c r="A77" s="230"/>
      <c r="B77" s="213" t="s">
        <v>171</v>
      </c>
      <c r="C77" s="318">
        <v>440</v>
      </c>
      <c r="D77" s="214"/>
      <c r="E77" s="214"/>
      <c r="F77" s="215"/>
      <c r="G77" s="216"/>
      <c r="H77" s="217">
        <f t="shared" si="13"/>
        <v>0</v>
      </c>
    </row>
    <row r="78" spans="1:8" ht="18" customHeight="1" thickBot="1" x14ac:dyDescent="0.25">
      <c r="A78" s="207" t="s">
        <v>67</v>
      </c>
      <c r="B78" s="87"/>
      <c r="C78" s="201"/>
      <c r="D78" s="201"/>
      <c r="E78" s="201"/>
      <c r="F78" s="201"/>
      <c r="G78" s="201"/>
      <c r="H78" s="232">
        <f>SUM(H79:H80)</f>
        <v>0</v>
      </c>
    </row>
    <row r="79" spans="1:8" ht="18" customHeight="1" x14ac:dyDescent="0.2">
      <c r="A79" s="233"/>
      <c r="B79" s="202" t="s">
        <v>158</v>
      </c>
      <c r="C79" s="198"/>
      <c r="D79" s="198"/>
      <c r="E79" s="198"/>
      <c r="F79" s="198"/>
      <c r="G79" s="198"/>
      <c r="H79" s="203"/>
    </row>
    <row r="80" spans="1:8" ht="18" customHeight="1" thickBot="1" x14ac:dyDescent="0.25">
      <c r="A80" s="233"/>
      <c r="B80" s="223"/>
      <c r="C80" s="215"/>
      <c r="D80" s="215"/>
      <c r="E80" s="215"/>
      <c r="F80" s="215"/>
      <c r="G80" s="215"/>
      <c r="H80" s="217">
        <f>C80*D80*E80*G80</f>
        <v>0</v>
      </c>
    </row>
    <row r="81" spans="1:8" ht="18" customHeight="1" thickBot="1" x14ac:dyDescent="0.25">
      <c r="A81" s="207" t="s">
        <v>23</v>
      </c>
      <c r="B81" s="87"/>
      <c r="C81" s="201"/>
      <c r="D81" s="201"/>
      <c r="E81" s="201"/>
      <c r="F81" s="201"/>
      <c r="G81" s="201"/>
      <c r="H81" s="232">
        <f>SUM(H82:H82)</f>
        <v>0</v>
      </c>
    </row>
    <row r="82" spans="1:8" ht="18" customHeight="1" thickBot="1" x14ac:dyDescent="0.25">
      <c r="A82" s="235"/>
      <c r="B82" s="224" t="s">
        <v>179</v>
      </c>
      <c r="C82" s="225"/>
      <c r="D82" s="226"/>
      <c r="E82" s="226"/>
      <c r="F82" s="225"/>
      <c r="G82" s="225"/>
      <c r="H82" s="227"/>
    </row>
  </sheetData>
  <mergeCells count="1">
    <mergeCell ref="A4:B4"/>
  </mergeCells>
  <phoneticPr fontId="1"/>
  <pageMargins left="0.9055118110236221" right="0.9055118110236221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5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view="pageBreakPreview" zoomScale="74" zoomScaleNormal="100" zoomScaleSheetLayoutView="115" workbookViewId="0">
      <pane ySplit="4" topLeftCell="A5" activePane="bottomLeft" state="frozen"/>
      <selection pane="bottomLeft" activeCell="J68" sqref="J68"/>
    </sheetView>
  </sheetViews>
  <sheetFormatPr defaultRowHeight="19.5" customHeight="1" x14ac:dyDescent="0.2"/>
  <cols>
    <col min="1" max="1" width="2.5" customWidth="1"/>
    <col min="2" max="2" width="39.58203125" bestFit="1" customWidth="1"/>
    <col min="3" max="4" width="7.9140625" bestFit="1" customWidth="1"/>
    <col min="5" max="5" width="6.9140625" bestFit="1" customWidth="1"/>
    <col min="6" max="6" width="9.9140625" bestFit="1" customWidth="1"/>
    <col min="7" max="7" width="10" customWidth="1"/>
    <col min="8" max="8" width="12.08203125" style="195" bestFit="1" customWidth="1"/>
    <col min="9" max="9" width="11.5" bestFit="1" customWidth="1"/>
  </cols>
  <sheetData>
    <row r="1" spans="1:8" ht="19.5" customHeight="1" x14ac:dyDescent="0.2">
      <c r="H1" s="228" t="s">
        <v>183</v>
      </c>
    </row>
    <row r="2" spans="1:8" ht="19.5" customHeight="1" x14ac:dyDescent="0.2">
      <c r="A2" s="95" t="s">
        <v>200</v>
      </c>
      <c r="H2" s="196"/>
    </row>
    <row r="3" spans="1:8" ht="19.5" customHeight="1" thickBot="1" x14ac:dyDescent="0.25">
      <c r="A3" s="95"/>
      <c r="B3" t="s">
        <v>182</v>
      </c>
      <c r="H3" s="196"/>
    </row>
    <row r="4" spans="1:8" s="1" customFormat="1" ht="28.5" thickBot="1" x14ac:dyDescent="0.25">
      <c r="A4" s="357" t="s">
        <v>22</v>
      </c>
      <c r="B4" s="358"/>
      <c r="C4" s="321" t="s">
        <v>28</v>
      </c>
      <c r="D4" s="236" t="s">
        <v>30</v>
      </c>
      <c r="E4" s="236" t="s">
        <v>31</v>
      </c>
      <c r="F4" s="236" t="s">
        <v>159</v>
      </c>
      <c r="G4" s="236" t="s">
        <v>141</v>
      </c>
      <c r="H4" s="237" t="s">
        <v>24</v>
      </c>
    </row>
    <row r="5" spans="1:8" ht="18" customHeight="1" thickTop="1" x14ac:dyDescent="0.2">
      <c r="A5" s="206" t="s">
        <v>68</v>
      </c>
      <c r="B5" s="88"/>
      <c r="C5" s="197"/>
      <c r="D5" s="197"/>
      <c r="E5" s="197"/>
      <c r="F5" s="197"/>
      <c r="G5" s="197"/>
      <c r="H5" s="229">
        <f>SUM(,H6,H35,H54,H73,H76)</f>
        <v>436211070</v>
      </c>
    </row>
    <row r="6" spans="1:8" ht="18" customHeight="1" thickBot="1" x14ac:dyDescent="0.25">
      <c r="A6" s="326" t="s">
        <v>193</v>
      </c>
      <c r="B6" s="87"/>
      <c r="C6" s="201"/>
      <c r="D6" s="201"/>
      <c r="E6" s="201"/>
      <c r="F6" s="201"/>
      <c r="G6" s="201"/>
      <c r="H6" s="232">
        <f>SUM(H8:H34)</f>
        <v>161369858</v>
      </c>
    </row>
    <row r="7" spans="1:8" ht="18" customHeight="1" x14ac:dyDescent="0.2">
      <c r="A7" s="233"/>
      <c r="B7" s="202" t="s">
        <v>142</v>
      </c>
      <c r="C7" s="210"/>
      <c r="D7" s="210"/>
      <c r="E7" s="210"/>
      <c r="F7" s="210"/>
      <c r="G7" s="210"/>
      <c r="H7" s="209"/>
    </row>
    <row r="8" spans="1:8" ht="18" customHeight="1" x14ac:dyDescent="0.2">
      <c r="A8" s="233"/>
      <c r="B8" s="204" t="s">
        <v>143</v>
      </c>
      <c r="C8" s="324">
        <v>299</v>
      </c>
      <c r="D8" s="325">
        <v>0.96499999999999997</v>
      </c>
      <c r="E8" s="325">
        <v>10.79</v>
      </c>
      <c r="F8" s="325">
        <v>365</v>
      </c>
      <c r="G8" s="325">
        <v>56</v>
      </c>
      <c r="H8" s="205">
        <f>ROUND(C8*D8*E8*F8*G8,0)</f>
        <v>63635702</v>
      </c>
    </row>
    <row r="9" spans="1:8" ht="18" customHeight="1" x14ac:dyDescent="0.2">
      <c r="A9" s="233"/>
      <c r="B9" s="204" t="s">
        <v>144</v>
      </c>
      <c r="C9" s="315">
        <v>251</v>
      </c>
      <c r="D9" s="89">
        <v>0.96499999999999997</v>
      </c>
      <c r="E9" s="89">
        <v>10.79</v>
      </c>
      <c r="F9" s="325">
        <v>365</v>
      </c>
      <c r="G9" s="89">
        <v>8</v>
      </c>
      <c r="H9" s="205">
        <f t="shared" ref="H9:H11" si="0">ROUND(C9*D9*E9*F9*G9,0)</f>
        <v>7631420</v>
      </c>
    </row>
    <row r="10" spans="1:8" ht="18" customHeight="1" x14ac:dyDescent="0.2">
      <c r="A10" s="233"/>
      <c r="B10" s="204" t="s">
        <v>145</v>
      </c>
      <c r="C10" s="315">
        <v>201</v>
      </c>
      <c r="D10" s="89">
        <v>0.96499999999999997</v>
      </c>
      <c r="E10" s="89">
        <v>10.79</v>
      </c>
      <c r="F10" s="325">
        <v>365</v>
      </c>
      <c r="G10" s="89">
        <v>1</v>
      </c>
      <c r="H10" s="205">
        <f t="shared" si="0"/>
        <v>763902</v>
      </c>
    </row>
    <row r="11" spans="1:8" ht="18" customHeight="1" x14ac:dyDescent="0.2">
      <c r="A11" s="233"/>
      <c r="B11" s="204" t="s">
        <v>147</v>
      </c>
      <c r="C11" s="315">
        <v>39</v>
      </c>
      <c r="D11" s="89">
        <v>0.96499999999999997</v>
      </c>
      <c r="E11" s="89">
        <v>10.79</v>
      </c>
      <c r="F11" s="325">
        <v>365</v>
      </c>
      <c r="G11" s="89">
        <v>65</v>
      </c>
      <c r="H11" s="205">
        <f t="shared" si="0"/>
        <v>9634287</v>
      </c>
    </row>
    <row r="12" spans="1:8" ht="18" customHeight="1" x14ac:dyDescent="0.2">
      <c r="A12" s="233"/>
      <c r="B12" s="204" t="s">
        <v>154</v>
      </c>
      <c r="C12" s="315">
        <v>28</v>
      </c>
      <c r="D12" s="157"/>
      <c r="E12" s="89">
        <v>10.79</v>
      </c>
      <c r="F12" s="89">
        <v>365</v>
      </c>
      <c r="G12" s="89">
        <v>65</v>
      </c>
      <c r="H12" s="205">
        <f>ROUND(C12*E12*F12*G12,0)</f>
        <v>7167797</v>
      </c>
    </row>
    <row r="13" spans="1:8" ht="18" customHeight="1" x14ac:dyDescent="0.2">
      <c r="A13" s="233"/>
      <c r="B13" s="204" t="s">
        <v>154</v>
      </c>
      <c r="C13" s="315">
        <v>22</v>
      </c>
      <c r="D13" s="157"/>
      <c r="E13" s="89">
        <v>10.79</v>
      </c>
      <c r="F13" s="89">
        <v>365</v>
      </c>
      <c r="G13" s="89">
        <v>65</v>
      </c>
      <c r="H13" s="205">
        <f t="shared" ref="H13:H14" si="1">ROUND(C13*E13*F13*G13,0)</f>
        <v>5631841</v>
      </c>
    </row>
    <row r="14" spans="1:8" ht="18" customHeight="1" x14ac:dyDescent="0.2">
      <c r="A14" s="233"/>
      <c r="B14" s="204" t="s">
        <v>204</v>
      </c>
      <c r="C14" s="315">
        <v>60</v>
      </c>
      <c r="D14" s="157"/>
      <c r="E14" s="89">
        <v>10.79</v>
      </c>
      <c r="F14" s="89">
        <v>365</v>
      </c>
      <c r="G14" s="89">
        <v>65</v>
      </c>
      <c r="H14" s="205">
        <f t="shared" si="1"/>
        <v>15359565</v>
      </c>
    </row>
    <row r="15" spans="1:8" ht="18" customHeight="1" x14ac:dyDescent="0.2">
      <c r="A15" s="233"/>
      <c r="B15" s="204" t="s">
        <v>149</v>
      </c>
      <c r="C15" s="315">
        <v>30</v>
      </c>
      <c r="D15" s="157"/>
      <c r="E15" s="89">
        <v>10.79</v>
      </c>
      <c r="F15" s="89">
        <v>25</v>
      </c>
      <c r="G15" s="157"/>
      <c r="H15" s="328">
        <f>ROUND(C15*E15*F15,0)</f>
        <v>8093</v>
      </c>
    </row>
    <row r="16" spans="1:8" ht="18" customHeight="1" x14ac:dyDescent="0.2">
      <c r="A16" s="233"/>
      <c r="B16" s="204" t="s">
        <v>156</v>
      </c>
      <c r="C16" s="315">
        <v>272</v>
      </c>
      <c r="D16" s="89">
        <v>0.96499999999999997</v>
      </c>
      <c r="E16" s="89">
        <v>10.79</v>
      </c>
      <c r="F16" s="327">
        <v>284</v>
      </c>
      <c r="G16" s="157"/>
      <c r="H16" s="328">
        <f>ROUND(C16*D16*E16*F16,0)</f>
        <v>804333</v>
      </c>
    </row>
    <row r="17" spans="1:10" ht="18" customHeight="1" x14ac:dyDescent="0.2">
      <c r="A17" s="233"/>
      <c r="B17" s="204" t="s">
        <v>157</v>
      </c>
      <c r="C17" s="315">
        <v>162</v>
      </c>
      <c r="D17" s="89">
        <v>0.96499999999999997</v>
      </c>
      <c r="E17" s="89">
        <v>10.79</v>
      </c>
      <c r="F17" s="327">
        <v>569</v>
      </c>
      <c r="G17" s="157"/>
      <c r="H17" s="328">
        <f>ROUND(C17*D17*E17*F17,0)</f>
        <v>959790</v>
      </c>
    </row>
    <row r="18" spans="1:10" ht="18" customHeight="1" x14ac:dyDescent="0.2">
      <c r="A18" s="233"/>
      <c r="B18" s="204" t="s">
        <v>180</v>
      </c>
      <c r="C18" s="315">
        <v>561</v>
      </c>
      <c r="D18" s="157"/>
      <c r="E18" s="89">
        <v>10.79</v>
      </c>
      <c r="F18" s="89"/>
      <c r="G18" s="89"/>
      <c r="H18" s="205">
        <f>C18*E18*F18*G18</f>
        <v>0</v>
      </c>
    </row>
    <row r="19" spans="1:10" ht="18" customHeight="1" x14ac:dyDescent="0.2">
      <c r="A19" s="233"/>
      <c r="B19" s="204" t="s">
        <v>181</v>
      </c>
      <c r="C19" s="317">
        <v>1122</v>
      </c>
      <c r="D19" s="157"/>
      <c r="E19" s="89">
        <v>10.79</v>
      </c>
      <c r="F19" s="89"/>
      <c r="G19" s="89"/>
      <c r="H19" s="205">
        <f>C19*E19*F19*G19</f>
        <v>0</v>
      </c>
    </row>
    <row r="20" spans="1:10" ht="18" customHeight="1" x14ac:dyDescent="0.2">
      <c r="A20" s="230"/>
      <c r="B20" s="204" t="s">
        <v>150</v>
      </c>
      <c r="C20" s="315">
        <v>500</v>
      </c>
      <c r="D20" s="157"/>
      <c r="E20" s="89">
        <v>10.79</v>
      </c>
      <c r="F20" s="89"/>
      <c r="G20" s="89"/>
      <c r="H20" s="205">
        <f>C20*E20*F20*G20</f>
        <v>0</v>
      </c>
    </row>
    <row r="21" spans="1:10" ht="18" customHeight="1" x14ac:dyDescent="0.2">
      <c r="A21" s="230"/>
      <c r="B21" s="204" t="s">
        <v>151</v>
      </c>
      <c r="C21" s="315">
        <v>120</v>
      </c>
      <c r="D21" s="157"/>
      <c r="E21" s="89">
        <v>10.79</v>
      </c>
      <c r="F21" s="89"/>
      <c r="G21" s="89"/>
      <c r="H21" s="205">
        <f>C21*E21*F21*G21</f>
        <v>0</v>
      </c>
    </row>
    <row r="22" spans="1:10" ht="18" customHeight="1" x14ac:dyDescent="0.2">
      <c r="A22" s="230"/>
      <c r="B22" s="204" t="s">
        <v>140</v>
      </c>
      <c r="C22" s="315">
        <v>12</v>
      </c>
      <c r="D22" s="157"/>
      <c r="E22" s="89">
        <v>10.79</v>
      </c>
      <c r="F22" s="89">
        <v>365</v>
      </c>
      <c r="G22" s="89">
        <v>65</v>
      </c>
      <c r="H22" s="205">
        <f>ROUND(C22*E22*F22*G22,0)</f>
        <v>3071913</v>
      </c>
    </row>
    <row r="23" spans="1:10" ht="18" customHeight="1" x14ac:dyDescent="0.2">
      <c r="A23" s="230"/>
      <c r="B23" s="204" t="s">
        <v>152</v>
      </c>
      <c r="C23" s="315">
        <v>28</v>
      </c>
      <c r="D23" s="157"/>
      <c r="E23" s="89">
        <v>10.79</v>
      </c>
      <c r="F23" s="89"/>
      <c r="G23" s="89"/>
      <c r="H23" s="205">
        <f t="shared" ref="H23" si="2">C23*E23*F23*G23</f>
        <v>0</v>
      </c>
    </row>
    <row r="24" spans="1:10" ht="18" customHeight="1" x14ac:dyDescent="0.2">
      <c r="A24" s="230"/>
      <c r="B24" s="319" t="s">
        <v>205</v>
      </c>
      <c r="C24" s="315">
        <v>400</v>
      </c>
      <c r="D24" s="157"/>
      <c r="E24" s="89">
        <v>10.79</v>
      </c>
      <c r="F24" s="89"/>
      <c r="G24" s="89"/>
      <c r="H24" s="205">
        <f>C24*E24*F24*G24</f>
        <v>0</v>
      </c>
    </row>
    <row r="25" spans="1:10" ht="18" customHeight="1" x14ac:dyDescent="0.2">
      <c r="A25" s="230"/>
      <c r="B25" s="320" t="s">
        <v>206</v>
      </c>
      <c r="C25" s="315">
        <v>100</v>
      </c>
      <c r="D25" s="157"/>
      <c r="E25" s="89">
        <v>10.79</v>
      </c>
      <c r="F25" s="89"/>
      <c r="G25" s="89"/>
      <c r="H25" s="205">
        <f>C25*E25*F25*G25</f>
        <v>0</v>
      </c>
    </row>
    <row r="26" spans="1:10" ht="18" customHeight="1" x14ac:dyDescent="0.2">
      <c r="A26" s="230"/>
      <c r="B26" s="320" t="s">
        <v>191</v>
      </c>
      <c r="C26" s="315">
        <v>30</v>
      </c>
      <c r="D26" s="157"/>
      <c r="E26" s="89">
        <v>10.79</v>
      </c>
      <c r="F26" s="89"/>
      <c r="G26" s="89"/>
      <c r="H26" s="205">
        <f>C26*E26*F26*G26</f>
        <v>0</v>
      </c>
    </row>
    <row r="27" spans="1:10" ht="18" customHeight="1" x14ac:dyDescent="0.2">
      <c r="A27" s="230"/>
      <c r="B27" s="320" t="s">
        <v>192</v>
      </c>
      <c r="C27" s="315">
        <v>90</v>
      </c>
      <c r="D27" s="157"/>
      <c r="E27" s="89">
        <v>10.79</v>
      </c>
      <c r="F27" s="89"/>
      <c r="G27" s="89"/>
      <c r="H27" s="205">
        <f>C27*E27*F27*G27</f>
        <v>0</v>
      </c>
    </row>
    <row r="28" spans="1:10" ht="18" customHeight="1" x14ac:dyDescent="0.2">
      <c r="A28" s="230"/>
      <c r="B28" s="204" t="s">
        <v>153</v>
      </c>
      <c r="C28" s="315">
        <v>23</v>
      </c>
      <c r="D28" s="157"/>
      <c r="E28" s="89">
        <v>10.79</v>
      </c>
      <c r="F28" s="89">
        <v>788</v>
      </c>
      <c r="G28" s="157"/>
      <c r="H28" s="328">
        <f>ROUND(C28*E28*F28,0)</f>
        <v>195558</v>
      </c>
      <c r="I28" s="195"/>
    </row>
    <row r="29" spans="1:10" ht="18" customHeight="1" x14ac:dyDescent="0.2">
      <c r="A29" s="230"/>
      <c r="B29" s="204" t="s">
        <v>215</v>
      </c>
      <c r="C29" s="157"/>
      <c r="D29" s="157"/>
      <c r="E29" s="157"/>
      <c r="F29" s="157"/>
      <c r="G29" s="157"/>
      <c r="H29" s="205">
        <f>ROUND((SUM(H8:H28))*0.086,0)</f>
        <v>9878321</v>
      </c>
    </row>
    <row r="30" spans="1:10" ht="18" customHeight="1" x14ac:dyDescent="0.2">
      <c r="A30" s="230"/>
      <c r="B30" s="204" t="s">
        <v>216</v>
      </c>
      <c r="C30" s="157"/>
      <c r="D30" s="157"/>
      <c r="E30" s="157"/>
      <c r="F30" s="157"/>
      <c r="G30" s="157"/>
      <c r="H30" s="205">
        <f>ROUND((SUM(H8:H28))*0.021,0)</f>
        <v>2412148</v>
      </c>
    </row>
    <row r="31" spans="1:10" ht="18" customHeight="1" x14ac:dyDescent="0.2">
      <c r="A31" s="230"/>
      <c r="B31" s="212" t="s">
        <v>168</v>
      </c>
      <c r="C31" s="331">
        <v>355</v>
      </c>
      <c r="D31" s="157"/>
      <c r="E31" s="157"/>
      <c r="F31" s="89">
        <v>17061</v>
      </c>
      <c r="G31" s="157"/>
      <c r="H31" s="205">
        <f>ROUND(C31*F31,0)</f>
        <v>6056655</v>
      </c>
      <c r="J31" s="205">
        <v>8303750</v>
      </c>
    </row>
    <row r="32" spans="1:10" ht="18" customHeight="1" x14ac:dyDescent="0.2">
      <c r="A32" s="230"/>
      <c r="B32" s="212" t="s">
        <v>169</v>
      </c>
      <c r="C32" s="331">
        <v>462</v>
      </c>
      <c r="D32" s="157"/>
      <c r="E32" s="157"/>
      <c r="F32" s="89">
        <v>17108</v>
      </c>
      <c r="G32" s="157"/>
      <c r="H32" s="205">
        <f t="shared" ref="H32:H34" si="3">ROUND(C32*F32,0)</f>
        <v>7903896</v>
      </c>
      <c r="J32" s="205">
        <v>10842325</v>
      </c>
    </row>
    <row r="33" spans="1:10" ht="18" customHeight="1" x14ac:dyDescent="0.2">
      <c r="A33" s="230"/>
      <c r="B33" s="212" t="s">
        <v>170</v>
      </c>
      <c r="C33" s="331">
        <v>519</v>
      </c>
      <c r="D33" s="157"/>
      <c r="E33" s="157"/>
      <c r="F33" s="89">
        <v>16883</v>
      </c>
      <c r="G33" s="157"/>
      <c r="H33" s="205">
        <f t="shared" si="3"/>
        <v>8762277</v>
      </c>
      <c r="J33" s="205">
        <v>12147200</v>
      </c>
    </row>
    <row r="34" spans="1:10" ht="18" customHeight="1" thickBot="1" x14ac:dyDescent="0.25">
      <c r="A34" s="231"/>
      <c r="B34" s="213" t="s">
        <v>171</v>
      </c>
      <c r="C34" s="332">
        <v>440</v>
      </c>
      <c r="D34" s="214"/>
      <c r="E34" s="214"/>
      <c r="F34" s="215">
        <v>26119</v>
      </c>
      <c r="G34" s="157"/>
      <c r="H34" s="217">
        <f t="shared" si="3"/>
        <v>11492360</v>
      </c>
      <c r="J34" s="217">
        <v>10439000</v>
      </c>
    </row>
    <row r="35" spans="1:10" ht="18" customHeight="1" thickBot="1" x14ac:dyDescent="0.25">
      <c r="A35" s="207" t="s">
        <v>160</v>
      </c>
      <c r="B35" s="200"/>
      <c r="C35" s="218"/>
      <c r="D35" s="218"/>
      <c r="E35" s="218"/>
      <c r="F35" s="218"/>
      <c r="G35" s="218"/>
      <c r="H35" s="234">
        <f>SUM(H36:H53)</f>
        <v>250020250</v>
      </c>
    </row>
    <row r="36" spans="1:10" ht="18" customHeight="1" x14ac:dyDescent="0.2">
      <c r="A36" s="233"/>
      <c r="B36" s="202" t="s">
        <v>161</v>
      </c>
      <c r="C36" s="210"/>
      <c r="D36" s="210"/>
      <c r="E36" s="210"/>
      <c r="F36" s="210"/>
      <c r="G36" s="210"/>
      <c r="H36" s="209"/>
    </row>
    <row r="37" spans="1:10" ht="18" customHeight="1" x14ac:dyDescent="0.2">
      <c r="A37" s="233"/>
      <c r="B37" s="204" t="s">
        <v>143</v>
      </c>
      <c r="C37" s="317">
        <v>1052</v>
      </c>
      <c r="D37" s="89">
        <v>0.96499999999999997</v>
      </c>
      <c r="E37" s="89">
        <v>10.73</v>
      </c>
      <c r="F37" s="89">
        <v>269</v>
      </c>
      <c r="G37" s="89">
        <v>56</v>
      </c>
      <c r="H37" s="205">
        <f t="shared" ref="H37:H40" si="4">ROUND(C37*D37*E37*F37*G37,0)</f>
        <v>164090365</v>
      </c>
    </row>
    <row r="38" spans="1:10" ht="18" customHeight="1" x14ac:dyDescent="0.2">
      <c r="A38" s="233"/>
      <c r="B38" s="204" t="s">
        <v>144</v>
      </c>
      <c r="C38" s="315">
        <v>785</v>
      </c>
      <c r="D38" s="89">
        <v>0.96499999999999997</v>
      </c>
      <c r="E38" s="89">
        <v>10.73</v>
      </c>
      <c r="F38" s="89">
        <v>269</v>
      </c>
      <c r="G38" s="89">
        <v>8</v>
      </c>
      <c r="H38" s="205">
        <f t="shared" si="4"/>
        <v>17491979</v>
      </c>
    </row>
    <row r="39" spans="1:10" ht="18" customHeight="1" x14ac:dyDescent="0.2">
      <c r="A39" s="233"/>
      <c r="B39" s="204" t="s">
        <v>145</v>
      </c>
      <c r="C39" s="315">
        <v>543</v>
      </c>
      <c r="D39" s="89">
        <v>0.96499999999999997</v>
      </c>
      <c r="E39" s="89">
        <v>10.73</v>
      </c>
      <c r="F39" s="89">
        <v>269</v>
      </c>
      <c r="G39" s="89">
        <v>1</v>
      </c>
      <c r="H39" s="205">
        <f t="shared" si="4"/>
        <v>1512443</v>
      </c>
    </row>
    <row r="40" spans="1:10" ht="18" customHeight="1" x14ac:dyDescent="0.2">
      <c r="A40" s="233"/>
      <c r="B40" s="204" t="s">
        <v>162</v>
      </c>
      <c r="C40" s="315">
        <v>197</v>
      </c>
      <c r="D40" s="89">
        <v>0.96499999999999997</v>
      </c>
      <c r="E40" s="89">
        <v>10.73</v>
      </c>
      <c r="F40" s="89">
        <v>269</v>
      </c>
      <c r="G40" s="89">
        <v>65</v>
      </c>
      <c r="H40" s="205">
        <f t="shared" si="4"/>
        <v>35666369</v>
      </c>
    </row>
    <row r="41" spans="1:10" ht="18" customHeight="1" x14ac:dyDescent="0.2">
      <c r="A41" s="233"/>
      <c r="B41" s="204" t="s">
        <v>214</v>
      </c>
      <c r="C41" s="315">
        <v>15</v>
      </c>
      <c r="D41" s="157"/>
      <c r="E41" s="89">
        <v>10.73</v>
      </c>
      <c r="F41" s="89">
        <v>269</v>
      </c>
      <c r="G41" s="89">
        <v>65</v>
      </c>
      <c r="H41" s="205">
        <f>ROUND(C41*E41*F41*G41,0)</f>
        <v>2814211</v>
      </c>
    </row>
    <row r="42" spans="1:10" ht="18" customHeight="1" x14ac:dyDescent="0.2">
      <c r="A42" s="233"/>
      <c r="B42" s="204" t="s">
        <v>197</v>
      </c>
      <c r="C42" s="315">
        <v>24</v>
      </c>
      <c r="D42" s="157"/>
      <c r="E42" s="89">
        <v>10.73</v>
      </c>
      <c r="F42" s="89">
        <v>269</v>
      </c>
      <c r="G42" s="89">
        <v>65</v>
      </c>
      <c r="H42" s="205">
        <f>ROUND(C42*E42*F42*G42,0)</f>
        <v>4502737</v>
      </c>
    </row>
    <row r="43" spans="1:10" ht="18" customHeight="1" x14ac:dyDescent="0.2">
      <c r="A43" s="233"/>
      <c r="B43" s="204" t="s">
        <v>163</v>
      </c>
      <c r="C43" s="315">
        <v>30</v>
      </c>
      <c r="D43" s="157"/>
      <c r="E43" s="89">
        <v>10.73</v>
      </c>
      <c r="F43" s="89">
        <v>12</v>
      </c>
      <c r="G43" s="157"/>
      <c r="H43" s="205">
        <f>ROUND(C43*E43*F43,0)</f>
        <v>3863</v>
      </c>
    </row>
    <row r="44" spans="1:10" ht="18" customHeight="1" x14ac:dyDescent="0.2">
      <c r="A44" s="233"/>
      <c r="B44" s="204" t="s">
        <v>164</v>
      </c>
      <c r="C44" s="315">
        <v>187</v>
      </c>
      <c r="D44" s="157"/>
      <c r="E44" s="89">
        <v>10.73</v>
      </c>
      <c r="F44" s="89"/>
      <c r="G44" s="89"/>
      <c r="H44" s="205">
        <f>C44*E44*F44*G44</f>
        <v>0</v>
      </c>
    </row>
    <row r="45" spans="1:10" ht="18" customHeight="1" x14ac:dyDescent="0.2">
      <c r="A45" s="233"/>
      <c r="B45" s="204" t="s">
        <v>154</v>
      </c>
      <c r="C45" s="315">
        <v>50</v>
      </c>
      <c r="D45" s="157"/>
      <c r="E45" s="89">
        <v>10.73</v>
      </c>
      <c r="F45" s="89"/>
      <c r="G45" s="89"/>
      <c r="H45" s="205">
        <f t="shared" ref="H45:H51" si="5">C45*E45*F45*G45</f>
        <v>0</v>
      </c>
    </row>
    <row r="46" spans="1:10" ht="18" customHeight="1" x14ac:dyDescent="0.2">
      <c r="A46" s="233"/>
      <c r="B46" s="204" t="s">
        <v>155</v>
      </c>
      <c r="C46" s="315">
        <v>7</v>
      </c>
      <c r="D46" s="157"/>
      <c r="E46" s="89">
        <v>10.73</v>
      </c>
      <c r="F46" s="89"/>
      <c r="G46" s="89"/>
      <c r="H46" s="205">
        <f t="shared" si="5"/>
        <v>0</v>
      </c>
    </row>
    <row r="47" spans="1:10" ht="18" customHeight="1" x14ac:dyDescent="0.2">
      <c r="A47" s="233"/>
      <c r="B47" s="204" t="s">
        <v>155</v>
      </c>
      <c r="C47" s="315">
        <v>180</v>
      </c>
      <c r="D47" s="157"/>
      <c r="E47" s="89">
        <v>10.73</v>
      </c>
      <c r="F47" s="89"/>
      <c r="G47" s="89"/>
      <c r="H47" s="205">
        <f t="shared" si="5"/>
        <v>0</v>
      </c>
    </row>
    <row r="48" spans="1:10" ht="18" customHeight="1" x14ac:dyDescent="0.2">
      <c r="A48" s="233"/>
      <c r="B48" s="204" t="s">
        <v>207</v>
      </c>
      <c r="C48" s="315">
        <v>48</v>
      </c>
      <c r="D48" s="157"/>
      <c r="E48" s="89">
        <v>10.73</v>
      </c>
      <c r="F48" s="89">
        <v>11354</v>
      </c>
      <c r="G48" s="157"/>
      <c r="H48" s="205">
        <f>ROUND(C48*E48*F48,0)</f>
        <v>5847764</v>
      </c>
    </row>
    <row r="49" spans="1:9" ht="18" customHeight="1" x14ac:dyDescent="0.2">
      <c r="A49" s="233"/>
      <c r="B49" s="204" t="s">
        <v>207</v>
      </c>
      <c r="C49" s="315">
        <v>20</v>
      </c>
      <c r="D49" s="157"/>
      <c r="E49" s="89">
        <v>10.73</v>
      </c>
      <c r="F49" s="89"/>
      <c r="G49" s="89"/>
      <c r="H49" s="205">
        <f t="shared" si="5"/>
        <v>0</v>
      </c>
    </row>
    <row r="50" spans="1:9" ht="18" customHeight="1" x14ac:dyDescent="0.2">
      <c r="A50" s="233"/>
      <c r="B50" s="204" t="s">
        <v>165</v>
      </c>
      <c r="C50" s="315">
        <v>500</v>
      </c>
      <c r="D50" s="157"/>
      <c r="E50" s="89">
        <v>10.73</v>
      </c>
      <c r="F50" s="89"/>
      <c r="G50" s="89"/>
      <c r="H50" s="205">
        <f t="shared" si="5"/>
        <v>0</v>
      </c>
    </row>
    <row r="51" spans="1:9" ht="18" customHeight="1" x14ac:dyDescent="0.2">
      <c r="A51" s="233"/>
      <c r="B51" s="204" t="s">
        <v>166</v>
      </c>
      <c r="C51" s="315">
        <v>250</v>
      </c>
      <c r="D51" s="157"/>
      <c r="E51" s="89">
        <v>10.73</v>
      </c>
      <c r="F51" s="89"/>
      <c r="G51" s="89"/>
      <c r="H51" s="205">
        <f t="shared" si="5"/>
        <v>0</v>
      </c>
    </row>
    <row r="52" spans="1:9" ht="18" customHeight="1" x14ac:dyDescent="0.2">
      <c r="A52" s="233"/>
      <c r="B52" s="204" t="s">
        <v>215</v>
      </c>
      <c r="C52" s="157"/>
      <c r="D52" s="157"/>
      <c r="E52" s="157"/>
      <c r="F52" s="157"/>
      <c r="G52" s="157"/>
      <c r="H52" s="205">
        <f>ROUND(SUM(H37:H51)*0.061,0)</f>
        <v>14147714</v>
      </c>
    </row>
    <row r="53" spans="1:9" ht="18" customHeight="1" thickBot="1" x14ac:dyDescent="0.25">
      <c r="A53" s="235"/>
      <c r="B53" s="213" t="s">
        <v>217</v>
      </c>
      <c r="C53" s="214"/>
      <c r="D53" s="214"/>
      <c r="E53" s="214"/>
      <c r="F53" s="214"/>
      <c r="G53" s="214"/>
      <c r="H53" s="217">
        <f>ROUND(SUM(H37:H51)*0.017,0)</f>
        <v>3942805</v>
      </c>
    </row>
    <row r="54" spans="1:9" ht="18" customHeight="1" thickBot="1" x14ac:dyDescent="0.25">
      <c r="A54" s="207" t="s">
        <v>174</v>
      </c>
      <c r="B54" s="208"/>
      <c r="C54" s="87"/>
      <c r="D54" s="87"/>
      <c r="E54" s="87"/>
      <c r="F54" s="87"/>
      <c r="G54" s="87"/>
      <c r="H54" s="232">
        <f>SUM(H55:H72)</f>
        <v>14011962</v>
      </c>
    </row>
    <row r="55" spans="1:9" ht="18" customHeight="1" x14ac:dyDescent="0.2">
      <c r="A55" s="233"/>
      <c r="B55" s="219" t="s">
        <v>173</v>
      </c>
      <c r="C55" s="210"/>
      <c r="D55" s="210"/>
      <c r="E55" s="210"/>
      <c r="F55" s="221"/>
      <c r="G55" s="210"/>
      <c r="H55" s="203">
        <v>9973960</v>
      </c>
      <c r="I55" s="220"/>
    </row>
    <row r="56" spans="1:9" ht="18" customHeight="1" x14ac:dyDescent="0.2">
      <c r="A56" s="233"/>
      <c r="B56" s="212" t="s">
        <v>172</v>
      </c>
      <c r="C56" s="315">
        <v>30</v>
      </c>
      <c r="D56" s="157"/>
      <c r="E56" s="89">
        <v>10.72</v>
      </c>
      <c r="F56" s="89">
        <v>686</v>
      </c>
      <c r="G56" s="157"/>
      <c r="H56" s="205">
        <f t="shared" ref="H56:H57" si="6">ROUND(C56*E56*F56,0)</f>
        <v>220618</v>
      </c>
    </row>
    <row r="57" spans="1:9" ht="18" customHeight="1" x14ac:dyDescent="0.2">
      <c r="A57" s="233"/>
      <c r="B57" s="222" t="s">
        <v>175</v>
      </c>
      <c r="C57" s="315">
        <v>8</v>
      </c>
      <c r="D57" s="157"/>
      <c r="E57" s="89">
        <v>10.72</v>
      </c>
      <c r="F57" s="199">
        <v>1082</v>
      </c>
      <c r="G57" s="157"/>
      <c r="H57" s="205">
        <f t="shared" si="6"/>
        <v>92792</v>
      </c>
    </row>
    <row r="58" spans="1:9" ht="18" customHeight="1" x14ac:dyDescent="0.2">
      <c r="A58" s="233"/>
      <c r="B58" s="222" t="s">
        <v>176</v>
      </c>
      <c r="C58" s="315">
        <v>120</v>
      </c>
      <c r="D58" s="157"/>
      <c r="E58" s="89">
        <v>10.72</v>
      </c>
      <c r="F58" s="89"/>
      <c r="G58" s="89"/>
      <c r="H58" s="205">
        <f t="shared" ref="H58:H66" si="7">C58*E58*F58*G58</f>
        <v>0</v>
      </c>
    </row>
    <row r="59" spans="1:9" ht="18" customHeight="1" x14ac:dyDescent="0.2">
      <c r="A59" s="233"/>
      <c r="B59" s="222" t="s">
        <v>203</v>
      </c>
      <c r="C59" s="315">
        <v>30</v>
      </c>
      <c r="D59" s="157"/>
      <c r="E59" s="89">
        <v>10.72</v>
      </c>
      <c r="F59" s="89"/>
      <c r="G59" s="89"/>
      <c r="H59" s="205">
        <f t="shared" si="7"/>
        <v>0</v>
      </c>
    </row>
    <row r="60" spans="1:9" ht="18" customHeight="1" x14ac:dyDescent="0.2">
      <c r="A60" s="233"/>
      <c r="B60" s="204" t="s">
        <v>148</v>
      </c>
      <c r="C60" s="315">
        <v>50</v>
      </c>
      <c r="D60" s="157"/>
      <c r="E60" s="89">
        <v>10.72</v>
      </c>
      <c r="F60" s="89">
        <v>124</v>
      </c>
      <c r="G60" s="89"/>
      <c r="H60" s="205">
        <f t="shared" ref="H60:H62" si="8">ROUND(C60*E60*F60,0)</f>
        <v>66464</v>
      </c>
    </row>
    <row r="61" spans="1:9" ht="18" customHeight="1" x14ac:dyDescent="0.2">
      <c r="A61" s="233"/>
      <c r="B61" s="204" t="s">
        <v>212</v>
      </c>
      <c r="C61" s="315">
        <v>22</v>
      </c>
      <c r="D61" s="157"/>
      <c r="E61" s="89">
        <v>10.72</v>
      </c>
      <c r="F61" s="199">
        <v>1212</v>
      </c>
      <c r="G61" s="157"/>
      <c r="H61" s="205">
        <f t="shared" si="8"/>
        <v>285838</v>
      </c>
    </row>
    <row r="62" spans="1:9" ht="18" customHeight="1" x14ac:dyDescent="0.2">
      <c r="A62" s="233"/>
      <c r="B62" s="204" t="s">
        <v>177</v>
      </c>
      <c r="C62" s="315">
        <v>48</v>
      </c>
      <c r="D62" s="157"/>
      <c r="E62" s="89">
        <v>10.72</v>
      </c>
      <c r="F62" s="199">
        <v>1017</v>
      </c>
      <c r="G62" s="157"/>
      <c r="H62" s="205">
        <f t="shared" si="8"/>
        <v>523308</v>
      </c>
    </row>
    <row r="63" spans="1:9" ht="18" customHeight="1" x14ac:dyDescent="0.2">
      <c r="A63" s="233"/>
      <c r="B63" s="204" t="s">
        <v>178</v>
      </c>
      <c r="C63" s="315">
        <v>180</v>
      </c>
      <c r="D63" s="157"/>
      <c r="E63" s="89">
        <v>10.72</v>
      </c>
      <c r="F63" s="89"/>
      <c r="G63" s="89"/>
      <c r="H63" s="205">
        <f t="shared" si="7"/>
        <v>0</v>
      </c>
    </row>
    <row r="64" spans="1:9" ht="18" customHeight="1" x14ac:dyDescent="0.2">
      <c r="A64" s="233"/>
      <c r="B64" s="204" t="s">
        <v>209</v>
      </c>
      <c r="C64" s="315">
        <v>610</v>
      </c>
      <c r="D64" s="157"/>
      <c r="E64" s="89">
        <v>10.72</v>
      </c>
      <c r="F64" s="89"/>
      <c r="G64" s="89"/>
      <c r="H64" s="205">
        <f t="shared" si="7"/>
        <v>0</v>
      </c>
    </row>
    <row r="65" spans="1:8" ht="18" customHeight="1" x14ac:dyDescent="0.2">
      <c r="A65" s="233"/>
      <c r="B65" s="204" t="s">
        <v>210</v>
      </c>
      <c r="C65" s="315">
        <v>297</v>
      </c>
      <c r="D65" s="157"/>
      <c r="E65" s="89">
        <v>10.72</v>
      </c>
      <c r="F65" s="89"/>
      <c r="G65" s="89"/>
      <c r="H65" s="205">
        <f t="shared" si="7"/>
        <v>0</v>
      </c>
    </row>
    <row r="66" spans="1:8" ht="18" customHeight="1" x14ac:dyDescent="0.2">
      <c r="A66" s="233"/>
      <c r="B66" s="204" t="s">
        <v>211</v>
      </c>
      <c r="C66" s="315">
        <v>120</v>
      </c>
      <c r="D66" s="157"/>
      <c r="E66" s="89">
        <v>10.72</v>
      </c>
      <c r="F66" s="89"/>
      <c r="G66" s="89"/>
      <c r="H66" s="205">
        <f t="shared" si="7"/>
        <v>0</v>
      </c>
    </row>
    <row r="67" spans="1:8" ht="18" customHeight="1" x14ac:dyDescent="0.2">
      <c r="A67" s="233"/>
      <c r="B67" s="204" t="s">
        <v>215</v>
      </c>
      <c r="C67" s="157"/>
      <c r="D67" s="157"/>
      <c r="E67" s="157"/>
      <c r="F67" s="157"/>
      <c r="G67" s="157"/>
      <c r="H67" s="205">
        <f>ROUND(SUM(H55:H66)*0.086,0)</f>
        <v>960016</v>
      </c>
    </row>
    <row r="68" spans="1:8" ht="18" customHeight="1" x14ac:dyDescent="0.2">
      <c r="A68" s="233"/>
      <c r="B68" s="204" t="s">
        <v>217</v>
      </c>
      <c r="C68" s="157"/>
      <c r="D68" s="157"/>
      <c r="E68" s="157"/>
      <c r="F68" s="157"/>
      <c r="G68" s="157"/>
      <c r="H68" s="205">
        <f>ROUND(SUM(H55:H66)*0.021,0)</f>
        <v>234423</v>
      </c>
    </row>
    <row r="69" spans="1:8" ht="18" customHeight="1" x14ac:dyDescent="0.2">
      <c r="A69" s="230"/>
      <c r="B69" s="212" t="s">
        <v>168</v>
      </c>
      <c r="C69" s="316">
        <v>355</v>
      </c>
      <c r="D69" s="157"/>
      <c r="E69" s="157"/>
      <c r="F69" s="89">
        <v>840</v>
      </c>
      <c r="G69" s="157"/>
      <c r="H69" s="205">
        <f t="shared" ref="H69:H72" si="9">ROUND(C69*F69,0)</f>
        <v>298200</v>
      </c>
    </row>
    <row r="70" spans="1:8" ht="18" customHeight="1" x14ac:dyDescent="0.2">
      <c r="A70" s="230"/>
      <c r="B70" s="212" t="s">
        <v>169</v>
      </c>
      <c r="C70" s="316">
        <v>462</v>
      </c>
      <c r="D70" s="157"/>
      <c r="E70" s="157"/>
      <c r="F70" s="89">
        <v>973</v>
      </c>
      <c r="G70" s="157"/>
      <c r="H70" s="205">
        <f t="shared" si="9"/>
        <v>449526</v>
      </c>
    </row>
    <row r="71" spans="1:8" ht="18" customHeight="1" x14ac:dyDescent="0.2">
      <c r="A71" s="230"/>
      <c r="B71" s="212" t="s">
        <v>170</v>
      </c>
      <c r="C71" s="316">
        <v>519</v>
      </c>
      <c r="D71" s="157"/>
      <c r="E71" s="157"/>
      <c r="F71" s="89">
        <v>863</v>
      </c>
      <c r="G71" s="157"/>
      <c r="H71" s="205">
        <f t="shared" si="9"/>
        <v>447897</v>
      </c>
    </row>
    <row r="72" spans="1:8" ht="18" customHeight="1" thickBot="1" x14ac:dyDescent="0.25">
      <c r="A72" s="230"/>
      <c r="B72" s="213" t="s">
        <v>171</v>
      </c>
      <c r="C72" s="318">
        <v>440</v>
      </c>
      <c r="D72" s="214"/>
      <c r="E72" s="214"/>
      <c r="F72" s="215">
        <v>1043</v>
      </c>
      <c r="G72" s="329"/>
      <c r="H72" s="217">
        <f t="shared" si="9"/>
        <v>458920</v>
      </c>
    </row>
    <row r="73" spans="1:8" ht="18" customHeight="1" thickBot="1" x14ac:dyDescent="0.25">
      <c r="A73" s="207" t="s">
        <v>67</v>
      </c>
      <c r="B73" s="87"/>
      <c r="C73" s="201"/>
      <c r="D73" s="201"/>
      <c r="E73" s="201"/>
      <c r="F73" s="201"/>
      <c r="G73" s="226"/>
      <c r="H73" s="232">
        <f>SUM(H74:H75)</f>
        <v>0</v>
      </c>
    </row>
    <row r="74" spans="1:8" ht="18" customHeight="1" x14ac:dyDescent="0.2">
      <c r="A74" s="233"/>
      <c r="B74" s="202" t="s">
        <v>158</v>
      </c>
      <c r="C74" s="198"/>
      <c r="D74" s="198"/>
      <c r="E74" s="198"/>
      <c r="F74" s="198"/>
      <c r="G74" s="198"/>
      <c r="H74" s="203"/>
    </row>
    <row r="75" spans="1:8" ht="18" customHeight="1" thickBot="1" x14ac:dyDescent="0.25">
      <c r="A75" s="233"/>
      <c r="B75" s="223"/>
      <c r="C75" s="215"/>
      <c r="D75" s="215"/>
      <c r="E75" s="215"/>
      <c r="F75" s="215"/>
      <c r="G75" s="215"/>
      <c r="H75" s="217">
        <f>C75*D75*E75*G75</f>
        <v>0</v>
      </c>
    </row>
    <row r="76" spans="1:8" ht="18" customHeight="1" thickBot="1" x14ac:dyDescent="0.25">
      <c r="A76" s="207" t="s">
        <v>23</v>
      </c>
      <c r="B76" s="87"/>
      <c r="C76" s="201"/>
      <c r="D76" s="201"/>
      <c r="E76" s="201"/>
      <c r="F76" s="201"/>
      <c r="G76" s="201"/>
      <c r="H76" s="232">
        <f>SUM(H77:H77)</f>
        <v>10809000</v>
      </c>
    </row>
    <row r="77" spans="1:8" ht="18" customHeight="1" thickBot="1" x14ac:dyDescent="0.25">
      <c r="A77" s="235"/>
      <c r="B77" s="224" t="s">
        <v>179</v>
      </c>
      <c r="C77" s="225"/>
      <c r="D77" s="226"/>
      <c r="E77" s="226"/>
      <c r="F77" s="225"/>
      <c r="G77" s="225"/>
      <c r="H77" s="227">
        <v>10809000</v>
      </c>
    </row>
  </sheetData>
  <mergeCells count="1">
    <mergeCell ref="A4:B4"/>
  </mergeCells>
  <phoneticPr fontId="1"/>
  <pageMargins left="0.9055118110236221" right="0.9055118110236221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5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topLeftCell="A29" zoomScale="80" zoomScaleNormal="75" zoomScaleSheetLayoutView="80" workbookViewId="0">
      <selection activeCell="I36" sqref="I36"/>
    </sheetView>
  </sheetViews>
  <sheetFormatPr defaultColWidth="9" defaultRowHeight="27" customHeight="1" x14ac:dyDescent="0.2"/>
  <cols>
    <col min="1" max="1" width="24.1640625" style="7" customWidth="1"/>
    <col min="2" max="2" width="19.08203125" style="79" customWidth="1"/>
    <col min="3" max="3" width="17.4140625" style="79" customWidth="1"/>
    <col min="4" max="7" width="13.1640625" style="79" customWidth="1"/>
    <col min="8" max="8" width="17.4140625" style="79" customWidth="1"/>
    <col min="9" max="13" width="14.08203125" style="6" customWidth="1"/>
    <col min="14" max="14" width="14.08203125" style="80" customWidth="1"/>
    <col min="15" max="15" width="14.1640625" style="7" customWidth="1"/>
    <col min="16" max="16384" width="9" style="7"/>
  </cols>
  <sheetData>
    <row r="1" spans="1:14" ht="27" customHeight="1" x14ac:dyDescent="0.2">
      <c r="A1" s="2" t="s">
        <v>34</v>
      </c>
      <c r="B1" s="3"/>
      <c r="C1" s="3"/>
      <c r="D1" s="4" t="s">
        <v>59</v>
      </c>
      <c r="E1" s="3"/>
      <c r="F1" s="3"/>
      <c r="G1" s="3"/>
      <c r="H1" s="3"/>
      <c r="I1" s="3"/>
      <c r="J1" s="5"/>
      <c r="K1" s="5"/>
      <c r="N1" s="313" t="s">
        <v>184</v>
      </c>
    </row>
    <row r="2" spans="1:14" ht="16.5" customHeight="1" x14ac:dyDescent="0.2">
      <c r="A2" s="363" t="s">
        <v>2</v>
      </c>
      <c r="B2" s="365" t="s">
        <v>3</v>
      </c>
      <c r="C2" s="367" t="s">
        <v>4</v>
      </c>
      <c r="D2" s="369" t="s">
        <v>5</v>
      </c>
      <c r="E2" s="369"/>
      <c r="F2" s="369"/>
      <c r="G2" s="370"/>
      <c r="H2" s="371" t="s">
        <v>6</v>
      </c>
      <c r="I2" s="360" t="s">
        <v>7</v>
      </c>
      <c r="J2" s="361"/>
      <c r="K2" s="361"/>
      <c r="L2" s="361"/>
      <c r="M2" s="361"/>
      <c r="N2" s="362"/>
    </row>
    <row r="3" spans="1:14" ht="34.5" customHeight="1" thickBot="1" x14ac:dyDescent="0.25">
      <c r="A3" s="364"/>
      <c r="B3" s="366"/>
      <c r="C3" s="368"/>
      <c r="D3" s="127" t="s">
        <v>8</v>
      </c>
      <c r="E3" s="128" t="s">
        <v>9</v>
      </c>
      <c r="F3" s="129" t="s">
        <v>63</v>
      </c>
      <c r="G3" s="130" t="s">
        <v>10</v>
      </c>
      <c r="H3" s="372"/>
      <c r="I3" s="131" t="s">
        <v>11</v>
      </c>
      <c r="J3" s="132" t="s">
        <v>12</v>
      </c>
      <c r="K3" s="133" t="s">
        <v>13</v>
      </c>
      <c r="L3" s="133" t="s">
        <v>14</v>
      </c>
      <c r="M3" s="134" t="s">
        <v>15</v>
      </c>
      <c r="N3" s="135" t="s">
        <v>10</v>
      </c>
    </row>
    <row r="4" spans="1:14" s="4" customFormat="1" ht="25.5" customHeight="1" thickTop="1" thickBot="1" x14ac:dyDescent="0.25">
      <c r="A4" s="137" t="s">
        <v>16</v>
      </c>
      <c r="B4" s="105">
        <f t="shared" ref="B4:G4" si="0">SUM(B5,B6,B14,B36)</f>
        <v>0</v>
      </c>
      <c r="C4" s="106">
        <f t="shared" si="0"/>
        <v>0</v>
      </c>
      <c r="D4" s="107">
        <f t="shared" si="0"/>
        <v>0</v>
      </c>
      <c r="E4" s="108">
        <f t="shared" si="0"/>
        <v>0</v>
      </c>
      <c r="F4" s="108">
        <f t="shared" si="0"/>
        <v>0</v>
      </c>
      <c r="G4" s="109">
        <f t="shared" si="0"/>
        <v>0</v>
      </c>
      <c r="H4" s="99"/>
      <c r="I4" s="100"/>
      <c r="J4" s="101"/>
      <c r="K4" s="102"/>
      <c r="L4" s="102"/>
      <c r="M4" s="103"/>
      <c r="N4" s="104"/>
    </row>
    <row r="5" spans="1:14" s="4" customFormat="1" ht="25.5" customHeight="1" thickTop="1" thickBot="1" x14ac:dyDescent="0.25">
      <c r="A5" s="323" t="s">
        <v>40</v>
      </c>
      <c r="B5" s="136">
        <f t="shared" ref="B5" si="1">C5*H5</f>
        <v>0</v>
      </c>
      <c r="C5" s="112">
        <f>SUM(D5:G5)</f>
        <v>0</v>
      </c>
      <c r="D5" s="139"/>
      <c r="E5" s="140"/>
      <c r="F5" s="140"/>
      <c r="G5" s="141"/>
      <c r="H5" s="138">
        <f>SUM(I5:N5)</f>
        <v>0</v>
      </c>
      <c r="I5" s="142"/>
      <c r="J5" s="143"/>
      <c r="K5" s="144"/>
      <c r="L5" s="144"/>
      <c r="M5" s="145"/>
      <c r="N5" s="146"/>
    </row>
    <row r="6" spans="1:14" s="4" customFormat="1" ht="25.5" customHeight="1" thickTop="1" thickBot="1" x14ac:dyDescent="0.25">
      <c r="A6" s="58" t="s">
        <v>41</v>
      </c>
      <c r="B6" s="8">
        <f>SUM(B7:B13)</f>
        <v>0</v>
      </c>
      <c r="C6" s="9">
        <f>SUM(C7:C13)</f>
        <v>0</v>
      </c>
      <c r="D6" s="10">
        <f t="shared" ref="D6:G6" si="2">SUM(D7:D13)</f>
        <v>0</v>
      </c>
      <c r="E6" s="11">
        <f t="shared" si="2"/>
        <v>0</v>
      </c>
      <c r="F6" s="11">
        <f t="shared" si="2"/>
        <v>0</v>
      </c>
      <c r="G6" s="12">
        <f t="shared" si="2"/>
        <v>0</v>
      </c>
      <c r="H6" s="13"/>
      <c r="I6" s="14"/>
      <c r="J6" s="15"/>
      <c r="K6" s="16"/>
      <c r="L6" s="16"/>
      <c r="M6" s="17"/>
      <c r="N6" s="18"/>
    </row>
    <row r="7" spans="1:14" ht="19.5" customHeight="1" thickTop="1" x14ac:dyDescent="0.2">
      <c r="A7" s="19"/>
      <c r="B7" s="20">
        <f t="shared" ref="B7:B13" si="3">C7*H7</f>
        <v>0</v>
      </c>
      <c r="C7" s="21">
        <f>SUM(D7:G7)</f>
        <v>0</v>
      </c>
      <c r="D7" s="22"/>
      <c r="E7" s="23"/>
      <c r="F7" s="23"/>
      <c r="G7" s="24"/>
      <c r="H7" s="21">
        <f>SUM(I7:N7)</f>
        <v>0</v>
      </c>
      <c r="I7" s="25"/>
      <c r="J7" s="26"/>
      <c r="K7" s="27"/>
      <c r="L7" s="27"/>
      <c r="M7" s="28"/>
      <c r="N7" s="29"/>
    </row>
    <row r="8" spans="1:14" ht="19.5" customHeight="1" x14ac:dyDescent="0.2">
      <c r="A8" s="30"/>
      <c r="B8" s="31">
        <f t="shared" si="3"/>
        <v>0</v>
      </c>
      <c r="C8" s="32">
        <f t="shared" ref="C8:C13" si="4">SUM(D8:G8)</f>
        <v>0</v>
      </c>
      <c r="D8" s="33"/>
      <c r="E8" s="34"/>
      <c r="F8" s="34"/>
      <c r="G8" s="35"/>
      <c r="H8" s="32">
        <f t="shared" ref="H8:H13" si="5">SUM(I8:N8)</f>
        <v>0</v>
      </c>
      <c r="I8" s="36"/>
      <c r="J8" s="37"/>
      <c r="K8" s="38"/>
      <c r="L8" s="38"/>
      <c r="M8" s="39"/>
      <c r="N8" s="40"/>
    </row>
    <row r="9" spans="1:14" ht="19.5" customHeight="1" x14ac:dyDescent="0.2">
      <c r="A9" s="30"/>
      <c r="B9" s="31">
        <f t="shared" si="3"/>
        <v>0</v>
      </c>
      <c r="C9" s="32">
        <f t="shared" si="4"/>
        <v>0</v>
      </c>
      <c r="D9" s="33"/>
      <c r="E9" s="34"/>
      <c r="F9" s="34"/>
      <c r="G9" s="35"/>
      <c r="H9" s="32">
        <f t="shared" si="5"/>
        <v>0</v>
      </c>
      <c r="I9" s="36"/>
      <c r="J9" s="37"/>
      <c r="K9" s="38"/>
      <c r="L9" s="38"/>
      <c r="M9" s="39"/>
      <c r="N9" s="40"/>
    </row>
    <row r="10" spans="1:14" ht="19.5" customHeight="1" x14ac:dyDescent="0.2">
      <c r="A10" s="30"/>
      <c r="B10" s="31">
        <f t="shared" si="3"/>
        <v>0</v>
      </c>
      <c r="C10" s="32">
        <f t="shared" si="4"/>
        <v>0</v>
      </c>
      <c r="D10" s="33"/>
      <c r="E10" s="34"/>
      <c r="F10" s="34"/>
      <c r="G10" s="35"/>
      <c r="H10" s="32">
        <f t="shared" si="5"/>
        <v>0</v>
      </c>
      <c r="I10" s="36"/>
      <c r="J10" s="37"/>
      <c r="K10" s="38"/>
      <c r="L10" s="38"/>
      <c r="M10" s="39"/>
      <c r="N10" s="40"/>
    </row>
    <row r="11" spans="1:14" ht="19.5" customHeight="1" x14ac:dyDescent="0.2">
      <c r="A11" s="30"/>
      <c r="B11" s="31">
        <f t="shared" si="3"/>
        <v>0</v>
      </c>
      <c r="C11" s="32">
        <f t="shared" si="4"/>
        <v>0</v>
      </c>
      <c r="D11" s="33"/>
      <c r="E11" s="34"/>
      <c r="F11" s="34"/>
      <c r="G11" s="35"/>
      <c r="H11" s="32">
        <f t="shared" si="5"/>
        <v>0</v>
      </c>
      <c r="I11" s="36"/>
      <c r="J11" s="37"/>
      <c r="K11" s="38"/>
      <c r="L11" s="38"/>
      <c r="M11" s="39"/>
      <c r="N11" s="40"/>
    </row>
    <row r="12" spans="1:14" ht="19.5" customHeight="1" x14ac:dyDescent="0.2">
      <c r="A12" s="30"/>
      <c r="B12" s="31">
        <f t="shared" si="3"/>
        <v>0</v>
      </c>
      <c r="C12" s="32">
        <f t="shared" si="4"/>
        <v>0</v>
      </c>
      <c r="D12" s="33"/>
      <c r="E12" s="34"/>
      <c r="F12" s="34"/>
      <c r="G12" s="35"/>
      <c r="H12" s="32">
        <f t="shared" si="5"/>
        <v>0</v>
      </c>
      <c r="I12" s="36"/>
      <c r="J12" s="37"/>
      <c r="K12" s="38"/>
      <c r="L12" s="38"/>
      <c r="M12" s="39"/>
      <c r="N12" s="40"/>
    </row>
    <row r="13" spans="1:14" ht="19.5" customHeight="1" thickBot="1" x14ac:dyDescent="0.25">
      <c r="A13" s="41"/>
      <c r="B13" s="42">
        <f t="shared" si="3"/>
        <v>0</v>
      </c>
      <c r="C13" s="43">
        <f t="shared" si="4"/>
        <v>0</v>
      </c>
      <c r="D13" s="44"/>
      <c r="E13" s="45"/>
      <c r="F13" s="45"/>
      <c r="G13" s="46"/>
      <c r="H13" s="43">
        <f t="shared" si="5"/>
        <v>0</v>
      </c>
      <c r="I13" s="47"/>
      <c r="J13" s="48"/>
      <c r="K13" s="49"/>
      <c r="L13" s="49"/>
      <c r="M13" s="50"/>
      <c r="N13" s="51"/>
    </row>
    <row r="14" spans="1:14" s="4" customFormat="1" ht="25.5" customHeight="1" thickTop="1" x14ac:dyDescent="0.2">
      <c r="A14" s="58" t="s">
        <v>46</v>
      </c>
      <c r="B14" s="52">
        <f>SUM(B15:B35)</f>
        <v>0</v>
      </c>
      <c r="C14" s="52">
        <f>SUM(C15:C35)</f>
        <v>0</v>
      </c>
      <c r="D14" s="52">
        <f t="shared" ref="D14:G14" si="6">SUM(D15:D35)</f>
        <v>0</v>
      </c>
      <c r="E14" s="52">
        <f t="shared" si="6"/>
        <v>0</v>
      </c>
      <c r="F14" s="52">
        <f t="shared" si="6"/>
        <v>0</v>
      </c>
      <c r="G14" s="52">
        <f t="shared" si="6"/>
        <v>0</v>
      </c>
      <c r="H14" s="54"/>
      <c r="I14" s="59"/>
      <c r="J14" s="60"/>
      <c r="K14" s="61"/>
      <c r="L14" s="61"/>
      <c r="M14" s="62"/>
      <c r="N14" s="118"/>
    </row>
    <row r="15" spans="1:14" ht="19.5" customHeight="1" x14ac:dyDescent="0.2">
      <c r="A15" s="56"/>
      <c r="B15" s="31">
        <f t="shared" ref="B15:B31" si="7">C15*H15</f>
        <v>0</v>
      </c>
      <c r="C15" s="32">
        <f t="shared" ref="C15:C17" si="8">SUM(D15:G15)</f>
        <v>0</v>
      </c>
      <c r="D15" s="33"/>
      <c r="E15" s="34"/>
      <c r="F15" s="34"/>
      <c r="G15" s="35"/>
      <c r="H15" s="32">
        <f t="shared" ref="H15:H32" si="9">SUM(I15:N15)</f>
        <v>0</v>
      </c>
      <c r="I15" s="36"/>
      <c r="J15" s="37"/>
      <c r="K15" s="38"/>
      <c r="L15" s="38"/>
      <c r="M15" s="39"/>
      <c r="N15" s="40"/>
    </row>
    <row r="16" spans="1:14" ht="19.5" customHeight="1" x14ac:dyDescent="0.2">
      <c r="A16" s="56"/>
      <c r="B16" s="31">
        <f>C16*H16</f>
        <v>0</v>
      </c>
      <c r="C16" s="32">
        <f t="shared" si="8"/>
        <v>0</v>
      </c>
      <c r="D16" s="33"/>
      <c r="E16" s="34"/>
      <c r="F16" s="34"/>
      <c r="G16" s="35"/>
      <c r="H16" s="32">
        <f t="shared" si="9"/>
        <v>0</v>
      </c>
      <c r="I16" s="36"/>
      <c r="J16" s="37"/>
      <c r="K16" s="38"/>
      <c r="L16" s="38"/>
      <c r="M16" s="39"/>
      <c r="N16" s="40"/>
    </row>
    <row r="17" spans="1:14" ht="19.5" customHeight="1" x14ac:dyDescent="0.2">
      <c r="A17" s="56"/>
      <c r="B17" s="31">
        <f t="shared" si="7"/>
        <v>0</v>
      </c>
      <c r="C17" s="32">
        <f t="shared" si="8"/>
        <v>0</v>
      </c>
      <c r="D17" s="33"/>
      <c r="E17" s="34"/>
      <c r="F17" s="34"/>
      <c r="G17" s="35"/>
      <c r="H17" s="32">
        <f t="shared" si="9"/>
        <v>0</v>
      </c>
      <c r="I17" s="36"/>
      <c r="J17" s="37"/>
      <c r="K17" s="38"/>
      <c r="L17" s="38"/>
      <c r="M17" s="39"/>
      <c r="N17" s="40"/>
    </row>
    <row r="18" spans="1:14" ht="19.5" customHeight="1" x14ac:dyDescent="0.2">
      <c r="A18" s="56"/>
      <c r="B18" s="31">
        <f t="shared" ref="B18:B20" si="10">C18*H18</f>
        <v>0</v>
      </c>
      <c r="C18" s="32">
        <f t="shared" ref="C18:C20" si="11">SUM(D18:G18)</f>
        <v>0</v>
      </c>
      <c r="D18" s="33"/>
      <c r="E18" s="34"/>
      <c r="F18" s="34"/>
      <c r="G18" s="35"/>
      <c r="H18" s="32">
        <f t="shared" si="9"/>
        <v>0</v>
      </c>
      <c r="I18" s="36"/>
      <c r="J18" s="37"/>
      <c r="K18" s="38"/>
      <c r="L18" s="38"/>
      <c r="M18" s="39"/>
      <c r="N18" s="40"/>
    </row>
    <row r="19" spans="1:14" ht="19.5" customHeight="1" x14ac:dyDescent="0.2">
      <c r="A19" s="56"/>
      <c r="B19" s="31">
        <f t="shared" si="10"/>
        <v>0</v>
      </c>
      <c r="C19" s="32">
        <f t="shared" si="11"/>
        <v>0</v>
      </c>
      <c r="D19" s="33"/>
      <c r="E19" s="34"/>
      <c r="F19" s="34"/>
      <c r="G19" s="35"/>
      <c r="H19" s="32">
        <f t="shared" si="9"/>
        <v>0</v>
      </c>
      <c r="I19" s="36"/>
      <c r="J19" s="37"/>
      <c r="K19" s="38"/>
      <c r="L19" s="38"/>
      <c r="M19" s="39"/>
      <c r="N19" s="40"/>
    </row>
    <row r="20" spans="1:14" ht="19.5" customHeight="1" x14ac:dyDescent="0.2">
      <c r="A20" s="56"/>
      <c r="B20" s="31">
        <f t="shared" si="10"/>
        <v>0</v>
      </c>
      <c r="C20" s="32">
        <f t="shared" si="11"/>
        <v>0</v>
      </c>
      <c r="D20" s="33"/>
      <c r="E20" s="34"/>
      <c r="F20" s="34"/>
      <c r="G20" s="35"/>
      <c r="H20" s="32">
        <f t="shared" si="9"/>
        <v>0</v>
      </c>
      <c r="I20" s="36"/>
      <c r="J20" s="37"/>
      <c r="K20" s="38"/>
      <c r="L20" s="38"/>
      <c r="M20" s="39"/>
      <c r="N20" s="40"/>
    </row>
    <row r="21" spans="1:14" ht="19.5" customHeight="1" x14ac:dyDescent="0.2">
      <c r="A21" s="64"/>
      <c r="B21" s="31">
        <f>C21*H21</f>
        <v>0</v>
      </c>
      <c r="C21" s="32">
        <f>SUM(D21:G21)</f>
        <v>0</v>
      </c>
      <c r="D21" s="65"/>
      <c r="E21" s="66"/>
      <c r="F21" s="66"/>
      <c r="G21" s="67"/>
      <c r="H21" s="116">
        <f t="shared" si="9"/>
        <v>0</v>
      </c>
      <c r="I21" s="68"/>
      <c r="J21" s="69"/>
      <c r="K21" s="70"/>
      <c r="L21" s="70"/>
      <c r="M21" s="71"/>
      <c r="N21" s="72"/>
    </row>
    <row r="22" spans="1:14" ht="19.5" customHeight="1" x14ac:dyDescent="0.2">
      <c r="A22" s="64"/>
      <c r="B22" s="31">
        <f>C22*H22</f>
        <v>0</v>
      </c>
      <c r="C22" s="32">
        <f>SUM(D22:G22)</f>
        <v>0</v>
      </c>
      <c r="D22" s="65"/>
      <c r="E22" s="66"/>
      <c r="F22" s="66"/>
      <c r="G22" s="67"/>
      <c r="H22" s="116">
        <f t="shared" si="9"/>
        <v>0</v>
      </c>
      <c r="I22" s="68"/>
      <c r="J22" s="69"/>
      <c r="K22" s="70"/>
      <c r="L22" s="70"/>
      <c r="M22" s="71"/>
      <c r="N22" s="72"/>
    </row>
    <row r="23" spans="1:14" ht="19.5" customHeight="1" x14ac:dyDescent="0.2">
      <c r="A23" s="56"/>
      <c r="B23" s="31">
        <f>C23*H23</f>
        <v>0</v>
      </c>
      <c r="C23" s="32">
        <f>SUM(D23:G23)</f>
        <v>0</v>
      </c>
      <c r="D23" s="33"/>
      <c r="E23" s="34"/>
      <c r="F23" s="34"/>
      <c r="G23" s="35"/>
      <c r="H23" s="32">
        <f t="shared" si="9"/>
        <v>0</v>
      </c>
      <c r="I23" s="36"/>
      <c r="J23" s="69"/>
      <c r="K23" s="70"/>
      <c r="L23" s="70"/>
      <c r="M23" s="71"/>
      <c r="N23" s="72"/>
    </row>
    <row r="24" spans="1:14" ht="19.5" customHeight="1" x14ac:dyDescent="0.2">
      <c r="A24" s="56"/>
      <c r="B24" s="31">
        <f t="shared" ref="B24:B26" si="12">C24*H24</f>
        <v>0</v>
      </c>
      <c r="C24" s="32">
        <f t="shared" ref="C24:C26" si="13">SUM(D24:G24)</f>
        <v>0</v>
      </c>
      <c r="D24" s="33"/>
      <c r="E24" s="34"/>
      <c r="F24" s="34"/>
      <c r="G24" s="35"/>
      <c r="H24" s="32">
        <f t="shared" si="9"/>
        <v>0</v>
      </c>
      <c r="I24" s="36"/>
      <c r="J24" s="69"/>
      <c r="K24" s="70"/>
      <c r="L24" s="70"/>
      <c r="M24" s="71"/>
      <c r="N24" s="72"/>
    </row>
    <row r="25" spans="1:14" ht="19.5" customHeight="1" x14ac:dyDescent="0.2">
      <c r="A25" s="56"/>
      <c r="B25" s="31">
        <f t="shared" si="12"/>
        <v>0</v>
      </c>
      <c r="C25" s="32">
        <f t="shared" si="13"/>
        <v>0</v>
      </c>
      <c r="D25" s="33"/>
      <c r="E25" s="34"/>
      <c r="F25" s="34"/>
      <c r="G25" s="35"/>
      <c r="H25" s="32">
        <f t="shared" si="9"/>
        <v>0</v>
      </c>
      <c r="I25" s="36"/>
      <c r="J25" s="69"/>
      <c r="K25" s="70"/>
      <c r="L25" s="70"/>
      <c r="M25" s="71"/>
      <c r="N25" s="72"/>
    </row>
    <row r="26" spans="1:14" ht="19.5" customHeight="1" x14ac:dyDescent="0.2">
      <c r="A26" s="56"/>
      <c r="B26" s="31">
        <f t="shared" si="12"/>
        <v>0</v>
      </c>
      <c r="C26" s="32">
        <f t="shared" si="13"/>
        <v>0</v>
      </c>
      <c r="D26" s="33"/>
      <c r="E26" s="34"/>
      <c r="F26" s="34"/>
      <c r="G26" s="35"/>
      <c r="H26" s="32">
        <f t="shared" si="9"/>
        <v>0</v>
      </c>
      <c r="I26" s="36"/>
      <c r="J26" s="69"/>
      <c r="K26" s="70"/>
      <c r="L26" s="70"/>
      <c r="M26" s="71"/>
      <c r="N26" s="72"/>
    </row>
    <row r="27" spans="1:14" ht="19.5" customHeight="1" x14ac:dyDescent="0.2">
      <c r="A27" s="64"/>
      <c r="B27" s="117">
        <f t="shared" si="7"/>
        <v>0</v>
      </c>
      <c r="C27" s="116">
        <f t="shared" ref="C27:C32" si="14">SUM(D27:G27)</f>
        <v>0</v>
      </c>
      <c r="D27" s="65"/>
      <c r="E27" s="66"/>
      <c r="F27" s="66"/>
      <c r="G27" s="67"/>
      <c r="H27" s="116">
        <f t="shared" si="9"/>
        <v>0</v>
      </c>
      <c r="I27" s="68"/>
      <c r="J27" s="69"/>
      <c r="K27" s="70"/>
      <c r="L27" s="70"/>
      <c r="M27" s="71"/>
      <c r="N27" s="72"/>
    </row>
    <row r="28" spans="1:14" ht="19.5" customHeight="1" x14ac:dyDescent="0.2">
      <c r="A28" s="64"/>
      <c r="B28" s="31">
        <f t="shared" si="7"/>
        <v>0</v>
      </c>
      <c r="C28" s="116">
        <f t="shared" si="14"/>
        <v>0</v>
      </c>
      <c r="D28" s="65"/>
      <c r="E28" s="66"/>
      <c r="F28" s="66"/>
      <c r="G28" s="67"/>
      <c r="H28" s="116">
        <f t="shared" si="9"/>
        <v>0</v>
      </c>
      <c r="I28" s="68"/>
      <c r="J28" s="69"/>
      <c r="K28" s="70"/>
      <c r="L28" s="70"/>
      <c r="M28" s="71"/>
      <c r="N28" s="72"/>
    </row>
    <row r="29" spans="1:14" ht="19.5" customHeight="1" x14ac:dyDescent="0.2">
      <c r="A29" s="64"/>
      <c r="B29" s="31">
        <f>C29*H29</f>
        <v>0</v>
      </c>
      <c r="C29" s="116">
        <f t="shared" si="14"/>
        <v>0</v>
      </c>
      <c r="D29" s="65"/>
      <c r="E29" s="66"/>
      <c r="F29" s="66"/>
      <c r="G29" s="67"/>
      <c r="H29" s="116">
        <f t="shared" si="9"/>
        <v>0</v>
      </c>
      <c r="I29" s="68"/>
      <c r="J29" s="69"/>
      <c r="K29" s="70"/>
      <c r="L29" s="70"/>
      <c r="M29" s="71"/>
      <c r="N29" s="72"/>
    </row>
    <row r="30" spans="1:14" ht="19.5" customHeight="1" x14ac:dyDescent="0.2">
      <c r="A30" s="64"/>
      <c r="B30" s="31">
        <f t="shared" si="7"/>
        <v>0</v>
      </c>
      <c r="C30" s="116">
        <f t="shared" si="14"/>
        <v>0</v>
      </c>
      <c r="D30" s="65"/>
      <c r="E30" s="66"/>
      <c r="F30" s="66"/>
      <c r="G30" s="67"/>
      <c r="H30" s="116">
        <f t="shared" si="9"/>
        <v>0</v>
      </c>
      <c r="I30" s="68"/>
      <c r="J30" s="69"/>
      <c r="K30" s="70"/>
      <c r="L30" s="70"/>
      <c r="M30" s="71"/>
      <c r="N30" s="72"/>
    </row>
    <row r="31" spans="1:14" ht="19.5" customHeight="1" x14ac:dyDescent="0.2">
      <c r="A31" s="64"/>
      <c r="B31" s="31">
        <f t="shared" si="7"/>
        <v>0</v>
      </c>
      <c r="C31" s="116">
        <f t="shared" si="14"/>
        <v>0</v>
      </c>
      <c r="D31" s="65"/>
      <c r="E31" s="66"/>
      <c r="F31" s="66"/>
      <c r="G31" s="67"/>
      <c r="H31" s="116">
        <f t="shared" si="9"/>
        <v>0</v>
      </c>
      <c r="I31" s="68"/>
      <c r="J31" s="69"/>
      <c r="K31" s="70"/>
      <c r="L31" s="70"/>
      <c r="M31" s="71"/>
      <c r="N31" s="72"/>
    </row>
    <row r="32" spans="1:14" ht="19.5" customHeight="1" x14ac:dyDescent="0.2">
      <c r="A32" s="56"/>
      <c r="B32" s="31">
        <f>C32*H32</f>
        <v>0</v>
      </c>
      <c r="C32" s="32">
        <f t="shared" si="14"/>
        <v>0</v>
      </c>
      <c r="D32" s="33"/>
      <c r="E32" s="34"/>
      <c r="F32" s="34"/>
      <c r="G32" s="35"/>
      <c r="H32" s="32">
        <f t="shared" si="9"/>
        <v>0</v>
      </c>
      <c r="I32" s="36"/>
      <c r="J32" s="37"/>
      <c r="K32" s="38"/>
      <c r="L32" s="38"/>
      <c r="M32" s="39"/>
      <c r="N32" s="40"/>
    </row>
    <row r="33" spans="1:14" ht="19.5" customHeight="1" x14ac:dyDescent="0.2">
      <c r="A33" s="56"/>
      <c r="B33" s="31">
        <f t="shared" ref="B33:B34" si="15">C33*H33</f>
        <v>0</v>
      </c>
      <c r="C33" s="32">
        <f t="shared" ref="C33:C35" si="16">SUM(D33:G33)</f>
        <v>0</v>
      </c>
      <c r="D33" s="33"/>
      <c r="E33" s="34"/>
      <c r="F33" s="34"/>
      <c r="G33" s="35"/>
      <c r="H33" s="32">
        <f t="shared" ref="H33:H35" si="17">SUM(I33:N33)</f>
        <v>0</v>
      </c>
      <c r="I33" s="36"/>
      <c r="J33" s="37"/>
      <c r="K33" s="38"/>
      <c r="L33" s="38"/>
      <c r="M33" s="39"/>
      <c r="N33" s="40"/>
    </row>
    <row r="34" spans="1:14" ht="19.5" customHeight="1" x14ac:dyDescent="0.2">
      <c r="A34" s="56"/>
      <c r="B34" s="31">
        <f t="shared" si="15"/>
        <v>0</v>
      </c>
      <c r="C34" s="32">
        <f t="shared" si="16"/>
        <v>0</v>
      </c>
      <c r="D34" s="33"/>
      <c r="E34" s="34"/>
      <c r="F34" s="34"/>
      <c r="G34" s="35"/>
      <c r="H34" s="32">
        <f t="shared" si="17"/>
        <v>0</v>
      </c>
      <c r="I34" s="36"/>
      <c r="J34" s="37"/>
      <c r="K34" s="38"/>
      <c r="L34" s="38"/>
      <c r="M34" s="39"/>
      <c r="N34" s="40"/>
    </row>
    <row r="35" spans="1:14" ht="19.5" customHeight="1" thickBot="1" x14ac:dyDescent="0.25">
      <c r="A35" s="57"/>
      <c r="B35" s="31">
        <f>C35*H35</f>
        <v>0</v>
      </c>
      <c r="C35" s="43">
        <f t="shared" si="16"/>
        <v>0</v>
      </c>
      <c r="D35" s="44"/>
      <c r="E35" s="45"/>
      <c r="F35" s="45"/>
      <c r="G35" s="46"/>
      <c r="H35" s="43">
        <f t="shared" si="17"/>
        <v>0</v>
      </c>
      <c r="I35" s="47"/>
      <c r="J35" s="48"/>
      <c r="K35" s="49"/>
      <c r="L35" s="49"/>
      <c r="M35" s="50"/>
      <c r="N35" s="51"/>
    </row>
    <row r="36" spans="1:14" s="4" customFormat="1" ht="25.5" customHeight="1" thickTop="1" thickBot="1" x14ac:dyDescent="0.25">
      <c r="A36" s="58" t="s">
        <v>17</v>
      </c>
      <c r="B36" s="52">
        <f>SUM(B37:B43)</f>
        <v>0</v>
      </c>
      <c r="C36" s="53">
        <f t="shared" ref="C36:G36" si="18">SUM(C37:C43)</f>
        <v>0</v>
      </c>
      <c r="D36" s="10">
        <f t="shared" si="18"/>
        <v>0</v>
      </c>
      <c r="E36" s="11">
        <f t="shared" si="18"/>
        <v>0</v>
      </c>
      <c r="F36" s="11">
        <f t="shared" si="18"/>
        <v>0</v>
      </c>
      <c r="G36" s="12">
        <f t="shared" si="18"/>
        <v>0</v>
      </c>
      <c r="H36" s="54"/>
      <c r="I36" s="59"/>
      <c r="J36" s="60"/>
      <c r="K36" s="61"/>
      <c r="L36" s="61"/>
      <c r="M36" s="62"/>
      <c r="N36" s="63"/>
    </row>
    <row r="37" spans="1:14" ht="19.5" customHeight="1" thickTop="1" x14ac:dyDescent="0.2">
      <c r="A37" s="55"/>
      <c r="B37" s="20">
        <f>C37*H37</f>
        <v>0</v>
      </c>
      <c r="C37" s="21">
        <f t="shared" ref="C37:C43" si="19">SUM(D37:G37)</f>
        <v>0</v>
      </c>
      <c r="D37" s="22"/>
      <c r="E37" s="23"/>
      <c r="F37" s="23"/>
      <c r="G37" s="24"/>
      <c r="H37" s="21">
        <f t="shared" ref="H37:H43" si="20">SUM(I37:N37)</f>
        <v>0</v>
      </c>
      <c r="I37" s="25"/>
      <c r="J37" s="26"/>
      <c r="K37" s="27"/>
      <c r="L37" s="27"/>
      <c r="M37" s="28"/>
      <c r="N37" s="29"/>
    </row>
    <row r="38" spans="1:14" ht="19.5" customHeight="1" x14ac:dyDescent="0.2">
      <c r="A38" s="56"/>
      <c r="B38" s="31">
        <f>C38*H38</f>
        <v>0</v>
      </c>
      <c r="C38" s="32">
        <f t="shared" si="19"/>
        <v>0</v>
      </c>
      <c r="D38" s="33"/>
      <c r="E38" s="34"/>
      <c r="F38" s="34"/>
      <c r="G38" s="35"/>
      <c r="H38" s="32">
        <f t="shared" si="20"/>
        <v>0</v>
      </c>
      <c r="I38" s="36"/>
      <c r="J38" s="37"/>
      <c r="K38" s="38"/>
      <c r="L38" s="38"/>
      <c r="M38" s="39"/>
      <c r="N38" s="40"/>
    </row>
    <row r="39" spans="1:14" ht="19.5" customHeight="1" x14ac:dyDescent="0.2">
      <c r="A39" s="56"/>
      <c r="B39" s="31">
        <f>C39*H39</f>
        <v>0</v>
      </c>
      <c r="C39" s="32">
        <f t="shared" si="19"/>
        <v>0</v>
      </c>
      <c r="D39" s="33"/>
      <c r="E39" s="34"/>
      <c r="F39" s="34"/>
      <c r="G39" s="35"/>
      <c r="H39" s="32">
        <f t="shared" si="20"/>
        <v>0</v>
      </c>
      <c r="I39" s="36"/>
      <c r="J39" s="37"/>
      <c r="K39" s="38"/>
      <c r="L39" s="38"/>
      <c r="M39" s="39"/>
      <c r="N39" s="40"/>
    </row>
    <row r="40" spans="1:14" ht="19.5" customHeight="1" x14ac:dyDescent="0.2">
      <c r="A40" s="56"/>
      <c r="B40" s="31">
        <f>C40*H40</f>
        <v>0</v>
      </c>
      <c r="C40" s="32">
        <f t="shared" si="19"/>
        <v>0</v>
      </c>
      <c r="D40" s="65"/>
      <c r="E40" s="66"/>
      <c r="F40" s="66"/>
      <c r="G40" s="67"/>
      <c r="H40" s="32">
        <f t="shared" si="20"/>
        <v>0</v>
      </c>
      <c r="I40" s="68"/>
      <c r="J40" s="69"/>
      <c r="K40" s="70"/>
      <c r="L40" s="70"/>
      <c r="M40" s="71"/>
      <c r="N40" s="72"/>
    </row>
    <row r="41" spans="1:14" ht="19.5" customHeight="1" x14ac:dyDescent="0.2">
      <c r="A41" s="64"/>
      <c r="B41" s="115"/>
      <c r="C41" s="116"/>
      <c r="D41" s="65"/>
      <c r="E41" s="66"/>
      <c r="F41" s="66"/>
      <c r="G41" s="67"/>
      <c r="H41" s="116"/>
      <c r="I41" s="68"/>
      <c r="J41" s="69"/>
      <c r="K41" s="70"/>
      <c r="L41" s="70"/>
      <c r="M41" s="71"/>
      <c r="N41" s="72"/>
    </row>
    <row r="42" spans="1:14" ht="19.5" customHeight="1" x14ac:dyDescent="0.2">
      <c r="A42" s="64"/>
      <c r="B42" s="115"/>
      <c r="C42" s="116"/>
      <c r="D42" s="65"/>
      <c r="E42" s="66"/>
      <c r="F42" s="66"/>
      <c r="G42" s="67"/>
      <c r="H42" s="116"/>
      <c r="I42" s="68"/>
      <c r="J42" s="69"/>
      <c r="K42" s="70"/>
      <c r="L42" s="70"/>
      <c r="M42" s="71"/>
      <c r="N42" s="72"/>
    </row>
    <row r="43" spans="1:14" ht="19.5" customHeight="1" thickBot="1" x14ac:dyDescent="0.25">
      <c r="A43" s="57"/>
      <c r="B43" s="42">
        <f>C43*H43</f>
        <v>0</v>
      </c>
      <c r="C43" s="43">
        <f t="shared" si="19"/>
        <v>0</v>
      </c>
      <c r="D43" s="44"/>
      <c r="E43" s="45"/>
      <c r="F43" s="45"/>
      <c r="G43" s="46"/>
      <c r="H43" s="43">
        <f t="shared" si="20"/>
        <v>0</v>
      </c>
      <c r="I43" s="47"/>
      <c r="J43" s="48"/>
      <c r="K43" s="49"/>
      <c r="L43" s="49"/>
      <c r="M43" s="50"/>
      <c r="N43" s="51"/>
    </row>
    <row r="44" spans="1:14" s="77" customFormat="1" ht="20" customHeight="1" thickTop="1" x14ac:dyDescent="0.2">
      <c r="A44" s="73" t="s">
        <v>18</v>
      </c>
      <c r="B44" s="74"/>
      <c r="C44" s="74"/>
      <c r="D44" s="74"/>
      <c r="E44" s="74"/>
      <c r="F44" s="74"/>
      <c r="G44" s="74"/>
      <c r="H44" s="74"/>
      <c r="I44" s="75"/>
      <c r="J44" s="75"/>
      <c r="K44" s="75"/>
      <c r="L44" s="75"/>
      <c r="M44" s="75"/>
      <c r="N44" s="76"/>
    </row>
    <row r="45" spans="1:14" ht="20" customHeight="1" x14ac:dyDescent="0.2">
      <c r="A45" s="78" t="s">
        <v>58</v>
      </c>
    </row>
    <row r="46" spans="1:14" ht="20" customHeight="1" x14ac:dyDescent="0.2">
      <c r="A46" s="78" t="s">
        <v>57</v>
      </c>
    </row>
    <row r="47" spans="1:14" ht="21.75" customHeight="1" x14ac:dyDescent="0.2">
      <c r="A47" s="359" t="s">
        <v>196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</row>
  </sheetData>
  <mergeCells count="7">
    <mergeCell ref="A47:K47"/>
    <mergeCell ref="I2:N2"/>
    <mergeCell ref="A2:A3"/>
    <mergeCell ref="B2:B3"/>
    <mergeCell ref="C2:C3"/>
    <mergeCell ref="D2:G2"/>
    <mergeCell ref="H2:H3"/>
  </mergeCells>
  <phoneticPr fontId="1"/>
  <dataValidations count="1">
    <dataValidation imeMode="off" allowBlank="1" showInputMessage="1" showErrorMessage="1" sqref="B7:N13 B37:N43 B15:N35"/>
  </dataValidations>
  <printOptions horizontalCentered="1"/>
  <pageMargins left="0.59055118110236227" right="0.59055118110236227" top="0.9055118110236221" bottom="0.47244094488188981" header="0.51181102362204722" footer="0.51181102362204722"/>
  <pageSetup paperSize="9" scale="54" orientation="landscape" r:id="rId1"/>
  <headerFooter alignWithMargins="0"/>
  <rowBreaks count="1" manualBreakCount="1">
    <brk id="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80" zoomScaleNormal="85" workbookViewId="0">
      <selection activeCell="B11" sqref="B11"/>
    </sheetView>
  </sheetViews>
  <sheetFormatPr defaultColWidth="9" defaultRowHeight="27" customHeight="1" x14ac:dyDescent="0.2"/>
  <cols>
    <col min="1" max="1" width="24.1640625" style="7" customWidth="1"/>
    <col min="2" max="2" width="19.08203125" style="79" customWidth="1"/>
    <col min="3" max="3" width="17.4140625" style="79" customWidth="1"/>
    <col min="4" max="7" width="13.1640625" style="79" customWidth="1"/>
    <col min="8" max="8" width="17.4140625" style="79" customWidth="1"/>
    <col min="9" max="13" width="14.08203125" style="6" customWidth="1"/>
    <col min="14" max="14" width="14.08203125" style="80" customWidth="1"/>
    <col min="15" max="15" width="14.1640625" style="7" customWidth="1"/>
    <col min="16" max="16384" width="9" style="7"/>
  </cols>
  <sheetData>
    <row r="1" spans="1:14" ht="27" customHeight="1" x14ac:dyDescent="0.2">
      <c r="A1" s="2" t="s">
        <v>194</v>
      </c>
      <c r="B1" s="3"/>
      <c r="C1" s="3"/>
      <c r="D1" s="4" t="s">
        <v>59</v>
      </c>
      <c r="E1" s="3"/>
      <c r="F1" s="3"/>
      <c r="G1" s="3"/>
      <c r="H1" s="3"/>
      <c r="I1" s="3"/>
      <c r="J1" s="5"/>
      <c r="K1" s="5"/>
      <c r="N1" s="98" t="s">
        <v>69</v>
      </c>
    </row>
    <row r="2" spans="1:14" ht="16.5" customHeight="1" x14ac:dyDescent="0.2">
      <c r="A2" s="363" t="s">
        <v>2</v>
      </c>
      <c r="B2" s="365" t="s">
        <v>3</v>
      </c>
      <c r="C2" s="367" t="s">
        <v>4</v>
      </c>
      <c r="D2" s="369" t="s">
        <v>5</v>
      </c>
      <c r="E2" s="369"/>
      <c r="F2" s="369"/>
      <c r="G2" s="370"/>
      <c r="H2" s="371" t="s">
        <v>6</v>
      </c>
      <c r="I2" s="360" t="s">
        <v>7</v>
      </c>
      <c r="J2" s="361"/>
      <c r="K2" s="361"/>
      <c r="L2" s="361"/>
      <c r="M2" s="361"/>
      <c r="N2" s="362"/>
    </row>
    <row r="3" spans="1:14" ht="34.5" customHeight="1" thickBot="1" x14ac:dyDescent="0.25">
      <c r="A3" s="364"/>
      <c r="B3" s="366"/>
      <c r="C3" s="368"/>
      <c r="D3" s="127" t="s">
        <v>8</v>
      </c>
      <c r="E3" s="128" t="s">
        <v>9</v>
      </c>
      <c r="F3" s="129" t="s">
        <v>62</v>
      </c>
      <c r="G3" s="130" t="s">
        <v>10</v>
      </c>
      <c r="H3" s="372"/>
      <c r="I3" s="131" t="s">
        <v>11</v>
      </c>
      <c r="J3" s="132" t="s">
        <v>12</v>
      </c>
      <c r="K3" s="133" t="s">
        <v>13</v>
      </c>
      <c r="L3" s="133" t="s">
        <v>14</v>
      </c>
      <c r="M3" s="134" t="s">
        <v>15</v>
      </c>
      <c r="N3" s="135" t="s">
        <v>10</v>
      </c>
    </row>
    <row r="4" spans="1:14" s="4" customFormat="1" ht="25.5" customHeight="1" thickTop="1" x14ac:dyDescent="0.2">
      <c r="A4" s="119" t="s">
        <v>16</v>
      </c>
      <c r="B4" s="246">
        <f>SUM(B5,B6,B15)</f>
        <v>0</v>
      </c>
      <c r="C4" s="106">
        <f>SUM(C5,C6,C15,C29)</f>
        <v>0</v>
      </c>
      <c r="D4" s="105">
        <f>SUM(D5,D6,D15,D29)</f>
        <v>0</v>
      </c>
      <c r="E4" s="120">
        <f>SUM(E5,E6,E15,E29)</f>
        <v>0</v>
      </c>
      <c r="F4" s="120">
        <f>SUM(F5,F6,F15,F29)</f>
        <v>0</v>
      </c>
      <c r="G4" s="121">
        <f>SUM(G5,G6,G15,G29)</f>
        <v>0</v>
      </c>
      <c r="H4" s="303"/>
      <c r="I4" s="122"/>
      <c r="J4" s="123"/>
      <c r="K4" s="124"/>
      <c r="L4" s="124"/>
      <c r="M4" s="125"/>
      <c r="N4" s="126"/>
    </row>
    <row r="5" spans="1:14" s="4" customFormat="1" ht="25.5" customHeight="1" x14ac:dyDescent="0.2">
      <c r="A5" s="110" t="s">
        <v>40</v>
      </c>
      <c r="B5" s="247">
        <f t="shared" ref="B5" si="0">C5*H5</f>
        <v>0</v>
      </c>
      <c r="C5" s="112">
        <f>SUM(D5:G5)</f>
        <v>0</v>
      </c>
      <c r="D5" s="111"/>
      <c r="E5" s="113"/>
      <c r="F5" s="113"/>
      <c r="G5" s="114"/>
      <c r="H5" s="304">
        <f>SUM(I5:N5)</f>
        <v>0</v>
      </c>
      <c r="I5" s="257"/>
      <c r="J5" s="258"/>
      <c r="K5" s="259"/>
      <c r="L5" s="259"/>
      <c r="M5" s="260"/>
      <c r="N5" s="261"/>
    </row>
    <row r="6" spans="1:14" s="4" customFormat="1" ht="25.5" customHeight="1" thickBot="1" x14ac:dyDescent="0.25">
      <c r="A6" s="58" t="s">
        <v>41</v>
      </c>
      <c r="B6" s="248">
        <f>SUM(B7:B14)</f>
        <v>0</v>
      </c>
      <c r="C6" s="9">
        <f>SUM(C7:C14)</f>
        <v>0</v>
      </c>
      <c r="D6" s="10">
        <f t="shared" ref="D6:G6" si="1">SUM(D7:D14)</f>
        <v>0</v>
      </c>
      <c r="E6" s="11">
        <f t="shared" si="1"/>
        <v>0</v>
      </c>
      <c r="F6" s="11">
        <f t="shared" si="1"/>
        <v>0</v>
      </c>
      <c r="G6" s="12">
        <f t="shared" si="1"/>
        <v>0</v>
      </c>
      <c r="H6" s="305"/>
      <c r="I6" s="262"/>
      <c r="J6" s="263"/>
      <c r="K6" s="264"/>
      <c r="L6" s="264"/>
      <c r="M6" s="265"/>
      <c r="N6" s="266"/>
    </row>
    <row r="7" spans="1:14" ht="19.5" customHeight="1" thickTop="1" x14ac:dyDescent="0.2">
      <c r="A7" s="19" t="s">
        <v>42</v>
      </c>
      <c r="B7" s="249">
        <f t="shared" ref="B7:B14" si="2">C7*H7</f>
        <v>0</v>
      </c>
      <c r="C7" s="21">
        <f>SUM(D7:G7)</f>
        <v>0</v>
      </c>
      <c r="D7" s="22"/>
      <c r="E7" s="23"/>
      <c r="F7" s="23"/>
      <c r="G7" s="24"/>
      <c r="H7" s="306">
        <f>SUM(I7:N7)</f>
        <v>0</v>
      </c>
      <c r="I7" s="267"/>
      <c r="J7" s="268"/>
      <c r="K7" s="269"/>
      <c r="L7" s="269"/>
      <c r="M7" s="270"/>
      <c r="N7" s="271"/>
    </row>
    <row r="8" spans="1:14" ht="19.5" customHeight="1" x14ac:dyDescent="0.2">
      <c r="A8" s="30" t="s">
        <v>43</v>
      </c>
      <c r="B8" s="250">
        <f t="shared" si="2"/>
        <v>0</v>
      </c>
      <c r="C8" s="32">
        <f t="shared" ref="C8:C14" si="3">SUM(D8:G8)</f>
        <v>0</v>
      </c>
      <c r="D8" s="33"/>
      <c r="E8" s="34"/>
      <c r="F8" s="34"/>
      <c r="G8" s="35"/>
      <c r="H8" s="307">
        <f t="shared" ref="H8:H14" si="4">SUM(I8:N8)</f>
        <v>0</v>
      </c>
      <c r="I8" s="272"/>
      <c r="J8" s="273"/>
      <c r="K8" s="274"/>
      <c r="L8" s="274"/>
      <c r="M8" s="275"/>
      <c r="N8" s="276"/>
    </row>
    <row r="9" spans="1:14" ht="19.5" customHeight="1" x14ac:dyDescent="0.2">
      <c r="A9" s="30" t="s">
        <v>61</v>
      </c>
      <c r="B9" s="250">
        <f t="shared" si="2"/>
        <v>0</v>
      </c>
      <c r="C9" s="32">
        <f t="shared" si="3"/>
        <v>0</v>
      </c>
      <c r="D9" s="33"/>
      <c r="E9" s="34"/>
      <c r="F9" s="34"/>
      <c r="G9" s="35"/>
      <c r="H9" s="307">
        <f t="shared" si="4"/>
        <v>0</v>
      </c>
      <c r="I9" s="272"/>
      <c r="J9" s="273"/>
      <c r="K9" s="274"/>
      <c r="L9" s="274"/>
      <c r="M9" s="275"/>
      <c r="N9" s="276"/>
    </row>
    <row r="10" spans="1:14" ht="19.5" customHeight="1" x14ac:dyDescent="0.2">
      <c r="A10" s="30" t="s">
        <v>44</v>
      </c>
      <c r="B10" s="250">
        <f t="shared" si="2"/>
        <v>0</v>
      </c>
      <c r="C10" s="32">
        <f t="shared" si="3"/>
        <v>0</v>
      </c>
      <c r="D10" s="33"/>
      <c r="E10" s="34"/>
      <c r="F10" s="34"/>
      <c r="G10" s="35"/>
      <c r="H10" s="307">
        <f t="shared" si="4"/>
        <v>0</v>
      </c>
      <c r="I10" s="272"/>
      <c r="J10" s="273"/>
      <c r="K10" s="274"/>
      <c r="L10" s="274"/>
      <c r="M10" s="275"/>
      <c r="N10" s="276"/>
    </row>
    <row r="11" spans="1:14" ht="19.5" customHeight="1" x14ac:dyDescent="0.2">
      <c r="A11" s="30" t="s">
        <v>45</v>
      </c>
      <c r="B11" s="250">
        <f t="shared" si="2"/>
        <v>0</v>
      </c>
      <c r="C11" s="32">
        <f t="shared" si="3"/>
        <v>0</v>
      </c>
      <c r="D11" s="33"/>
      <c r="E11" s="34"/>
      <c r="F11" s="34"/>
      <c r="G11" s="35"/>
      <c r="H11" s="307">
        <f t="shared" si="4"/>
        <v>0</v>
      </c>
      <c r="I11" s="272"/>
      <c r="J11" s="273"/>
      <c r="K11" s="274"/>
      <c r="L11" s="274"/>
      <c r="M11" s="275"/>
      <c r="N11" s="276"/>
    </row>
    <row r="12" spans="1:14" ht="19.5" customHeight="1" x14ac:dyDescent="0.2">
      <c r="A12" s="30" t="s">
        <v>60</v>
      </c>
      <c r="B12" s="250">
        <f t="shared" si="2"/>
        <v>0</v>
      </c>
      <c r="C12" s="32">
        <f t="shared" si="3"/>
        <v>0</v>
      </c>
      <c r="D12" s="33"/>
      <c r="E12" s="34"/>
      <c r="F12" s="34"/>
      <c r="G12" s="35"/>
      <c r="H12" s="307">
        <f t="shared" si="4"/>
        <v>0</v>
      </c>
      <c r="I12" s="272"/>
      <c r="J12" s="273"/>
      <c r="K12" s="274"/>
      <c r="L12" s="274"/>
      <c r="M12" s="275"/>
      <c r="N12" s="276"/>
    </row>
    <row r="13" spans="1:14" ht="19.5" customHeight="1" x14ac:dyDescent="0.2">
      <c r="A13" s="30"/>
      <c r="B13" s="250">
        <f t="shared" si="2"/>
        <v>0</v>
      </c>
      <c r="C13" s="32">
        <f t="shared" si="3"/>
        <v>0</v>
      </c>
      <c r="D13" s="33"/>
      <c r="E13" s="34"/>
      <c r="F13" s="34"/>
      <c r="G13" s="35"/>
      <c r="H13" s="307">
        <f t="shared" si="4"/>
        <v>0</v>
      </c>
      <c r="I13" s="272"/>
      <c r="J13" s="273"/>
      <c r="K13" s="274"/>
      <c r="L13" s="274"/>
      <c r="M13" s="275"/>
      <c r="N13" s="276"/>
    </row>
    <row r="14" spans="1:14" ht="19.5" customHeight="1" thickBot="1" x14ac:dyDescent="0.25">
      <c r="A14" s="41"/>
      <c r="B14" s="251">
        <f t="shared" si="2"/>
        <v>0</v>
      </c>
      <c r="C14" s="43">
        <f t="shared" si="3"/>
        <v>0</v>
      </c>
      <c r="D14" s="44"/>
      <c r="E14" s="45"/>
      <c r="F14" s="45"/>
      <c r="G14" s="46"/>
      <c r="H14" s="308">
        <f t="shared" si="4"/>
        <v>0</v>
      </c>
      <c r="I14" s="277"/>
      <c r="J14" s="278"/>
      <c r="K14" s="279"/>
      <c r="L14" s="279"/>
      <c r="M14" s="280"/>
      <c r="N14" s="281"/>
    </row>
    <row r="15" spans="1:14" s="4" customFormat="1" ht="25.5" customHeight="1" thickTop="1" thickBot="1" x14ac:dyDescent="0.25">
      <c r="A15" s="58" t="s">
        <v>46</v>
      </c>
      <c r="B15" s="252">
        <f>SUM(B16,B17,B22)</f>
        <v>0</v>
      </c>
      <c r="C15" s="53">
        <f t="shared" ref="C15:G15" si="5">SUM(C16,C17,C22)</f>
        <v>0</v>
      </c>
      <c r="D15" s="10">
        <f t="shared" si="5"/>
        <v>0</v>
      </c>
      <c r="E15" s="11">
        <f t="shared" si="5"/>
        <v>0</v>
      </c>
      <c r="F15" s="11">
        <f t="shared" si="5"/>
        <v>0</v>
      </c>
      <c r="G15" s="12">
        <f t="shared" si="5"/>
        <v>0</v>
      </c>
      <c r="H15" s="309"/>
      <c r="I15" s="282"/>
      <c r="J15" s="283"/>
      <c r="K15" s="284"/>
      <c r="L15" s="284"/>
      <c r="M15" s="285"/>
      <c r="N15" s="286"/>
    </row>
    <row r="16" spans="1:14" s="4" customFormat="1" ht="21" customHeight="1" thickTop="1" x14ac:dyDescent="0.2">
      <c r="A16" s="147" t="s">
        <v>47</v>
      </c>
      <c r="B16" s="253">
        <f t="shared" ref="B16:B26" si="6">C16*H16</f>
        <v>0</v>
      </c>
      <c r="C16" s="148">
        <f>SUM(D16:G16)</f>
        <v>0</v>
      </c>
      <c r="D16" s="149"/>
      <c r="E16" s="150"/>
      <c r="F16" s="150"/>
      <c r="G16" s="151"/>
      <c r="H16" s="310">
        <f t="shared" ref="H16:H27" si="7">SUM(I16:N16)</f>
        <v>0</v>
      </c>
      <c r="I16" s="287"/>
      <c r="J16" s="288"/>
      <c r="K16" s="289"/>
      <c r="L16" s="289"/>
      <c r="M16" s="290"/>
      <c r="N16" s="291"/>
    </row>
    <row r="17" spans="1:14" ht="19.5" customHeight="1" x14ac:dyDescent="0.2">
      <c r="A17" s="152" t="s">
        <v>48</v>
      </c>
      <c r="B17" s="254">
        <f>SUM(B18:B21)</f>
        <v>0</v>
      </c>
      <c r="C17" s="153">
        <f t="shared" ref="C17" si="8">SUM(D17:G17)</f>
        <v>0</v>
      </c>
      <c r="D17" s="154">
        <f>SUM(D18:D21)</f>
        <v>0</v>
      </c>
      <c r="E17" s="155">
        <f t="shared" ref="E17:G17" si="9">SUM(E18:E21)</f>
        <v>0</v>
      </c>
      <c r="F17" s="155">
        <f t="shared" si="9"/>
        <v>0</v>
      </c>
      <c r="G17" s="156">
        <f t="shared" si="9"/>
        <v>0</v>
      </c>
      <c r="H17" s="311"/>
      <c r="I17" s="292"/>
      <c r="J17" s="293"/>
      <c r="K17" s="294"/>
      <c r="L17" s="294"/>
      <c r="M17" s="295"/>
      <c r="N17" s="296"/>
    </row>
    <row r="18" spans="1:14" ht="19.5" customHeight="1" x14ac:dyDescent="0.2">
      <c r="A18" s="64" t="s">
        <v>49</v>
      </c>
      <c r="B18" s="250">
        <f>C18*H18</f>
        <v>0</v>
      </c>
      <c r="C18" s="32">
        <f>SUM(D18:G18)</f>
        <v>0</v>
      </c>
      <c r="D18" s="65"/>
      <c r="E18" s="66"/>
      <c r="F18" s="66"/>
      <c r="G18" s="67"/>
      <c r="H18" s="312">
        <f t="shared" si="7"/>
        <v>0</v>
      </c>
      <c r="I18" s="297"/>
      <c r="J18" s="298"/>
      <c r="K18" s="299"/>
      <c r="L18" s="299"/>
      <c r="M18" s="300"/>
      <c r="N18" s="301"/>
    </row>
    <row r="19" spans="1:14" ht="19.5" customHeight="1" x14ac:dyDescent="0.2">
      <c r="A19" s="64" t="s">
        <v>213</v>
      </c>
      <c r="B19" s="250">
        <f>C19*H19</f>
        <v>0</v>
      </c>
      <c r="C19" s="32">
        <f>SUM(D19:G19)</f>
        <v>0</v>
      </c>
      <c r="D19" s="65"/>
      <c r="E19" s="66"/>
      <c r="F19" s="66"/>
      <c r="G19" s="67"/>
      <c r="H19" s="312">
        <f t="shared" si="7"/>
        <v>0</v>
      </c>
      <c r="I19" s="297"/>
      <c r="J19" s="298"/>
      <c r="K19" s="299"/>
      <c r="L19" s="299"/>
      <c r="M19" s="300"/>
      <c r="N19" s="301"/>
    </row>
    <row r="20" spans="1:14" ht="19.5" customHeight="1" x14ac:dyDescent="0.2">
      <c r="A20" s="56" t="s">
        <v>50</v>
      </c>
      <c r="B20" s="250">
        <f>C20*H20</f>
        <v>0</v>
      </c>
      <c r="C20" s="32">
        <f>SUM(D20:G20)</f>
        <v>0</v>
      </c>
      <c r="D20" s="33"/>
      <c r="E20" s="34"/>
      <c r="F20" s="34"/>
      <c r="G20" s="35"/>
      <c r="H20" s="307">
        <f t="shared" si="7"/>
        <v>0</v>
      </c>
      <c r="I20" s="272"/>
      <c r="J20" s="298"/>
      <c r="K20" s="299"/>
      <c r="L20" s="299"/>
      <c r="M20" s="300"/>
      <c r="N20" s="301"/>
    </row>
    <row r="21" spans="1:14" ht="19.5" customHeight="1" x14ac:dyDescent="0.2">
      <c r="A21" s="56" t="s">
        <v>64</v>
      </c>
      <c r="B21" s="250">
        <f>C21*H21</f>
        <v>0</v>
      </c>
      <c r="C21" s="32">
        <f>SUM(D21:G21)</f>
        <v>0</v>
      </c>
      <c r="D21" s="33"/>
      <c r="E21" s="34"/>
      <c r="F21" s="34"/>
      <c r="G21" s="35"/>
      <c r="H21" s="307">
        <f t="shared" si="7"/>
        <v>0</v>
      </c>
      <c r="I21" s="272"/>
      <c r="J21" s="298"/>
      <c r="K21" s="299"/>
      <c r="L21" s="299"/>
      <c r="M21" s="300"/>
      <c r="N21" s="301"/>
    </row>
    <row r="22" spans="1:14" ht="19.5" customHeight="1" x14ac:dyDescent="0.2">
      <c r="A22" s="152" t="s">
        <v>51</v>
      </c>
      <c r="B22" s="255">
        <f>SUM(B23:B28)</f>
        <v>0</v>
      </c>
      <c r="C22" s="153">
        <f t="shared" ref="C22:C27" si="10">SUM(D22:G22)</f>
        <v>0</v>
      </c>
      <c r="D22" s="154">
        <f>SUM(D23:D28)</f>
        <v>0</v>
      </c>
      <c r="E22" s="155">
        <f>SUM(E23:E28)</f>
        <v>0</v>
      </c>
      <c r="F22" s="155">
        <f>SUM(F23:F28)</f>
        <v>0</v>
      </c>
      <c r="G22" s="156">
        <f>SUM(G23:G28)</f>
        <v>0</v>
      </c>
      <c r="H22" s="311"/>
      <c r="I22" s="292"/>
      <c r="J22" s="293"/>
      <c r="K22" s="294"/>
      <c r="L22" s="294"/>
      <c r="M22" s="295"/>
      <c r="N22" s="296"/>
    </row>
    <row r="23" spans="1:14" ht="19.5" customHeight="1" x14ac:dyDescent="0.2">
      <c r="A23" s="64" t="s">
        <v>52</v>
      </c>
      <c r="B23" s="256">
        <f t="shared" si="6"/>
        <v>0</v>
      </c>
      <c r="C23" s="116">
        <f t="shared" si="10"/>
        <v>0</v>
      </c>
      <c r="D23" s="65"/>
      <c r="E23" s="66"/>
      <c r="F23" s="66"/>
      <c r="G23" s="67"/>
      <c r="H23" s="312">
        <f t="shared" si="7"/>
        <v>0</v>
      </c>
      <c r="I23" s="297"/>
      <c r="J23" s="298"/>
      <c r="K23" s="299"/>
      <c r="L23" s="299"/>
      <c r="M23" s="300"/>
      <c r="N23" s="301"/>
    </row>
    <row r="24" spans="1:14" ht="19.5" customHeight="1" x14ac:dyDescent="0.2">
      <c r="A24" s="64" t="s">
        <v>50</v>
      </c>
      <c r="B24" s="250">
        <f>C24*H24</f>
        <v>0</v>
      </c>
      <c r="C24" s="116">
        <f t="shared" si="10"/>
        <v>0</v>
      </c>
      <c r="D24" s="65"/>
      <c r="E24" s="66"/>
      <c r="F24" s="66"/>
      <c r="G24" s="67"/>
      <c r="H24" s="312">
        <f t="shared" si="7"/>
        <v>0</v>
      </c>
      <c r="I24" s="272"/>
      <c r="J24" s="298"/>
      <c r="K24" s="299"/>
      <c r="L24" s="299"/>
      <c r="M24" s="300"/>
      <c r="N24" s="301"/>
    </row>
    <row r="25" spans="1:14" ht="19.5" customHeight="1" x14ac:dyDescent="0.2">
      <c r="A25" s="64" t="s">
        <v>65</v>
      </c>
      <c r="B25" s="250">
        <f>C25*H25</f>
        <v>0</v>
      </c>
      <c r="C25" s="116">
        <f t="shared" si="10"/>
        <v>0</v>
      </c>
      <c r="D25" s="65"/>
      <c r="E25" s="66"/>
      <c r="F25" s="66"/>
      <c r="G25" s="67"/>
      <c r="H25" s="312">
        <f t="shared" si="7"/>
        <v>0</v>
      </c>
      <c r="I25" s="272"/>
      <c r="J25" s="298"/>
      <c r="K25" s="299"/>
      <c r="L25" s="299"/>
      <c r="M25" s="300"/>
      <c r="N25" s="301"/>
    </row>
    <row r="26" spans="1:14" ht="19.5" customHeight="1" x14ac:dyDescent="0.2">
      <c r="A26" s="64" t="s">
        <v>53</v>
      </c>
      <c r="B26" s="250">
        <f t="shared" si="6"/>
        <v>0</v>
      </c>
      <c r="C26" s="116">
        <f t="shared" si="10"/>
        <v>0</v>
      </c>
      <c r="D26" s="65"/>
      <c r="E26" s="66"/>
      <c r="F26" s="66"/>
      <c r="G26" s="67"/>
      <c r="H26" s="312">
        <f t="shared" si="7"/>
        <v>0</v>
      </c>
      <c r="I26" s="272"/>
      <c r="J26" s="298"/>
      <c r="K26" s="299"/>
      <c r="L26" s="299"/>
      <c r="M26" s="300"/>
      <c r="N26" s="301"/>
    </row>
    <row r="27" spans="1:14" ht="19.5" customHeight="1" x14ac:dyDescent="0.2">
      <c r="A27" s="56" t="s">
        <v>54</v>
      </c>
      <c r="B27" s="250">
        <f>C27*H27</f>
        <v>0</v>
      </c>
      <c r="C27" s="32">
        <f t="shared" si="10"/>
        <v>0</v>
      </c>
      <c r="D27" s="33"/>
      <c r="E27" s="34"/>
      <c r="F27" s="34"/>
      <c r="G27" s="35"/>
      <c r="H27" s="307">
        <f t="shared" si="7"/>
        <v>0</v>
      </c>
      <c r="I27" s="272"/>
      <c r="J27" s="298"/>
      <c r="K27" s="299"/>
      <c r="L27" s="299"/>
      <c r="M27" s="300"/>
      <c r="N27" s="276"/>
    </row>
    <row r="28" spans="1:14" ht="19.5" customHeight="1" thickBot="1" x14ac:dyDescent="0.25">
      <c r="A28" s="57" t="s">
        <v>66</v>
      </c>
      <c r="B28" s="250">
        <f>C28*H28</f>
        <v>0</v>
      </c>
      <c r="C28" s="43">
        <f t="shared" ref="C28" si="11">SUM(D28:G28)</f>
        <v>0</v>
      </c>
      <c r="D28" s="44"/>
      <c r="E28" s="45"/>
      <c r="F28" s="45"/>
      <c r="G28" s="46"/>
      <c r="H28" s="308">
        <f t="shared" ref="H28" si="12">SUM(I28:N28)</f>
        <v>0</v>
      </c>
      <c r="I28" s="277"/>
      <c r="J28" s="278"/>
      <c r="K28" s="279"/>
      <c r="L28" s="279"/>
      <c r="M28" s="280"/>
      <c r="N28" s="281"/>
    </row>
    <row r="29" spans="1:14" s="4" customFormat="1" ht="25.5" customHeight="1" thickTop="1" thickBot="1" x14ac:dyDescent="0.25">
      <c r="A29" s="58" t="s">
        <v>17</v>
      </c>
      <c r="B29" s="252">
        <f>SUM(B30:B34)</f>
        <v>0</v>
      </c>
      <c r="C29" s="53">
        <f t="shared" ref="C29:G29" si="13">SUM(C30:C34)</f>
        <v>0</v>
      </c>
      <c r="D29" s="10">
        <f t="shared" si="13"/>
        <v>0</v>
      </c>
      <c r="E29" s="11">
        <f t="shared" si="13"/>
        <v>0</v>
      </c>
      <c r="F29" s="11">
        <f t="shared" si="13"/>
        <v>0</v>
      </c>
      <c r="G29" s="12">
        <f t="shared" si="13"/>
        <v>0</v>
      </c>
      <c r="H29" s="309"/>
      <c r="I29" s="282"/>
      <c r="J29" s="283"/>
      <c r="K29" s="284"/>
      <c r="L29" s="284"/>
      <c r="M29" s="285"/>
      <c r="N29" s="302"/>
    </row>
    <row r="30" spans="1:14" ht="19.5" customHeight="1" thickTop="1" x14ac:dyDescent="0.2">
      <c r="A30" s="55" t="s">
        <v>55</v>
      </c>
      <c r="B30" s="249">
        <f>C30*H30</f>
        <v>0</v>
      </c>
      <c r="C30" s="21">
        <f t="shared" ref="C30:C34" si="14">SUM(D30:G30)</f>
        <v>0</v>
      </c>
      <c r="D30" s="22"/>
      <c r="E30" s="23"/>
      <c r="F30" s="23"/>
      <c r="G30" s="24"/>
      <c r="H30" s="306">
        <f t="shared" ref="H30:H34" si="15">SUM(I30:N30)</f>
        <v>0</v>
      </c>
      <c r="I30" s="267"/>
      <c r="J30" s="268"/>
      <c r="K30" s="269"/>
      <c r="L30" s="269"/>
      <c r="M30" s="270"/>
      <c r="N30" s="271"/>
    </row>
    <row r="31" spans="1:14" ht="19.5" customHeight="1" x14ac:dyDescent="0.2">
      <c r="A31" s="56" t="s">
        <v>70</v>
      </c>
      <c r="B31" s="250">
        <f>C31*H31</f>
        <v>0</v>
      </c>
      <c r="C31" s="32">
        <f t="shared" si="14"/>
        <v>0</v>
      </c>
      <c r="D31" s="33"/>
      <c r="E31" s="34"/>
      <c r="F31" s="34"/>
      <c r="G31" s="35"/>
      <c r="H31" s="307">
        <f t="shared" si="15"/>
        <v>0</v>
      </c>
      <c r="I31" s="272"/>
      <c r="J31" s="273"/>
      <c r="K31" s="274"/>
      <c r="L31" s="274"/>
      <c r="M31" s="275"/>
      <c r="N31" s="276"/>
    </row>
    <row r="32" spans="1:14" ht="19.5" customHeight="1" x14ac:dyDescent="0.2">
      <c r="A32" s="56" t="s">
        <v>56</v>
      </c>
      <c r="B32" s="250">
        <f>C32*H32</f>
        <v>0</v>
      </c>
      <c r="C32" s="32">
        <f t="shared" si="14"/>
        <v>0</v>
      </c>
      <c r="D32" s="33"/>
      <c r="E32" s="34"/>
      <c r="F32" s="34"/>
      <c r="G32" s="35"/>
      <c r="H32" s="307">
        <f t="shared" si="15"/>
        <v>0</v>
      </c>
      <c r="I32" s="272"/>
      <c r="J32" s="273"/>
      <c r="K32" s="274"/>
      <c r="L32" s="274"/>
      <c r="M32" s="275"/>
      <c r="N32" s="276"/>
    </row>
    <row r="33" spans="1:14" ht="19.5" customHeight="1" x14ac:dyDescent="0.2">
      <c r="A33" s="56" t="s">
        <v>43</v>
      </c>
      <c r="B33" s="250">
        <f>C33*H33</f>
        <v>0</v>
      </c>
      <c r="C33" s="32">
        <f t="shared" si="14"/>
        <v>0</v>
      </c>
      <c r="D33" s="65"/>
      <c r="E33" s="66"/>
      <c r="F33" s="66"/>
      <c r="G33" s="67"/>
      <c r="H33" s="307">
        <f t="shared" si="15"/>
        <v>0</v>
      </c>
      <c r="I33" s="272"/>
      <c r="J33" s="273"/>
      <c r="K33" s="274"/>
      <c r="L33" s="274"/>
      <c r="M33" s="275"/>
      <c r="N33" s="301"/>
    </row>
    <row r="34" spans="1:14" ht="19.5" customHeight="1" thickBot="1" x14ac:dyDescent="0.25">
      <c r="A34" s="57"/>
      <c r="B34" s="251">
        <f>C34*H34</f>
        <v>0</v>
      </c>
      <c r="C34" s="43">
        <f t="shared" si="14"/>
        <v>0</v>
      </c>
      <c r="D34" s="44"/>
      <c r="E34" s="45"/>
      <c r="F34" s="45"/>
      <c r="G34" s="46"/>
      <c r="H34" s="308">
        <f t="shared" si="15"/>
        <v>0</v>
      </c>
      <c r="I34" s="277"/>
      <c r="J34" s="278"/>
      <c r="K34" s="279"/>
      <c r="L34" s="279"/>
      <c r="M34" s="280"/>
      <c r="N34" s="281"/>
    </row>
    <row r="35" spans="1:14" s="77" customFormat="1" ht="20" customHeight="1" thickTop="1" x14ac:dyDescent="0.2">
      <c r="A35" s="73" t="s">
        <v>18</v>
      </c>
      <c r="B35" s="74"/>
      <c r="C35" s="74"/>
      <c r="D35" s="74"/>
      <c r="E35" s="74"/>
      <c r="F35" s="74"/>
      <c r="G35" s="74"/>
      <c r="H35" s="74"/>
      <c r="I35" s="75"/>
      <c r="J35" s="75"/>
      <c r="K35" s="75"/>
      <c r="L35" s="75"/>
      <c r="M35" s="75"/>
      <c r="N35" s="76"/>
    </row>
    <row r="36" spans="1:14" ht="20" customHeight="1" x14ac:dyDescent="0.2">
      <c r="A36" s="78" t="s">
        <v>58</v>
      </c>
    </row>
    <row r="37" spans="1:14" ht="20" customHeight="1" x14ac:dyDescent="0.2">
      <c r="A37" s="78" t="s">
        <v>57</v>
      </c>
    </row>
    <row r="38" spans="1:14" ht="21.75" customHeight="1" x14ac:dyDescent="0.2">
      <c r="A38" s="330" t="s">
        <v>195</v>
      </c>
    </row>
  </sheetData>
  <mergeCells count="6">
    <mergeCell ref="I2:N2"/>
    <mergeCell ref="A2:A3"/>
    <mergeCell ref="B2:B3"/>
    <mergeCell ref="C2:C3"/>
    <mergeCell ref="D2:G2"/>
    <mergeCell ref="H2:H3"/>
  </mergeCells>
  <phoneticPr fontId="1"/>
  <dataValidations count="1">
    <dataValidation imeMode="off" allowBlank="1" showInputMessage="1" showErrorMessage="1" sqref="B7:N14 B30:N34 B17:B21 B23:B28 C17:N28"/>
  </dataValidations>
  <printOptions horizontalCentered="1"/>
  <pageMargins left="0.59055118110236227" right="0.59055118110236227" top="0.9055118110236221" bottom="0.47244094488188981" header="0.51181102362204722" footer="0.51181102362204722"/>
  <pageSetup paperSize="9" scale="58" orientation="landscape" r:id="rId1"/>
  <headerFooter alignWithMargins="0"/>
  <rowBreaks count="1" manualBreakCount="1">
    <brk id="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view="pageBreakPreview" zoomScaleNormal="100" zoomScaleSheetLayoutView="100" workbookViewId="0">
      <selection activeCell="C14" sqref="C14"/>
    </sheetView>
  </sheetViews>
  <sheetFormatPr defaultRowHeight="16.5" customHeight="1" x14ac:dyDescent="0.2"/>
  <cols>
    <col min="1" max="1" width="29.4140625" bestFit="1" customWidth="1"/>
    <col min="2" max="2" width="15.1640625" style="81" customWidth="1"/>
    <col min="3" max="3" width="27.5" customWidth="1"/>
  </cols>
  <sheetData>
    <row r="1" spans="1:3" ht="16.5" customHeight="1" x14ac:dyDescent="0.2">
      <c r="A1" s="182" t="s">
        <v>72</v>
      </c>
      <c r="C1" s="97" t="s">
        <v>38</v>
      </c>
    </row>
    <row r="3" spans="1:3" ht="18" customHeight="1" x14ac:dyDescent="0.2">
      <c r="A3" s="95" t="s">
        <v>35</v>
      </c>
      <c r="C3" s="96" t="s">
        <v>32</v>
      </c>
    </row>
    <row r="4" spans="1:3" s="1" customFormat="1" ht="18" customHeight="1" x14ac:dyDescent="0.2">
      <c r="A4" s="85" t="s">
        <v>19</v>
      </c>
      <c r="B4" s="86" t="s">
        <v>27</v>
      </c>
      <c r="C4" s="85" t="s">
        <v>25</v>
      </c>
    </row>
    <row r="5" spans="1:3" ht="18" customHeight="1" x14ac:dyDescent="0.2">
      <c r="A5" s="83"/>
      <c r="B5" s="84"/>
      <c r="C5" s="83"/>
    </row>
    <row r="6" spans="1:3" ht="18" customHeight="1" x14ac:dyDescent="0.2">
      <c r="A6" s="83"/>
      <c r="B6" s="84"/>
      <c r="C6" s="83"/>
    </row>
    <row r="7" spans="1:3" ht="18" customHeight="1" x14ac:dyDescent="0.2">
      <c r="A7" s="83"/>
      <c r="B7" s="84"/>
      <c r="C7" s="83"/>
    </row>
    <row r="8" spans="1:3" ht="18" customHeight="1" x14ac:dyDescent="0.2">
      <c r="A8" s="83"/>
      <c r="B8" s="84"/>
      <c r="C8" s="83"/>
    </row>
    <row r="9" spans="1:3" ht="18" customHeight="1" x14ac:dyDescent="0.2">
      <c r="A9" s="83"/>
      <c r="B9" s="84"/>
      <c r="C9" s="83"/>
    </row>
    <row r="10" spans="1:3" ht="18" customHeight="1" x14ac:dyDescent="0.2">
      <c r="A10" s="83"/>
      <c r="B10" s="84"/>
      <c r="C10" s="83"/>
    </row>
    <row r="11" spans="1:3" ht="18" customHeight="1" x14ac:dyDescent="0.2">
      <c r="A11" s="83"/>
      <c r="B11" s="84"/>
      <c r="C11" s="83"/>
    </row>
    <row r="12" spans="1:3" ht="18" customHeight="1" x14ac:dyDescent="0.2">
      <c r="A12" s="83"/>
      <c r="B12" s="84"/>
      <c r="C12" s="83"/>
    </row>
    <row r="13" spans="1:3" ht="18" customHeight="1" x14ac:dyDescent="0.2">
      <c r="A13" s="83"/>
      <c r="B13" s="84"/>
      <c r="C13" s="83"/>
    </row>
    <row r="14" spans="1:3" ht="18" customHeight="1" x14ac:dyDescent="0.2">
      <c r="A14" s="83"/>
      <c r="B14" s="84"/>
      <c r="C14" s="83"/>
    </row>
    <row r="15" spans="1:3" ht="18" customHeight="1" x14ac:dyDescent="0.2">
      <c r="A15" s="82" t="s">
        <v>20</v>
      </c>
      <c r="B15" s="84">
        <f>SUM(B5:B14)</f>
        <v>0</v>
      </c>
      <c r="C15" s="83"/>
    </row>
    <row r="16" spans="1:3" ht="18" customHeight="1" x14ac:dyDescent="0.2"/>
    <row r="17" spans="1:3" ht="18" customHeight="1" x14ac:dyDescent="0.2">
      <c r="A17" s="95" t="s">
        <v>36</v>
      </c>
      <c r="C17" s="96" t="s">
        <v>32</v>
      </c>
    </row>
    <row r="18" spans="1:3" s="1" customFormat="1" ht="18" customHeight="1" x14ac:dyDescent="0.2">
      <c r="A18" s="85" t="s">
        <v>26</v>
      </c>
      <c r="B18" s="86" t="s">
        <v>27</v>
      </c>
      <c r="C18" s="85" t="s">
        <v>25</v>
      </c>
    </row>
    <row r="19" spans="1:3" ht="18" customHeight="1" x14ac:dyDescent="0.2">
      <c r="A19" s="83" t="s">
        <v>0</v>
      </c>
      <c r="B19" s="84">
        <f>SUM(B20:B25)</f>
        <v>0</v>
      </c>
      <c r="C19" s="83"/>
    </row>
    <row r="20" spans="1:3" ht="18" customHeight="1" x14ac:dyDescent="0.2">
      <c r="A20" s="93"/>
      <c r="B20" s="94"/>
      <c r="C20" s="93"/>
    </row>
    <row r="21" spans="1:3" ht="18" customHeight="1" x14ac:dyDescent="0.2">
      <c r="A21" s="89"/>
      <c r="B21" s="90"/>
      <c r="C21" s="89"/>
    </row>
    <row r="22" spans="1:3" ht="18" customHeight="1" x14ac:dyDescent="0.2">
      <c r="A22" s="89"/>
      <c r="B22" s="90"/>
      <c r="C22" s="89"/>
    </row>
    <row r="23" spans="1:3" ht="18" customHeight="1" x14ac:dyDescent="0.2">
      <c r="A23" s="89"/>
      <c r="B23" s="90"/>
      <c r="C23" s="89"/>
    </row>
    <row r="24" spans="1:3" ht="18" customHeight="1" x14ac:dyDescent="0.2">
      <c r="A24" s="89"/>
      <c r="B24" s="90"/>
      <c r="C24" s="89"/>
    </row>
    <row r="25" spans="1:3" ht="18" customHeight="1" x14ac:dyDescent="0.2">
      <c r="A25" s="91"/>
      <c r="B25" s="92"/>
      <c r="C25" s="91"/>
    </row>
    <row r="26" spans="1:3" ht="18" customHeight="1" x14ac:dyDescent="0.2">
      <c r="A26" s="83" t="s">
        <v>29</v>
      </c>
      <c r="B26" s="84">
        <f>SUM(B27:B36)</f>
        <v>0</v>
      </c>
      <c r="C26" s="83"/>
    </row>
    <row r="27" spans="1:3" ht="18" customHeight="1" x14ac:dyDescent="0.2">
      <c r="A27" s="93"/>
      <c r="B27" s="94"/>
      <c r="C27" s="93"/>
    </row>
    <row r="28" spans="1:3" ht="18" customHeight="1" x14ac:dyDescent="0.2">
      <c r="A28" s="89"/>
      <c r="B28" s="90"/>
      <c r="C28" s="89"/>
    </row>
    <row r="29" spans="1:3" ht="18" customHeight="1" x14ac:dyDescent="0.2">
      <c r="A29" s="89"/>
      <c r="B29" s="90"/>
      <c r="C29" s="89"/>
    </row>
    <row r="30" spans="1:3" ht="18" customHeight="1" x14ac:dyDescent="0.2">
      <c r="A30" s="89"/>
      <c r="B30" s="90"/>
      <c r="C30" s="89"/>
    </row>
    <row r="31" spans="1:3" ht="18" customHeight="1" x14ac:dyDescent="0.2">
      <c r="A31" s="89"/>
      <c r="B31" s="90"/>
      <c r="C31" s="89"/>
    </row>
    <row r="32" spans="1:3" ht="18" customHeight="1" x14ac:dyDescent="0.2">
      <c r="A32" s="89"/>
      <c r="B32" s="90"/>
      <c r="C32" s="89"/>
    </row>
    <row r="33" spans="1:3" ht="18" customHeight="1" x14ac:dyDescent="0.2">
      <c r="A33" s="89"/>
      <c r="B33" s="90"/>
      <c r="C33" s="89"/>
    </row>
    <row r="34" spans="1:3" ht="18" customHeight="1" x14ac:dyDescent="0.2">
      <c r="A34" s="89"/>
      <c r="B34" s="90"/>
      <c r="C34" s="89"/>
    </row>
    <row r="35" spans="1:3" ht="18" customHeight="1" x14ac:dyDescent="0.2">
      <c r="A35" s="89"/>
      <c r="B35" s="90"/>
      <c r="C35" s="89"/>
    </row>
    <row r="36" spans="1:3" ht="18" customHeight="1" x14ac:dyDescent="0.2">
      <c r="A36" s="91"/>
      <c r="B36" s="92"/>
      <c r="C36" s="91"/>
    </row>
    <row r="37" spans="1:3" ht="18" customHeight="1" x14ac:dyDescent="0.2">
      <c r="A37" s="82" t="s">
        <v>20</v>
      </c>
      <c r="B37" s="84">
        <f>SUM(B19,B26)</f>
        <v>0</v>
      </c>
      <c r="C37" s="83"/>
    </row>
    <row r="38" spans="1:3" ht="18" customHeight="1" x14ac:dyDescent="0.2"/>
    <row r="39" spans="1:3" ht="18" customHeight="1" x14ac:dyDescent="0.2">
      <c r="A39" s="95" t="s">
        <v>37</v>
      </c>
      <c r="C39" s="96" t="s">
        <v>32</v>
      </c>
    </row>
    <row r="40" spans="1:3" ht="18" customHeight="1" x14ac:dyDescent="0.2">
      <c r="A40" s="85" t="s">
        <v>26</v>
      </c>
      <c r="B40" s="86" t="s">
        <v>27</v>
      </c>
      <c r="C40" s="85" t="s">
        <v>25</v>
      </c>
    </row>
    <row r="41" spans="1:3" ht="18" customHeight="1" x14ac:dyDescent="0.2">
      <c r="A41" s="83" t="s">
        <v>0</v>
      </c>
      <c r="B41" s="84">
        <f>SUM(B42:B44)</f>
        <v>0</v>
      </c>
      <c r="C41" s="83"/>
    </row>
    <row r="42" spans="1:3" ht="18" customHeight="1" x14ac:dyDescent="0.2">
      <c r="A42" s="93"/>
      <c r="B42" s="94"/>
      <c r="C42" s="93"/>
    </row>
    <row r="43" spans="1:3" ht="18" customHeight="1" x14ac:dyDescent="0.2">
      <c r="A43" s="89"/>
      <c r="B43" s="90"/>
      <c r="C43" s="89"/>
    </row>
    <row r="44" spans="1:3" ht="18" customHeight="1" x14ac:dyDescent="0.2">
      <c r="A44" s="91"/>
      <c r="B44" s="92"/>
      <c r="C44" s="91"/>
    </row>
    <row r="45" spans="1:3" ht="18" customHeight="1" x14ac:dyDescent="0.2">
      <c r="A45" s="83" t="s">
        <v>29</v>
      </c>
      <c r="B45" s="84">
        <f>SUM(B46:B49)</f>
        <v>0</v>
      </c>
      <c r="C45" s="83"/>
    </row>
    <row r="46" spans="1:3" ht="18" customHeight="1" x14ac:dyDescent="0.2">
      <c r="A46" s="93"/>
      <c r="B46" s="94"/>
      <c r="C46" s="93"/>
    </row>
    <row r="47" spans="1:3" ht="18" customHeight="1" x14ac:dyDescent="0.2">
      <c r="A47" s="89"/>
      <c r="B47" s="90"/>
      <c r="C47" s="89"/>
    </row>
    <row r="48" spans="1:3" ht="18" customHeight="1" x14ac:dyDescent="0.2">
      <c r="A48" s="89"/>
      <c r="B48" s="90"/>
      <c r="C48" s="89"/>
    </row>
    <row r="49" spans="1:3" ht="18" customHeight="1" x14ac:dyDescent="0.2">
      <c r="A49" s="91"/>
      <c r="B49" s="92"/>
      <c r="C49" s="91"/>
    </row>
    <row r="50" spans="1:3" ht="18" customHeight="1" x14ac:dyDescent="0.2">
      <c r="A50" s="82" t="s">
        <v>20</v>
      </c>
      <c r="B50" s="84">
        <f>SUM(B41,B45)</f>
        <v>0</v>
      </c>
      <c r="C50" s="83"/>
    </row>
  </sheetData>
  <phoneticPr fontId="1"/>
  <dataValidations count="1">
    <dataValidation imeMode="off" allowBlank="1" showInputMessage="1" showErrorMessage="1" sqref="B5:B15"/>
  </dataValidations>
  <pageMargins left="0.9055118110236221" right="0.9055118110236221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様式４（収支計画書）</vt:lpstr>
      <vt:lpstr>様式４－１利用料(収入)内訳 (提出用)</vt:lpstr>
      <vt:lpstr>様式４－１利用料(収入)内訳（記載例）</vt:lpstr>
      <vt:lpstr>様式４－２人件費内訳（提出用）</vt:lpstr>
      <vt:lpstr>様式４－２人件費内訳（記入例)</vt:lpstr>
      <vt:lpstr>様式４－３委託費内訳</vt:lpstr>
      <vt:lpstr>'様式４－１利用料(収入)内訳（記載例）'!Print_Area</vt:lpstr>
      <vt:lpstr>'様式４－２人件費内訳（記入例)'!Print_Area</vt:lpstr>
      <vt:lpstr>'様式４－２人件費内訳（提出用）'!Print_Area</vt:lpstr>
      <vt:lpstr>'様式４（収支計画書）'!Print_Titles</vt:lpstr>
      <vt:lpstr>'様式４－１利用料(収入)内訳 (提出用)'!Print_Titles</vt:lpstr>
      <vt:lpstr>'様式４－１利用料(収入)内訳（記載例）'!Print_Titles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2022-03-07T04:38:06Z</cp:lastPrinted>
  <dcterms:created xsi:type="dcterms:W3CDTF">2014-02-14T00:21:30Z</dcterms:created>
  <dcterms:modified xsi:type="dcterms:W3CDTF">2022-03-07T10:10:31Z</dcterms:modified>
</cp:coreProperties>
</file>