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BG37" i="10" l="1"/>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<sst xmlns="http://schemas.openxmlformats.org/spreadsheetml/2006/main" count="1085" uniqueCount="652">
  <si>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</si>
  <si>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</si>
  <si>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</si>
  <si>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</si>
  <si>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</si>
  <si>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</si>
  <si>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</si>
  <si>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</si>
  <si>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</si>
  <si>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</si>
  <si>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</si>
  <si>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</si>
  <si>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</si>
  <si>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</si>
  <si>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</si>
  <si>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</si>
  <si>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</si>
  <si>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</si>
  <si>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</si>
  <si>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</si>
  <si>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</si>
  <si>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</si>
  <si>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</si>
  <si>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</si>
  <si>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</si>
  <si>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</si>
  <si>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</si>
  <si>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</si>
  <si>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</si>
  <si>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</si>
  <si>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</si>
  <si>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</si>
  <si>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</si>
  <si>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</si>
  <si>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</si>
  <si>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</si>
  <si>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</si>
  <si>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</si>
  <si>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</si>
  <si>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</si>
  <si>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</si>
  <si>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</si>
  <si>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</si>
  <si>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</si>
  <si>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</si>
  <si>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</si>
  <si>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</si>
  <si>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</si>
  <si>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</si>
  <si>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</si>
  <si>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</si>
  <si>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</si>
  <si>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</si>
  <si>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</si>
  <si>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</si>
  <si>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</si>
  <si>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</si>
  <si>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</si>
  <si>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</si>
  <si>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</si>
  <si>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</si>
  <si>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</si>
  <si>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</si>
  <si>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</si>
  <si>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</si>
  <si>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</si>
  <si>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</si>
  <si>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</si>
  <si>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</si>
  <si>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</si>
  <si>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</si>
  <si>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</si>
  <si>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</si>
  <si>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</si>
  <si>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</si>
  <si>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</si>
  <si>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</si>
  <si>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</si>
  <si>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</si>
  <si>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</si>
  <si>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</si>
  <si>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</si>
  <si>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</si>
  <si>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</si>
  <si>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</si>
  <si>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</si>
  <si>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</si>
  <si>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</si>
  <si>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</si>
  <si>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</si>
  <si>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</si>
  <si>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</si>
  <si>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</si>
  <si>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</si>
  <si>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</si>
  <si>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</si>
  <si>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</si>
  <si>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</si>
  <si>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</si>
  <si>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</si>
  <si>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</si>
  <si>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</si>
  <si>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</si>
  <si>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</si>
  <si>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</si>
  <si>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</si>
  <si>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</si>
  <si>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</si>
  <si>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</si>
  <si>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</si>
  <si>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</si>
  <si>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</si>
  <si>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</si>
  <si>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</si>
  <si>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</si>
  <si>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</si>
  <si>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</si>
  <si>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</si>
  <si>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</si>
  <si>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</si>
  <si>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</si>
  <si>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</si>
  <si>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</si>
  <si>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</si>
  <si>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</si>
  <si>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</si>
  <si>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</si>
  <si>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</si>
  <si>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</si>
  <si>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</si>
  <si>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</si>
  <si>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</si>
  <si>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</si>
  <si>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</si>
  <si>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</si>
  <si>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</si>
  <si>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</si>
  <si>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</si>
  <si>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</si>
  <si>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</si>
  <si>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</si>
  <si>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</si>
  <si>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</si>
  <si>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</si>
  <si>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</si>
  <si>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</si>
  <si>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</si>
  <si>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</si>
  <si>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</si>
  <si>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</si>
  <si>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</si>
  <si>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</si>
  <si>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</si>
  <si>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</si>
  <si>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</si>
  <si>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</si>
  <si>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</si>
  <si>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</si>
  <si>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</si>
  <si>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</si>
  <si>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</si>
  <si>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</si>
  <si>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</si>
  <si>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</si>
  <si>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</si>
  <si>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</si>
  <si>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</si>
  <si>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</si>
  <si>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</si>
  <si>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</si>
  <si>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</si>
  <si>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</si>
  <si>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</si>
  <si>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</si>
  <si>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</si>
  <si>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</si>
  <si>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</si>
  <si>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</si>
  <si>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</si>
  <si>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</si>
  <si>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</si>
  <si>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</si>
  <si>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</si>
  <si>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</si>
  <si>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</si>
  <si>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</si>
  <si>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</si>
  <si>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</si>
  <si>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</si>
  <si>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</si>
  <si>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</si>
  <si>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</si>
  <si>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</si>
  <si>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</si>
  <si>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</si>
  <si>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</si>
  <si>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</si>
  <si>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</si>
  <si>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</si>
  <si>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</si>
  <si>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</si>
  <si>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</si>
  <si>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</si>
  <si>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</si>
  <si>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</si>
  <si>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</si>
  <si>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</si>
  <si>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</si>
  <si>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</si>
  <si>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</si>
  <si>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</si>
  <si>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神奈川県横浜市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</si>
  <si>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</si>
  <si>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</si>
  <si>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</si>
  <si>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</si>
  <si>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</si>
  <si>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</si>
  <si>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</si>
  <si>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</si>
  <si>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</si>
  <si>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</si>
  <si>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</si>
  <si>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</si>
  <si>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</si>
  <si>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</si>
  <si>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</si>
  <si>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</si>
  <si>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</si>
  <si>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</si>
  <si>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</si>
  <si>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</si>
  <si>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</si>
  <si>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</si>
  <si>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</si>
  <si>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</si>
  <si>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</si>
  <si>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</si>
  <si>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</si>
  <si>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</si>
  <si>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</si>
  <si>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</si>
  <si>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</si>
  <si>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</si>
  <si>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</si>
  <si>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</si>
  <si>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</si>
  <si>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</si>
  <si>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</si>
  <si>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</si>
  <si>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</si>
  <si>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</si>
  <si>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</si>
  <si>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</si>
  <si>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</si>
  <si>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</si>
  <si>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</si>
  <si>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</si>
  <si>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</si>
  <si>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</si>
  <si>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</si>
  <si>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</si>
  <si>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</si>
  <si>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</si>
  <si>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</si>
  <si>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</si>
  <si>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</si>
  <si>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</si>
  <si>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</si>
  <si>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</si>
  <si>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</si>
  <si>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</si>
  <si>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</si>
  <si>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</si>
  <si>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</si>
  <si>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</si>
  <si>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</si>
  <si>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</si>
  <si>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</si>
  <si>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</si>
  <si>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</si>
  <si>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</si>
  <si>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</si>
  <si>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</si>
  <si>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</si>
  <si>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</si>
  <si>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</si>
  <si>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</si>
  <si>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</si>
  <si>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</si>
  <si>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</si>
  <si>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</si>
  <si>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</si>
  <si>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</si>
  <si>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</si>
  <si>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</si>
  <si>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</si>
  <si>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</si>
  <si>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</si>
  <si>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</si>
  <si>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</si>
  <si>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</si>
  <si>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</si>
  <si>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</si>
  <si>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</si>
  <si>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</si>
  <si>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</si>
  <si>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</si>
  <si>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</si>
  <si>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</si>
  <si>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</si>
  <si>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</si>
  <si>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</si>
  <si>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</si>
  <si>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</si>
  <si>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</si>
  <si>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</si>
  <si>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</si>
  <si>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</si>
  <si>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</si>
  <si>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</si>
  <si>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</si>
  <si>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</si>
  <si>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</si>
  <si>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</si>
  <si>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</si>
  <si>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</si>
  <si>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</si>
  <si>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</si>
  <si>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</si>
  <si>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</si>
  <si>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</si>
  <si>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</si>
  <si>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</si>
  <si>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</si>
  <si>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</si>
  <si>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</si>
  <si>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</si>
  <si>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</si>
  <si>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</si>
  <si>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</si>
  <si>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</si>
  <si>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</si>
  <si>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</si>
  <si>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</si>
  <si>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</si>
  <si>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</si>
  <si>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</si>
  <si>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</si>
  <si>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</si>
  <si>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</si>
  <si>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</si>
  <si>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</si>
  <si>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</si>
  <si>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</si>
  <si>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</si>
  <si>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</si>
  <si>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</si>
  <si>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</si>
  <si>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</si>
  <si>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</si>
  <si>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</si>
  <si>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</si>
  <si>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</si>
  <si>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神奈川県横浜市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</si>
  <si>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</si>
  <si>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</si>
  <si>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</si>
  <si>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</si>
  <si>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</si>
  <si>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</si>
  <si>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</si>
  <si>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</si>
  <si>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</si>
  <si>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</si>
  <si>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</si>
  <si>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</si>
  <si>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</si>
  <si>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</si>
  <si>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</si>
  <si>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</si>
  <si>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</si>
  <si>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</si>
  <si>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</si>
  <si>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</si>
  <si>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</si>
  <si>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</si>
  <si>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</si>
  <si>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</si>
  <si>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</si>
  <si>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</si>
  <si>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</si>
  <si>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市街地開発事業費会計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</si>
  <si>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</si>
  <si>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</si>
  <si>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</si>
  <si>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</si>
  <si>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</si>
  <si>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</si>
  <si>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</si>
  <si>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</si>
  <si>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</si>
  <si>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</si>
  <si>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</si>
  <si>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</si>
  <si>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</si>
  <si>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</si>
  <si>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</si>
  <si>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</si>
  <si>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</si>
  <si>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</si>
  <si>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</si>
  <si>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</si>
  <si>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</si>
  <si>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</si>
  <si>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下水道事業会計</t>
    <phoneticPr fontId="5"/>
  </si>
  <si>
    <t>病院事業会計</t>
    <phoneticPr fontId="5"/>
  </si>
  <si>
    <t>埋立事業会計</t>
    <phoneticPr fontId="5"/>
  </si>
  <si>
    <t>港湾整備事業費会計</t>
    <phoneticPr fontId="5"/>
  </si>
  <si>
    <t>法非適用企業</t>
    <phoneticPr fontId="5"/>
  </si>
  <si>
    <t>中央卸売市場費会計</t>
    <phoneticPr fontId="5"/>
  </si>
  <si>
    <t>中央と畜場費会計</t>
    <phoneticPr fontId="5"/>
  </si>
  <si>
    <t>風力発電事業費会計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</si>
  <si>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</si>
  <si>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</si>
  <si>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</si>
  <si>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</si>
  <si>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</si>
  <si>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</si>
  <si>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</si>
  <si>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</si>
  <si>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</si>
  <si>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</si>
  <si>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</si>
  <si>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</si>
  <si>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</si>
  <si>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</si>
  <si>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</si>
  <si>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</si>
  <si>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</si>
  <si>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</si>
  <si>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</si>
  <si>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</si>
  <si>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</si>
  <si>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</si>
  <si>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</si>
  <si>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</si>
  <si>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</si>
  <si>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</si>
  <si>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</si>
  <si>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</si>
  <si>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</si>
  <si>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</si>
  <si>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</si>
  <si>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</si>
  <si>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</si>
  <si>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</si>
  <si>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</si>
  <si>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</si>
  <si>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</si>
  <si>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</si>
  <si>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</si>
  <si>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</si>
  <si>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</si>
  <si>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</si>
  <si>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</si>
  <si>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</si>
  <si>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</si>
  <si>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</si>
  <si>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</si>
  <si>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</si>
  <si>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</si>
  <si>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</si>
  <si>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</si>
  <si>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</si>
  <si>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</si>
  <si>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</si>
  <si>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</si>
  <si>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</si>
  <si>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</si>
  <si>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</si>
  <si>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</si>
  <si>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</si>
  <si>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</si>
  <si>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</si>
  <si>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</si>
  <si>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</si>
  <si>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</si>
  <si>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</si>
  <si>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</si>
  <si>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</si>
  <si>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</si>
  <si>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</si>
  <si>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</si>
  <si>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</si>
  <si>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</si>
  <si>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</si>
  <si>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</si>
  <si>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</si>
  <si>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</si>
  <si>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</si>
  <si>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</si>
  <si>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</si>
  <si>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</si>
  <si>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</si>
  <si>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</si>
  <si>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</si>
  <si>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</si>
  <si>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</si>
  <si>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</si>
  <si>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</si>
  <si>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</si>
  <si>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</si>
  <si>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</si>
  <si>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</si>
  <si>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</si>
  <si>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</si>
  <si>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</si>
  <si>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</si>
  <si>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</si>
  <si>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</si>
  <si>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</si>
  <si>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</si>
  <si>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</si>
  <si>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</si>
  <si>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</si>
  <si>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</si>
  <si>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</si>
  <si>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</si>
  <si>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</si>
  <si>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</si>
  <si>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</si>
  <si>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</si>
  <si>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</si>
  <si>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</si>
  <si>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</si>
  <si>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</si>
  <si>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</si>
  <si>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</si>
  <si>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</si>
  <si>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</si>
  <si>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</si>
  <si>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</si>
  <si>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</si>
  <si>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</si>
  <si>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</si>
  <si>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</si>
  <si>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</si>
  <si>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</si>
  <si>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</si>
  <si>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</si>
  <si>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</si>
  <si>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</si>
  <si>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</si>
  <si>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</si>
  <si>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</si>
  <si>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</si>
  <si>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</si>
  <si>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</si>
  <si>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</si>
  <si>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</si>
  <si>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</si>
  <si>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</si>
  <si>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</si>
  <si>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</si>
  <si>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</si>
  <si>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</si>
  <si>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</si>
  <si>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</si>
  <si>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</si>
  <si>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</si>
  <si>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</si>
  <si>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</si>
  <si>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1.65</t>
  </si>
  <si>
    <t>▲ 1.75</t>
  </si>
  <si>
    <t>▲ 1.21</t>
  </si>
  <si>
    <t>下水道事業会計</t>
  </si>
  <si>
    <t>水道事業会計</t>
  </si>
  <si>
    <t>高速鉄道事業会計</t>
  </si>
  <si>
    <t>自動車事業会計</t>
  </si>
  <si>
    <t>工業用水道事業会計</t>
  </si>
  <si>
    <t>一般会計</t>
  </si>
  <si>
    <t>介護保険事業費会計</t>
  </si>
  <si>
    <t>国民健康保険事業費会計</t>
  </si>
  <si>
    <t>その他会計（赤字）</t>
  </si>
  <si>
    <t>その他会計（黒字）</t>
  </si>
  <si>
    <t>H26末</t>
    <phoneticPr fontId="5"/>
  </si>
  <si>
    <t>H27末</t>
    <phoneticPr fontId="5"/>
  </si>
  <si>
    <t>H28末</t>
    <phoneticPr fontId="5"/>
  </si>
  <si>
    <t>H29末</t>
    <phoneticPr fontId="5"/>
  </si>
  <si>
    <t>H30末</t>
    <phoneticPr fontId="5"/>
  </si>
  <si>
    <t>文化基金</t>
    <rPh sb="0" eb="2">
      <t>ブンカ</t>
    </rPh>
    <rPh sb="2" eb="4">
      <t>キキン</t>
    </rPh>
    <phoneticPr fontId="5"/>
  </si>
  <si>
    <t>災害救助基金</t>
    <rPh sb="0" eb="2">
      <t>サイガイ</t>
    </rPh>
    <rPh sb="2" eb="4">
      <t>キュウジョ</t>
    </rPh>
    <rPh sb="4" eb="6">
      <t>キキン</t>
    </rPh>
    <phoneticPr fontId="5"/>
  </si>
  <si>
    <t>墓地等運営基金</t>
    <rPh sb="0" eb="3">
      <t>ボチナド</t>
    </rPh>
    <rPh sb="3" eb="5">
      <t>ウンエイ</t>
    </rPh>
    <rPh sb="5" eb="7">
      <t>キキン</t>
    </rPh>
    <phoneticPr fontId="5"/>
  </si>
  <si>
    <t>環境保全基金</t>
    <rPh sb="0" eb="2">
      <t>カンキョウ</t>
    </rPh>
    <rPh sb="2" eb="4">
      <t>ホゼン</t>
    </rPh>
    <rPh sb="4" eb="6">
      <t>キキン</t>
    </rPh>
    <phoneticPr fontId="5"/>
  </si>
  <si>
    <t>学校給食費調整基金</t>
    <rPh sb="0" eb="2">
      <t>ガッコウ</t>
    </rPh>
    <rPh sb="2" eb="4">
      <t>キュウショク</t>
    </rPh>
    <rPh sb="4" eb="5">
      <t>ヒ</t>
    </rPh>
    <rPh sb="5" eb="7">
      <t>チョウセイ</t>
    </rPh>
    <rPh sb="7" eb="9">
      <t>キキン</t>
    </rPh>
    <phoneticPr fontId="5"/>
  </si>
  <si>
    <t>神奈川県内広域水道企業団（水道用水供給事業会計）</t>
    <rPh sb="0" eb="3">
      <t>カナガワ</t>
    </rPh>
    <rPh sb="3" eb="5">
      <t>ケンナイ</t>
    </rPh>
    <rPh sb="5" eb="7">
      <t>コウイキ</t>
    </rPh>
    <rPh sb="7" eb="9">
      <t>スイドウ</t>
    </rPh>
    <rPh sb="9" eb="11">
      <t>キギョウ</t>
    </rPh>
    <rPh sb="11" eb="12">
      <t>ダン</t>
    </rPh>
    <rPh sb="13" eb="16">
      <t>スイドウヨウ</t>
    </rPh>
    <rPh sb="16" eb="17">
      <t>ミズ</t>
    </rPh>
    <rPh sb="17" eb="19">
      <t>キョウキュウ</t>
    </rPh>
    <rPh sb="19" eb="21">
      <t>ジギョウ</t>
    </rPh>
    <rPh sb="21" eb="23">
      <t>カイケイ</t>
    </rPh>
    <phoneticPr fontId="3"/>
  </si>
  <si>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</si>
  <si>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
  </si>
  <si>
    <t>公益財団法人横浜市男女共同参画推進協会</t>
  </si>
  <si>
    <t>公益財団法人横浜市国際交流協会</t>
  </si>
  <si>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</si>
  <si>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</si>
  <si>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</si>
  <si>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</si>
  <si>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</si>
  <si>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</si>
  <si>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</si>
  <si>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</si>
  <si>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横浜市信用保証協会</t>
    <rPh sb="0" eb="3">
      <t>ヨコハマシ</t>
    </rPh>
    <rPh sb="3" eb="5">
      <t>シンヨウ</t>
    </rPh>
    <rPh sb="5" eb="7">
      <t>ホショウ</t>
    </rPh>
    <rPh sb="7" eb="9">
      <t>キョウカイ</t>
    </rPh>
    <phoneticPr fontId="23"/>
  </si>
  <si>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</si>
  <si>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</si>
  <si>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</si>
  <si>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</si>
  <si>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</si>
  <si>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</si>
  <si>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23"/>
  </si>
  <si>
    <t>社会福祉法人横浜市リハビリテーション事業団</t>
    <rPh sb="6" eb="9">
      <t>ヨコハマシ</t>
    </rPh>
    <rPh sb="18" eb="20">
      <t>ジギョウ</t>
    </rPh>
    <rPh sb="20" eb="21">
      <t>ダン</t>
    </rPh>
    <phoneticPr fontId="23"/>
  </si>
  <si>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</si>
  <si>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</si>
  <si>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</si>
  <si>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</si>
  <si>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</si>
  <si>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</si>
  <si>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</si>
  <si>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</si>
  <si>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</si>
  <si>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</si>
  <si>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</si>
  <si>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</si>
  <si>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</si>
  <si>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</si>
  <si>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</si>
  <si>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</si>
  <si>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</si>
  <si>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</si>
  <si>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</si>
  <si>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</si>
  <si>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公益財団法人横浜市スポーツ協会</t>
    <rPh sb="0" eb="2">
      <t>コウエキ</t>
    </rPh>
    <rPh sb="2" eb="4">
      <t>ザイダン</t>
    </rPh>
    <rPh sb="4" eb="6">
      <t>ホウジン</t>
    </rPh>
    <rPh sb="6" eb="9">
      <t>ヨコハマシ</t>
    </rPh>
    <rPh sb="13" eb="15">
      <t>キョウカイ</t>
    </rPh>
    <rPh sb="14" eb="15">
      <t>タイキョウ</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</si>
  <si>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</si>
  <si>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</si>
  <si>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</si>
  <si>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</si>
  <si>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類似団体と比較すると、将来負担比率は高い水準にある一方、有形固定資産減価償却率は、道路、庁舎、橋りょう・トンネルの整備などを進めたこと等により、低い水準となっています。
本市の経年比較では、将来負担比率は、企業会計・外郭団体等の借入金等の返済を進めてきたことにより、平成30年度までは比率は年々減少傾向にありました。令和元年度は、企業会計・外郭団体の借入金は引き続き減少した一方、一般会計等に係る地方債の現在高の増やＭＩＣＥ施設の竣工に伴う債務負担行為に基づく支出予定額の増加により、分子である将来負担額が増加したため、前年度と比較してポイントが上昇しています。有形固定資産減価償却率は、平成30年度までは公共施設の取得から年度が経過したことにより、年々上昇していました。令和元年度は、横浜北西線や新市庁舎の整備などを進めたことで有形固定資産が増加したため、前年度と比較して有形固定資産減価償却率は減少しています。今後も、将来負担比率と有形固定資産減価償却率の推移などに留意しながら、「施策の推進と財政の健全性の維持」の両立の観点から、計画的な市債活用や借入金残高の管理など、持続可能な財政運営を進めていきます。</t>
    <rPh sb="41" eb="43">
      <t>ドウロ</t>
    </rPh>
    <rPh sb="294" eb="296">
      <t>ヘイセイ</t>
    </rPh>
    <rPh sb="298" eb="300">
      <t>ネンド</t>
    </rPh>
    <rPh sb="325" eb="327">
      <t>ネンネン</t>
    </rPh>
    <rPh sb="336" eb="338">
      <t>レイワ</t>
    </rPh>
    <rPh sb="338" eb="341">
      <t>ガンネンド</t>
    </rPh>
    <rPh sb="343" eb="345">
      <t>ヨコハマ</t>
    </rPh>
    <rPh sb="345" eb="347">
      <t>ホクセイ</t>
    </rPh>
    <rPh sb="347" eb="348">
      <t>セン</t>
    </rPh>
    <rPh sb="349" eb="353">
      <t>シンシチョウシャ</t>
    </rPh>
    <rPh sb="354" eb="356">
      <t>セイビ</t>
    </rPh>
    <rPh sb="359" eb="360">
      <t>スス</t>
    </rPh>
    <rPh sb="365" eb="371">
      <t>ユウケイコテイシサン</t>
    </rPh>
    <rPh sb="372" eb="374">
      <t>ゾウカ</t>
    </rPh>
    <rPh sb="379" eb="382">
      <t>ゼンネンド</t>
    </rPh>
    <rPh sb="383" eb="385">
      <t>ヒカク</t>
    </rPh>
    <rPh sb="399" eb="401">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</si>
  <si>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</si>
  <si>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</si>
  <si>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</si>
  <si>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</si>
  <si>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</si>
  <si>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</si>
  <si>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将来負担比率及び実質公債費比率は、類似団体と比較して高くなっています。
本市の経年比較では、将来負担比率は、企業会計・外郭団体等の借入金等の返済を進めてきたことにより、平成30年度までは比率は年々減少傾向にありました。令和元年度は、企業会計・外郭団体の借入金は引き続き減少した一方、一般会計等に係る地方債の現在高の増やＭＩＣＥ施設の竣工に伴う債務負担行為に基づく支出予定額の増加により、分子である将来負担額が増加したため、前年度と比較してポイントが上昇しています。実質公債費比率は、公営企業債償還のための繰出金の減少や減債基金積立不足による加算額の減少などにより、平成27年度以降、比率が低下しています。</t>
    <rPh sb="282" eb="284">
      <t>ヘイセイ</t>
    </rPh>
    <rPh sb="286" eb="288">
      <t>ネンド</t>
    </rPh>
    <rPh sb="288" eb="290">
      <t>イコウ</t>
    </rPh>
    <rPh sb="294" eb="296">
      <t>テイカ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</si>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</sst>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xmlns:c16r2="http://schemas.microsoft.com/office/drawing/2015/06/chart">
            <c:ext xmlns:c16="http://schemas.microsoft.com/office/drawing/2014/chart" uri="{C3380CC4-5D6E-409C-BE32-E72D297353CC}">
              <c16:uniqueId val="{00000000-2310-4633-9C89-15ABC3675D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58470</c:v>
                </c:pt>
                <c:pt idx="1">
                  <c:v>58178</c:v>
                </c:pt>
                <c:pt idx="2">
                  <c:v>54167</c:v>
                </c:pt>
                <c:pt idx="3">
                  <c:v>62800</c:v>
                </c:pt>
                <c:pt idx="4">
                  <c:v>62653</c:v>
                </c:pt>
              </c:numCache>
            </c:numRef>
          </c:val>
          <c:smooth val="0"/>
          <c:extLst xmlns:c16r2="http://schemas.microsoft.com/office/drawing/2015/06/chart">
            <c:ext xmlns:c16="http://schemas.microsoft.com/office/drawing/2014/chart" uri="{C3380CC4-5D6E-409C-BE32-E72D297353CC}">
              <c16:uniqueId val="{00000001-2310-4633-9C89-15ABC3675D36}"/>
            </c:ext>
          </c:extLst>
        </c:ser>
        <c:dLbls>
          <c:showLegendKey val="0"/>
          <c:showVal val="0"/>
          <c:showCatName val="0"/>
          <c:showSerName val="0"/>
          <c:showPercent val="0"/>
          <c:showBubbleSize val="0"/>
        </c:dLbls>
        <c:marker val="1"/>
        <c:smooth val="0"/>
        <c:axId val="547587808"/>
        <c:axId val="547589768"/>
      </c:lineChart>
      <c:catAx>
        <c:axId val="547587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9768"/>
        <c:crosses val="autoZero"/>
        <c:auto val="1"/>
        <c:lblAlgn val="ctr"/>
        <c:lblOffset val="100"/>
        <c:tickLblSkip val="1"/>
        <c:tickMarkSkip val="1"/>
        <c:noMultiLvlLbl val="0"/>
      </c:catAx>
      <c:valAx>
        <c:axId val="5475897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1.59</c:v>
                </c:pt>
                <c:pt idx="1">
                  <c:v>1</c:v>
                </c:pt>
                <c:pt idx="2">
                  <c:v>1.39</c:v>
                </c:pt>
                <c:pt idx="3">
                  <c:v>0.51</c:v>
                </c:pt>
                <c:pt idx="4">
                  <c:v>0.86</c:v>
                </c:pt>
              </c:numCache>
            </c:numRef>
          </c:val>
          <c:extLst xmlns:c16r2="http://schemas.microsoft.com/office/drawing/2015/06/chart">
            <c:ext xmlns:c16="http://schemas.microsoft.com/office/drawing/2014/chart" uri="{C3380CC4-5D6E-409C-BE32-E72D297353CC}">
              <c16:uniqueId val="{00000000-B9C1-4D2D-99AC-E1B9269FDA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2.84</c:v>
                </c:pt>
                <c:pt idx="1">
                  <c:v>2.12</c:v>
                </c:pt>
                <c:pt idx="2">
                  <c:v>2.8</c:v>
                </c:pt>
                <c:pt idx="3">
                  <c:v>2.31</c:v>
                </c:pt>
                <c:pt idx="4">
                  <c:v>0.84</c:v>
                </c:pt>
              </c:numCache>
            </c:numRef>
          </c:val>
          <c:extLst xmlns:c16r2="http://schemas.microsoft.com/office/drawing/2015/06/chart">
            <c:ext xmlns:c16="http://schemas.microsoft.com/office/drawing/2014/chart" uri="{C3380CC4-5D6E-409C-BE32-E72D297353CC}">
              <c16:uniqueId val="{00000001-B9C1-4D2D-99AC-E1B9269FDAD8}"/>
            </c:ext>
          </c:extLst>
        </c:ser>
        <c:dLbls>
          <c:showLegendKey val="0"/>
          <c:showVal val="0"/>
          <c:showCatName val="0"/>
          <c:showSerName val="0"/>
          <c:showPercent val="0"/>
          <c:showBubbleSize val="0"/>
        </c:dLbls>
        <c:gapWidth val="250"/>
        <c:overlap val="100"/>
        <c:axId val="547590552"/>
        <c:axId val="54759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0.64</c:v>
                </c:pt>
                <c:pt idx="1">
                  <c:v>-1.65</c:v>
                </c:pt>
                <c:pt idx="2">
                  <c:v>1.33</c:v>
                </c:pt>
                <c:pt idx="3">
                  <c:v>-1.75</c:v>
                </c:pt>
                <c:pt idx="4">
                  <c:v>-1.21</c:v>
                </c:pt>
              </c:numCache>
            </c:numRef>
          </c:val>
          <c:smooth val="0"/>
          <c:extLst xmlns:c16r2="http://schemas.microsoft.com/office/drawing/2015/06/chart">
            <c:ext xmlns:c16="http://schemas.microsoft.com/office/drawing/2014/chart" uri="{C3380CC4-5D6E-409C-BE32-E72D297353CC}">
              <c16:uniqueId val="{00000002-B9C1-4D2D-99AC-E1B9269FDAD8}"/>
            </c:ext>
          </c:extLst>
        </c:ser>
        <c:dLbls>
          <c:showLegendKey val="0"/>
          <c:showVal val="0"/>
          <c:showCatName val="0"/>
          <c:showSerName val="0"/>
          <c:showPercent val="0"/>
          <c:showBubbleSize val="0"/>
        </c:dLbls>
        <c:marker val="1"/>
        <c:smooth val="0"/>
        <c:axId val="547590552"/>
        <c:axId val="547590944"/>
      </c:lineChart>
      <c:catAx>
        <c:axId val="54759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0944"/>
        <c:crosses val="autoZero"/>
        <c:auto val="1"/>
        <c:lblAlgn val="ctr"/>
        <c:lblOffset val="100"/>
        <c:tickLblSkip val="1"/>
        <c:tickMarkSkip val="1"/>
        <c:noMultiLvlLbl val="0"/>
      </c:catAx>
      <c:valAx>
        <c:axId val="54759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1.04</c:v>
                </c:pt>
                <c:pt idx="2">
                  <c:v>#N/A</c:v>
                </c:pt>
                <c:pt idx="3">
                  <c:v>0.88</c:v>
                </c:pt>
                <c:pt idx="4">
                  <c:v>#N/A</c:v>
                </c:pt>
                <c:pt idx="5">
                  <c:v>0.69</c:v>
                </c:pt>
                <c:pt idx="6">
                  <c:v>#N/A</c:v>
                </c:pt>
                <c:pt idx="7">
                  <c:v>0.57999999999999996</c:v>
                </c:pt>
                <c:pt idx="8">
                  <c:v>#N/A</c:v>
                </c:pt>
                <c:pt idx="9">
                  <c:v>0.77</c:v>
                </c:pt>
              </c:numCache>
            </c:numRef>
          </c:val>
          <c:extLst xmlns:c16r2="http://schemas.microsoft.com/office/drawing/2015/06/chart">
            <c:ext xmlns:c16="http://schemas.microsoft.com/office/drawing/2014/chart" uri="{C3380CC4-5D6E-409C-BE32-E72D297353CC}">
              <c16:uniqueId val="{00000000-7A9B-4282-A4EA-3953B97762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A9B-4282-A4EA-3953B977629B}"/>
            </c:ext>
          </c:extLst>
        </c:ser>
        <c:ser>
          <c:idx val="2"/>
          <c:order val="2"/>
          <c:tx>
            <c:strRef>
              <c:f>データシート!$A$29</c:f>
              <c:strCache>
                <c:ptCount val="1"/>
                <c:pt idx="0">
                  <c:v>国民健康保険事業費会計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1.44</c:v>
                </c:pt>
                <c:pt idx="2">
                  <c:v>#N/A</c:v>
                </c:pt>
                <c:pt idx="3">
                  <c:v>1.22</c:v>
                </c:pt>
                <c:pt idx="4">
                  <c:v>#N/A</c:v>
                </c:pt>
                <c:pt idx="5">
                  <c:v>1.4</c:v>
                </c:pt>
                <c:pt idx="6">
                  <c:v>#N/A</c:v>
                </c:pt>
                <c:pt idx="7">
                  <c:v>0.45</c:v>
                </c:pt>
                <c:pt idx="8">
                  <c:v>#N/A</c:v>
                </c:pt>
                <c:pt idx="9">
                  <c:v>0.34</c:v>
                </c:pt>
              </c:numCache>
            </c:numRef>
          </c:val>
          <c:extLst xmlns:c16r2="http://schemas.microsoft.com/office/drawing/2015/06/chart">
            <c:ext xmlns:c16="http://schemas.microsoft.com/office/drawing/2014/chart" uri="{C3380CC4-5D6E-409C-BE32-E72D297353CC}">
              <c16:uniqueId val="{00000002-7A9B-4282-A4EA-3953B977629B}"/>
            </c:ext>
          </c:extLst>
        </c:ser>
        <c:ser>
          <c:idx val="3"/>
          <c:order val="3"/>
          <c:tx>
            <c:strRef>
              <c:f>データシート!$A$30</c:f>
              <c:strCache>
                <c:ptCount val="1"/>
                <c:pt idx="0">
                  <c:v>介護保険事業費会計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0.55000000000000004</c:v>
                </c:pt>
                <c:pt idx="2">
                  <c:v>#N/A</c:v>
                </c:pt>
                <c:pt idx="3">
                  <c:v>1.3</c:v>
                </c:pt>
                <c:pt idx="4">
                  <c:v>#N/A</c:v>
                </c:pt>
                <c:pt idx="5">
                  <c:v>0.28999999999999998</c:v>
                </c:pt>
                <c:pt idx="6">
                  <c:v>#N/A</c:v>
                </c:pt>
                <c:pt idx="7">
                  <c:v>0.59</c:v>
                </c:pt>
                <c:pt idx="8">
                  <c:v>#N/A</c:v>
                </c:pt>
                <c:pt idx="9">
                  <c:v>0.44</c:v>
                </c:pt>
              </c:numCache>
            </c:numRef>
          </c:val>
          <c:extLst xmlns:c16r2="http://schemas.microsoft.com/office/drawing/2015/06/chart">
            <c:ext xmlns:c16="http://schemas.microsoft.com/office/drawing/2014/chart" uri="{C3380CC4-5D6E-409C-BE32-E72D297353CC}">
              <c16:uniqueId val="{00000003-7A9B-4282-A4EA-3953B977629B}"/>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0.74</c:v>
                </c:pt>
                <c:pt idx="2">
                  <c:v>#N/A</c:v>
                </c:pt>
                <c:pt idx="3">
                  <c:v>0.3</c:v>
                </c:pt>
                <c:pt idx="4">
                  <c:v>#N/A</c:v>
                </c:pt>
                <c:pt idx="5">
                  <c:v>0.77</c:v>
                </c:pt>
                <c:pt idx="6">
                  <c:v>#N/A</c:v>
                </c:pt>
                <c:pt idx="7">
                  <c:v>0.21</c:v>
                </c:pt>
                <c:pt idx="8">
                  <c:v>#N/A</c:v>
                </c:pt>
                <c:pt idx="9">
                  <c:v>0.44</c:v>
                </c:pt>
              </c:numCache>
            </c:numRef>
          </c:val>
          <c:extLst xmlns:c16r2="http://schemas.microsoft.com/office/drawing/2015/06/chart">
            <c:ext xmlns:c16="http://schemas.microsoft.com/office/drawing/2014/chart" uri="{C3380CC4-5D6E-409C-BE32-E72D297353CC}">
              <c16:uniqueId val="{00000004-7A9B-4282-A4EA-3953B977629B}"/>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0.55000000000000004</c:v>
                </c:pt>
                <c:pt idx="4">
                  <c:v>#N/A</c:v>
                </c:pt>
                <c:pt idx="5">
                  <c:v>0.52</c:v>
                </c:pt>
                <c:pt idx="6">
                  <c:v>#N/A</c:v>
                </c:pt>
                <c:pt idx="7">
                  <c:v>0.51</c:v>
                </c:pt>
                <c:pt idx="8">
                  <c:v>#N/A</c:v>
                </c:pt>
                <c:pt idx="9">
                  <c:v>0.47</c:v>
                </c:pt>
              </c:numCache>
            </c:numRef>
          </c:val>
          <c:extLst xmlns:c16r2="http://schemas.microsoft.com/office/drawing/2015/06/chart">
            <c:ext xmlns:c16="http://schemas.microsoft.com/office/drawing/2014/chart" uri="{C3380CC4-5D6E-409C-BE32-E72D297353CC}">
              <c16:uniqueId val="{00000005-7A9B-4282-A4EA-3953B977629B}"/>
            </c:ext>
          </c:extLst>
        </c:ser>
        <c:ser>
          <c:idx val="6"/>
          <c:order val="6"/>
          <c:tx>
            <c:strRef>
              <c:f>データシート!$A$33</c:f>
              <c:strCache>
                <c:ptCount val="1"/>
                <c:pt idx="0">
                  <c:v>自動車事業会計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0.82</c:v>
                </c:pt>
                <c:pt idx="2">
                  <c:v>#N/A</c:v>
                </c:pt>
                <c:pt idx="3">
                  <c:v>0.86</c:v>
                </c:pt>
                <c:pt idx="4">
                  <c:v>#N/A</c:v>
                </c:pt>
                <c:pt idx="5">
                  <c:v>0.7</c:v>
                </c:pt>
                <c:pt idx="6">
                  <c:v>#N/A</c:v>
                </c:pt>
                <c:pt idx="7">
                  <c:v>0.68</c:v>
                </c:pt>
                <c:pt idx="8">
                  <c:v>#N/A</c:v>
                </c:pt>
                <c:pt idx="9">
                  <c:v>0.68</c:v>
                </c:pt>
              </c:numCache>
            </c:numRef>
          </c:val>
          <c:extLst xmlns:c16r2="http://schemas.microsoft.com/office/drawing/2015/06/chart">
            <c:ext xmlns:c16="http://schemas.microsoft.com/office/drawing/2014/chart" uri="{C3380CC4-5D6E-409C-BE32-E72D297353CC}">
              <c16:uniqueId val="{00000006-7A9B-4282-A4EA-3953B977629B}"/>
            </c:ext>
          </c:extLst>
        </c:ser>
        <c:ser>
          <c:idx val="7"/>
          <c:order val="7"/>
          <c:tx>
            <c:strRef>
              <c:f>データシート!$A$34</c:f>
              <c:strCache>
                <c:ptCount val="1"/>
                <c:pt idx="0">
                  <c:v>高速鉄道事業会計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0.64</c:v>
                </c:pt>
                <c:pt idx="2">
                  <c:v>#N/A</c:v>
                </c:pt>
                <c:pt idx="3">
                  <c:v>1.03</c:v>
                </c:pt>
                <c:pt idx="4">
                  <c:v>#N/A</c:v>
                </c:pt>
                <c:pt idx="5">
                  <c:v>0.9</c:v>
                </c:pt>
                <c:pt idx="6">
                  <c:v>#N/A</c:v>
                </c:pt>
                <c:pt idx="7">
                  <c:v>1.1200000000000001</c:v>
                </c:pt>
                <c:pt idx="8">
                  <c:v>#N/A</c:v>
                </c:pt>
                <c:pt idx="9">
                  <c:v>1.21</c:v>
                </c:pt>
              </c:numCache>
            </c:numRef>
          </c:val>
          <c:extLst xmlns:c16r2="http://schemas.microsoft.com/office/drawing/2015/06/chart">
            <c:ext xmlns:c16="http://schemas.microsoft.com/office/drawing/2014/chart" uri="{C3380CC4-5D6E-409C-BE32-E72D297353CC}">
              <c16:uniqueId val="{00000007-7A9B-4282-A4EA-3953B97762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c:v>
                </c:pt>
                <c:pt idx="2">
                  <c:v>#N/A</c:v>
                </c:pt>
                <c:pt idx="3">
                  <c:v>3.12</c:v>
                </c:pt>
                <c:pt idx="4">
                  <c:v>#N/A</c:v>
                </c:pt>
                <c:pt idx="5">
                  <c:v>2.46</c:v>
                </c:pt>
                <c:pt idx="6">
                  <c:v>#N/A</c:v>
                </c:pt>
                <c:pt idx="7">
                  <c:v>2.34</c:v>
                </c:pt>
                <c:pt idx="8">
                  <c:v>#N/A</c:v>
                </c:pt>
                <c:pt idx="9">
                  <c:v>2.34</c:v>
                </c:pt>
              </c:numCache>
            </c:numRef>
          </c:val>
          <c:extLst xmlns:c16r2="http://schemas.microsoft.com/office/drawing/2015/06/chart">
            <c:ext xmlns:c16="http://schemas.microsoft.com/office/drawing/2014/chart" uri="{C3380CC4-5D6E-409C-BE32-E72D297353CC}">
              <c16:uniqueId val="{00000008-7A9B-4282-A4EA-3953B977629B}"/>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2.16</c:v>
                </c:pt>
                <c:pt idx="2">
                  <c:v>#N/A</c:v>
                </c:pt>
                <c:pt idx="3">
                  <c:v>3.49</c:v>
                </c:pt>
                <c:pt idx="4">
                  <c:v>#N/A</c:v>
                </c:pt>
                <c:pt idx="5">
                  <c:v>3.78</c:v>
                </c:pt>
                <c:pt idx="6">
                  <c:v>#N/A</c:v>
                </c:pt>
                <c:pt idx="7">
                  <c:v>4.3099999999999996</c:v>
                </c:pt>
                <c:pt idx="8">
                  <c:v>#N/A</c:v>
                </c:pt>
                <c:pt idx="9">
                  <c:v>4.46</c:v>
                </c:pt>
              </c:numCache>
            </c:numRef>
          </c:val>
          <c:extLst xmlns:c16r2="http://schemas.microsoft.com/office/drawing/2015/06/chart">
            <c:ext xmlns:c16="http://schemas.microsoft.com/office/drawing/2014/chart" uri="{C3380CC4-5D6E-409C-BE32-E72D297353CC}">
              <c16:uniqueId val="{00000009-7A9B-4282-A4EA-3953B977629B}"/>
            </c:ext>
          </c:extLst>
        </c:ser>
        <c:dLbls>
          <c:showLegendKey val="0"/>
          <c:showVal val="0"/>
          <c:showCatName val="0"/>
          <c:showSerName val="0"/>
          <c:showPercent val="0"/>
          <c:showBubbleSize val="0"/>
        </c:dLbls>
        <c:gapWidth val="150"/>
        <c:overlap val="100"/>
        <c:axId val="547585064"/>
        <c:axId val="547585456"/>
      </c:barChart>
      <c:catAx>
        <c:axId val="54758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7585456"/>
        <c:crosses val="autoZero"/>
        <c:auto val="1"/>
        <c:lblAlgn val="ctr"/>
        <c:lblOffset val="100"/>
        <c:tickLblSkip val="1"/>
        <c:tickMarkSkip val="1"/>
        <c:noMultiLvlLbl val="0"/>
      </c:catAx>
      <c:valAx>
        <c:axId val="54758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5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178901</c:v>
                </c:pt>
                <c:pt idx="5">
                  <c:v>179633</c:v>
                </c:pt>
                <c:pt idx="8">
                  <c:v>179831</c:v>
                </c:pt>
                <c:pt idx="11">
                  <c:v>183591</c:v>
                </c:pt>
                <c:pt idx="14">
                  <c:v>175855</c:v>
                </c:pt>
              </c:numCache>
            </c:numRef>
          </c:val>
          <c:extLst xmlns:c16r2="http://schemas.microsoft.com/office/drawing/2015/06/chart">
            <c:ext xmlns:c16="http://schemas.microsoft.com/office/drawing/2014/chart" uri="{C3380CC4-5D6E-409C-BE32-E72D297353CC}">
              <c16:uniqueId val="{00000000-C23B-4A72-93EF-B054AD6FE4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23B-4A72-93EF-B054AD6FE4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1652</c:v>
                </c:pt>
                <c:pt idx="3">
                  <c:v>1653</c:v>
                </c:pt>
                <c:pt idx="6">
                  <c:v>1654</c:v>
                </c:pt>
                <c:pt idx="9">
                  <c:v>1655</c:v>
                </c:pt>
                <c:pt idx="12">
                  <c:v>2556</c:v>
                </c:pt>
              </c:numCache>
            </c:numRef>
          </c:val>
          <c:extLst xmlns:c16r2="http://schemas.microsoft.com/office/drawing/2015/06/chart">
            <c:ext xmlns:c16="http://schemas.microsoft.com/office/drawing/2014/chart" uri="{C3380CC4-5D6E-409C-BE32-E72D297353CC}">
              <c16:uniqueId val="{00000002-C23B-4A72-93EF-B054AD6FE4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23B-4A72-93EF-B054AD6FE4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59166</c:v>
                </c:pt>
                <c:pt idx="3">
                  <c:v>57351</c:v>
                </c:pt>
                <c:pt idx="6">
                  <c:v>56443</c:v>
                </c:pt>
                <c:pt idx="9">
                  <c:v>53308</c:v>
                </c:pt>
                <c:pt idx="12">
                  <c:v>48636</c:v>
                </c:pt>
              </c:numCache>
            </c:numRef>
          </c:val>
          <c:extLst xmlns:c16r2="http://schemas.microsoft.com/office/drawing/2015/06/chart">
            <c:ext xmlns:c16="http://schemas.microsoft.com/office/drawing/2014/chart" uri="{C3380CC4-5D6E-409C-BE32-E72D297353CC}">
              <c16:uniqueId val="{00000004-C23B-4A72-93EF-B054AD6FE4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78757</c:v>
                </c:pt>
                <c:pt idx="3">
                  <c:v>74182</c:v>
                </c:pt>
                <c:pt idx="6">
                  <c:v>69842</c:v>
                </c:pt>
                <c:pt idx="9">
                  <c:v>66507</c:v>
                </c:pt>
                <c:pt idx="12">
                  <c:v>61378</c:v>
                </c:pt>
              </c:numCache>
            </c:numRef>
          </c:val>
          <c:extLst xmlns:c16r2="http://schemas.microsoft.com/office/drawing/2015/06/chart">
            <c:ext xmlns:c16="http://schemas.microsoft.com/office/drawing/2014/chart" uri="{C3380CC4-5D6E-409C-BE32-E72D297353CC}">
              <c16:uniqueId val="{00000005-C23B-4A72-93EF-B054AD6FE4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47442</c:v>
                </c:pt>
                <c:pt idx="3">
                  <c:v>42139</c:v>
                </c:pt>
                <c:pt idx="6">
                  <c:v>29184</c:v>
                </c:pt>
                <c:pt idx="9">
                  <c:v>38039</c:v>
                </c:pt>
                <c:pt idx="12">
                  <c:v>37686</c:v>
                </c:pt>
              </c:numCache>
            </c:numRef>
          </c:val>
          <c:extLst xmlns:c16r2="http://schemas.microsoft.com/office/drawing/2015/06/chart">
            <c:ext xmlns:c16="http://schemas.microsoft.com/office/drawing/2014/chart" uri="{C3380CC4-5D6E-409C-BE32-E72D297353CC}">
              <c16:uniqueId val="{00000006-C23B-4A72-93EF-B054AD6FE4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104527</c:v>
                </c:pt>
                <c:pt idx="3">
                  <c:v>106090</c:v>
                </c:pt>
                <c:pt idx="6">
                  <c:v>102444</c:v>
                </c:pt>
                <c:pt idx="9">
                  <c:v>105495</c:v>
                </c:pt>
                <c:pt idx="12">
                  <c:v>119475</c:v>
                </c:pt>
              </c:numCache>
            </c:numRef>
          </c:val>
          <c:extLst xmlns:c16r2="http://schemas.microsoft.com/office/drawing/2015/06/chart">
            <c:ext xmlns:c16="http://schemas.microsoft.com/office/drawing/2014/chart" uri="{C3380CC4-5D6E-409C-BE32-E72D297353CC}">
              <c16:uniqueId val="{00000007-C23B-4A72-93EF-B054AD6FE4D7}"/>
            </c:ext>
          </c:extLst>
        </c:ser>
        <c:dLbls>
          <c:showLegendKey val="0"/>
          <c:showVal val="0"/>
          <c:showCatName val="0"/>
          <c:showSerName val="0"/>
          <c:showPercent val="0"/>
          <c:showBubbleSize val="0"/>
        </c:dLbls>
        <c:gapWidth val="100"/>
        <c:overlap val="100"/>
        <c:axId val="619989800"/>
        <c:axId val="61999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112643</c:v>
                </c:pt>
                <c:pt idx="2">
                  <c:v>#N/A</c:v>
                </c:pt>
                <c:pt idx="3">
                  <c:v>#N/A</c:v>
                </c:pt>
                <c:pt idx="4">
                  <c:v>101782</c:v>
                </c:pt>
                <c:pt idx="5">
                  <c:v>#N/A</c:v>
                </c:pt>
                <c:pt idx="6">
                  <c:v>#N/A</c:v>
                </c:pt>
                <c:pt idx="7">
                  <c:v>79736</c:v>
                </c:pt>
                <c:pt idx="8">
                  <c:v>#N/A</c:v>
                </c:pt>
                <c:pt idx="9">
                  <c:v>#N/A</c:v>
                </c:pt>
                <c:pt idx="10">
                  <c:v>81413</c:v>
                </c:pt>
                <c:pt idx="11">
                  <c:v>#N/A</c:v>
                </c:pt>
                <c:pt idx="12">
                  <c:v>#N/A</c:v>
                </c:pt>
                <c:pt idx="13">
                  <c:v>93876</c:v>
                </c:pt>
                <c:pt idx="14">
                  <c:v>#N/A</c:v>
                </c:pt>
              </c:numCache>
            </c:numRef>
          </c:val>
          <c:smooth val="0"/>
          <c:extLst xmlns:c16r2="http://schemas.microsoft.com/office/drawing/2015/06/chart">
            <c:ext xmlns:c16="http://schemas.microsoft.com/office/drawing/2014/chart" uri="{C3380CC4-5D6E-409C-BE32-E72D297353CC}">
              <c16:uniqueId val="{00000008-C23B-4A72-93EF-B054AD6FE4D7}"/>
            </c:ext>
          </c:extLst>
        </c:ser>
        <c:dLbls>
          <c:showLegendKey val="0"/>
          <c:showVal val="0"/>
          <c:showCatName val="0"/>
          <c:showSerName val="0"/>
          <c:showPercent val="0"/>
          <c:showBubbleSize val="0"/>
        </c:dLbls>
        <c:marker val="1"/>
        <c:smooth val="0"/>
        <c:axId val="619989800"/>
        <c:axId val="619994896"/>
      </c:lineChart>
      <c:catAx>
        <c:axId val="61998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9994896"/>
        <c:crosses val="autoZero"/>
        <c:auto val="1"/>
        <c:lblAlgn val="ctr"/>
        <c:lblOffset val="100"/>
        <c:tickLblSkip val="1"/>
        <c:tickMarkSkip val="1"/>
        <c:noMultiLvlLbl val="0"/>
      </c:catAx>
      <c:valAx>
        <c:axId val="61999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98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1406770</c:v>
                </c:pt>
                <c:pt idx="5">
                  <c:v>1403720</c:v>
                </c:pt>
                <c:pt idx="8">
                  <c:v>1392552</c:v>
                </c:pt>
                <c:pt idx="11">
                  <c:v>1377858</c:v>
                </c:pt>
                <c:pt idx="14">
                  <c:v>1367852</c:v>
                </c:pt>
              </c:numCache>
            </c:numRef>
          </c:val>
          <c:extLst xmlns:c16r2="http://schemas.microsoft.com/office/drawing/2015/06/chart">
            <c:ext xmlns:c16="http://schemas.microsoft.com/office/drawing/2014/chart" uri="{C3380CC4-5D6E-409C-BE32-E72D297353CC}">
              <c16:uniqueId val="{00000000-F395-4885-AE3B-7F1143B914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646672</c:v>
                </c:pt>
                <c:pt idx="5">
                  <c:v>706008</c:v>
                </c:pt>
                <c:pt idx="8">
                  <c:v>715000</c:v>
                </c:pt>
                <c:pt idx="11">
                  <c:v>746716</c:v>
                </c:pt>
                <c:pt idx="14">
                  <c:v>777314</c:v>
                </c:pt>
              </c:numCache>
            </c:numRef>
          </c:val>
          <c:extLst xmlns:c16r2="http://schemas.microsoft.com/office/drawing/2015/06/chart">
            <c:ext xmlns:c16="http://schemas.microsoft.com/office/drawing/2014/chart" uri="{C3380CC4-5D6E-409C-BE32-E72D297353CC}">
              <c16:uniqueId val="{00000001-F395-4885-AE3B-7F1143B914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139041</c:v>
                </c:pt>
                <c:pt idx="5">
                  <c:v>132395</c:v>
                </c:pt>
                <c:pt idx="8">
                  <c:v>155643</c:v>
                </c:pt>
                <c:pt idx="11">
                  <c:v>182347</c:v>
                </c:pt>
                <c:pt idx="14">
                  <c:v>181000</c:v>
                </c:pt>
              </c:numCache>
            </c:numRef>
          </c:val>
          <c:extLst xmlns:c16r2="http://schemas.microsoft.com/office/drawing/2015/06/chart">
            <c:ext xmlns:c16="http://schemas.microsoft.com/office/drawing/2014/chart" uri="{C3380CC4-5D6E-409C-BE32-E72D297353CC}">
              <c16:uniqueId val="{00000002-F395-4885-AE3B-7F1143B914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395-4885-AE3B-7F1143B914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395-4885-AE3B-7F1143B914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70388</c:v>
                </c:pt>
                <c:pt idx="3">
                  <c:v>64639</c:v>
                </c:pt>
                <c:pt idx="6">
                  <c:v>57500</c:v>
                </c:pt>
                <c:pt idx="9">
                  <c:v>50501</c:v>
                </c:pt>
                <c:pt idx="12">
                  <c:v>38574</c:v>
                </c:pt>
              </c:numCache>
            </c:numRef>
          </c:val>
          <c:extLst xmlns:c16r2="http://schemas.microsoft.com/office/drawing/2015/06/chart">
            <c:ext xmlns:c16="http://schemas.microsoft.com/office/drawing/2014/chart" uri="{C3380CC4-5D6E-409C-BE32-E72D297353CC}">
              <c16:uniqueId val="{00000005-F395-4885-AE3B-7F1143B914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146890</c:v>
                </c:pt>
                <c:pt idx="3">
                  <c:v>143758</c:v>
                </c:pt>
                <c:pt idx="6">
                  <c:v>227722</c:v>
                </c:pt>
                <c:pt idx="9">
                  <c:v>207077</c:v>
                </c:pt>
                <c:pt idx="12">
                  <c:v>204782</c:v>
                </c:pt>
              </c:numCache>
            </c:numRef>
          </c:val>
          <c:extLst xmlns:c16r2="http://schemas.microsoft.com/office/drawing/2015/06/chart">
            <c:ext xmlns:c16="http://schemas.microsoft.com/office/drawing/2014/chart" uri="{C3380CC4-5D6E-409C-BE32-E72D297353CC}">
              <c16:uniqueId val="{00000006-F395-4885-AE3B-7F1143B914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983</c:v>
                </c:pt>
                <c:pt idx="3">
                  <c:v>590</c:v>
                </c:pt>
                <c:pt idx="6">
                  <c:v>296</c:v>
                </c:pt>
                <c:pt idx="9">
                  <c:v>105</c:v>
                </c:pt>
                <c:pt idx="12">
                  <c:v>0</c:v>
                </c:pt>
              </c:numCache>
            </c:numRef>
          </c:val>
          <c:extLst xmlns:c16r2="http://schemas.microsoft.com/office/drawing/2015/06/chart">
            <c:ext xmlns:c16="http://schemas.microsoft.com/office/drawing/2014/chart" uri="{C3380CC4-5D6E-409C-BE32-E72D297353CC}">
              <c16:uniqueId val="{00000007-F395-4885-AE3B-7F1143B914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601221</c:v>
                </c:pt>
                <c:pt idx="3">
                  <c:v>572183</c:v>
                </c:pt>
                <c:pt idx="6">
                  <c:v>552351</c:v>
                </c:pt>
                <c:pt idx="9">
                  <c:v>520361</c:v>
                </c:pt>
                <c:pt idx="12">
                  <c:v>493202</c:v>
                </c:pt>
              </c:numCache>
            </c:numRef>
          </c:val>
          <c:extLst xmlns:c16r2="http://schemas.microsoft.com/office/drawing/2015/06/chart">
            <c:ext xmlns:c16="http://schemas.microsoft.com/office/drawing/2014/chart" uri="{C3380CC4-5D6E-409C-BE32-E72D297353CC}">
              <c16:uniqueId val="{00000008-F395-4885-AE3B-7F1143B914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12603</c:v>
                </c:pt>
                <c:pt idx="3">
                  <c:v>11072</c:v>
                </c:pt>
                <c:pt idx="6">
                  <c:v>27605</c:v>
                </c:pt>
                <c:pt idx="9">
                  <c:v>41831</c:v>
                </c:pt>
                <c:pt idx="12">
                  <c:v>95988</c:v>
                </c:pt>
              </c:numCache>
            </c:numRef>
          </c:val>
          <c:extLst xmlns:c16r2="http://schemas.microsoft.com/office/drawing/2015/06/chart">
            <c:ext xmlns:c16="http://schemas.microsoft.com/office/drawing/2014/chart" uri="{C3380CC4-5D6E-409C-BE32-E72D297353CC}">
              <c16:uniqueId val="{00000009-F395-4885-AE3B-7F1143B914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2598085</c:v>
                </c:pt>
                <c:pt idx="3">
                  <c:v>2587859</c:v>
                </c:pt>
                <c:pt idx="6">
                  <c:v>2599222</c:v>
                </c:pt>
                <c:pt idx="9">
                  <c:v>2639495</c:v>
                </c:pt>
                <c:pt idx="12">
                  <c:v>2671095</c:v>
                </c:pt>
              </c:numCache>
            </c:numRef>
          </c:val>
          <c:extLst xmlns:c16r2="http://schemas.microsoft.com/office/drawing/2015/06/chart">
            <c:ext xmlns:c16="http://schemas.microsoft.com/office/drawing/2014/chart" uri="{C3380CC4-5D6E-409C-BE32-E72D297353CC}">
              <c16:uniqueId val="{0000000A-F395-4885-AE3B-7F1143B914F4}"/>
            </c:ext>
          </c:extLst>
        </c:ser>
        <c:dLbls>
          <c:showLegendKey val="0"/>
          <c:showVal val="0"/>
          <c:showCatName val="0"/>
          <c:showSerName val="0"/>
          <c:showPercent val="0"/>
          <c:showBubbleSize val="0"/>
        </c:dLbls>
        <c:gapWidth val="100"/>
        <c:overlap val="100"/>
        <c:axId val="619991368"/>
        <c:axId val="619989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1237688</c:v>
                </c:pt>
                <c:pt idx="2">
                  <c:v>#N/A</c:v>
                </c:pt>
                <c:pt idx="3">
                  <c:v>#N/A</c:v>
                </c:pt>
                <c:pt idx="4">
                  <c:v>1137979</c:v>
                </c:pt>
                <c:pt idx="5">
                  <c:v>#N/A</c:v>
                </c:pt>
                <c:pt idx="6">
                  <c:v>#N/A</c:v>
                </c:pt>
                <c:pt idx="7">
                  <c:v>1201501</c:v>
                </c:pt>
                <c:pt idx="8">
                  <c:v>#N/A</c:v>
                </c:pt>
                <c:pt idx="9">
                  <c:v>#N/A</c:v>
                </c:pt>
                <c:pt idx="10">
                  <c:v>1152448</c:v>
                </c:pt>
                <c:pt idx="11">
                  <c:v>#N/A</c:v>
                </c:pt>
                <c:pt idx="12">
                  <c:v>#N/A</c:v>
                </c:pt>
                <c:pt idx="13">
                  <c:v>1177474</c:v>
                </c:pt>
                <c:pt idx="14">
                  <c:v>#N/A</c:v>
                </c:pt>
              </c:numCache>
            </c:numRef>
          </c:val>
          <c:smooth val="0"/>
          <c:extLst xmlns:c16r2="http://schemas.microsoft.com/office/drawing/2015/06/chart">
            <c:ext xmlns:c16="http://schemas.microsoft.com/office/drawing/2014/chart" uri="{C3380CC4-5D6E-409C-BE32-E72D297353CC}">
              <c16:uniqueId val="{0000000B-F395-4885-AE3B-7F1143B914F4}"/>
            </c:ext>
          </c:extLst>
        </c:ser>
        <c:dLbls>
          <c:showLegendKey val="0"/>
          <c:showVal val="0"/>
          <c:showCatName val="0"/>
          <c:showSerName val="0"/>
          <c:showPercent val="0"/>
          <c:showBubbleSize val="0"/>
        </c:dLbls>
        <c:marker val="1"/>
        <c:smooth val="0"/>
        <c:axId val="619991368"/>
        <c:axId val="619989016"/>
      </c:lineChart>
      <c:catAx>
        <c:axId val="61999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9989016"/>
        <c:crosses val="autoZero"/>
        <c:auto val="1"/>
        <c:lblAlgn val="ctr"/>
        <c:lblOffset val="100"/>
        <c:tickLblSkip val="1"/>
        <c:tickMarkSkip val="1"/>
        <c:noMultiLvlLbl val="0"/>
      </c:catAx>
      <c:valAx>
        <c:axId val="619989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99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26247</c:v>
                </c:pt>
                <c:pt idx="1">
                  <c:v>21690</c:v>
                </c:pt>
                <c:pt idx="2">
                  <c:v>7965</c:v>
                </c:pt>
              </c:numCache>
            </c:numRef>
          </c:val>
          <c:extLst xmlns:c16r2="http://schemas.microsoft.com/office/drawing/2015/06/chart">
            <c:ext xmlns:c16="http://schemas.microsoft.com/office/drawing/2014/chart" uri="{C3380CC4-5D6E-409C-BE32-E72D297353CC}">
              <c16:uniqueId val="{00000000-608B-49E2-B0E5-AF569CF1B9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08B-49E2-B0E5-AF569CF1B9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15367</c:v>
                </c:pt>
                <c:pt idx="1">
                  <c:v>14530</c:v>
                </c:pt>
                <c:pt idx="2">
                  <c:v>16740</c:v>
                </c:pt>
              </c:numCache>
            </c:numRef>
          </c:val>
          <c:extLst xmlns:c16r2="http://schemas.microsoft.com/office/drawing/2015/06/chart">
            <c:ext xmlns:c16="http://schemas.microsoft.com/office/drawing/2014/chart" uri="{C3380CC4-5D6E-409C-BE32-E72D297353CC}">
              <c16:uniqueId val="{00000002-608B-49E2-B0E5-AF569CF1B974}"/>
            </c:ext>
          </c:extLst>
        </c:ser>
        <c:dLbls>
          <c:showLegendKey val="0"/>
          <c:showVal val="0"/>
          <c:showCatName val="0"/>
          <c:showSerName val="0"/>
          <c:showPercent val="0"/>
          <c:showBubbleSize val="0"/>
        </c:dLbls>
        <c:gapWidth val="120"/>
        <c:overlap val="100"/>
        <c:axId val="619990584"/>
        <c:axId val="619993328"/>
      </c:barChart>
      <c:catAx>
        <c:axId val="61999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9993328"/>
        <c:crosses val="autoZero"/>
        <c:auto val="1"/>
        <c:lblAlgn val="ctr"/>
        <c:lblOffset val="100"/>
        <c:tickLblSkip val="1"/>
        <c:tickMarkSkip val="1"/>
        <c:noMultiLvlLbl val="0"/>
      </c:catAx>
      <c:valAx>
        <c:axId val="619993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999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8C2-4A97-BBE4-4C6FCF221A23}"/>
                </c:ext>
                <c:ext xmlns:c15="http://schemas.microsoft.com/office/drawing/2012/chart" uri="{CE6537A1-D6FC-4f65-9D91-7224C49458BB}">
                  <c15:dlblFieldTable>
                    <c15:dlblFTEntry>
                      <c15:txfldGUID>{0ED39471-B049-411E-8E3C-035B52032A43}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8C2-4A97-BBE4-4C6FCF221A23}"/>
                </c:ext>
                <c:ext xmlns:c15="http://schemas.microsoft.com/office/drawing/2012/chart" uri="{CE6537A1-D6FC-4f65-9D91-7224C49458BB}">
                  <c15:dlblFieldTable>
                    <c15:dlblFTEntry>
                      <c15:txfldGUID>{39B30ECD-5BDC-4DD1-B2AD-B5F5ECF863AE}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8C2-4A97-BBE4-4C6FCF221A23}"/>
                </c:ext>
                <c:ext xmlns:c15="http://schemas.microsoft.com/office/drawing/2012/chart" uri="{CE6537A1-D6FC-4f65-9D91-7224C49458BB}">
                  <c15:dlblFieldTable>
                    <c15:dlblFTEntry>
                      <c15:txfldGUID>{BAD40141-F62A-40FA-A463-BA2615A998DD}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8C2-4A97-BBE4-4C6FCF221A23}"/>
                </c:ext>
                <c:ext xmlns:c15="http://schemas.microsoft.com/office/drawing/2012/chart" uri="{CE6537A1-D6FC-4f65-9D91-7224C49458BB}">
                  <c15:dlblFieldTable>
                    <c15:dlblFTEntry>
                      <c15:txfldGUID>{B7C9FDC6-9B53-42C4-86AD-D88CEF20C1A3}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8C2-4A97-BBE4-4C6FCF221A23}"/>
                </c:ext>
                <c:ext xmlns:c15="http://schemas.microsoft.com/office/drawing/2012/chart" uri="{CE6537A1-D6FC-4f65-9D91-7224C49458BB}">
                  <c15:dlblFieldTable>
                    <c15:dlblFTEntry>
                      <c15:txfldGUID>{C25A014A-1E01-492F-A8EB-5A9CAFDC8928}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8C2-4A97-BBE4-4C6FCF221A23}"/>
                </c:ext>
                <c:ext xmlns:c15="http://schemas.microsoft.com/office/drawing/2012/chart" uri="{CE6537A1-D6FC-4f65-9D91-7224C49458BB}">
                  <c15:dlblFieldTable>
                    <c15:dlblFTEntry>
                      <c15:txfldGUID>{719EA174-B212-4BDB-BFF5-B9B7E9035D9E}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8C2-4A97-BBE4-4C6FCF221A23}"/>
                </c:ext>
                <c:ext xmlns:c15="http://schemas.microsoft.com/office/drawing/2012/chart" uri="{CE6537A1-D6FC-4f65-9D91-7224C49458BB}">
                  <c15:dlblFieldTable>
                    <c15:dlblFTEntry>
                      <c15:txfldGUID>{26B3617A-877E-4924-96DE-B21C1AF9A91B}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8C2-4A97-BBE4-4C6FCF221A23}"/>
                </c:ext>
                <c:ext xmlns:c15="http://schemas.microsoft.com/office/drawing/2012/chart" uri="{CE6537A1-D6FC-4f65-9D91-7224C49458BB}">
                  <c15:dlblFieldTable>
                    <c15:dlblFTEntry>
                      <c15:txfldGUID>{2C2303C6-01E8-41E3-9C82-CFC5DE9BCEA5}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8C2-4A97-BBE4-4C6FCF221A23}"/>
                </c:ext>
                <c:ext xmlns:c15="http://schemas.microsoft.com/office/drawing/2012/chart" uri="{CE6537A1-D6FC-4f65-9D91-7224C49458BB}">
                  <c15:dlblFieldTable>
                    <c15:dlblFTEntry>
                      <c15:txfldGUID>{F4A15475-C072-4C2D-B19D-19BC95E96407}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55.2</c:v>
                </c:pt>
                <c:pt idx="24">
                  <c:v>56.4</c:v>
                </c:pt>
                <c:pt idx="32">
                  <c:v>55.4</c:v>
                </c:pt>
              </c:numCache>
            </c:numRef>
          </c:xVal>
          <c:yVal>
            <c:numRef>
              <c:f>公会計指標分析・財政指標組合せ分析表!$BP$51:$DC$51</c:f>
              <c:numCache>
                <c:formatCode>#,##0.0;"▲ "#,##0.0</c:formatCode>
                <c:ptCount val="40"/>
                <c:pt idx="8">
                  <c:v>160.69999999999999</c:v>
                </c:pt>
                <c:pt idx="16">
                  <c:v>145.6</c:v>
                </c:pt>
                <c:pt idx="24">
                  <c:v>138.5</c:v>
                </c:pt>
                <c:pt idx="32">
                  <c:v>140.4</c:v>
                </c:pt>
              </c:numCache>
            </c:numRef>
          </c:yVal>
          <c:smooth val="0"/>
          <c:extLst xmlns:c16r2="http://schemas.microsoft.com/office/drawing/2015/06/chart">
            <c:ext xmlns:c16="http://schemas.microsoft.com/office/drawing/2014/chart" uri="{C3380CC4-5D6E-409C-BE32-E72D297353CC}">
              <c16:uniqueId val="{00000009-C8C2-4A97-BBE4-4C6FCF221A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8C2-4A97-BBE4-4C6FCF221A23}"/>
                </c:ext>
                <c:ext xmlns:c15="http://schemas.microsoft.com/office/drawing/2012/chart" uri="{CE6537A1-D6FC-4f65-9D91-7224C49458BB}">
                  <c15:dlblFieldTable>
                    <c15:dlblFTEntry>
                      <c15:txfldGUID>{D694FB20-905D-4AEB-BAC7-5604299ADD81}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8C2-4A97-BBE4-4C6FCF221A23}"/>
                </c:ext>
                <c:ext xmlns:c15="http://schemas.microsoft.com/office/drawing/2012/chart" uri="{CE6537A1-D6FC-4f65-9D91-7224C49458BB}">
                  <c15:dlblFieldTable>
                    <c15:dlblFTEntry>
                      <c15:txfldGUID>{270F2A47-34DE-4BD3-8321-9DA7948CCA68}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8C2-4A97-BBE4-4C6FCF221A23}"/>
                </c:ext>
                <c:ext xmlns:c15="http://schemas.microsoft.com/office/drawing/2012/chart" uri="{CE6537A1-D6FC-4f65-9D91-7224C49458BB}">
                  <c15:dlblFieldTable>
                    <c15:dlblFTEntry>
                      <c15:txfldGUID>{493F0BD7-47FC-445D-969E-02EF45B5C0A9}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8C2-4A97-BBE4-4C6FCF221A23}"/>
                </c:ext>
                <c:ext xmlns:c15="http://schemas.microsoft.com/office/drawing/2012/chart" uri="{CE6537A1-D6FC-4f65-9D91-7224C49458BB}">
                  <c15:dlblFieldTable>
                    <c15:dlblFTEntry>
                      <c15:txfldGUID>{73199FF1-C551-49D6-B2BC-C9626B1B60C8}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8C2-4A97-BBE4-4C6FCF221A23}"/>
                </c:ext>
                <c:ext xmlns:c15="http://schemas.microsoft.com/office/drawing/2012/chart" uri="{CE6537A1-D6FC-4f65-9D91-7224C49458BB}">
                  <c15:dlblFieldTable>
                    <c15:dlblFTEntry>
                      <c15:txfldGUID>{0FD42973-447D-49C9-8228-D5E25ACE31FD}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8C2-4A97-BBE4-4C6FCF221A23}"/>
                </c:ext>
                <c:ext xmlns:c15="http://schemas.microsoft.com/office/drawing/2012/chart" uri="{CE6537A1-D6FC-4f65-9D91-7224C49458BB}">
                  <c15:dlblFieldTable>
                    <c15:dlblFTEntry>
                      <c15:txfldGUID>{8567250B-36BE-45CD-860B-617C9BB65384}</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8C2-4A97-BBE4-4C6FCF221A23}"/>
                </c:ext>
                <c:ext xmlns:c15="http://schemas.microsoft.com/office/drawing/2012/chart" uri="{CE6537A1-D6FC-4f65-9D91-7224C49458BB}">
                  <c15:dlblFieldTable>
                    <c15:dlblFTEntry>
                      <c15:txfldGUID>{0AB68E40-6F99-4DD0-BADB-9BD170FDC411}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8C2-4A97-BBE4-4C6FCF221A23}"/>
                </c:ext>
                <c:ext xmlns:c15="http://schemas.microsoft.com/office/drawing/2012/chart" uri="{CE6537A1-D6FC-4f65-9D91-7224C49458BB}">
                  <c15:dlblFieldTable>
                    <c15:dlblFTEntry>
                      <c15:txfldGUID>{CAEC5014-633F-471E-AD93-515D841A09FA}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8C2-4A97-BBE4-4C6FCF221A23}"/>
                </c:ext>
                <c:ext xmlns:c15="http://schemas.microsoft.com/office/drawing/2012/chart" uri="{CE6537A1-D6FC-4f65-9D91-7224C49458BB}">
                  <c15:dlblFieldTable>
                    <c15:dlblFTEntry>
                      <c15:txfldGUID>{C9FFB904-5465-42CB-99C0-EB369D79D963}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c:v>
                </c:pt>
                <c:pt idx="16">
                  <c:v>62</c:v>
                </c:pt>
                <c:pt idx="24">
                  <c:v>62.9</c:v>
                </c:pt>
                <c:pt idx="32">
                  <c:v>63.3</c:v>
                </c:pt>
              </c:numCache>
            </c:numRef>
          </c:xVal>
          <c:yVal>
            <c:numRef>
              <c:f>公会計指標分析・財政指標組合せ分析表!$BP$55:$DC$55</c:f>
              <c:numCache>
                <c:formatCode>#,##0.0;"▲ "#,##0.0</c:formatCode>
                <c:ptCount val="40"/>
                <c:pt idx="8">
                  <c:v>115.7</c:v>
                </c:pt>
                <c:pt idx="16">
                  <c:v>106</c:v>
                </c:pt>
                <c:pt idx="24">
                  <c:v>97.6</c:v>
                </c:pt>
                <c:pt idx="32">
                  <c:v>91.6</c:v>
                </c:pt>
              </c:numCache>
            </c:numRef>
          </c:yVal>
          <c:smooth val="0"/>
          <c:extLst xmlns:c16r2="http://schemas.microsoft.com/office/drawing/2015/06/chart">
            <c:ext xmlns:c16="http://schemas.microsoft.com/office/drawing/2014/chart" uri="{C3380CC4-5D6E-409C-BE32-E72D297353CC}">
              <c16:uniqueId val="{00000013-C8C2-4A97-BBE4-4C6FCF221A23}"/>
            </c:ext>
          </c:extLst>
        </c:ser>
        <c:dLbls>
          <c:showLegendKey val="0"/>
          <c:showVal val="1"/>
          <c:showCatName val="0"/>
          <c:showSerName val="0"/>
          <c:showPercent val="0"/>
          <c:showBubbleSize val="0"/>
        </c:dLbls>
        <c:axId val="619994112"/>
        <c:axId val="619990976"/>
      </c:scatterChart>
      <c:valAx>
        <c:axId val="619994112"/>
        <c:scaling>
          <c:orientation val="minMax"/>
          <c:max val="64.09999999999999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990976"/>
        <c:crosses val="autoZero"/>
        <c:crossBetween val="midCat"/>
      </c:valAx>
      <c:valAx>
        <c:axId val="619990976"/>
        <c:scaling>
          <c:orientation val="minMax"/>
          <c:max val="173"/>
          <c:min val="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99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58-4D4C-8304-EBEDAD0015D2}"/>
                </c:ext>
                <c:ext xmlns:c15="http://schemas.microsoft.com/office/drawing/2012/chart" uri="{CE6537A1-D6FC-4f65-9D91-7224C49458BB}">
                  <c15:dlblFieldTable>
                    <c15:dlblFTEntry>
                      <c15:txfldGUID>{126DC8AB-F35E-4D65-B321-FF2BF4ED64B6}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58-4D4C-8304-EBEDAD0015D2}"/>
                </c:ext>
                <c:ext xmlns:c15="http://schemas.microsoft.com/office/drawing/2012/chart" uri="{CE6537A1-D6FC-4f65-9D91-7224C49458BB}">
                  <c15:dlblFieldTable>
                    <c15:dlblFTEntry>
                      <c15:txfldGUID>{8D7D470D-93A0-4836-A143-14589AAD86A6}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58-4D4C-8304-EBEDAD0015D2}"/>
                </c:ext>
                <c:ext xmlns:c15="http://schemas.microsoft.com/office/drawing/2012/chart" uri="{CE6537A1-D6FC-4f65-9D91-7224C49458BB}">
                  <c15:dlblFieldTable>
                    <c15:dlblFTEntry>
                      <c15:txfldGUID>{1B32ECE6-B71D-4C4A-A501-E2C5372E475E}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58-4D4C-8304-EBEDAD0015D2}"/>
                </c:ext>
                <c:ext xmlns:c15="http://schemas.microsoft.com/office/drawing/2012/chart" uri="{CE6537A1-D6FC-4f65-9D91-7224C49458BB}">
                  <c15:dlblFieldTable>
                    <c15:dlblFTEntry>
                      <c15:txfldGUID>{F73A2BD9-C3EB-4AB9-ACB2-56B0909F7652}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58-4D4C-8304-EBEDAD0015D2}"/>
                </c:ext>
                <c:ext xmlns:c15="http://schemas.microsoft.com/office/drawing/2012/chart" uri="{CE6537A1-D6FC-4f65-9D91-7224C49458BB}">
                  <c15:dlblFieldTable>
                    <c15:dlblFTEntry>
                      <c15:txfldGUID>{B6347663-3A8C-4F4E-B3A0-23BCDAC5FC07}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58-4D4C-8304-EBEDAD0015D2}"/>
                </c:ext>
                <c:ext xmlns:c15="http://schemas.microsoft.com/office/drawing/2012/chart" uri="{CE6537A1-D6FC-4f65-9D91-7224C49458BB}">
                  <c15:dlblFieldTable>
                    <c15:dlblFTEntry>
                      <c15:txfldGUID>{7FF3050C-942D-4902-A689-2B6BB0E403F7}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58-4D4C-8304-EBEDAD0015D2}"/>
                </c:ext>
                <c:ext xmlns:c15="http://schemas.microsoft.com/office/drawing/2012/chart" uri="{CE6537A1-D6FC-4f65-9D91-7224C49458BB}">
                  <c15:dlblFieldTable>
                    <c15:dlblFTEntry>
                      <c15:txfldGUID>{6321CC24-D889-47D3-B768-FD2BBF1A76B3}</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58-4D4C-8304-EBEDAD0015D2}"/>
                </c:ext>
                <c:ext xmlns:c15="http://schemas.microsoft.com/office/drawing/2012/chart" uri="{CE6537A1-D6FC-4f65-9D91-7224C49458BB}">
                  <c15:dlblFieldTable>
                    <c15:dlblFTEntry>
                      <c15:txfldGUID>{1D0BFB79-7C02-4502-9A59-9884BB6C7312}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58-4D4C-8304-EBEDAD0015D2}"/>
                </c:ext>
                <c:ext xmlns:c15="http://schemas.microsoft.com/office/drawing/2012/chart" uri="{CE6537A1-D6FC-4f65-9D91-7224C49458BB}">
                  <c15:dlblFieldTable>
                    <c15:dlblFTEntry>
                      <c15:txfldGUID>{5DFFB071-89A9-482D-9AFB-311CECE64623}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16.5</c:v>
                </c:pt>
                <c:pt idx="16">
                  <c:v>13.3</c:v>
                </c:pt>
                <c:pt idx="24">
                  <c:v>11.2</c:v>
                </c:pt>
                <c:pt idx="32">
                  <c:v>10.199999999999999</c:v>
                </c:pt>
              </c:numCache>
            </c:numRef>
          </c:xVal>
          <c:yVal>
            <c:numRef>
              <c:f>公会計指標分析・財政指標組合せ分析表!$BP$73:$DC$73</c:f>
              <c:numCache>
                <c:formatCode>#,##0.0;"▲ "#,##0.0</c:formatCode>
                <c:ptCount val="40"/>
                <c:pt idx="0">
                  <c:v>175.6</c:v>
                </c:pt>
                <c:pt idx="8">
                  <c:v>160.69999999999999</c:v>
                </c:pt>
                <c:pt idx="16">
                  <c:v>145.6</c:v>
                </c:pt>
                <c:pt idx="24">
                  <c:v>138.5</c:v>
                </c:pt>
                <c:pt idx="32">
                  <c:v>140.4</c:v>
                </c:pt>
              </c:numCache>
            </c:numRef>
          </c:yVal>
          <c:smooth val="0"/>
          <c:extLst xmlns:c16r2="http://schemas.microsoft.com/office/drawing/2015/06/chart">
            <c:ext xmlns:c16="http://schemas.microsoft.com/office/drawing/2014/chart" uri="{C3380CC4-5D6E-409C-BE32-E72D297353CC}">
              <c16:uniqueId val="{00000009-B658-4D4C-8304-EBEDAD0015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658-4D4C-8304-EBEDAD0015D2}"/>
                </c:ext>
                <c:ext xmlns:c15="http://schemas.microsoft.com/office/drawing/2012/chart" uri="{CE6537A1-D6FC-4f65-9D91-7224C49458BB}">
                  <c15:dlblFieldTable>
                    <c15:dlblFTEntry>
                      <c15:txfldGUID>{EB3BCCFB-876F-4B43-9773-80DDC79D8F92}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658-4D4C-8304-EBEDAD0015D2}"/>
                </c:ext>
                <c:ext xmlns:c15="http://schemas.microsoft.com/office/drawing/2012/chart" uri="{CE6537A1-D6FC-4f65-9D91-7224C49458BB}">
                  <c15:dlblFieldTable>
                    <c15:dlblFTEntry>
                      <c15:txfldGUID>{D83F61B6-BF46-48BD-A1F6-439D00F519C4}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658-4D4C-8304-EBEDAD0015D2}"/>
                </c:ext>
                <c:ext xmlns:c15="http://schemas.microsoft.com/office/drawing/2012/chart" uri="{CE6537A1-D6FC-4f65-9D91-7224C49458BB}">
                  <c15:dlblFieldTable>
                    <c15:dlblFTEntry>
                      <c15:txfldGUID>{7D181AF6-A210-4742-9949-8C93762BE03B}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658-4D4C-8304-EBEDAD0015D2}"/>
                </c:ext>
                <c:ext xmlns:c15="http://schemas.microsoft.com/office/drawing/2012/chart" uri="{CE6537A1-D6FC-4f65-9D91-7224C49458BB}">
                  <c15:dlblFieldTable>
                    <c15:dlblFTEntry>
                      <c15:txfldGUID>{29064E76-1872-42AB-A275-3FF2CAE57A27}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658-4D4C-8304-EBEDAD0015D2}"/>
                </c:ext>
                <c:ext xmlns:c15="http://schemas.microsoft.com/office/drawing/2012/chart" uri="{CE6537A1-D6FC-4f65-9D91-7224C49458BB}">
                  <c15:dlblFieldTable>
                    <c15:dlblFTEntry>
                      <c15:txfldGUID>{AB5E513B-E50F-4588-A1BA-EEA628E76677}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58-4D4C-8304-EBEDAD0015D2}"/>
                </c:ext>
                <c:ext xmlns:c15="http://schemas.microsoft.com/office/drawing/2012/chart" uri="{CE6537A1-D6FC-4f65-9D91-7224C49458BB}">
                  <c15:dlblFieldTable>
                    <c15:dlblFTEntry>
                      <c15:txfldGUID>{175A111A-F46D-4DB8-BC1B-0C842EEE3F8F}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58-4D4C-8304-EBEDAD0015D2}"/>
                </c:ext>
                <c:ext xmlns:c15="http://schemas.microsoft.com/office/drawing/2012/chart" uri="{CE6537A1-D6FC-4f65-9D91-7224C49458BB}">
                  <c15:dlblFieldTable>
                    <c15:dlblFTEntry>
                      <c15:txfldGUID>{75C21F72-CB4B-4BA1-BF90-C9D5BED7ADE0}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658-4D4C-8304-EBEDAD0015D2}"/>
                </c:ext>
                <c:ext xmlns:c15="http://schemas.microsoft.com/office/drawing/2012/chart" uri="{CE6537A1-D6FC-4f65-9D91-7224C49458BB}">
                  <c15:dlblFieldTable>
                    <c15:dlblFTEntry>
                      <c15:txfldGUID>{E1808E7A-47C2-429E-8261-1EFB3AA39E4B}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658-4D4C-8304-EBEDAD0015D2}"/>
                </c:ext>
                <c:ext xmlns:c15="http://schemas.microsoft.com/office/drawing/2012/chart" uri="{CE6537A1-D6FC-4f65-9D91-7224C49458BB}">
                  <c15:dlblFieldTable>
                    <c15:dlblFTEntry>
                      <c15:txfldGUID>{86B484A0-1F6C-49FE-9751-A54E88F3EF90}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xmlns:c16r2="http://schemas.microsoft.com/office/drawing/2015/06/chart">
            <c:ext xmlns:c16="http://schemas.microsoft.com/office/drawing/2014/chart" uri="{C3380CC4-5D6E-409C-BE32-E72D297353CC}">
              <c16:uniqueId val="{00000013-B658-4D4C-8304-EBEDAD0015D2}"/>
            </c:ext>
          </c:extLst>
        </c:ser>
        <c:dLbls>
          <c:showLegendKey val="0"/>
          <c:showVal val="1"/>
          <c:showCatName val="0"/>
          <c:showSerName val="0"/>
          <c:showPercent val="0"/>
          <c:showBubbleSize val="0"/>
        </c:dLbls>
        <c:axId val="619987840"/>
        <c:axId val="619989408"/>
      </c:scatterChart>
      <c:valAx>
        <c:axId val="619987840"/>
        <c:scaling>
          <c:orientation val="minMax"/>
          <c:max val="17.90000000000000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989408"/>
        <c:crosses val="autoZero"/>
        <c:crossBetween val="midCat"/>
      </c:valAx>
      <c:valAx>
        <c:axId val="619989408"/>
        <c:scaling>
          <c:orientation val="minMax"/>
          <c:max val="190"/>
          <c:min val="8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987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令和元年度は前年度に比べて、元利償還金や債務負担行為に基づく支出額は増加したものの、満期一括償還地方債に係る年度割相当額及び公営企業債の元利償還金に対する繰入金等は減少となっています。その結果、元利償還金等（</a:t>
          </a: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）はほぼ横ばいとなりました。</a:t>
          </a:r>
        </a:p>
        <a:p>
          <a:r>
            <a:rPr kumimoji="1" lang="ja-JP" altLang="en-US" sz="1100">
              <a:solidFill>
                <a:sysClr val="windowText" lastClr="000000"/>
              </a:solidFill>
              <a:latin typeface="ＭＳ ゴシック" pitchFamily="49" charset="-128"/>
              <a:ea typeface="ＭＳ ゴシック" pitchFamily="49" charset="-128"/>
            </a:rPr>
            <a:t>　また、特定財源の額の減等に伴い算入公債費等（</a:t>
          </a:r>
          <a:r>
            <a:rPr kumimoji="1" lang="en-US" altLang="ja-JP" sz="1100">
              <a:solidFill>
                <a:sysClr val="windowText" lastClr="000000"/>
              </a:solidFill>
              <a:latin typeface="ＭＳ ゴシック" pitchFamily="49" charset="-128"/>
              <a:ea typeface="ＭＳ ゴシック" pitchFamily="49" charset="-128"/>
            </a:rPr>
            <a:t>B</a:t>
          </a:r>
          <a:r>
            <a:rPr kumimoji="1" lang="ja-JP" altLang="en-US" sz="1100">
              <a:solidFill>
                <a:sysClr val="windowText" lastClr="000000"/>
              </a:solidFill>
              <a:latin typeface="ＭＳ ゴシック" pitchFamily="49" charset="-128"/>
              <a:ea typeface="ＭＳ ゴシック" pitchFamily="49" charset="-128"/>
            </a:rPr>
            <a:t>）は減少となりました。</a:t>
          </a:r>
        </a:p>
        <a:p>
          <a:r>
            <a:rPr kumimoji="1" lang="ja-JP" altLang="en-US" sz="1100">
              <a:solidFill>
                <a:sysClr val="windowText" lastClr="000000"/>
              </a:solidFill>
              <a:latin typeface="ＭＳ ゴシック" pitchFamily="49" charset="-128"/>
              <a:ea typeface="ＭＳ ゴシック" pitchFamily="49" charset="-128"/>
            </a:rPr>
            <a:t>  今後も、健全化判断比率の他都市との比較を行いつつ、「施策の推進と財政の健全性の維持」の両立の観点から、計画的な市債活用や借入金残高の管理など、持続可能な財政運営を進めていきます。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経済事情の変動等により公債費の財源が不足したことで減債基金を活用してきたため、減債基金積立相当額に比べ減債基金残高が少ない状況となっていますが、毎年度の市債償還に支障のないよう基金残高を管理しています</a:t>
          </a:r>
          <a:r>
            <a:rPr kumimoji="1" lang="ja-JP" altLang="en-US" sz="1000">
              <a:solidFill>
                <a:srgbClr val="FF0000"/>
              </a:solidFill>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平成初期に計画に基づき行った公共投資のために、多くの市債を発行しました。これにより、一般会計等に係る地方債の現在高および公営企業債等繰入見込額が高い割合を示しています。</a:t>
          </a:r>
        </a:p>
        <a:p>
          <a:r>
            <a:rPr kumimoji="1" lang="ja-JP" altLang="en-US" sz="1100">
              <a:solidFill>
                <a:sysClr val="windowText" lastClr="000000"/>
              </a:solidFill>
              <a:latin typeface="ＭＳ ゴシック" pitchFamily="49" charset="-128"/>
              <a:ea typeface="ＭＳ ゴシック" pitchFamily="49" charset="-128"/>
            </a:rPr>
            <a:t>　これまで、企業会計・外郭団体の借入金等の返済を進め、比率は減少傾向にありました。特に設立法人等の負債額等負担見込額は、本市が損失補償を付与する団体の債務の減に伴い、年々減少しています。</a:t>
          </a:r>
        </a:p>
        <a:p>
          <a:r>
            <a:rPr kumimoji="1" lang="ja-JP" altLang="en-US" sz="1100">
              <a:solidFill>
                <a:sysClr val="windowText" lastClr="000000"/>
              </a:solidFill>
              <a:latin typeface="ＭＳ ゴシック" pitchFamily="49" charset="-128"/>
              <a:ea typeface="ＭＳ ゴシック" pitchFamily="49" charset="-128"/>
            </a:rPr>
            <a:t>　しかし、令和元年度は、都市計画税収等の充当可能特定歳入が増加した一方で、一般会計等に係る地方債の現在高及び</a:t>
          </a:r>
          <a:r>
            <a:rPr kumimoji="1" lang="is-IS" altLang="ja-JP" sz="1100">
              <a:solidFill>
                <a:sysClr val="windowText" lastClr="000000"/>
              </a:solidFill>
              <a:latin typeface="ＭＳ ゴシック" pitchFamily="49" charset="-128"/>
              <a:ea typeface="ＭＳ ゴシック" pitchFamily="49" charset="-128"/>
            </a:rPr>
            <a:t>PFI</a:t>
          </a:r>
          <a:r>
            <a:rPr kumimoji="1" lang="ja-JP" altLang="en-US" sz="1100">
              <a:solidFill>
                <a:sysClr val="windowText" lastClr="000000"/>
              </a:solidFill>
              <a:latin typeface="ＭＳ ゴシック" pitchFamily="49" charset="-128"/>
              <a:ea typeface="ＭＳ ゴシック" pitchFamily="49" charset="-128"/>
            </a:rPr>
            <a:t>事業やそれに準ずる事業に係る債務負担行為に基づく支出予定額が増加したため、将来負担比率は上昇しました（財政比較分析表の「将来負担の状況」のとおり）。</a:t>
          </a:r>
        </a:p>
        <a:p>
          <a:r>
            <a:rPr kumimoji="1" lang="ja-JP" altLang="en-US" sz="1100">
              <a:solidFill>
                <a:sysClr val="windowText" lastClr="000000"/>
              </a:solidFill>
              <a:latin typeface="ＭＳ ゴシック" pitchFamily="49" charset="-128"/>
              <a:ea typeface="ＭＳ ゴシック" pitchFamily="49" charset="-128"/>
            </a:rPr>
            <a:t>　今後も、健全化判断比率の他都市との比較を行いつつ、「施策の推進と財政の健全性の維持」の両立の観点から、計画的な市債活用や借入金残高の管理など、持続可能な財政運営を進めていきます。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財源の年度間調整などにより、財政調整基金の取崩額が積立額より大きかったことから、財政調整基金の残高が大きく減少し、結果として、基金全体で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億円減少しました。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引き続き、基金の適正管理を含めた、持続可能な財政運営を進めていきます。</a:t>
          </a: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文化基金　　　　　：横浜美術館に収蔵する作品の購入等に活用</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災害救助基金　　　：大規模災害時の救助費用の財源に活用</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環境保全基金　　　：環境保全等活動等に活用</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学校給食費調整基金：学校給食における給食用物資の確保に活用</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災害救助基金の新設による増</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財源の年度間調整による取崩し、災害救助基金への積み替えなどにより残高が大きく減少しました。 </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効率的・効果的な執行により翌年度予算に活用する財源として積み立てた額（年度間調整分）を除いた場合の残高は、</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10,247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12,690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百万円、令和元年度：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7,465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コロナ禍における令和２年度の臨時的な対応や、今後のリスクへの対応などを考えると、機動性や弾力性といった観点から、一定程度の残高が必要だと認識しています。今後、適正な規模、計画的な積み立てや管理のあり方などについて検討していきます。</a:t>
          </a: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将来の市債償還に支障のないよう、適正に管理していきます。</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　この中で類似団体と比較して有形固定資産減価償却率が高くなっている施設には、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などがあり、低くなっている施設には、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xdr:cNvCxnSpPr/>
      </xdr:nvCxnSpPr>
      <xdr:spPr>
        <a:xfrm flipV="1">
          <a:off x="4760595" y="5419344"/>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xdr:cNvSpPr txBox="1"/>
      </xdr:nvSpPr>
      <xdr:spPr>
        <a:xfrm>
          <a:off x="4813300" y="671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xdr:cNvCxnSpPr/>
      </xdr:nvCxnSpPr>
      <xdr:spPr>
        <a:xfrm>
          <a:off x="4673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xdr:cNvSpPr txBox="1"/>
      </xdr:nvSpPr>
      <xdr:spPr>
        <a:xfrm>
          <a:off x="4813300" y="519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xdr:cNvCxnSpPr/>
      </xdr:nvCxnSpPr>
      <xdr:spPr>
        <a:xfrm>
          <a:off x="4673600" y="541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114190</xdr:rowOff>
    </xdr:from>
    <xdr:ext cx="405111" cy="259045"/>
    <xdr:sp macro="" textlink="">
      <xdr:nvSpPr>
        <xdr:cNvPr id="68" name="有形固定資産減価償却率平均値テキスト"/>
        <xdr:cNvSpPr txBox="1"/>
      </xdr:nvSpPr>
      <xdr:spPr>
        <a:xfrm>
          <a:off x="4813300" y="6029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xdr:cNvSpPr/>
      </xdr:nvSpPr>
      <xdr:spPr>
        <a:xfrm>
          <a:off x="47117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xdr:cNvSpPr/>
      </xdr:nvSpPr>
      <xdr:spPr>
        <a:xfrm>
          <a:off x="4000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xdr:cNvSpPr/>
      </xdr:nvSpPr>
      <xdr:spPr>
        <a:xfrm>
          <a:off x="2476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xdr:cNvSpPr/>
      </xdr:nvSpPr>
      <xdr:spPr>
        <a:xfrm>
          <a:off x="1714500" y="57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139319</xdr:rowOff>
    </xdr:from>
    <xdr:to>
      <xdr:col>23</xdr:col>
      <xdr:colOff>136525</xdr:colOff>
      <xdr:row>27</xdr:row>
      <xdr:rowOff>69469</xdr:rowOff>
    </xdr:to>
    <xdr:sp macro="" textlink="">
      <xdr:nvSpPr>
        <xdr:cNvPr id="79" name="楕円 78"/>
        <xdr:cNvSpPr/>
      </xdr:nvSpPr>
      <xdr:spPr>
        <a:xfrm>
          <a:off x="47117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92346</xdr:rowOff>
    </xdr:from>
    <xdr:ext cx="405111" cy="259045"/>
    <xdr:sp macro="" textlink="">
      <xdr:nvSpPr>
        <xdr:cNvPr id="80" name="有形固定資産減価償却率該当値テキスト"/>
        <xdr:cNvSpPr txBox="1"/>
      </xdr:nvSpPr>
      <xdr:spPr>
        <a:xfrm>
          <a:off x="4813300" y="532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54229</xdr:rowOff>
    </xdr:from>
    <xdr:to>
      <xdr:col>19</xdr:col>
      <xdr:colOff>187325</xdr:colOff>
      <xdr:row>27</xdr:row>
      <xdr:rowOff>155829</xdr:rowOff>
    </xdr:to>
    <xdr:sp macro="" textlink="">
      <xdr:nvSpPr>
        <xdr:cNvPr id="81" name="楕円 80"/>
        <xdr:cNvSpPr/>
      </xdr:nvSpPr>
      <xdr:spPr>
        <a:xfrm>
          <a:off x="4000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18669</xdr:rowOff>
    </xdr:from>
    <xdr:to>
      <xdr:col>23</xdr:col>
      <xdr:colOff>85725</xdr:colOff>
      <xdr:row>27</xdr:row>
      <xdr:rowOff>105029</xdr:rowOff>
    </xdr:to>
    <xdr:cxnSp macro="">
      <xdr:nvCxnSpPr>
        <xdr:cNvPr id="82" name="直線コネクタ 81"/>
        <xdr:cNvCxnSpPr/>
      </xdr:nvCxnSpPr>
      <xdr:spPr>
        <a:xfrm flipV="1">
          <a:off x="4051300" y="5419344"/>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122047</xdr:rowOff>
    </xdr:from>
    <xdr:to>
      <xdr:col>15</xdr:col>
      <xdr:colOff>187325</xdr:colOff>
      <xdr:row>27</xdr:row>
      <xdr:rowOff>52197</xdr:rowOff>
    </xdr:to>
    <xdr:sp macro="" textlink="">
      <xdr:nvSpPr>
        <xdr:cNvPr id="83" name="楕円 82"/>
        <xdr:cNvSpPr/>
      </xdr:nvSpPr>
      <xdr:spPr>
        <a:xfrm>
          <a:off x="3238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1397</xdr:rowOff>
    </xdr:from>
    <xdr:to>
      <xdr:col>19</xdr:col>
      <xdr:colOff>136525</xdr:colOff>
      <xdr:row>27</xdr:row>
      <xdr:rowOff>105029</xdr:rowOff>
    </xdr:to>
    <xdr:cxnSp macro="">
      <xdr:nvCxnSpPr>
        <xdr:cNvPr id="84" name="直線コネクタ 83"/>
        <xdr:cNvCxnSpPr/>
      </xdr:nvCxnSpPr>
      <xdr:spPr>
        <a:xfrm>
          <a:off x="3289300" y="5402072"/>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61595</xdr:rowOff>
    </xdr:from>
    <xdr:to>
      <xdr:col>11</xdr:col>
      <xdr:colOff>187325</xdr:colOff>
      <xdr:row>26</xdr:row>
      <xdr:rowOff>163195</xdr:rowOff>
    </xdr:to>
    <xdr:sp macro="" textlink="">
      <xdr:nvSpPr>
        <xdr:cNvPr id="85" name="楕円 84"/>
        <xdr:cNvSpPr/>
      </xdr:nvSpPr>
      <xdr:spPr>
        <a:xfrm>
          <a:off x="2476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112395</xdr:rowOff>
    </xdr:from>
    <xdr:to>
      <xdr:col>15</xdr:col>
      <xdr:colOff>136525</xdr:colOff>
      <xdr:row>27</xdr:row>
      <xdr:rowOff>1397</xdr:rowOff>
    </xdr:to>
    <xdr:cxnSp macro="">
      <xdr:nvCxnSpPr>
        <xdr:cNvPr id="86" name="直線コネクタ 85"/>
        <xdr:cNvCxnSpPr/>
      </xdr:nvCxnSpPr>
      <xdr:spPr>
        <a:xfrm>
          <a:off x="2527300" y="534162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22496</xdr:rowOff>
    </xdr:from>
    <xdr:ext cx="405111" cy="259045"/>
    <xdr:sp macro="" textlink="">
      <xdr:nvSpPr>
        <xdr:cNvPr id="87" name="n_1aveValue有形固定資産減価償却率"/>
        <xdr:cNvSpPr txBox="1"/>
      </xdr:nvSpPr>
      <xdr:spPr>
        <a:xfrm>
          <a:off x="38360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88" name="n_2aveValue有形固定資産減価償却率"/>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89" name="n_3aveValue有形固定資産減価償却率"/>
        <xdr:cNvSpPr txBox="1"/>
      </xdr:nvSpPr>
      <xdr:spPr>
        <a:xfrm>
          <a:off x="2324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0" name="n_4aveValue有形固定資産減価償却率"/>
        <xdr:cNvSpPr txBox="1"/>
      </xdr:nvSpPr>
      <xdr:spPr>
        <a:xfrm>
          <a:off x="15627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906</xdr:rowOff>
    </xdr:from>
    <xdr:ext cx="405111" cy="259045"/>
    <xdr:sp macro="" textlink="">
      <xdr:nvSpPr>
        <xdr:cNvPr id="91" name="n_1mainValue有形固定資産減価償却率"/>
        <xdr:cNvSpPr txBox="1"/>
      </xdr:nvSpPr>
      <xdr:spPr>
        <a:xfrm>
          <a:off x="38360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68724</xdr:rowOff>
    </xdr:from>
    <xdr:ext cx="405111" cy="259045"/>
    <xdr:sp macro="" textlink="">
      <xdr:nvSpPr>
        <xdr:cNvPr id="92" name="n_2mainValue有形固定資産減価償却率"/>
        <xdr:cNvSpPr txBox="1"/>
      </xdr:nvSpPr>
      <xdr:spPr>
        <a:xfrm>
          <a:off x="3086744" y="512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8272</xdr:rowOff>
    </xdr:from>
    <xdr:ext cx="405111" cy="259045"/>
    <xdr:sp macro="" textlink="">
      <xdr:nvSpPr>
        <xdr:cNvPr id="93" name="n_3mainValue有形固定資産減価償却率"/>
        <xdr:cNvSpPr txBox="1"/>
      </xdr:nvSpPr>
      <xdr:spPr>
        <a:xfrm>
          <a:off x="2324744" y="50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債務償還比率は、類似団体と比較して高い水準となっています。これは、類似団体と比較して近年に地方債を発行しながら公共施設の整備などをすすめた結果、将来負担額が高いことなどが考えられます。また、令和元年度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年度と比較して、一般会計等に係る地方債の現在高の増や</a:t>
          </a:r>
          <a:r>
            <a:rPr kumimoji="1" lang="ja-JP" altLang="en-US" sz="1000" strike="noStrike" baseline="0">
              <a:solidFill>
                <a:sysClr val="windowText" lastClr="000000"/>
              </a:solidFill>
              <a:latin typeface="ＭＳ Ｐゴシック" panose="020B0600070205080204" pitchFamily="50" charset="-128"/>
              <a:ea typeface="ＭＳ Ｐゴシック" panose="020B0600070205080204" pitchFamily="50" charset="-128"/>
            </a:rPr>
            <a:t>ＭＩＣＥ施設の竣工に伴う</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債務負担行為に基づく支出予定額の増加により、分子である将来負担額が増加したこと等により、比率が上昇しました。今後も、債務償還比率などの財政指標について、他都市との比較を行いつつ、「施策の推進と財政の健全性の維持」の両立の観点から、計画的な市債活用や借入金残高の管理など、持続可能な財政運営を進めていきます。</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9" name="テキスト ボックス 118"/>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3" name="直線コネクタ 122"/>
        <xdr:cNvCxnSpPr/>
      </xdr:nvCxnSpPr>
      <xdr:spPr>
        <a:xfrm flipV="1">
          <a:off x="14793595" y="5222875"/>
          <a:ext cx="1269" cy="1312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4" name="債務償還比率最小値テキスト"/>
        <xdr:cNvSpPr txBox="1"/>
      </xdr:nvSpPr>
      <xdr:spPr>
        <a:xfrm>
          <a:off x="14846300" y="65394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5" name="直線コネクタ 124"/>
        <xdr:cNvCxnSpPr/>
      </xdr:nvCxnSpPr>
      <xdr:spPr>
        <a:xfrm>
          <a:off x="14706600" y="653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6" name="債務償還比率最大値テキスト"/>
        <xdr:cNvSpPr txBox="1"/>
      </xdr:nvSpPr>
      <xdr:spPr>
        <a:xfrm>
          <a:off x="14846300" y="49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27" name="直線コネクタ 126"/>
        <xdr:cNvCxnSpPr/>
      </xdr:nvCxnSpPr>
      <xdr:spPr>
        <a:xfrm>
          <a:off x="14706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28" name="債務償還比率平均値テキスト"/>
        <xdr:cNvSpPr txBox="1"/>
      </xdr:nvSpPr>
      <xdr:spPr>
        <a:xfrm>
          <a:off x="14846300" y="563665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29" name="フローチャート: 判断 128"/>
        <xdr:cNvSpPr/>
      </xdr:nvSpPr>
      <xdr:spPr>
        <a:xfrm>
          <a:off x="147447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0" name="フローチャート: 判断 129"/>
        <xdr:cNvSpPr/>
      </xdr:nvSpPr>
      <xdr:spPr>
        <a:xfrm>
          <a:off x="14033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1" name="フローチャート: 判断 130"/>
        <xdr:cNvSpPr/>
      </xdr:nvSpPr>
      <xdr:spPr>
        <a:xfrm>
          <a:off x="13271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2" name="フローチャート: 判断 131"/>
        <xdr:cNvSpPr/>
      </xdr:nvSpPr>
      <xdr:spPr>
        <a:xfrm>
          <a:off x="12509500" y="581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3" name="フローチャート: 判断 132"/>
        <xdr:cNvSpPr/>
      </xdr:nvSpPr>
      <xdr:spPr>
        <a:xfrm>
          <a:off x="11747500" y="571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77900</xdr:rowOff>
    </xdr:from>
    <xdr:to>
      <xdr:col>76</xdr:col>
      <xdr:colOff>73025</xdr:colOff>
      <xdr:row>32</xdr:row>
      <xdr:rowOff>8050</xdr:rowOff>
    </xdr:to>
    <xdr:sp macro="" textlink="">
      <xdr:nvSpPr>
        <xdr:cNvPr id="139" name="楕円 138"/>
        <xdr:cNvSpPr/>
      </xdr:nvSpPr>
      <xdr:spPr>
        <a:xfrm>
          <a:off x="14744700" y="61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56327</xdr:rowOff>
    </xdr:from>
    <xdr:ext cx="560923" cy="259045"/>
    <xdr:sp macro="" textlink="">
      <xdr:nvSpPr>
        <xdr:cNvPr id="140" name="債務償還比率該当値テキスト"/>
        <xdr:cNvSpPr txBox="1"/>
      </xdr:nvSpPr>
      <xdr:spPr>
        <a:xfrm>
          <a:off x="14846300" y="61428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72072</xdr:rowOff>
    </xdr:from>
    <xdr:to>
      <xdr:col>72</xdr:col>
      <xdr:colOff>123825</xdr:colOff>
      <xdr:row>31</xdr:row>
      <xdr:rowOff>2222</xdr:rowOff>
    </xdr:to>
    <xdr:sp macro="" textlink="">
      <xdr:nvSpPr>
        <xdr:cNvPr id="141" name="楕円 140"/>
        <xdr:cNvSpPr/>
      </xdr:nvSpPr>
      <xdr:spPr>
        <a:xfrm>
          <a:off x="14033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122872</xdr:rowOff>
    </xdr:from>
    <xdr:to>
      <xdr:col>76</xdr:col>
      <xdr:colOff>22225</xdr:colOff>
      <xdr:row>31</xdr:row>
      <xdr:rowOff>128700</xdr:rowOff>
    </xdr:to>
    <xdr:cxnSp macro="">
      <xdr:nvCxnSpPr>
        <xdr:cNvPr id="142" name="直線コネクタ 141"/>
        <xdr:cNvCxnSpPr/>
      </xdr:nvCxnSpPr>
      <xdr:spPr>
        <a:xfrm>
          <a:off x="14084300" y="6037897"/>
          <a:ext cx="711200" cy="17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98460</xdr:rowOff>
    </xdr:from>
    <xdr:to>
      <xdr:col>68</xdr:col>
      <xdr:colOff>123825</xdr:colOff>
      <xdr:row>31</xdr:row>
      <xdr:rowOff>28610</xdr:rowOff>
    </xdr:to>
    <xdr:sp macro="" textlink="">
      <xdr:nvSpPr>
        <xdr:cNvPr id="143" name="楕円 142"/>
        <xdr:cNvSpPr/>
      </xdr:nvSpPr>
      <xdr:spPr>
        <a:xfrm>
          <a:off x="13271500" y="60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122872</xdr:rowOff>
    </xdr:from>
    <xdr:to>
      <xdr:col>72</xdr:col>
      <xdr:colOff>73025</xdr:colOff>
      <xdr:row>30</xdr:row>
      <xdr:rowOff>149260</xdr:rowOff>
    </xdr:to>
    <xdr:cxnSp macro="">
      <xdr:nvCxnSpPr>
        <xdr:cNvPr id="144" name="直線コネクタ 143"/>
        <xdr:cNvCxnSpPr/>
      </xdr:nvCxnSpPr>
      <xdr:spPr>
        <a:xfrm flipV="1">
          <a:off x="13322300" y="6037897"/>
          <a:ext cx="762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163950</xdr:rowOff>
    </xdr:from>
    <xdr:to>
      <xdr:col>64</xdr:col>
      <xdr:colOff>123825</xdr:colOff>
      <xdr:row>31</xdr:row>
      <xdr:rowOff>94100</xdr:rowOff>
    </xdr:to>
    <xdr:sp macro="" textlink="">
      <xdr:nvSpPr>
        <xdr:cNvPr id="145" name="楕円 144"/>
        <xdr:cNvSpPr/>
      </xdr:nvSpPr>
      <xdr:spPr>
        <a:xfrm>
          <a:off x="12509500" y="60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149260</xdr:rowOff>
    </xdr:from>
    <xdr:to>
      <xdr:col>68</xdr:col>
      <xdr:colOff>73025</xdr:colOff>
      <xdr:row>31</xdr:row>
      <xdr:rowOff>43300</xdr:rowOff>
    </xdr:to>
    <xdr:cxnSp macro="">
      <xdr:nvCxnSpPr>
        <xdr:cNvPr id="146" name="直線コネクタ 145"/>
        <xdr:cNvCxnSpPr/>
      </xdr:nvCxnSpPr>
      <xdr:spPr>
        <a:xfrm flipV="1">
          <a:off x="12560300" y="6064285"/>
          <a:ext cx="7620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169637</xdr:rowOff>
    </xdr:from>
    <xdr:to>
      <xdr:col>60</xdr:col>
      <xdr:colOff>123825</xdr:colOff>
      <xdr:row>30</xdr:row>
      <xdr:rowOff>99787</xdr:rowOff>
    </xdr:to>
    <xdr:sp macro="" textlink="">
      <xdr:nvSpPr>
        <xdr:cNvPr id="147" name="楕円 146"/>
        <xdr:cNvSpPr/>
      </xdr:nvSpPr>
      <xdr:spPr>
        <a:xfrm>
          <a:off x="11747500" y="59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48987</xdr:rowOff>
    </xdr:from>
    <xdr:to>
      <xdr:col>64</xdr:col>
      <xdr:colOff>73025</xdr:colOff>
      <xdr:row>31</xdr:row>
      <xdr:rowOff>43300</xdr:rowOff>
    </xdr:to>
    <xdr:cxnSp macro="">
      <xdr:nvCxnSpPr>
        <xdr:cNvPr id="148" name="直線コネクタ 147"/>
        <xdr:cNvCxnSpPr/>
      </xdr:nvCxnSpPr>
      <xdr:spPr>
        <a:xfrm>
          <a:off x="11798300" y="5964012"/>
          <a:ext cx="762000" cy="16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49" name="n_1aveValue債務償還比率"/>
        <xdr:cNvSpPr txBox="1"/>
      </xdr:nvSpPr>
      <xdr:spPr>
        <a:xfrm>
          <a:off x="13791138" y="55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161942</xdr:rowOff>
    </xdr:from>
    <xdr:ext cx="560923" cy="259045"/>
    <xdr:sp macro="" textlink="">
      <xdr:nvSpPr>
        <xdr:cNvPr id="150" name="n_2aveValue債務償還比率"/>
        <xdr:cNvSpPr txBox="1"/>
      </xdr:nvSpPr>
      <xdr:spPr>
        <a:xfrm>
          <a:off x="13041838" y="55626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16160</xdr:rowOff>
    </xdr:from>
    <xdr:ext cx="560923" cy="259045"/>
    <xdr:sp macro="" textlink="">
      <xdr:nvSpPr>
        <xdr:cNvPr id="151" name="n_3aveValue債務償還比率"/>
        <xdr:cNvSpPr txBox="1"/>
      </xdr:nvSpPr>
      <xdr:spPr>
        <a:xfrm>
          <a:off x="12279838" y="55882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89016</xdr:rowOff>
    </xdr:from>
    <xdr:ext cx="469744" cy="259045"/>
    <xdr:sp macro="" textlink="">
      <xdr:nvSpPr>
        <xdr:cNvPr id="152" name="n_4aveValue債務償還比率"/>
        <xdr:cNvSpPr txBox="1"/>
      </xdr:nvSpPr>
      <xdr:spPr>
        <a:xfrm>
          <a:off x="11563427" y="54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164799</xdr:rowOff>
    </xdr:from>
    <xdr:ext cx="560923" cy="259045"/>
    <xdr:sp macro="" textlink="">
      <xdr:nvSpPr>
        <xdr:cNvPr id="153" name="n_1mainValue債務償還比率"/>
        <xdr:cNvSpPr txBox="1"/>
      </xdr:nvSpPr>
      <xdr:spPr>
        <a:xfrm>
          <a:off x="13791138" y="60798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19737</xdr:rowOff>
    </xdr:from>
    <xdr:ext cx="560923" cy="259045"/>
    <xdr:sp macro="" textlink="">
      <xdr:nvSpPr>
        <xdr:cNvPr id="154" name="n_2mainValue債務償還比率"/>
        <xdr:cNvSpPr txBox="1"/>
      </xdr:nvSpPr>
      <xdr:spPr>
        <a:xfrm>
          <a:off x="13041838" y="61062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85227</xdr:rowOff>
    </xdr:from>
    <xdr:ext cx="560923" cy="259045"/>
    <xdr:sp macro="" textlink="">
      <xdr:nvSpPr>
        <xdr:cNvPr id="155" name="n_3mainValue債務償還比率"/>
        <xdr:cNvSpPr txBox="1"/>
      </xdr:nvSpPr>
      <xdr:spPr>
        <a:xfrm>
          <a:off x="12279838" y="6171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90914</xdr:rowOff>
    </xdr:from>
    <xdr:ext cx="560923" cy="259045"/>
    <xdr:sp macro="" textlink="">
      <xdr:nvSpPr>
        <xdr:cNvPr id="156" name="n_4mainValue債務償還比率"/>
        <xdr:cNvSpPr txBox="1"/>
      </xdr:nvSpPr>
      <xdr:spPr>
        <a:xfrm>
          <a:off x="11517838" y="60059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xdr:cNvCxnSpPr/>
      </xdr:nvCxnSpPr>
      <xdr:spPr>
        <a:xfrm flipV="1">
          <a:off x="4634865" y="588035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xdr:cNvSpPr txBox="1"/>
      </xdr:nvSpPr>
      <xdr:spPr>
        <a:xfrm>
          <a:off x="4673600" y="721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xdr:cNvCxnSpPr/>
      </xdr:nvCxnSpPr>
      <xdr:spPr>
        <a:xfrm>
          <a:off x="4546600" y="72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xdr:cNvSpPr txBox="1"/>
      </xdr:nvSpPr>
      <xdr:spPr>
        <a:xfrm>
          <a:off x="4673600" y="565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xdr:cNvCxnSpPr/>
      </xdr:nvCxnSpPr>
      <xdr:spPr>
        <a:xfrm>
          <a:off x="4546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xdr:cNvSpPr txBox="1"/>
      </xdr:nvSpPr>
      <xdr:spPr>
        <a:xfrm>
          <a:off x="4673600" y="664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xdr:cNvSpPr/>
      </xdr:nvSpPr>
      <xdr:spPr>
        <a:xfrm>
          <a:off x="45847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xdr:cNvSpPr/>
      </xdr:nvSpPr>
      <xdr:spPr>
        <a:xfrm>
          <a:off x="37465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xdr:cNvSpPr/>
      </xdr:nvSpPr>
      <xdr:spPr>
        <a:xfrm>
          <a:off x="2857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xdr:cNvSpPr/>
      </xdr:nvSpPr>
      <xdr:spPr>
        <a:xfrm>
          <a:off x="1968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xdr:cNvSpPr/>
      </xdr:nvSpPr>
      <xdr:spPr>
        <a:xfrm>
          <a:off x="107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119126</xdr:rowOff>
    </xdr:from>
    <xdr:to>
      <xdr:col>24</xdr:col>
      <xdr:colOff>114300</xdr:colOff>
      <xdr:row>37</xdr:row>
      <xdr:rowOff>49276</xdr:rowOff>
    </xdr:to>
    <xdr:sp macro="" textlink="">
      <xdr:nvSpPr>
        <xdr:cNvPr id="71" name="楕円 70"/>
        <xdr:cNvSpPr/>
      </xdr:nvSpPr>
      <xdr:spPr>
        <a:xfrm>
          <a:off x="45847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142003</xdr:rowOff>
    </xdr:from>
    <xdr:ext cx="405111" cy="259045"/>
    <xdr:sp macro="" textlink="">
      <xdr:nvSpPr>
        <xdr:cNvPr id="72" name="【道路】&#10;有形固定資産減価償却率該当値テキスト"/>
        <xdr:cNvSpPr txBox="1"/>
      </xdr:nvSpPr>
      <xdr:spPr>
        <a:xfrm>
          <a:off x="4673600" y="61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3" name="楕円 72"/>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169926</xdr:rowOff>
    </xdr:from>
    <xdr:to>
      <xdr:col>24</xdr:col>
      <xdr:colOff>63500</xdr:colOff>
      <xdr:row>38</xdr:row>
      <xdr:rowOff>144780</xdr:rowOff>
    </xdr:to>
    <xdr:cxnSp macro="">
      <xdr:nvCxnSpPr>
        <xdr:cNvPr id="74" name="直線コネクタ 73"/>
        <xdr:cNvCxnSpPr/>
      </xdr:nvCxnSpPr>
      <xdr:spPr>
        <a:xfrm flipV="1">
          <a:off x="3797300" y="6342126"/>
          <a:ext cx="8382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75692</xdr:rowOff>
    </xdr:from>
    <xdr:to>
      <xdr:col>15</xdr:col>
      <xdr:colOff>101600</xdr:colOff>
      <xdr:row>39</xdr:row>
      <xdr:rowOff>5842</xdr:rowOff>
    </xdr:to>
    <xdr:sp macro="" textlink="">
      <xdr:nvSpPr>
        <xdr:cNvPr id="75" name="楕円 74"/>
        <xdr:cNvSpPr/>
      </xdr:nvSpPr>
      <xdr:spPr>
        <a:xfrm>
          <a:off x="2857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126492</xdr:rowOff>
    </xdr:from>
    <xdr:to>
      <xdr:col>19</xdr:col>
      <xdr:colOff>177800</xdr:colOff>
      <xdr:row>38</xdr:row>
      <xdr:rowOff>144780</xdr:rowOff>
    </xdr:to>
    <xdr:cxnSp macro="">
      <xdr:nvCxnSpPr>
        <xdr:cNvPr id="76" name="直線コネクタ 75"/>
        <xdr:cNvCxnSpPr/>
      </xdr:nvCxnSpPr>
      <xdr:spPr>
        <a:xfrm>
          <a:off x="2908300" y="6641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89408</xdr:rowOff>
    </xdr:from>
    <xdr:to>
      <xdr:col>10</xdr:col>
      <xdr:colOff>165100</xdr:colOff>
      <xdr:row>39</xdr:row>
      <xdr:rowOff>19558</xdr:rowOff>
    </xdr:to>
    <xdr:sp macro="" textlink="">
      <xdr:nvSpPr>
        <xdr:cNvPr id="77" name="楕円 76"/>
        <xdr:cNvSpPr/>
      </xdr:nvSpPr>
      <xdr:spPr>
        <a:xfrm>
          <a:off x="1968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126492</xdr:rowOff>
    </xdr:from>
    <xdr:to>
      <xdr:col>15</xdr:col>
      <xdr:colOff>50800</xdr:colOff>
      <xdr:row>38</xdr:row>
      <xdr:rowOff>140208</xdr:rowOff>
    </xdr:to>
    <xdr:cxnSp macro="">
      <xdr:nvCxnSpPr>
        <xdr:cNvPr id="78" name="直線コネクタ 77"/>
        <xdr:cNvCxnSpPr/>
      </xdr:nvCxnSpPr>
      <xdr:spPr>
        <a:xfrm flipV="1">
          <a:off x="2019300" y="6641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79" name="n_1aveValue【道路】&#10;有形固定資産減価償却率"/>
        <xdr:cNvSpPr txBox="1"/>
      </xdr:nvSpPr>
      <xdr:spPr>
        <a:xfrm>
          <a:off x="3582044"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0" name="n_2aveValue【道路】&#10;有形固定資産減価償却率"/>
        <xdr:cNvSpPr txBox="1"/>
      </xdr:nvSpPr>
      <xdr:spPr>
        <a:xfrm>
          <a:off x="2705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1" name="n_3aveValue【道路】&#10;有形固定資産減価償却率"/>
        <xdr:cNvSpPr txBox="1"/>
      </xdr:nvSpPr>
      <xdr:spPr>
        <a:xfrm>
          <a:off x="1816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2" name="n_4aveValue【道路】&#10;有形固定資産減価償却率"/>
        <xdr:cNvSpPr txBox="1"/>
      </xdr:nvSpPr>
      <xdr:spPr>
        <a:xfrm>
          <a:off x="927744" y="633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83" name="n_1main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22369</xdr:rowOff>
    </xdr:from>
    <xdr:ext cx="405111" cy="259045"/>
    <xdr:sp macro="" textlink="">
      <xdr:nvSpPr>
        <xdr:cNvPr id="84" name="n_2mainValue【道路】&#10;有形固定資産減価償却率"/>
        <xdr:cNvSpPr txBox="1"/>
      </xdr:nvSpPr>
      <xdr:spPr>
        <a:xfrm>
          <a:off x="2705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36085</xdr:rowOff>
    </xdr:from>
    <xdr:ext cx="405111" cy="259045"/>
    <xdr:sp macro="" textlink="">
      <xdr:nvSpPr>
        <xdr:cNvPr id="85" name="n_3mainValue【道路】&#10;有形固定資産減価償却率"/>
        <xdr:cNvSpPr txBox="1"/>
      </xdr:nvSpPr>
      <xdr:spPr>
        <a:xfrm>
          <a:off x="1816744" y="637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09" name="直線コネクタ 108"/>
        <xdr:cNvCxnSpPr/>
      </xdr:nvCxnSpPr>
      <xdr:spPr>
        <a:xfrm flipV="1">
          <a:off x="10476865" y="5741416"/>
          <a:ext cx="0" cy="133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0" name="【道路】&#10;一人当たり延長最小値テキスト"/>
        <xdr:cNvSpPr txBox="1"/>
      </xdr:nvSpPr>
      <xdr:spPr>
        <a:xfrm>
          <a:off x="10515600" y="70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1" name="直線コネクタ 110"/>
        <xdr:cNvCxnSpPr/>
      </xdr:nvCxnSpPr>
      <xdr:spPr>
        <a:xfrm>
          <a:off x="10388600" y="707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2" name="【道路】&#10;一人当たり延長最大値テキスト"/>
        <xdr:cNvSpPr txBox="1"/>
      </xdr:nvSpPr>
      <xdr:spPr>
        <a:xfrm>
          <a:off x="10515600" y="551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3" name="直線コネクタ 112"/>
        <xdr:cNvCxnSpPr/>
      </xdr:nvCxnSpPr>
      <xdr:spPr>
        <a:xfrm>
          <a:off x="103886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112920</xdr:rowOff>
    </xdr:from>
    <xdr:ext cx="469744" cy="259045"/>
    <xdr:sp macro="" textlink="">
      <xdr:nvSpPr>
        <xdr:cNvPr id="114" name="【道路】&#10;一人当たり延長平均値テキスト"/>
        <xdr:cNvSpPr txBox="1"/>
      </xdr:nvSpPr>
      <xdr:spPr>
        <a:xfrm>
          <a:off x="10515600" y="6628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5" name="フローチャート: 判断 114"/>
        <xdr:cNvSpPr/>
      </xdr:nvSpPr>
      <xdr:spPr>
        <a:xfrm>
          <a:off x="10426700" y="6776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6" name="フローチャート: 判断 115"/>
        <xdr:cNvSpPr/>
      </xdr:nvSpPr>
      <xdr:spPr>
        <a:xfrm>
          <a:off x="9588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17" name="フローチャート: 判断 116"/>
        <xdr:cNvSpPr/>
      </xdr:nvSpPr>
      <xdr:spPr>
        <a:xfrm>
          <a:off x="8699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18" name="フローチャート: 判断 117"/>
        <xdr:cNvSpPr/>
      </xdr:nvSpPr>
      <xdr:spPr>
        <a:xfrm>
          <a:off x="7810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19" name="フローチャート: 判断 118"/>
        <xdr:cNvSpPr/>
      </xdr:nvSpPr>
      <xdr:spPr>
        <a:xfrm>
          <a:off x="6921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81153</xdr:rowOff>
    </xdr:from>
    <xdr:to>
      <xdr:col>55</xdr:col>
      <xdr:colOff>50800</xdr:colOff>
      <xdr:row>41</xdr:row>
      <xdr:rowOff>11303</xdr:rowOff>
    </xdr:to>
    <xdr:sp macro="" textlink="">
      <xdr:nvSpPr>
        <xdr:cNvPr id="125" name="楕円 124"/>
        <xdr:cNvSpPr/>
      </xdr:nvSpPr>
      <xdr:spPr>
        <a:xfrm>
          <a:off x="10426700" y="69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167530</xdr:rowOff>
    </xdr:from>
    <xdr:ext cx="469744" cy="259045"/>
    <xdr:sp macro="" textlink="">
      <xdr:nvSpPr>
        <xdr:cNvPr id="126" name="【道路】&#10;一人当たり延長該当値テキスト"/>
        <xdr:cNvSpPr txBox="1"/>
      </xdr:nvSpPr>
      <xdr:spPr>
        <a:xfrm>
          <a:off x="10515600" y="685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80772</xdr:rowOff>
    </xdr:from>
    <xdr:to>
      <xdr:col>50</xdr:col>
      <xdr:colOff>165100</xdr:colOff>
      <xdr:row>41</xdr:row>
      <xdr:rowOff>10922</xdr:rowOff>
    </xdr:to>
    <xdr:sp macro="" textlink="">
      <xdr:nvSpPr>
        <xdr:cNvPr id="127" name="楕円 126"/>
        <xdr:cNvSpPr/>
      </xdr:nvSpPr>
      <xdr:spPr>
        <a:xfrm>
          <a:off x="95885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131572</xdr:rowOff>
    </xdr:from>
    <xdr:to>
      <xdr:col>55</xdr:col>
      <xdr:colOff>0</xdr:colOff>
      <xdr:row>40</xdr:row>
      <xdr:rowOff>131953</xdr:rowOff>
    </xdr:to>
    <xdr:cxnSp macro="">
      <xdr:nvCxnSpPr>
        <xdr:cNvPr id="128" name="直線コネクタ 127"/>
        <xdr:cNvCxnSpPr/>
      </xdr:nvCxnSpPr>
      <xdr:spPr>
        <a:xfrm>
          <a:off x="9639300" y="698957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80391</xdr:rowOff>
    </xdr:from>
    <xdr:to>
      <xdr:col>46</xdr:col>
      <xdr:colOff>38100</xdr:colOff>
      <xdr:row>41</xdr:row>
      <xdr:rowOff>10541</xdr:rowOff>
    </xdr:to>
    <xdr:sp macro="" textlink="">
      <xdr:nvSpPr>
        <xdr:cNvPr id="129" name="楕円 128"/>
        <xdr:cNvSpPr/>
      </xdr:nvSpPr>
      <xdr:spPr>
        <a:xfrm>
          <a:off x="8699500" y="69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131191</xdr:rowOff>
    </xdr:from>
    <xdr:to>
      <xdr:col>50</xdr:col>
      <xdr:colOff>114300</xdr:colOff>
      <xdr:row>40</xdr:row>
      <xdr:rowOff>131572</xdr:rowOff>
    </xdr:to>
    <xdr:cxnSp macro="">
      <xdr:nvCxnSpPr>
        <xdr:cNvPr id="130" name="直線コネクタ 129"/>
        <xdr:cNvCxnSpPr/>
      </xdr:nvCxnSpPr>
      <xdr:spPr>
        <a:xfrm>
          <a:off x="8750300" y="698919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80899</xdr:rowOff>
    </xdr:from>
    <xdr:to>
      <xdr:col>41</xdr:col>
      <xdr:colOff>101600</xdr:colOff>
      <xdr:row>41</xdr:row>
      <xdr:rowOff>11049</xdr:rowOff>
    </xdr:to>
    <xdr:sp macro="" textlink="">
      <xdr:nvSpPr>
        <xdr:cNvPr id="131" name="楕円 130"/>
        <xdr:cNvSpPr/>
      </xdr:nvSpPr>
      <xdr:spPr>
        <a:xfrm>
          <a:off x="7810500" y="69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131191</xdr:rowOff>
    </xdr:from>
    <xdr:to>
      <xdr:col>45</xdr:col>
      <xdr:colOff>177800</xdr:colOff>
      <xdr:row>40</xdr:row>
      <xdr:rowOff>131699</xdr:rowOff>
    </xdr:to>
    <xdr:cxnSp macro="">
      <xdr:nvCxnSpPr>
        <xdr:cNvPr id="132" name="直線コネクタ 131"/>
        <xdr:cNvCxnSpPr/>
      </xdr:nvCxnSpPr>
      <xdr:spPr>
        <a:xfrm flipV="1">
          <a:off x="7861300" y="6989191"/>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37609</xdr:rowOff>
    </xdr:from>
    <xdr:ext cx="469744" cy="259045"/>
    <xdr:sp macro="" textlink="">
      <xdr:nvSpPr>
        <xdr:cNvPr id="133" name="n_1aveValue【道路】&#10;一人当たり延長"/>
        <xdr:cNvSpPr txBox="1"/>
      </xdr:nvSpPr>
      <xdr:spPr>
        <a:xfrm>
          <a:off x="9391727" y="65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37482</xdr:rowOff>
    </xdr:from>
    <xdr:ext cx="469744" cy="259045"/>
    <xdr:sp macro="" textlink="">
      <xdr:nvSpPr>
        <xdr:cNvPr id="134" name="n_2aveValue【道路】&#10;一人当たり延長"/>
        <xdr:cNvSpPr txBox="1"/>
      </xdr:nvSpPr>
      <xdr:spPr>
        <a:xfrm>
          <a:off x="8515427" y="65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35" name="n_3aveValue【道路】&#10;一人当たり延長"/>
        <xdr:cNvSpPr txBox="1"/>
      </xdr:nvSpPr>
      <xdr:spPr>
        <a:xfrm>
          <a:off x="7626427"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36" name="n_4aveValue【道路】&#10;一人当たり延長"/>
        <xdr:cNvSpPr txBox="1"/>
      </xdr:nvSpPr>
      <xdr:spPr>
        <a:xfrm>
          <a:off x="67374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2049</xdr:rowOff>
    </xdr:from>
    <xdr:ext cx="469744" cy="259045"/>
    <xdr:sp macro="" textlink="">
      <xdr:nvSpPr>
        <xdr:cNvPr id="137" name="n_1mainValue【道路】&#10;一人当たり延長"/>
        <xdr:cNvSpPr txBox="1"/>
      </xdr:nvSpPr>
      <xdr:spPr>
        <a:xfrm>
          <a:off x="9391727" y="70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1668</xdr:rowOff>
    </xdr:from>
    <xdr:ext cx="469744" cy="259045"/>
    <xdr:sp macro="" textlink="">
      <xdr:nvSpPr>
        <xdr:cNvPr id="138" name="n_2mainValue【道路】&#10;一人当たり延長"/>
        <xdr:cNvSpPr txBox="1"/>
      </xdr:nvSpPr>
      <xdr:spPr>
        <a:xfrm>
          <a:off x="8515427" y="703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2176</xdr:rowOff>
    </xdr:from>
    <xdr:ext cx="469744" cy="259045"/>
    <xdr:sp macro="" textlink="">
      <xdr:nvSpPr>
        <xdr:cNvPr id="139" name="n_3mainValue【道路】&#10;一人当たり延長"/>
        <xdr:cNvSpPr txBox="1"/>
      </xdr:nvSpPr>
      <xdr:spPr>
        <a:xfrm>
          <a:off x="7626427" y="70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0" name="テキスト ボックス 15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3" name="直線コネクタ 162"/>
        <xdr:cNvCxnSpPr/>
      </xdr:nvCxnSpPr>
      <xdr:spPr>
        <a:xfrm flipV="1">
          <a:off x="4634865" y="956691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64" name="【橋りょう・トンネル】&#10;有形固定資産減価償却率最小値テキスト"/>
        <xdr:cNvSpPr txBox="1"/>
      </xdr:nvSpPr>
      <xdr:spPr>
        <a:xfrm>
          <a:off x="46736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65" name="直線コネクタ 164"/>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66" name="【橋りょう・トンネル】&#10;有形固定資産減価償却率最大値テキスト"/>
        <xdr:cNvSpPr txBox="1"/>
      </xdr:nvSpPr>
      <xdr:spPr>
        <a:xfrm>
          <a:off x="4673600" y="934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67" name="直線コネクタ 166"/>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125747</xdr:rowOff>
    </xdr:from>
    <xdr:ext cx="405111" cy="259045"/>
    <xdr:sp macro="" textlink="">
      <xdr:nvSpPr>
        <xdr:cNvPr id="168" name="【橋りょう・トンネル】&#10;有形固定資産減価償却率平均値テキスト"/>
        <xdr:cNvSpPr txBox="1"/>
      </xdr:nvSpPr>
      <xdr:spPr>
        <a:xfrm>
          <a:off x="4673600" y="10584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69" name="フローチャート: 判断 168"/>
        <xdr:cNvSpPr/>
      </xdr:nvSpPr>
      <xdr:spPr>
        <a:xfrm>
          <a:off x="45847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0" name="フローチャート: 判断 169"/>
        <xdr:cNvSpPr/>
      </xdr:nvSpPr>
      <xdr:spPr>
        <a:xfrm>
          <a:off x="3746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1" name="フローチャート: 判断 170"/>
        <xdr:cNvSpPr/>
      </xdr:nvSpPr>
      <xdr:spPr>
        <a:xfrm>
          <a:off x="2857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2" name="フローチャート: 判断 171"/>
        <xdr:cNvSpPr/>
      </xdr:nvSpPr>
      <xdr:spPr>
        <a:xfrm>
          <a:off x="196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3" name="フローチャート: 判断 172"/>
        <xdr:cNvSpPr/>
      </xdr:nvSpPr>
      <xdr:spPr>
        <a:xfrm>
          <a:off x="107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79" name="楕円 178"/>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71137</xdr:rowOff>
    </xdr:from>
    <xdr:ext cx="405111" cy="259045"/>
    <xdr:sp macro="" textlink="">
      <xdr:nvSpPr>
        <xdr:cNvPr id="180" name="【橋りょう・トンネル】&#10;有形固定資産減価償却率該当値テキスト"/>
        <xdr:cNvSpPr txBox="1"/>
      </xdr:nvSpPr>
      <xdr:spPr>
        <a:xfrm>
          <a:off x="4673600"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81" name="楕円 180"/>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99060</xdr:rowOff>
    </xdr:to>
    <xdr:cxnSp macro="">
      <xdr:nvCxnSpPr>
        <xdr:cNvPr id="182" name="直線コネクタ 181"/>
        <xdr:cNvCxnSpPr/>
      </xdr:nvCxnSpPr>
      <xdr:spPr>
        <a:xfrm>
          <a:off x="3797300" y="103536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83" name="楕円 182"/>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66675</xdr:rowOff>
    </xdr:to>
    <xdr:cxnSp macro="">
      <xdr:nvCxnSpPr>
        <xdr:cNvPr id="184" name="直線コネクタ 183"/>
        <xdr:cNvCxnSpPr/>
      </xdr:nvCxnSpPr>
      <xdr:spPr>
        <a:xfrm>
          <a:off x="2908300" y="10306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5" name="楕円 184"/>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19050</xdr:rowOff>
    </xdr:to>
    <xdr:cxnSp macro="">
      <xdr:nvCxnSpPr>
        <xdr:cNvPr id="186" name="直線コネクタ 185"/>
        <xdr:cNvCxnSpPr/>
      </xdr:nvCxnSpPr>
      <xdr:spPr>
        <a:xfrm>
          <a:off x="2019300" y="102850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45737</xdr:rowOff>
    </xdr:from>
    <xdr:ext cx="405111" cy="259045"/>
    <xdr:sp macro="" textlink="">
      <xdr:nvSpPr>
        <xdr:cNvPr id="187" name="n_1aveValue【橋りょう・トンネル】&#10;有形固定資産減価償却率"/>
        <xdr:cNvSpPr txBox="1"/>
      </xdr:nvSpPr>
      <xdr:spPr>
        <a:xfrm>
          <a:off x="3582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88" name="n_2aveValue【橋りょう・トンネル】&#10;有形固定資産減価償却率"/>
        <xdr:cNvSpPr txBox="1"/>
      </xdr:nvSpPr>
      <xdr:spPr>
        <a:xfrm>
          <a:off x="2705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189" name="n_3aveValue【橋りょう・トンネル】&#10;有形固定資産減価償却率"/>
        <xdr:cNvSpPr txBox="1"/>
      </xdr:nvSpPr>
      <xdr:spPr>
        <a:xfrm>
          <a:off x="1816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0" name="n_4aveValue【橋りょう・トンネル】&#10;有形固定資産減価償却率"/>
        <xdr:cNvSpPr txBox="1"/>
      </xdr:nvSpPr>
      <xdr:spPr>
        <a:xfrm>
          <a:off x="927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134002</xdr:rowOff>
    </xdr:from>
    <xdr:ext cx="405111" cy="259045"/>
    <xdr:sp macro="" textlink="">
      <xdr:nvSpPr>
        <xdr:cNvPr id="191" name="n_1mainValue【橋りょう・トンネル】&#10;有形固定資産減価償却率"/>
        <xdr:cNvSpPr txBox="1"/>
      </xdr:nvSpPr>
      <xdr:spPr>
        <a:xfrm>
          <a:off x="35820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92" name="n_2mainValue【橋りょう・トンネ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3" name="n_3mainValue【橋りょう・トンネ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5" name="テキスト ボックス 20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7" name="テキスト ボックス 20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9" name="テキスト ボックス 20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1" name="テキスト ボックス 21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3" name="テキスト ボックス 21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5" name="テキスト ボックス 21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17" name="直線コネクタ 216"/>
        <xdr:cNvCxnSpPr/>
      </xdr:nvCxnSpPr>
      <xdr:spPr>
        <a:xfrm flipV="1">
          <a:off x="10476865" y="9715146"/>
          <a:ext cx="0" cy="12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18" name="【橋りょう・トンネル】&#10;一人当たり有形固定資産（償却資産）額最小値テキスト"/>
        <xdr:cNvSpPr txBox="1"/>
      </xdr:nvSpPr>
      <xdr:spPr>
        <a:xfrm>
          <a:off x="10515600" y="1100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19" name="直線コネクタ 218"/>
        <xdr:cNvCxnSpPr/>
      </xdr:nvCxnSpPr>
      <xdr:spPr>
        <a:xfrm>
          <a:off x="10388600" y="1100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0" name="【橋りょう・トンネル】&#10;一人当たり有形固定資産（償却資産）額最大値テキスト"/>
        <xdr:cNvSpPr txBox="1"/>
      </xdr:nvSpPr>
      <xdr:spPr>
        <a:xfrm>
          <a:off x="10515600" y="949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21" name="直線コネクタ 220"/>
        <xdr:cNvCxnSpPr/>
      </xdr:nvCxnSpPr>
      <xdr:spPr>
        <a:xfrm>
          <a:off x="10388600" y="971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65911</xdr:rowOff>
    </xdr:from>
    <xdr:ext cx="599010" cy="259045"/>
    <xdr:sp macro="" textlink="">
      <xdr:nvSpPr>
        <xdr:cNvPr id="222" name="【橋りょう・トンネル】&#10;一人当たり有形固定資産（償却資産）額平均値テキスト"/>
        <xdr:cNvSpPr txBox="1"/>
      </xdr:nvSpPr>
      <xdr:spPr>
        <a:xfrm>
          <a:off x="10515600" y="10524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23" name="フローチャート: 判断 222"/>
        <xdr:cNvSpPr/>
      </xdr:nvSpPr>
      <xdr:spPr>
        <a:xfrm>
          <a:off x="104267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24" name="フローチャート: 判断 223"/>
        <xdr:cNvSpPr/>
      </xdr:nvSpPr>
      <xdr:spPr>
        <a:xfrm>
          <a:off x="9588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25" name="フローチャート: 判断 224"/>
        <xdr:cNvSpPr/>
      </xdr:nvSpPr>
      <xdr:spPr>
        <a:xfrm>
          <a:off x="8699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26" name="フローチャート: 判断 225"/>
        <xdr:cNvSpPr/>
      </xdr:nvSpPr>
      <xdr:spPr>
        <a:xfrm>
          <a:off x="7810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27" name="フローチャート: 判断 226"/>
        <xdr:cNvSpPr/>
      </xdr:nvSpPr>
      <xdr:spPr>
        <a:xfrm>
          <a:off x="6921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71219</xdr:rowOff>
    </xdr:from>
    <xdr:to>
      <xdr:col>55</xdr:col>
      <xdr:colOff>50800</xdr:colOff>
      <xdr:row>62</xdr:row>
      <xdr:rowOff>1369</xdr:rowOff>
    </xdr:to>
    <xdr:sp macro="" textlink="">
      <xdr:nvSpPr>
        <xdr:cNvPr id="233" name="楕円 232"/>
        <xdr:cNvSpPr/>
      </xdr:nvSpPr>
      <xdr:spPr>
        <a:xfrm>
          <a:off x="10426700" y="105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94096</xdr:rowOff>
    </xdr:from>
    <xdr:ext cx="599010" cy="259045"/>
    <xdr:sp macro="" textlink="">
      <xdr:nvSpPr>
        <xdr:cNvPr id="234" name="【橋りょう・トンネル】&#10;一人当たり有形固定資産（償却資産）額該当値テキスト"/>
        <xdr:cNvSpPr txBox="1"/>
      </xdr:nvSpPr>
      <xdr:spPr>
        <a:xfrm>
          <a:off x="10515600" y="1038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70095</xdr:rowOff>
    </xdr:from>
    <xdr:to>
      <xdr:col>50</xdr:col>
      <xdr:colOff>165100</xdr:colOff>
      <xdr:row>62</xdr:row>
      <xdr:rowOff>245</xdr:rowOff>
    </xdr:to>
    <xdr:sp macro="" textlink="">
      <xdr:nvSpPr>
        <xdr:cNvPr id="235" name="楕円 234"/>
        <xdr:cNvSpPr/>
      </xdr:nvSpPr>
      <xdr:spPr>
        <a:xfrm>
          <a:off x="9588500" y="105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120895</xdr:rowOff>
    </xdr:from>
    <xdr:to>
      <xdr:col>55</xdr:col>
      <xdr:colOff>0</xdr:colOff>
      <xdr:row>61</xdr:row>
      <xdr:rowOff>122019</xdr:rowOff>
    </xdr:to>
    <xdr:cxnSp macro="">
      <xdr:nvCxnSpPr>
        <xdr:cNvPr id="236" name="直線コネクタ 235"/>
        <xdr:cNvCxnSpPr/>
      </xdr:nvCxnSpPr>
      <xdr:spPr>
        <a:xfrm>
          <a:off x="9639300" y="10579345"/>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57583</xdr:rowOff>
    </xdr:from>
    <xdr:to>
      <xdr:col>46</xdr:col>
      <xdr:colOff>38100</xdr:colOff>
      <xdr:row>61</xdr:row>
      <xdr:rowOff>159183</xdr:rowOff>
    </xdr:to>
    <xdr:sp macro="" textlink="">
      <xdr:nvSpPr>
        <xdr:cNvPr id="237" name="楕円 236"/>
        <xdr:cNvSpPr/>
      </xdr:nvSpPr>
      <xdr:spPr>
        <a:xfrm>
          <a:off x="8699500" y="105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108383</xdr:rowOff>
    </xdr:from>
    <xdr:to>
      <xdr:col>50</xdr:col>
      <xdr:colOff>114300</xdr:colOff>
      <xdr:row>61</xdr:row>
      <xdr:rowOff>120895</xdr:rowOff>
    </xdr:to>
    <xdr:cxnSp macro="">
      <xdr:nvCxnSpPr>
        <xdr:cNvPr id="238" name="直線コネクタ 237"/>
        <xdr:cNvCxnSpPr/>
      </xdr:nvCxnSpPr>
      <xdr:spPr>
        <a:xfrm>
          <a:off x="8750300" y="10566833"/>
          <a:ext cx="8890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63591</xdr:rowOff>
    </xdr:from>
    <xdr:to>
      <xdr:col>41</xdr:col>
      <xdr:colOff>101600</xdr:colOff>
      <xdr:row>61</xdr:row>
      <xdr:rowOff>165191</xdr:rowOff>
    </xdr:to>
    <xdr:sp macro="" textlink="">
      <xdr:nvSpPr>
        <xdr:cNvPr id="239" name="楕円 238"/>
        <xdr:cNvSpPr/>
      </xdr:nvSpPr>
      <xdr:spPr>
        <a:xfrm>
          <a:off x="7810500" y="105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108383</xdr:rowOff>
    </xdr:from>
    <xdr:to>
      <xdr:col>45</xdr:col>
      <xdr:colOff>177800</xdr:colOff>
      <xdr:row>61</xdr:row>
      <xdr:rowOff>114391</xdr:rowOff>
    </xdr:to>
    <xdr:cxnSp macro="">
      <xdr:nvCxnSpPr>
        <xdr:cNvPr id="240" name="直線コネクタ 239"/>
        <xdr:cNvCxnSpPr/>
      </xdr:nvCxnSpPr>
      <xdr:spPr>
        <a:xfrm flipV="1">
          <a:off x="7861300" y="10566833"/>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11577</xdr:rowOff>
    </xdr:from>
    <xdr:ext cx="599010" cy="259045"/>
    <xdr:sp macro="" textlink="">
      <xdr:nvSpPr>
        <xdr:cNvPr id="241" name="n_1aveValue【橋りょう・トンネル】&#10;一人当たり有形固定資産（償却資産）額"/>
        <xdr:cNvSpPr txBox="1"/>
      </xdr:nvSpPr>
      <xdr:spPr>
        <a:xfrm>
          <a:off x="9327095" y="106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168179</xdr:rowOff>
    </xdr:from>
    <xdr:ext cx="599010" cy="259045"/>
    <xdr:sp macro="" textlink="">
      <xdr:nvSpPr>
        <xdr:cNvPr id="242" name="n_2aveValue【橋りょう・トンネル】&#10;一人当たり有形固定資産（償却資産）額"/>
        <xdr:cNvSpPr txBox="1"/>
      </xdr:nvSpPr>
      <xdr:spPr>
        <a:xfrm>
          <a:off x="8450795" y="1062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158947</xdr:rowOff>
    </xdr:from>
    <xdr:ext cx="599010" cy="259045"/>
    <xdr:sp macro="" textlink="">
      <xdr:nvSpPr>
        <xdr:cNvPr id="243" name="n_3aveValue【橋りょう・トンネル】&#10;一人当たり有形固定資産（償却資産）額"/>
        <xdr:cNvSpPr txBox="1"/>
      </xdr:nvSpPr>
      <xdr:spPr>
        <a:xfrm>
          <a:off x="7561795" y="106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44" name="n_4aveValue【橋りょう・トンネル】&#10;一人当たり有形固定資産（償却資産）額"/>
        <xdr:cNvSpPr txBox="1"/>
      </xdr:nvSpPr>
      <xdr:spPr>
        <a:xfrm>
          <a:off x="6672795"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16772</xdr:rowOff>
    </xdr:from>
    <xdr:ext cx="599010" cy="259045"/>
    <xdr:sp macro="" textlink="">
      <xdr:nvSpPr>
        <xdr:cNvPr id="245" name="n_1mainValue【橋りょう・トンネル】&#10;一人当たり有形固定資産（償却資産）額"/>
        <xdr:cNvSpPr txBox="1"/>
      </xdr:nvSpPr>
      <xdr:spPr>
        <a:xfrm>
          <a:off x="9327095" y="1030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4260</xdr:rowOff>
    </xdr:from>
    <xdr:ext cx="599010" cy="259045"/>
    <xdr:sp macro="" textlink="">
      <xdr:nvSpPr>
        <xdr:cNvPr id="246" name="n_2mainValue【橋りょう・トンネル】&#10;一人当たり有形固定資産（償却資産）額"/>
        <xdr:cNvSpPr txBox="1"/>
      </xdr:nvSpPr>
      <xdr:spPr>
        <a:xfrm>
          <a:off x="8450795" y="1029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10268</xdr:rowOff>
    </xdr:from>
    <xdr:ext cx="599010" cy="259045"/>
    <xdr:sp macro="" textlink="">
      <xdr:nvSpPr>
        <xdr:cNvPr id="247" name="n_3mainValue【橋りょう・トンネル】&#10;一人当たり有形固定資産（償却資産）額"/>
        <xdr:cNvSpPr txBox="1"/>
      </xdr:nvSpPr>
      <xdr:spPr>
        <a:xfrm>
          <a:off x="7561795" y="1029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8" name="テキスト ボックス 25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0" name="テキスト ボックス 25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72" name="直線コネクタ 271"/>
        <xdr:cNvCxnSpPr/>
      </xdr:nvCxnSpPr>
      <xdr:spPr>
        <a:xfrm flipV="1">
          <a:off x="4634865" y="13449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73" name="【公営住宅】&#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74" name="直線コネクタ 273"/>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75"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76" name="直線コネクタ 275"/>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77" name="【公営住宅】&#10;有形固定資産減価償却率平均値テキスト"/>
        <xdr:cNvSpPr txBox="1"/>
      </xdr:nvSpPr>
      <xdr:spPr>
        <a:xfrm>
          <a:off x="4673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78" name="フローチャート: 判断 277"/>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79" name="フローチャート: 判断 27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0" name="フローチャート: 判断 279"/>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81" name="フローチャート: 判断 280"/>
        <xdr:cNvSpPr/>
      </xdr:nvSpPr>
      <xdr:spPr>
        <a:xfrm>
          <a:off x="1968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82" name="フローチャート: 判断 281"/>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88" name="楕円 287"/>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139716</xdr:rowOff>
    </xdr:from>
    <xdr:ext cx="405111" cy="259045"/>
    <xdr:sp macro="" textlink="">
      <xdr:nvSpPr>
        <xdr:cNvPr id="289" name="【公営住宅】&#10;有形固定資産減価償却率該当値テキスト"/>
        <xdr:cNvSpPr txBox="1"/>
      </xdr:nvSpPr>
      <xdr:spPr>
        <a:xfrm>
          <a:off x="4673600"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290" name="楕円 289"/>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167639</xdr:rowOff>
    </xdr:to>
    <xdr:cxnSp macro="">
      <xdr:nvCxnSpPr>
        <xdr:cNvPr id="291" name="直線コネクタ 290"/>
        <xdr:cNvCxnSpPr/>
      </xdr:nvCxnSpPr>
      <xdr:spPr>
        <a:xfrm>
          <a:off x="3797300" y="141846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xdr:rowOff>
    </xdr:from>
    <xdr:to>
      <xdr:col>15</xdr:col>
      <xdr:colOff>101600</xdr:colOff>
      <xdr:row>82</xdr:row>
      <xdr:rowOff>115570</xdr:rowOff>
    </xdr:to>
    <xdr:sp macro="" textlink="">
      <xdr:nvSpPr>
        <xdr:cNvPr id="292" name="楕円 291"/>
        <xdr:cNvSpPr/>
      </xdr:nvSpPr>
      <xdr:spPr>
        <a:xfrm>
          <a:off x="2857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125730</xdr:rowOff>
    </xdr:to>
    <xdr:cxnSp macro="">
      <xdr:nvCxnSpPr>
        <xdr:cNvPr id="293" name="直線コネクタ 292"/>
        <xdr:cNvCxnSpPr/>
      </xdr:nvCxnSpPr>
      <xdr:spPr>
        <a:xfrm>
          <a:off x="2908300" y="141236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94" name="楕円 293"/>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64770</xdr:rowOff>
    </xdr:to>
    <xdr:cxnSp macro="">
      <xdr:nvCxnSpPr>
        <xdr:cNvPr id="295" name="直線コネクタ 294"/>
        <xdr:cNvCxnSpPr/>
      </xdr:nvCxnSpPr>
      <xdr:spPr>
        <a:xfrm>
          <a:off x="2019300" y="14051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296"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7"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298" name="n_3aveValue【公営住宅】&#10;有形固定資産減価償却率"/>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299" name="n_4aveValue【公営住宅】&#10;有形固定資産減価償却率"/>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21607</xdr:rowOff>
    </xdr:from>
    <xdr:ext cx="405111" cy="259045"/>
    <xdr:sp macro="" textlink="">
      <xdr:nvSpPr>
        <xdr:cNvPr id="300" name="n_1mainValue【公営住宅】&#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132097</xdr:rowOff>
    </xdr:from>
    <xdr:ext cx="405111" cy="259045"/>
    <xdr:sp macro="" textlink="">
      <xdr:nvSpPr>
        <xdr:cNvPr id="301" name="n_2mainValue【公営住宅】&#10;有形固定資産減価償却率"/>
        <xdr:cNvSpPr txBox="1"/>
      </xdr:nvSpPr>
      <xdr:spPr>
        <a:xfrm>
          <a:off x="2705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02" name="n_3main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24" name="直線コネクタ 323"/>
        <xdr:cNvCxnSpPr/>
      </xdr:nvCxnSpPr>
      <xdr:spPr>
        <a:xfrm flipV="1">
          <a:off x="10476865" y="13566648"/>
          <a:ext cx="0" cy="116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25" name="【公営住宅】&#10;一人当たり面積最小値テキスト"/>
        <xdr:cNvSpPr txBox="1"/>
      </xdr:nvSpPr>
      <xdr:spPr>
        <a:xfrm>
          <a:off x="105156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26" name="直線コネクタ 325"/>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27" name="【公営住宅】&#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28" name="直線コネクタ 327"/>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29" name="【公営住宅】&#10;一人当たり面積平均値テキスト"/>
        <xdr:cNvSpPr txBox="1"/>
      </xdr:nvSpPr>
      <xdr:spPr>
        <a:xfrm>
          <a:off x="10515600" y="14057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30" name="フローチャート: 判断 329"/>
        <xdr:cNvSpPr/>
      </xdr:nvSpPr>
      <xdr:spPr>
        <a:xfrm>
          <a:off x="104267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31" name="フローチャート: 判断 330"/>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32" name="フローチャート: 判断 331"/>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33" name="フローチャート: 判断 332"/>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34" name="フローチャート: 判断 333"/>
        <xdr:cNvSpPr/>
      </xdr:nvSpPr>
      <xdr:spPr>
        <a:xfrm>
          <a:off x="6921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113945</xdr:rowOff>
    </xdr:from>
    <xdr:to>
      <xdr:col>55</xdr:col>
      <xdr:colOff>50800</xdr:colOff>
      <xdr:row>85</xdr:row>
      <xdr:rowOff>44095</xdr:rowOff>
    </xdr:to>
    <xdr:sp macro="" textlink="">
      <xdr:nvSpPr>
        <xdr:cNvPr id="340" name="楕円 339"/>
        <xdr:cNvSpPr/>
      </xdr:nvSpPr>
      <xdr:spPr>
        <a:xfrm>
          <a:off x="104267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92372</xdr:rowOff>
    </xdr:from>
    <xdr:ext cx="469744" cy="259045"/>
    <xdr:sp macro="" textlink="">
      <xdr:nvSpPr>
        <xdr:cNvPr id="341" name="【公営住宅】&#10;一人当たり面積該当値テキスト"/>
        <xdr:cNvSpPr txBox="1"/>
      </xdr:nvSpPr>
      <xdr:spPr>
        <a:xfrm>
          <a:off x="10515600" y="1449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114858</xdr:rowOff>
    </xdr:from>
    <xdr:to>
      <xdr:col>50</xdr:col>
      <xdr:colOff>165100</xdr:colOff>
      <xdr:row>85</xdr:row>
      <xdr:rowOff>45008</xdr:rowOff>
    </xdr:to>
    <xdr:sp macro="" textlink="">
      <xdr:nvSpPr>
        <xdr:cNvPr id="342" name="楕円 341"/>
        <xdr:cNvSpPr/>
      </xdr:nvSpPr>
      <xdr:spPr>
        <a:xfrm>
          <a:off x="9588500" y="145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164745</xdr:rowOff>
    </xdr:from>
    <xdr:to>
      <xdr:col>55</xdr:col>
      <xdr:colOff>0</xdr:colOff>
      <xdr:row>84</xdr:row>
      <xdr:rowOff>165658</xdr:rowOff>
    </xdr:to>
    <xdr:cxnSp macro="">
      <xdr:nvCxnSpPr>
        <xdr:cNvPr id="343" name="直線コネクタ 342"/>
        <xdr:cNvCxnSpPr/>
      </xdr:nvCxnSpPr>
      <xdr:spPr>
        <a:xfrm flipV="1">
          <a:off x="9639300" y="14566545"/>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114402</xdr:rowOff>
    </xdr:from>
    <xdr:to>
      <xdr:col>46</xdr:col>
      <xdr:colOff>38100</xdr:colOff>
      <xdr:row>85</xdr:row>
      <xdr:rowOff>44552</xdr:rowOff>
    </xdr:to>
    <xdr:sp macro="" textlink="">
      <xdr:nvSpPr>
        <xdr:cNvPr id="344" name="楕円 343"/>
        <xdr:cNvSpPr/>
      </xdr:nvSpPr>
      <xdr:spPr>
        <a:xfrm>
          <a:off x="8699500" y="145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165202</xdr:rowOff>
    </xdr:from>
    <xdr:to>
      <xdr:col>50</xdr:col>
      <xdr:colOff>114300</xdr:colOff>
      <xdr:row>84</xdr:row>
      <xdr:rowOff>165658</xdr:rowOff>
    </xdr:to>
    <xdr:cxnSp macro="">
      <xdr:nvCxnSpPr>
        <xdr:cNvPr id="345" name="直線コネクタ 344"/>
        <xdr:cNvCxnSpPr/>
      </xdr:nvCxnSpPr>
      <xdr:spPr>
        <a:xfrm>
          <a:off x="8750300" y="1456700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113945</xdr:rowOff>
    </xdr:from>
    <xdr:to>
      <xdr:col>41</xdr:col>
      <xdr:colOff>101600</xdr:colOff>
      <xdr:row>85</xdr:row>
      <xdr:rowOff>44095</xdr:rowOff>
    </xdr:to>
    <xdr:sp macro="" textlink="">
      <xdr:nvSpPr>
        <xdr:cNvPr id="346" name="楕円 345"/>
        <xdr:cNvSpPr/>
      </xdr:nvSpPr>
      <xdr:spPr>
        <a:xfrm>
          <a:off x="78105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164745</xdr:rowOff>
    </xdr:from>
    <xdr:to>
      <xdr:col>45</xdr:col>
      <xdr:colOff>177800</xdr:colOff>
      <xdr:row>84</xdr:row>
      <xdr:rowOff>165202</xdr:rowOff>
    </xdr:to>
    <xdr:cxnSp macro="">
      <xdr:nvCxnSpPr>
        <xdr:cNvPr id="347" name="直線コネクタ 346"/>
        <xdr:cNvCxnSpPr/>
      </xdr:nvCxnSpPr>
      <xdr:spPr>
        <a:xfrm>
          <a:off x="7861300" y="1456654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48" name="n_1aveValue【公営住宅】&#10;一人当たり面積"/>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49" name="n_2aveValue【公営住宅】&#10;一人当たり面積"/>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50" name="n_3aveValue【公営住宅】&#10;一人当たり面積"/>
        <xdr:cNvSpPr txBox="1"/>
      </xdr:nvSpPr>
      <xdr:spPr>
        <a:xfrm>
          <a:off x="7626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51" name="n_4aveValue【公営住宅】&#10;一人当たり面積"/>
        <xdr:cNvSpPr txBox="1"/>
      </xdr:nvSpPr>
      <xdr:spPr>
        <a:xfrm>
          <a:off x="67374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36135</xdr:rowOff>
    </xdr:from>
    <xdr:ext cx="469744" cy="259045"/>
    <xdr:sp macro="" textlink="">
      <xdr:nvSpPr>
        <xdr:cNvPr id="352" name="n_1mainValue【公営住宅】&#10;一人当たり面積"/>
        <xdr:cNvSpPr txBox="1"/>
      </xdr:nvSpPr>
      <xdr:spPr>
        <a:xfrm>
          <a:off x="9391727" y="1460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35679</xdr:rowOff>
    </xdr:from>
    <xdr:ext cx="469744" cy="259045"/>
    <xdr:sp macro="" textlink="">
      <xdr:nvSpPr>
        <xdr:cNvPr id="353" name="n_2mainValue【公営住宅】&#10;一人当たり面積"/>
        <xdr:cNvSpPr txBox="1"/>
      </xdr:nvSpPr>
      <xdr:spPr>
        <a:xfrm>
          <a:off x="8515427"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35222</xdr:rowOff>
    </xdr:from>
    <xdr:ext cx="469744" cy="259045"/>
    <xdr:sp macro="" textlink="">
      <xdr:nvSpPr>
        <xdr:cNvPr id="354" name="n_3mainValue【公営住宅】&#10;一人当たり面積"/>
        <xdr:cNvSpPr txBox="1"/>
      </xdr:nvSpPr>
      <xdr:spPr>
        <a:xfrm>
          <a:off x="7626427" y="146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6" name="直線コネクタ 36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7" name="テキスト ボックス 36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8" name="直線コネクタ 36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9" name="テキスト ボックス 36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0" name="直線コネクタ 36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1" name="テキスト ボックス 37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2" name="直線コネクタ 37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3" name="テキスト ボックス 37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4" name="直線コネクタ 37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5" name="テキスト ボックス 37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78" name="直線コネクタ 377"/>
        <xdr:cNvCxnSpPr/>
      </xdr:nvCxnSpPr>
      <xdr:spPr>
        <a:xfrm flipV="1">
          <a:off x="4634865" y="17253586"/>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79" name="【港湾・漁港】&#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0" name="直線コネクタ 379"/>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81" name="【港湾・漁港】&#10;有形固定資産減価償却率最大値テキスト"/>
        <xdr:cNvSpPr txBox="1"/>
      </xdr:nvSpPr>
      <xdr:spPr>
        <a:xfrm>
          <a:off x="4673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382" name="直線コネクタ 381"/>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383" name="【港湾・漁港】&#10;有形固定資産減価償却率平均値テキスト"/>
        <xdr:cNvSpPr txBox="1"/>
      </xdr:nvSpPr>
      <xdr:spPr>
        <a:xfrm>
          <a:off x="4673600" y="18314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384" name="フローチャート: 判断 383"/>
        <xdr:cNvSpPr/>
      </xdr:nvSpPr>
      <xdr:spPr>
        <a:xfrm>
          <a:off x="45847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385" name="フローチャート: 判断 384"/>
        <xdr:cNvSpPr/>
      </xdr:nvSpPr>
      <xdr:spPr>
        <a:xfrm>
          <a:off x="3746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386" name="フローチャート: 判断 385"/>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387" name="フローチャート: 判断 386"/>
        <xdr:cNvSpPr/>
      </xdr:nvSpPr>
      <xdr:spPr>
        <a:xfrm>
          <a:off x="19685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388" name="フローチャート: 判断 387"/>
        <xdr:cNvSpPr/>
      </xdr:nvSpPr>
      <xdr:spPr>
        <a:xfrm>
          <a:off x="107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137795</xdr:rowOff>
    </xdr:from>
    <xdr:to>
      <xdr:col>24</xdr:col>
      <xdr:colOff>114300</xdr:colOff>
      <xdr:row>106</xdr:row>
      <xdr:rowOff>67945</xdr:rowOff>
    </xdr:to>
    <xdr:sp macro="" textlink="">
      <xdr:nvSpPr>
        <xdr:cNvPr id="394" name="楕円 393"/>
        <xdr:cNvSpPr/>
      </xdr:nvSpPr>
      <xdr:spPr>
        <a:xfrm>
          <a:off x="4584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160672</xdr:rowOff>
    </xdr:from>
    <xdr:ext cx="405111" cy="259045"/>
    <xdr:sp macro="" textlink="">
      <xdr:nvSpPr>
        <xdr:cNvPr id="395" name="【港湾・漁港】&#10;有形固定資産減価償却率該当値テキスト"/>
        <xdr:cNvSpPr txBox="1"/>
      </xdr:nvSpPr>
      <xdr:spPr>
        <a:xfrm>
          <a:off x="4673600" y="1799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101600</xdr:rowOff>
    </xdr:from>
    <xdr:to>
      <xdr:col>20</xdr:col>
      <xdr:colOff>38100</xdr:colOff>
      <xdr:row>106</xdr:row>
      <xdr:rowOff>31750</xdr:rowOff>
    </xdr:to>
    <xdr:sp macro="" textlink="">
      <xdr:nvSpPr>
        <xdr:cNvPr id="396" name="楕円 395"/>
        <xdr:cNvSpPr/>
      </xdr:nvSpPr>
      <xdr:spPr>
        <a:xfrm>
          <a:off x="3746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152400</xdr:rowOff>
    </xdr:from>
    <xdr:to>
      <xdr:col>24</xdr:col>
      <xdr:colOff>63500</xdr:colOff>
      <xdr:row>106</xdr:row>
      <xdr:rowOff>17145</xdr:rowOff>
    </xdr:to>
    <xdr:cxnSp macro="">
      <xdr:nvCxnSpPr>
        <xdr:cNvPr id="397" name="直線コネクタ 396"/>
        <xdr:cNvCxnSpPr/>
      </xdr:nvCxnSpPr>
      <xdr:spPr>
        <a:xfrm>
          <a:off x="3797300" y="181546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69214</xdr:rowOff>
    </xdr:from>
    <xdr:to>
      <xdr:col>15</xdr:col>
      <xdr:colOff>101600</xdr:colOff>
      <xdr:row>105</xdr:row>
      <xdr:rowOff>170814</xdr:rowOff>
    </xdr:to>
    <xdr:sp macro="" textlink="">
      <xdr:nvSpPr>
        <xdr:cNvPr id="398" name="楕円 397"/>
        <xdr:cNvSpPr/>
      </xdr:nvSpPr>
      <xdr:spPr>
        <a:xfrm>
          <a:off x="2857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120014</xdr:rowOff>
    </xdr:from>
    <xdr:to>
      <xdr:col>19</xdr:col>
      <xdr:colOff>177800</xdr:colOff>
      <xdr:row>105</xdr:row>
      <xdr:rowOff>152400</xdr:rowOff>
    </xdr:to>
    <xdr:cxnSp macro="">
      <xdr:nvCxnSpPr>
        <xdr:cNvPr id="399" name="直線コネクタ 398"/>
        <xdr:cNvCxnSpPr/>
      </xdr:nvCxnSpPr>
      <xdr:spPr>
        <a:xfrm>
          <a:off x="2908300" y="181222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400" name="楕円 399"/>
        <xdr:cNvSpPr/>
      </xdr:nvSpPr>
      <xdr:spPr>
        <a:xfrm>
          <a:off x="1968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93345</xdr:rowOff>
    </xdr:from>
    <xdr:to>
      <xdr:col>15</xdr:col>
      <xdr:colOff>50800</xdr:colOff>
      <xdr:row>105</xdr:row>
      <xdr:rowOff>120014</xdr:rowOff>
    </xdr:to>
    <xdr:cxnSp macro="">
      <xdr:nvCxnSpPr>
        <xdr:cNvPr id="401" name="直線コネクタ 400"/>
        <xdr:cNvCxnSpPr/>
      </xdr:nvCxnSpPr>
      <xdr:spPr>
        <a:xfrm>
          <a:off x="2019300" y="180955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45738</xdr:rowOff>
    </xdr:from>
    <xdr:ext cx="405111" cy="259045"/>
    <xdr:sp macro="" textlink="">
      <xdr:nvSpPr>
        <xdr:cNvPr id="402" name="n_1aveValue【港湾・漁港】&#10;有形固定資産減価償却率"/>
        <xdr:cNvSpPr txBox="1"/>
      </xdr:nvSpPr>
      <xdr:spPr>
        <a:xfrm>
          <a:off x="35820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03" name="n_2aveValue【港湾・漁港】&#10;有形固定資産減価償却率"/>
        <xdr:cNvSpPr txBox="1"/>
      </xdr:nvSpPr>
      <xdr:spPr>
        <a:xfrm>
          <a:off x="2705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404" name="n_3aveValue【港湾・漁港】&#10;有形固定資産減価償却率"/>
        <xdr:cNvSpPr txBox="1"/>
      </xdr:nvSpPr>
      <xdr:spPr>
        <a:xfrm>
          <a:off x="1816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48277</xdr:rowOff>
    </xdr:from>
    <xdr:ext cx="405111" cy="259045"/>
    <xdr:sp macro="" textlink="">
      <xdr:nvSpPr>
        <xdr:cNvPr id="405" name="n_4aveValue【港湾・漁港】&#10;有形固定資産減価償却率"/>
        <xdr:cNvSpPr txBox="1"/>
      </xdr:nvSpPr>
      <xdr:spPr>
        <a:xfrm>
          <a:off x="927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48277</xdr:rowOff>
    </xdr:from>
    <xdr:ext cx="405111" cy="259045"/>
    <xdr:sp macro="" textlink="">
      <xdr:nvSpPr>
        <xdr:cNvPr id="406" name="n_1mainValue【港湾・漁港】&#10;有形固定資産減価償却率"/>
        <xdr:cNvSpPr txBox="1"/>
      </xdr:nvSpPr>
      <xdr:spPr>
        <a:xfrm>
          <a:off x="35820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15891</xdr:rowOff>
    </xdr:from>
    <xdr:ext cx="405111" cy="259045"/>
    <xdr:sp macro="" textlink="">
      <xdr:nvSpPr>
        <xdr:cNvPr id="407" name="n_2mainValue【港湾・漁港】&#10;有形固定資産減価償却率"/>
        <xdr:cNvSpPr txBox="1"/>
      </xdr:nvSpPr>
      <xdr:spPr>
        <a:xfrm>
          <a:off x="2705744"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408" name="n_3mainValue【港湾・漁港】&#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9" name="直線コネクタ 4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0" name="テキスト ボックス 41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1" name="直線コネクタ 4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22" name="テキスト ボックス 421"/>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3" name="直線コネクタ 4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4" name="テキスト ボックス 423"/>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5" name="直線コネクタ 4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6" name="テキスト ボックス 425"/>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8" name="テキスト ボックス 42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30" name="直線コネクタ 429"/>
        <xdr:cNvCxnSpPr/>
      </xdr:nvCxnSpPr>
      <xdr:spPr>
        <a:xfrm flipV="1">
          <a:off x="10476865" y="17150105"/>
          <a:ext cx="0" cy="144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31" name="【港湾・漁港】&#10;一人当たり有形固定資産（償却資産）額最小値テキスト"/>
        <xdr:cNvSpPr txBox="1"/>
      </xdr:nvSpPr>
      <xdr:spPr>
        <a:xfrm>
          <a:off x="10515600" y="18594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32" name="直線コネクタ 431"/>
        <xdr:cNvCxnSpPr/>
      </xdr:nvCxnSpPr>
      <xdr:spPr>
        <a:xfrm>
          <a:off x="10388600" y="1859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33" name="【港湾・漁港】&#10;一人当たり有形固定資産（償却資産）額最大値テキスト"/>
        <xdr:cNvSpPr txBox="1"/>
      </xdr:nvSpPr>
      <xdr:spPr>
        <a:xfrm>
          <a:off x="10515600" y="1692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34" name="直線コネクタ 433"/>
        <xdr:cNvCxnSpPr/>
      </xdr:nvCxnSpPr>
      <xdr:spPr>
        <a:xfrm>
          <a:off x="10388600" y="1715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37999</xdr:rowOff>
    </xdr:from>
    <xdr:ext cx="534377" cy="259045"/>
    <xdr:sp macro="" textlink="">
      <xdr:nvSpPr>
        <xdr:cNvPr id="435" name="【港湾・漁港】&#10;一人当たり有形固定資産（償却資産）額平均値テキスト"/>
        <xdr:cNvSpPr txBox="1"/>
      </xdr:nvSpPr>
      <xdr:spPr>
        <a:xfrm>
          <a:off x="10515600" y="17868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36" name="フローチャート: 判断 435"/>
        <xdr:cNvSpPr/>
      </xdr:nvSpPr>
      <xdr:spPr>
        <a:xfrm>
          <a:off x="104267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37" name="フローチャート: 判断 436"/>
        <xdr:cNvSpPr/>
      </xdr:nvSpPr>
      <xdr:spPr>
        <a:xfrm>
          <a:off x="9588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38" name="フローチャート: 判断 437"/>
        <xdr:cNvSpPr/>
      </xdr:nvSpPr>
      <xdr:spPr>
        <a:xfrm>
          <a:off x="8699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39" name="フローチャート: 判断 438"/>
        <xdr:cNvSpPr/>
      </xdr:nvSpPr>
      <xdr:spPr>
        <a:xfrm>
          <a:off x="7810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40" name="フローチャート: 判断 439"/>
        <xdr:cNvSpPr/>
      </xdr:nvSpPr>
      <xdr:spPr>
        <a:xfrm>
          <a:off x="6921500" y="179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88329</xdr:rowOff>
    </xdr:from>
    <xdr:to>
      <xdr:col>55</xdr:col>
      <xdr:colOff>50800</xdr:colOff>
      <xdr:row>104</xdr:row>
      <xdr:rowOff>18479</xdr:rowOff>
    </xdr:to>
    <xdr:sp macro="" textlink="">
      <xdr:nvSpPr>
        <xdr:cNvPr id="446" name="楕円 445"/>
        <xdr:cNvSpPr/>
      </xdr:nvSpPr>
      <xdr:spPr>
        <a:xfrm>
          <a:off x="10426700" y="1774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111206</xdr:rowOff>
    </xdr:from>
    <xdr:ext cx="534377" cy="259045"/>
    <xdr:sp macro="" textlink="">
      <xdr:nvSpPr>
        <xdr:cNvPr id="447" name="【港湾・漁港】&#10;一人当たり有形固定資産（償却資産）額該当値テキスト"/>
        <xdr:cNvSpPr txBox="1"/>
      </xdr:nvSpPr>
      <xdr:spPr>
        <a:xfrm>
          <a:off x="10515600" y="1759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85623</xdr:rowOff>
    </xdr:from>
    <xdr:to>
      <xdr:col>50</xdr:col>
      <xdr:colOff>165100</xdr:colOff>
      <xdr:row>104</xdr:row>
      <xdr:rowOff>15773</xdr:rowOff>
    </xdr:to>
    <xdr:sp macro="" textlink="">
      <xdr:nvSpPr>
        <xdr:cNvPr id="448" name="楕円 447"/>
        <xdr:cNvSpPr/>
      </xdr:nvSpPr>
      <xdr:spPr>
        <a:xfrm>
          <a:off x="9588500" y="177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136423</xdr:rowOff>
    </xdr:from>
    <xdr:to>
      <xdr:col>55</xdr:col>
      <xdr:colOff>0</xdr:colOff>
      <xdr:row>103</xdr:row>
      <xdr:rowOff>139129</xdr:rowOff>
    </xdr:to>
    <xdr:cxnSp macro="">
      <xdr:nvCxnSpPr>
        <xdr:cNvPr id="449" name="直線コネクタ 448"/>
        <xdr:cNvCxnSpPr/>
      </xdr:nvCxnSpPr>
      <xdr:spPr>
        <a:xfrm>
          <a:off x="9639300" y="17795773"/>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87917</xdr:rowOff>
    </xdr:from>
    <xdr:to>
      <xdr:col>46</xdr:col>
      <xdr:colOff>38100</xdr:colOff>
      <xdr:row>104</xdr:row>
      <xdr:rowOff>18067</xdr:rowOff>
    </xdr:to>
    <xdr:sp macro="" textlink="">
      <xdr:nvSpPr>
        <xdr:cNvPr id="450" name="楕円 449"/>
        <xdr:cNvSpPr/>
      </xdr:nvSpPr>
      <xdr:spPr>
        <a:xfrm>
          <a:off x="8699500" y="177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136423</xdr:rowOff>
    </xdr:from>
    <xdr:to>
      <xdr:col>50</xdr:col>
      <xdr:colOff>114300</xdr:colOff>
      <xdr:row>103</xdr:row>
      <xdr:rowOff>138717</xdr:rowOff>
    </xdr:to>
    <xdr:cxnSp macro="">
      <xdr:nvCxnSpPr>
        <xdr:cNvPr id="451" name="直線コネクタ 450"/>
        <xdr:cNvCxnSpPr/>
      </xdr:nvCxnSpPr>
      <xdr:spPr>
        <a:xfrm flipV="1">
          <a:off x="8750300" y="17795773"/>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95735</xdr:rowOff>
    </xdr:from>
    <xdr:to>
      <xdr:col>41</xdr:col>
      <xdr:colOff>101600</xdr:colOff>
      <xdr:row>104</xdr:row>
      <xdr:rowOff>25885</xdr:rowOff>
    </xdr:to>
    <xdr:sp macro="" textlink="">
      <xdr:nvSpPr>
        <xdr:cNvPr id="452" name="楕円 451"/>
        <xdr:cNvSpPr/>
      </xdr:nvSpPr>
      <xdr:spPr>
        <a:xfrm>
          <a:off x="7810500" y="177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138717</xdr:rowOff>
    </xdr:from>
    <xdr:to>
      <xdr:col>45</xdr:col>
      <xdr:colOff>177800</xdr:colOff>
      <xdr:row>103</xdr:row>
      <xdr:rowOff>146535</xdr:rowOff>
    </xdr:to>
    <xdr:cxnSp macro="">
      <xdr:nvCxnSpPr>
        <xdr:cNvPr id="453" name="直線コネクタ 452"/>
        <xdr:cNvCxnSpPr/>
      </xdr:nvCxnSpPr>
      <xdr:spPr>
        <a:xfrm flipV="1">
          <a:off x="7861300" y="1779806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162000</xdr:rowOff>
    </xdr:from>
    <xdr:ext cx="534377" cy="259045"/>
    <xdr:sp macro="" textlink="">
      <xdr:nvSpPr>
        <xdr:cNvPr id="454" name="n_1aveValue【港湾・漁港】&#10;一人当たり有形固定資産（償却資産）額"/>
        <xdr:cNvSpPr txBox="1"/>
      </xdr:nvSpPr>
      <xdr:spPr>
        <a:xfrm>
          <a:off x="9359411" y="1799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165657</xdr:rowOff>
    </xdr:from>
    <xdr:ext cx="534377" cy="259045"/>
    <xdr:sp macro="" textlink="">
      <xdr:nvSpPr>
        <xdr:cNvPr id="455" name="n_2aveValue【港湾・漁港】&#10;一人当たり有形固定資産（償却資産）額"/>
        <xdr:cNvSpPr txBox="1"/>
      </xdr:nvSpPr>
      <xdr:spPr>
        <a:xfrm>
          <a:off x="8483111" y="1799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171280</xdr:rowOff>
    </xdr:from>
    <xdr:ext cx="534377" cy="259045"/>
    <xdr:sp macro="" textlink="">
      <xdr:nvSpPr>
        <xdr:cNvPr id="456" name="n_3aveValue【港湾・漁港】&#10;一人当たり有形固定資産（償却資産）額"/>
        <xdr:cNvSpPr txBox="1"/>
      </xdr:nvSpPr>
      <xdr:spPr>
        <a:xfrm>
          <a:off x="7594111" y="180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57" name="n_4aveValue【港湾・漁港】&#10;一人当たり有形固定資産（償却資産）額"/>
        <xdr:cNvSpPr txBox="1"/>
      </xdr:nvSpPr>
      <xdr:spPr>
        <a:xfrm>
          <a:off x="6705111" y="177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32300</xdr:rowOff>
    </xdr:from>
    <xdr:ext cx="534377" cy="259045"/>
    <xdr:sp macro="" textlink="">
      <xdr:nvSpPr>
        <xdr:cNvPr id="458" name="n_1mainValue【港湾・漁港】&#10;一人当たり有形固定資産（償却資産）額"/>
        <xdr:cNvSpPr txBox="1"/>
      </xdr:nvSpPr>
      <xdr:spPr>
        <a:xfrm>
          <a:off x="9359411" y="175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34594</xdr:rowOff>
    </xdr:from>
    <xdr:ext cx="534377" cy="259045"/>
    <xdr:sp macro="" textlink="">
      <xdr:nvSpPr>
        <xdr:cNvPr id="459" name="n_2mainValue【港湾・漁港】&#10;一人当たり有形固定資産（償却資産）額"/>
        <xdr:cNvSpPr txBox="1"/>
      </xdr:nvSpPr>
      <xdr:spPr>
        <a:xfrm>
          <a:off x="8483111" y="1752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42412</xdr:rowOff>
    </xdr:from>
    <xdr:ext cx="534377" cy="259045"/>
    <xdr:sp macro="" textlink="">
      <xdr:nvSpPr>
        <xdr:cNvPr id="460" name="n_3mainValue【港湾・漁港】&#10;一人当たり有形固定資産（償却資産）額"/>
        <xdr:cNvSpPr txBox="1"/>
      </xdr:nvSpPr>
      <xdr:spPr>
        <a:xfrm>
          <a:off x="7594111" y="175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3" name="テキスト ボックス 47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3" name="テキスト ボックス 48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5" name="テキスト ボックス 48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487" name="直線コネクタ 486"/>
        <xdr:cNvCxnSpPr/>
      </xdr:nvCxnSpPr>
      <xdr:spPr>
        <a:xfrm flipV="1">
          <a:off x="16318864" y="5840186"/>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88"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89" name="直線コネクタ 488"/>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490" name="【認定こども園・幼稚園・保育所】&#10;有形固定資産減価償却率最大値テキスト"/>
        <xdr:cNvSpPr txBox="1"/>
      </xdr:nvSpPr>
      <xdr:spPr>
        <a:xfrm>
          <a:off x="16357600" y="561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491" name="直線コネクタ 490"/>
        <xdr:cNvCxnSpPr/>
      </xdr:nvCxnSpPr>
      <xdr:spPr>
        <a:xfrm>
          <a:off x="16230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492" name="【認定こども園・幼稚園・保育所】&#10;有形固定資産減価償却率平均値テキスト"/>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93" name="フローチャート: 判断 492"/>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494" name="フローチャート: 判断 493"/>
        <xdr:cNvSpPr/>
      </xdr:nvSpPr>
      <xdr:spPr>
        <a:xfrm>
          <a:off x="15430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95" name="フローチャート: 判断 494"/>
        <xdr:cNvSpPr/>
      </xdr:nvSpPr>
      <xdr:spPr>
        <a:xfrm>
          <a:off x="14541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96" name="フローチャート: 判断 495"/>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97" name="フローチャート: 判断 496"/>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90714</xdr:rowOff>
    </xdr:from>
    <xdr:to>
      <xdr:col>85</xdr:col>
      <xdr:colOff>177800</xdr:colOff>
      <xdr:row>37</xdr:row>
      <xdr:rowOff>20864</xdr:rowOff>
    </xdr:to>
    <xdr:sp macro="" textlink="">
      <xdr:nvSpPr>
        <xdr:cNvPr id="503" name="楕円 502"/>
        <xdr:cNvSpPr/>
      </xdr:nvSpPr>
      <xdr:spPr>
        <a:xfrm>
          <a:off x="16268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113591</xdr:rowOff>
    </xdr:from>
    <xdr:ext cx="405111" cy="259045"/>
    <xdr:sp macro="" textlink="">
      <xdr:nvSpPr>
        <xdr:cNvPr id="504" name="【認定こども園・幼稚園・保育所】&#10;有形固定資産減価償却率該当値テキスト"/>
        <xdr:cNvSpPr txBox="1"/>
      </xdr:nvSpPr>
      <xdr:spPr>
        <a:xfrm>
          <a:off x="16357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505" name="楕円 504"/>
        <xdr:cNvSpPr/>
      </xdr:nvSpPr>
      <xdr:spPr>
        <a:xfrm>
          <a:off x="15430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141514</xdr:rowOff>
    </xdr:to>
    <xdr:cxnSp macro="">
      <xdr:nvCxnSpPr>
        <xdr:cNvPr id="506" name="直線コネクタ 505"/>
        <xdr:cNvCxnSpPr/>
      </xdr:nvCxnSpPr>
      <xdr:spPr>
        <a:xfrm>
          <a:off x="15481300" y="622227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157661</xdr:rowOff>
    </xdr:from>
    <xdr:to>
      <xdr:col>76</xdr:col>
      <xdr:colOff>165100</xdr:colOff>
      <xdr:row>36</xdr:row>
      <xdr:rowOff>87811</xdr:rowOff>
    </xdr:to>
    <xdr:sp macro="" textlink="">
      <xdr:nvSpPr>
        <xdr:cNvPr id="507" name="楕円 506"/>
        <xdr:cNvSpPr/>
      </xdr:nvSpPr>
      <xdr:spPr>
        <a:xfrm>
          <a:off x="14541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37011</xdr:rowOff>
    </xdr:from>
    <xdr:to>
      <xdr:col>81</xdr:col>
      <xdr:colOff>50800</xdr:colOff>
      <xdr:row>36</xdr:row>
      <xdr:rowOff>50074</xdr:rowOff>
    </xdr:to>
    <xdr:cxnSp macro="">
      <xdr:nvCxnSpPr>
        <xdr:cNvPr id="508" name="直線コネクタ 507"/>
        <xdr:cNvCxnSpPr/>
      </xdr:nvCxnSpPr>
      <xdr:spPr>
        <a:xfrm>
          <a:off x="14592300" y="62092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125004</xdr:rowOff>
    </xdr:from>
    <xdr:to>
      <xdr:col>72</xdr:col>
      <xdr:colOff>38100</xdr:colOff>
      <xdr:row>36</xdr:row>
      <xdr:rowOff>55154</xdr:rowOff>
    </xdr:to>
    <xdr:sp macro="" textlink="">
      <xdr:nvSpPr>
        <xdr:cNvPr id="509" name="楕円 508"/>
        <xdr:cNvSpPr/>
      </xdr:nvSpPr>
      <xdr:spPr>
        <a:xfrm>
          <a:off x="13652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4354</xdr:rowOff>
    </xdr:from>
    <xdr:to>
      <xdr:col>76</xdr:col>
      <xdr:colOff>114300</xdr:colOff>
      <xdr:row>36</xdr:row>
      <xdr:rowOff>37011</xdr:rowOff>
    </xdr:to>
    <xdr:cxnSp macro="">
      <xdr:nvCxnSpPr>
        <xdr:cNvPr id="510" name="直線コネクタ 509"/>
        <xdr:cNvCxnSpPr/>
      </xdr:nvCxnSpPr>
      <xdr:spPr>
        <a:xfrm>
          <a:off x="13703300" y="61765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160581</xdr:rowOff>
    </xdr:from>
    <xdr:ext cx="405111" cy="259045"/>
    <xdr:sp macro="" textlink="">
      <xdr:nvSpPr>
        <xdr:cNvPr id="511" name="n_1aveValue【認定こども園・幼稚園・保育所】&#10;有形固定資産減価償却率"/>
        <xdr:cNvSpPr txBox="1"/>
      </xdr:nvSpPr>
      <xdr:spPr>
        <a:xfrm>
          <a:off x="15266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512" name="n_2aveValue【認定こども園・幼稚園・保育所】&#10;有形固定資産減価償却率"/>
        <xdr:cNvSpPr txBox="1"/>
      </xdr:nvSpPr>
      <xdr:spPr>
        <a:xfrm>
          <a:off x="14389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513" name="n_3aveValue【認定こども園・幼稚園・保育所】&#10;有形固定資産減価償却率"/>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14" name="n_4aveValue【認定こども園・幼稚園・保育所】&#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117401</xdr:rowOff>
    </xdr:from>
    <xdr:ext cx="405111" cy="259045"/>
    <xdr:sp macro="" textlink="">
      <xdr:nvSpPr>
        <xdr:cNvPr id="515" name="n_1mainValue【認定こども園・幼稚園・保育所】&#10;有形固定資産減価償却率"/>
        <xdr:cNvSpPr txBox="1"/>
      </xdr:nvSpPr>
      <xdr:spPr>
        <a:xfrm>
          <a:off x="15266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104338</xdr:rowOff>
    </xdr:from>
    <xdr:ext cx="405111" cy="259045"/>
    <xdr:sp macro="" textlink="">
      <xdr:nvSpPr>
        <xdr:cNvPr id="516" name="n_2mainValue【認定こども園・幼稚園・保育所】&#10;有形固定資産減価償却率"/>
        <xdr:cNvSpPr txBox="1"/>
      </xdr:nvSpPr>
      <xdr:spPr>
        <a:xfrm>
          <a:off x="14389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71681</xdr:rowOff>
    </xdr:from>
    <xdr:ext cx="405111" cy="259045"/>
    <xdr:sp macro="" textlink="">
      <xdr:nvSpPr>
        <xdr:cNvPr id="517" name="n_3mainValue【認定こども園・幼稚園・保育所】&#10;有形固定資産減価償却率"/>
        <xdr:cNvSpPr txBox="1"/>
      </xdr:nvSpPr>
      <xdr:spPr>
        <a:xfrm>
          <a:off x="13500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8" name="直線コネクタ 52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9" name="テキスト ボックス 52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0" name="直線コネクタ 52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1" name="テキスト ボックス 53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2" name="直線コネクタ 53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3" name="テキスト ボックス 53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4" name="直線コネクタ 53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5" name="テキスト ボックス 53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6" name="直線コネクタ 53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7" name="テキスト ボックス 53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8" name="直線コネクタ 53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9" name="テキスト ボックス 53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43" name="直線コネクタ 542"/>
        <xdr:cNvCxnSpPr/>
      </xdr:nvCxnSpPr>
      <xdr:spPr>
        <a:xfrm flipV="1">
          <a:off x="22160864" y="56714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44" name="【認定こども園・幼稚園・保育所】&#10;一人当たり面積最小値テキスト"/>
        <xdr:cNvSpPr txBox="1"/>
      </xdr:nvSpPr>
      <xdr:spPr>
        <a:xfrm>
          <a:off x="22199600"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45" name="直線コネクタ 544"/>
        <xdr:cNvCxnSpPr/>
      </xdr:nvCxnSpPr>
      <xdr:spPr>
        <a:xfrm>
          <a:off x="22072600" y="721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46" name="【認定こども園・幼稚園・保育所】&#10;一人当たり面積最大値テキスト"/>
        <xdr:cNvSpPr txBox="1"/>
      </xdr:nvSpPr>
      <xdr:spPr>
        <a:xfrm>
          <a:off x="22199600" y="544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47" name="直線コネクタ 546"/>
        <xdr:cNvCxnSpPr/>
      </xdr:nvCxnSpPr>
      <xdr:spPr>
        <a:xfrm>
          <a:off x="22072600" y="567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548" name="【認定こども園・幼稚園・保育所】&#10;一人当たり面積平均値テキスト"/>
        <xdr:cNvSpPr txBox="1"/>
      </xdr:nvSpPr>
      <xdr:spPr>
        <a:xfrm>
          <a:off x="22199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49" name="フローチャート: 判断 548"/>
        <xdr:cNvSpPr/>
      </xdr:nvSpPr>
      <xdr:spPr>
        <a:xfrm>
          <a:off x="22110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50" name="フローチャート: 判断 549"/>
        <xdr:cNvSpPr/>
      </xdr:nvSpPr>
      <xdr:spPr>
        <a:xfrm>
          <a:off x="21272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51" name="フローチャート: 判断 550"/>
        <xdr:cNvSpPr/>
      </xdr:nvSpPr>
      <xdr:spPr>
        <a:xfrm>
          <a:off x="20383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52" name="フローチャート: 判断 551"/>
        <xdr:cNvSpPr/>
      </xdr:nvSpPr>
      <xdr:spPr>
        <a:xfrm>
          <a:off x="19494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53" name="フローチャート: 判断 552"/>
        <xdr:cNvSpPr/>
      </xdr:nvSpPr>
      <xdr:spPr>
        <a:xfrm>
          <a:off x="18605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39007</xdr:rowOff>
    </xdr:from>
    <xdr:to>
      <xdr:col>116</xdr:col>
      <xdr:colOff>114300</xdr:colOff>
      <xdr:row>41</xdr:row>
      <xdr:rowOff>140607</xdr:rowOff>
    </xdr:to>
    <xdr:sp macro="" textlink="">
      <xdr:nvSpPr>
        <xdr:cNvPr id="559" name="楕円 558"/>
        <xdr:cNvSpPr/>
      </xdr:nvSpPr>
      <xdr:spPr>
        <a:xfrm>
          <a:off x="221107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125384</xdr:rowOff>
    </xdr:from>
    <xdr:ext cx="469744" cy="259045"/>
    <xdr:sp macro="" textlink="">
      <xdr:nvSpPr>
        <xdr:cNvPr id="560" name="【認定こども園・幼稚園・保育所】&#10;一人当たり面積該当値テキスト"/>
        <xdr:cNvSpPr txBox="1"/>
      </xdr:nvSpPr>
      <xdr:spPr>
        <a:xfrm>
          <a:off x="22199600" y="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39007</xdr:rowOff>
    </xdr:from>
    <xdr:to>
      <xdr:col>112</xdr:col>
      <xdr:colOff>38100</xdr:colOff>
      <xdr:row>41</xdr:row>
      <xdr:rowOff>140607</xdr:rowOff>
    </xdr:to>
    <xdr:sp macro="" textlink="">
      <xdr:nvSpPr>
        <xdr:cNvPr id="561" name="楕円 560"/>
        <xdr:cNvSpPr/>
      </xdr:nvSpPr>
      <xdr:spPr>
        <a:xfrm>
          <a:off x="21272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89807</xdr:rowOff>
    </xdr:from>
    <xdr:to>
      <xdr:col>116</xdr:col>
      <xdr:colOff>63500</xdr:colOff>
      <xdr:row>41</xdr:row>
      <xdr:rowOff>89807</xdr:rowOff>
    </xdr:to>
    <xdr:cxnSp macro="">
      <xdr:nvCxnSpPr>
        <xdr:cNvPr id="562" name="直線コネクタ 561"/>
        <xdr:cNvCxnSpPr/>
      </xdr:nvCxnSpPr>
      <xdr:spPr>
        <a:xfrm>
          <a:off x="21323300" y="711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39007</xdr:rowOff>
    </xdr:from>
    <xdr:to>
      <xdr:col>107</xdr:col>
      <xdr:colOff>101600</xdr:colOff>
      <xdr:row>41</xdr:row>
      <xdr:rowOff>140607</xdr:rowOff>
    </xdr:to>
    <xdr:sp macro="" textlink="">
      <xdr:nvSpPr>
        <xdr:cNvPr id="563" name="楕円 562"/>
        <xdr:cNvSpPr/>
      </xdr:nvSpPr>
      <xdr:spPr>
        <a:xfrm>
          <a:off x="20383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89807</xdr:rowOff>
    </xdr:from>
    <xdr:to>
      <xdr:col>111</xdr:col>
      <xdr:colOff>177800</xdr:colOff>
      <xdr:row>41</xdr:row>
      <xdr:rowOff>89807</xdr:rowOff>
    </xdr:to>
    <xdr:cxnSp macro="">
      <xdr:nvCxnSpPr>
        <xdr:cNvPr id="564" name="直線コネクタ 563"/>
        <xdr:cNvCxnSpPr/>
      </xdr:nvCxnSpPr>
      <xdr:spPr>
        <a:xfrm>
          <a:off x="20434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39007</xdr:rowOff>
    </xdr:from>
    <xdr:to>
      <xdr:col>102</xdr:col>
      <xdr:colOff>165100</xdr:colOff>
      <xdr:row>41</xdr:row>
      <xdr:rowOff>140607</xdr:rowOff>
    </xdr:to>
    <xdr:sp macro="" textlink="">
      <xdr:nvSpPr>
        <xdr:cNvPr id="565" name="楕円 564"/>
        <xdr:cNvSpPr/>
      </xdr:nvSpPr>
      <xdr:spPr>
        <a:xfrm>
          <a:off x="19494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89807</xdr:rowOff>
    </xdr:from>
    <xdr:to>
      <xdr:col>107</xdr:col>
      <xdr:colOff>50800</xdr:colOff>
      <xdr:row>41</xdr:row>
      <xdr:rowOff>89807</xdr:rowOff>
    </xdr:to>
    <xdr:cxnSp macro="">
      <xdr:nvCxnSpPr>
        <xdr:cNvPr id="566" name="直線コネクタ 565"/>
        <xdr:cNvCxnSpPr/>
      </xdr:nvCxnSpPr>
      <xdr:spPr>
        <a:xfrm>
          <a:off x="19545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67" name="n_1aveValue【認定こども園・幼稚園・保育所】&#10;一人当たり面積"/>
        <xdr:cNvSpPr txBox="1"/>
      </xdr:nvSpPr>
      <xdr:spPr>
        <a:xfrm>
          <a:off x="210757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68" name="n_2aveValue【認定こども園・幼稚園・保育所】&#10;一人当たり面積"/>
        <xdr:cNvSpPr txBox="1"/>
      </xdr:nvSpPr>
      <xdr:spPr>
        <a:xfrm>
          <a:off x="20199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569" name="n_3aveValue【認定こども園・幼稚園・保育所】&#10;一人当たり面積"/>
        <xdr:cNvSpPr txBox="1"/>
      </xdr:nvSpPr>
      <xdr:spPr>
        <a:xfrm>
          <a:off x="19310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70" name="n_4aveValue【認定こども園・幼稚園・保育所】&#10;一人当たり面積"/>
        <xdr:cNvSpPr txBox="1"/>
      </xdr:nvSpPr>
      <xdr:spPr>
        <a:xfrm>
          <a:off x="18421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131734</xdr:rowOff>
    </xdr:from>
    <xdr:ext cx="469744" cy="259045"/>
    <xdr:sp macro="" textlink="">
      <xdr:nvSpPr>
        <xdr:cNvPr id="571" name="n_1mainValue【認定こども園・幼稚園・保育所】&#10;一人当たり面積"/>
        <xdr:cNvSpPr txBox="1"/>
      </xdr:nvSpPr>
      <xdr:spPr>
        <a:xfrm>
          <a:off x="210757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131734</xdr:rowOff>
    </xdr:from>
    <xdr:ext cx="469744" cy="259045"/>
    <xdr:sp macro="" textlink="">
      <xdr:nvSpPr>
        <xdr:cNvPr id="572" name="n_2mainValue【認定こども園・幼稚園・保育所】&#10;一人当たり面積"/>
        <xdr:cNvSpPr txBox="1"/>
      </xdr:nvSpPr>
      <xdr:spPr>
        <a:xfrm>
          <a:off x="20199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131734</xdr:rowOff>
    </xdr:from>
    <xdr:ext cx="469744" cy="259045"/>
    <xdr:sp macro="" textlink="">
      <xdr:nvSpPr>
        <xdr:cNvPr id="573" name="n_3mainValue【認定こども園・幼稚園・保育所】&#10;一人当たり面積"/>
        <xdr:cNvSpPr txBox="1"/>
      </xdr:nvSpPr>
      <xdr:spPr>
        <a:xfrm>
          <a:off x="19310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4" name="テキスト ボックス 5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5" name="直線コネクタ 5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6" name="テキスト ボックス 58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7" name="直線コネクタ 5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8" name="テキスト ボックス 5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9" name="直線コネクタ 5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0" name="テキスト ボックス 5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1" name="直線コネクタ 5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2" name="テキスト ボックス 5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596" name="直線コネクタ 595"/>
        <xdr:cNvCxnSpPr/>
      </xdr:nvCxnSpPr>
      <xdr:spPr>
        <a:xfrm flipV="1">
          <a:off x="16318864" y="9710928"/>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597" name="【学校施設】&#10;有形固定資産減価償却率最小値テキスト"/>
        <xdr:cNvSpPr txBox="1"/>
      </xdr:nvSpPr>
      <xdr:spPr>
        <a:xfrm>
          <a:off x="163576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598" name="直線コネクタ 597"/>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599" name="【学校施設】&#10;有形固定資産減価償却率最大値テキスト"/>
        <xdr:cNvSpPr txBox="1"/>
      </xdr:nvSpPr>
      <xdr:spPr>
        <a:xfrm>
          <a:off x="16357600" y="94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00" name="直線コネクタ 599"/>
        <xdr:cNvCxnSpPr/>
      </xdr:nvCxnSpPr>
      <xdr:spPr>
        <a:xfrm>
          <a:off x="16230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135653</xdr:rowOff>
    </xdr:from>
    <xdr:ext cx="405111" cy="259045"/>
    <xdr:sp macro="" textlink="">
      <xdr:nvSpPr>
        <xdr:cNvPr id="601" name="【学校施設】&#10;有形固定資産減価償却率平均値テキスト"/>
        <xdr:cNvSpPr txBox="1"/>
      </xdr:nvSpPr>
      <xdr:spPr>
        <a:xfrm>
          <a:off x="16357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02" name="フローチャート: 判断 601"/>
        <xdr:cNvSpPr/>
      </xdr:nvSpPr>
      <xdr:spPr>
        <a:xfrm>
          <a:off x="16268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03" name="フローチャート: 判断 602"/>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04" name="フローチャート: 判断 603"/>
        <xdr:cNvSpPr/>
      </xdr:nvSpPr>
      <xdr:spPr>
        <a:xfrm>
          <a:off x="14541500" y="1025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05" name="フローチャート: 判断 604"/>
        <xdr:cNvSpPr/>
      </xdr:nvSpPr>
      <xdr:spPr>
        <a:xfrm>
          <a:off x="13652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06" name="フローチャート: 判断 605"/>
        <xdr:cNvSpPr/>
      </xdr:nvSpPr>
      <xdr:spPr>
        <a:xfrm>
          <a:off x="12763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61214</xdr:rowOff>
    </xdr:from>
    <xdr:to>
      <xdr:col>85</xdr:col>
      <xdr:colOff>177800</xdr:colOff>
      <xdr:row>59</xdr:row>
      <xdr:rowOff>162814</xdr:rowOff>
    </xdr:to>
    <xdr:sp macro="" textlink="">
      <xdr:nvSpPr>
        <xdr:cNvPr id="612" name="楕円 611"/>
        <xdr:cNvSpPr/>
      </xdr:nvSpPr>
      <xdr:spPr>
        <a:xfrm>
          <a:off x="162687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84091</xdr:rowOff>
    </xdr:from>
    <xdr:ext cx="405111" cy="259045"/>
    <xdr:sp macro="" textlink="">
      <xdr:nvSpPr>
        <xdr:cNvPr id="613" name="【学校施設】&#10;有形固定資産減価償却率該当値テキスト"/>
        <xdr:cNvSpPr txBox="1"/>
      </xdr:nvSpPr>
      <xdr:spPr>
        <a:xfrm>
          <a:off x="16357600" y="1002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47498</xdr:rowOff>
    </xdr:from>
    <xdr:to>
      <xdr:col>81</xdr:col>
      <xdr:colOff>101600</xdr:colOff>
      <xdr:row>59</xdr:row>
      <xdr:rowOff>149098</xdr:rowOff>
    </xdr:to>
    <xdr:sp macro="" textlink="">
      <xdr:nvSpPr>
        <xdr:cNvPr id="614" name="楕円 613"/>
        <xdr:cNvSpPr/>
      </xdr:nvSpPr>
      <xdr:spPr>
        <a:xfrm>
          <a:off x="15430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98298</xdr:rowOff>
    </xdr:from>
    <xdr:to>
      <xdr:col>85</xdr:col>
      <xdr:colOff>127000</xdr:colOff>
      <xdr:row>59</xdr:row>
      <xdr:rowOff>112014</xdr:rowOff>
    </xdr:to>
    <xdr:cxnSp macro="">
      <xdr:nvCxnSpPr>
        <xdr:cNvPr id="615" name="直線コネクタ 614"/>
        <xdr:cNvCxnSpPr/>
      </xdr:nvCxnSpPr>
      <xdr:spPr>
        <a:xfrm>
          <a:off x="15481300" y="102138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38354</xdr:rowOff>
    </xdr:from>
    <xdr:to>
      <xdr:col>76</xdr:col>
      <xdr:colOff>165100</xdr:colOff>
      <xdr:row>59</xdr:row>
      <xdr:rowOff>139954</xdr:rowOff>
    </xdr:to>
    <xdr:sp macro="" textlink="">
      <xdr:nvSpPr>
        <xdr:cNvPr id="616" name="楕円 615"/>
        <xdr:cNvSpPr/>
      </xdr:nvSpPr>
      <xdr:spPr>
        <a:xfrm>
          <a:off x="14541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89154</xdr:rowOff>
    </xdr:from>
    <xdr:to>
      <xdr:col>81</xdr:col>
      <xdr:colOff>50800</xdr:colOff>
      <xdr:row>59</xdr:row>
      <xdr:rowOff>98298</xdr:rowOff>
    </xdr:to>
    <xdr:cxnSp macro="">
      <xdr:nvCxnSpPr>
        <xdr:cNvPr id="617" name="直線コネクタ 616"/>
        <xdr:cNvCxnSpPr/>
      </xdr:nvCxnSpPr>
      <xdr:spPr>
        <a:xfrm>
          <a:off x="14592300" y="10204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38354</xdr:rowOff>
    </xdr:from>
    <xdr:to>
      <xdr:col>72</xdr:col>
      <xdr:colOff>38100</xdr:colOff>
      <xdr:row>59</xdr:row>
      <xdr:rowOff>139954</xdr:rowOff>
    </xdr:to>
    <xdr:sp macro="" textlink="">
      <xdr:nvSpPr>
        <xdr:cNvPr id="618" name="楕円 617"/>
        <xdr:cNvSpPr/>
      </xdr:nvSpPr>
      <xdr:spPr>
        <a:xfrm>
          <a:off x="13652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89154</xdr:rowOff>
    </xdr:from>
    <xdr:to>
      <xdr:col>76</xdr:col>
      <xdr:colOff>114300</xdr:colOff>
      <xdr:row>59</xdr:row>
      <xdr:rowOff>89154</xdr:rowOff>
    </xdr:to>
    <xdr:cxnSp macro="">
      <xdr:nvCxnSpPr>
        <xdr:cNvPr id="619" name="直線コネクタ 618"/>
        <xdr:cNvCxnSpPr/>
      </xdr:nvCxnSpPr>
      <xdr:spPr>
        <a:xfrm>
          <a:off x="13703300" y="10204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620"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60215</xdr:rowOff>
    </xdr:from>
    <xdr:ext cx="405111" cy="259045"/>
    <xdr:sp macro="" textlink="">
      <xdr:nvSpPr>
        <xdr:cNvPr id="621" name="n_2aveValue【学校施設】&#10;有形固定資産減価償却率"/>
        <xdr:cNvSpPr txBox="1"/>
      </xdr:nvSpPr>
      <xdr:spPr>
        <a:xfrm>
          <a:off x="14389744" y="1034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622" name="n_3aveValue【学校施設】&#10;有形固定資産減価償却率"/>
        <xdr:cNvSpPr txBox="1"/>
      </xdr:nvSpPr>
      <xdr:spPr>
        <a:xfrm>
          <a:off x="13500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623" name="n_4aveValue【学校施設】&#10;有形固定資産減価償却率"/>
        <xdr:cNvSpPr txBox="1"/>
      </xdr:nvSpPr>
      <xdr:spPr>
        <a:xfrm>
          <a:off x="12611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165625</xdr:rowOff>
    </xdr:from>
    <xdr:ext cx="405111" cy="259045"/>
    <xdr:sp macro="" textlink="">
      <xdr:nvSpPr>
        <xdr:cNvPr id="624" name="n_1mainValue【学校施設】&#10;有形固定資産減価償却率"/>
        <xdr:cNvSpPr txBox="1"/>
      </xdr:nvSpPr>
      <xdr:spPr>
        <a:xfrm>
          <a:off x="152660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156481</xdr:rowOff>
    </xdr:from>
    <xdr:ext cx="405111" cy="259045"/>
    <xdr:sp macro="" textlink="">
      <xdr:nvSpPr>
        <xdr:cNvPr id="625" name="n_2mainValue【学校施設】&#10;有形固定資産減価償却率"/>
        <xdr:cNvSpPr txBox="1"/>
      </xdr:nvSpPr>
      <xdr:spPr>
        <a:xfrm>
          <a:off x="14389744"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156481</xdr:rowOff>
    </xdr:from>
    <xdr:ext cx="405111" cy="259045"/>
    <xdr:sp macro="" textlink="">
      <xdr:nvSpPr>
        <xdr:cNvPr id="626" name="n_3mainValue【学校施設】&#10;有形固定資産減価償却率"/>
        <xdr:cNvSpPr txBox="1"/>
      </xdr:nvSpPr>
      <xdr:spPr>
        <a:xfrm>
          <a:off x="13500744"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7" name="テキスト ボックス 6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38" name="直線コネクタ 6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9" name="テキスト ボックス 6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0" name="直線コネクタ 6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1" name="テキスト ボックス 6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2" name="直線コネクタ 6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3" name="テキスト ボックス 6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4" name="直線コネクタ 6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5" name="テキスト ボックス 6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6" name="直線コネクタ 6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7" name="テキスト ボックス 6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8" name="直線コネクタ 6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9" name="テキスト ボックス 6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53" name="直線コネクタ 652"/>
        <xdr:cNvCxnSpPr/>
      </xdr:nvCxnSpPr>
      <xdr:spPr>
        <a:xfrm flipV="1">
          <a:off x="22160864" y="9609909"/>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54" name="【学校施設】&#10;一人当たり面積最小値テキスト"/>
        <xdr:cNvSpPr txBox="1"/>
      </xdr:nvSpPr>
      <xdr:spPr>
        <a:xfrm>
          <a:off x="22199600" y="110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55" name="直線コネクタ 654"/>
        <xdr:cNvCxnSpPr/>
      </xdr:nvCxnSpPr>
      <xdr:spPr>
        <a:xfrm>
          <a:off x="22072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56" name="【学校施設】&#10;一人当たり面積最大値テキスト"/>
        <xdr:cNvSpPr txBox="1"/>
      </xdr:nvSpPr>
      <xdr:spPr>
        <a:xfrm>
          <a:off x="22199600" y="938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57" name="直線コネクタ 656"/>
        <xdr:cNvCxnSpPr/>
      </xdr:nvCxnSpPr>
      <xdr:spPr>
        <a:xfrm>
          <a:off x="22072600" y="96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658" name="【学校施設】&#10;一人当たり面積平均値テキスト"/>
        <xdr:cNvSpPr txBox="1"/>
      </xdr:nvSpPr>
      <xdr:spPr>
        <a:xfrm>
          <a:off x="22199600" y="1057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59" name="フローチャート: 判断 658"/>
        <xdr:cNvSpPr/>
      </xdr:nvSpPr>
      <xdr:spPr>
        <a:xfrm>
          <a:off x="221107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60" name="フローチャート: 判断 659"/>
        <xdr:cNvSpPr/>
      </xdr:nvSpPr>
      <xdr:spPr>
        <a:xfrm>
          <a:off x="21272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61" name="フローチャート: 判断 660"/>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62" name="フローチャート: 判断 661"/>
        <xdr:cNvSpPr/>
      </xdr:nvSpPr>
      <xdr:spPr>
        <a:xfrm>
          <a:off x="19494500" y="1073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63" name="フローチャート: 判断 662"/>
        <xdr:cNvSpPr/>
      </xdr:nvSpPr>
      <xdr:spPr>
        <a:xfrm>
          <a:off x="18605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92347</xdr:rowOff>
    </xdr:from>
    <xdr:to>
      <xdr:col>116</xdr:col>
      <xdr:colOff>114300</xdr:colOff>
      <xdr:row>64</xdr:row>
      <xdr:rowOff>22497</xdr:rowOff>
    </xdr:to>
    <xdr:sp macro="" textlink="">
      <xdr:nvSpPr>
        <xdr:cNvPr id="669" name="楕円 668"/>
        <xdr:cNvSpPr/>
      </xdr:nvSpPr>
      <xdr:spPr>
        <a:xfrm>
          <a:off x="22110700" y="108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7274</xdr:rowOff>
    </xdr:from>
    <xdr:ext cx="469744" cy="259045"/>
    <xdr:sp macro="" textlink="">
      <xdr:nvSpPr>
        <xdr:cNvPr id="670" name="【学校施設】&#10;一人当たり面積該当値テキスト"/>
        <xdr:cNvSpPr txBox="1"/>
      </xdr:nvSpPr>
      <xdr:spPr>
        <a:xfrm>
          <a:off x="22199600" y="1080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93435</xdr:rowOff>
    </xdr:from>
    <xdr:to>
      <xdr:col>112</xdr:col>
      <xdr:colOff>38100</xdr:colOff>
      <xdr:row>64</xdr:row>
      <xdr:rowOff>23585</xdr:rowOff>
    </xdr:to>
    <xdr:sp macro="" textlink="">
      <xdr:nvSpPr>
        <xdr:cNvPr id="671" name="楕円 670"/>
        <xdr:cNvSpPr/>
      </xdr:nvSpPr>
      <xdr:spPr>
        <a:xfrm>
          <a:off x="21272500" y="108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143147</xdr:rowOff>
    </xdr:from>
    <xdr:to>
      <xdr:col>116</xdr:col>
      <xdr:colOff>63500</xdr:colOff>
      <xdr:row>63</xdr:row>
      <xdr:rowOff>144235</xdr:rowOff>
    </xdr:to>
    <xdr:cxnSp macro="">
      <xdr:nvCxnSpPr>
        <xdr:cNvPr id="672" name="直線コネクタ 671"/>
        <xdr:cNvCxnSpPr/>
      </xdr:nvCxnSpPr>
      <xdr:spPr>
        <a:xfrm flipV="1">
          <a:off x="21323300" y="1094449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89081</xdr:rowOff>
    </xdr:from>
    <xdr:to>
      <xdr:col>107</xdr:col>
      <xdr:colOff>101600</xdr:colOff>
      <xdr:row>64</xdr:row>
      <xdr:rowOff>19231</xdr:rowOff>
    </xdr:to>
    <xdr:sp macro="" textlink="">
      <xdr:nvSpPr>
        <xdr:cNvPr id="673" name="楕円 672"/>
        <xdr:cNvSpPr/>
      </xdr:nvSpPr>
      <xdr:spPr>
        <a:xfrm>
          <a:off x="20383500" y="1089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139881</xdr:rowOff>
    </xdr:from>
    <xdr:to>
      <xdr:col>111</xdr:col>
      <xdr:colOff>177800</xdr:colOff>
      <xdr:row>63</xdr:row>
      <xdr:rowOff>144235</xdr:rowOff>
    </xdr:to>
    <xdr:cxnSp macro="">
      <xdr:nvCxnSpPr>
        <xdr:cNvPr id="674" name="直線コネクタ 673"/>
        <xdr:cNvCxnSpPr/>
      </xdr:nvCxnSpPr>
      <xdr:spPr>
        <a:xfrm>
          <a:off x="20434300" y="10941231"/>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92347</xdr:rowOff>
    </xdr:from>
    <xdr:to>
      <xdr:col>102</xdr:col>
      <xdr:colOff>165100</xdr:colOff>
      <xdr:row>64</xdr:row>
      <xdr:rowOff>22497</xdr:rowOff>
    </xdr:to>
    <xdr:sp macro="" textlink="">
      <xdr:nvSpPr>
        <xdr:cNvPr id="675" name="楕円 674"/>
        <xdr:cNvSpPr/>
      </xdr:nvSpPr>
      <xdr:spPr>
        <a:xfrm>
          <a:off x="19494500" y="108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139881</xdr:rowOff>
    </xdr:from>
    <xdr:to>
      <xdr:col>107</xdr:col>
      <xdr:colOff>50800</xdr:colOff>
      <xdr:row>63</xdr:row>
      <xdr:rowOff>143147</xdr:rowOff>
    </xdr:to>
    <xdr:cxnSp macro="">
      <xdr:nvCxnSpPr>
        <xdr:cNvPr id="676" name="直線コネクタ 675"/>
        <xdr:cNvCxnSpPr/>
      </xdr:nvCxnSpPr>
      <xdr:spPr>
        <a:xfrm flipV="1">
          <a:off x="19545300" y="109412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677" name="n_1aveValue【学校施設】&#10;一人当たり面積"/>
        <xdr:cNvSpPr txBox="1"/>
      </xdr:nvSpPr>
      <xdr:spPr>
        <a:xfrm>
          <a:off x="210757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678" name="n_2aveValue【学校施設】&#10;一人当たり面積"/>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54808</xdr:rowOff>
    </xdr:from>
    <xdr:ext cx="469744" cy="259045"/>
    <xdr:sp macro="" textlink="">
      <xdr:nvSpPr>
        <xdr:cNvPr id="679" name="n_3aveValue【学校施設】&#10;一人当たり面積"/>
        <xdr:cNvSpPr txBox="1"/>
      </xdr:nvSpPr>
      <xdr:spPr>
        <a:xfrm>
          <a:off x="1931042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680" name="n_4aveValue【学校施設】&#10;一人当たり面積"/>
        <xdr:cNvSpPr txBox="1"/>
      </xdr:nvSpPr>
      <xdr:spPr>
        <a:xfrm>
          <a:off x="18421427" y="1052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14712</xdr:rowOff>
    </xdr:from>
    <xdr:ext cx="469744" cy="259045"/>
    <xdr:sp macro="" textlink="">
      <xdr:nvSpPr>
        <xdr:cNvPr id="681" name="n_1mainValue【学校施設】&#10;一人当たり面積"/>
        <xdr:cNvSpPr txBox="1"/>
      </xdr:nvSpPr>
      <xdr:spPr>
        <a:xfrm>
          <a:off x="21075727" y="1098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10358</xdr:rowOff>
    </xdr:from>
    <xdr:ext cx="469744" cy="259045"/>
    <xdr:sp macro="" textlink="">
      <xdr:nvSpPr>
        <xdr:cNvPr id="682" name="n_2mainValue【学校施設】&#10;一人当たり面積"/>
        <xdr:cNvSpPr txBox="1"/>
      </xdr:nvSpPr>
      <xdr:spPr>
        <a:xfrm>
          <a:off x="20199427" y="109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13624</xdr:rowOff>
    </xdr:from>
    <xdr:ext cx="469744" cy="259045"/>
    <xdr:sp macro="" textlink="">
      <xdr:nvSpPr>
        <xdr:cNvPr id="683" name="n_3mainValue【学校施設】&#10;一人当たり面積"/>
        <xdr:cNvSpPr txBox="1"/>
      </xdr:nvSpPr>
      <xdr:spPr>
        <a:xfrm>
          <a:off x="19310427"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がありますが、これは、横浜北西線など近年整備した道路の取得価格が全体に占める割合が大きいことによるものです。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xdr:cNvCxnSpPr/>
      </xdr:nvCxnSpPr>
      <xdr:spPr>
        <a:xfrm flipV="1">
          <a:off x="4634865" y="58369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xdr:cNvSpPr txBox="1"/>
      </xdr:nvSpPr>
      <xdr:spPr>
        <a:xfrm>
          <a:off x="4673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xdr:cNvSpPr txBox="1"/>
      </xdr:nvSpPr>
      <xdr:spPr>
        <a:xfrm>
          <a:off x="4673600" y="618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xdr:cNvSpPr/>
      </xdr:nvSpPr>
      <xdr:spPr>
        <a:xfrm>
          <a:off x="4584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xdr:cNvSpPr/>
      </xdr:nvSpPr>
      <xdr:spPr>
        <a:xfrm>
          <a:off x="3746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xdr:cNvSpPr/>
      </xdr:nvSpPr>
      <xdr:spPr>
        <a:xfrm>
          <a:off x="2857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xdr:cNvSpPr/>
      </xdr:nvSpPr>
      <xdr:spPr>
        <a:xfrm>
          <a:off x="1968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xdr:cNvSpPr/>
      </xdr:nvSpPr>
      <xdr:spPr>
        <a:xfrm>
          <a:off x="1079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3" name="楕円 72"/>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4" name="【図書館】&#10;有形固定資産減価償却率該当値テキスト"/>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5" name="楕円 74"/>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133350</xdr:rowOff>
    </xdr:to>
    <xdr:cxnSp macro="">
      <xdr:nvCxnSpPr>
        <xdr:cNvPr id="76" name="直線コネクタ 75"/>
        <xdr:cNvCxnSpPr/>
      </xdr:nvCxnSpPr>
      <xdr:spPr>
        <a:xfrm>
          <a:off x="3797300" y="65646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7" name="楕円 76"/>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49530</xdr:rowOff>
    </xdr:to>
    <xdr:cxnSp macro="">
      <xdr:nvCxnSpPr>
        <xdr:cNvPr id="78" name="直線コネクタ 77"/>
        <xdr:cNvCxnSpPr/>
      </xdr:nvCxnSpPr>
      <xdr:spPr>
        <a:xfrm>
          <a:off x="2908300" y="652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38</xdr:row>
      <xdr:rowOff>11430</xdr:rowOff>
    </xdr:to>
    <xdr:cxnSp macro="">
      <xdr:nvCxnSpPr>
        <xdr:cNvPr id="80" name="直線コネクタ 79"/>
        <xdr:cNvCxnSpPr/>
      </xdr:nvCxnSpPr>
      <xdr:spPr>
        <a:xfrm>
          <a:off x="2019300" y="6457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1" name="n_1aveValue【図書館】&#10;有形固定資産減価償却率"/>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2" name="n_2aveValue【図書館】&#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3" name="n_3aveValue【図書館】&#10;有形固定資産減価償却率"/>
        <xdr:cNvSpPr txBox="1"/>
      </xdr:nvSpPr>
      <xdr:spPr>
        <a:xfrm>
          <a:off x="1816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4" name="n_4aveValue【図書館】&#10;有形固定資産減価償却率"/>
        <xdr:cNvSpPr txBox="1"/>
      </xdr:nvSpPr>
      <xdr:spPr>
        <a:xfrm>
          <a:off x="927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91457</xdr:rowOff>
    </xdr:from>
    <xdr:ext cx="405111" cy="259045"/>
    <xdr:sp macro="" textlink="">
      <xdr:nvSpPr>
        <xdr:cNvPr id="85" name="n_1mainValue【図書館】&#10;有形固定資産減価償却率"/>
        <xdr:cNvSpPr txBox="1"/>
      </xdr:nvSpPr>
      <xdr:spPr>
        <a:xfrm>
          <a:off x="3582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6" name="n_2mainValue【図書館】&#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156227</xdr:rowOff>
    </xdr:from>
    <xdr:ext cx="405111" cy="259045"/>
    <xdr:sp macro="" textlink="">
      <xdr:nvSpPr>
        <xdr:cNvPr id="87" name="n_3mainValue【図書館】&#10;有形固定資産減価償却率"/>
        <xdr:cNvSpPr txBox="1"/>
      </xdr:nvSpPr>
      <xdr:spPr>
        <a:xfrm>
          <a:off x="1816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2" name="直線コネクタ 111"/>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3" name="【図書館】&#10;一人当たり面積最小値テキスト"/>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4" name="直線コネクタ 113"/>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5"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6" name="直線コネクタ 11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7"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8" name="フローチャート: 判断 11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19" name="フローチャート: 判断 118"/>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0" name="フローチャート: 判断 119"/>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1" name="フローチャート: 判断 120"/>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2" name="フローチャート: 判断 121"/>
        <xdr:cNvSpPr/>
      </xdr:nvSpPr>
      <xdr:spPr>
        <a:xfrm>
          <a:off x="6921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8" name="楕円 127"/>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29"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0" name="楕円 129"/>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1" name="直線コネクタ 130"/>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2" name="楕円 131"/>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3" name="直線コネクタ 132"/>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4" name="楕円 133"/>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5" name="直線コネクタ 134"/>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6"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37" name="n_2aveValue【図書館】&#10;一人当たり面積"/>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38" name="n_3aveValue【図書館】&#10;一人当たり面積"/>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39" name="n_4aveValue【図書館】&#10;一人当たり面積"/>
        <xdr:cNvSpPr txBox="1"/>
      </xdr:nvSpPr>
      <xdr:spPr>
        <a:xfrm>
          <a:off x="6737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0"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1"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2"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3" name="テキスト ボックス 15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67" name="直線コネクタ 166"/>
        <xdr:cNvCxnSpPr/>
      </xdr:nvCxnSpPr>
      <xdr:spPr>
        <a:xfrm flipV="1">
          <a:off x="4634865" y="970407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68" name="【体育館・プール】&#10;有形固定資産減価償却率最小値テキスト"/>
        <xdr:cNvSpPr txBox="1"/>
      </xdr:nvSpPr>
      <xdr:spPr>
        <a:xfrm>
          <a:off x="4673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69" name="直線コネクタ 168"/>
        <xdr:cNvCxnSpPr/>
      </xdr:nvCxnSpPr>
      <xdr:spPr>
        <a:xfrm>
          <a:off x="4546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0"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1" name="直線コネクタ 170"/>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110507</xdr:rowOff>
    </xdr:from>
    <xdr:ext cx="405111" cy="259045"/>
    <xdr:sp macro="" textlink="">
      <xdr:nvSpPr>
        <xdr:cNvPr id="172" name="【体育館・プール】&#10;有形固定資産減価償却率平均値テキスト"/>
        <xdr:cNvSpPr txBox="1"/>
      </xdr:nvSpPr>
      <xdr:spPr>
        <a:xfrm>
          <a:off x="46736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3" name="フローチャート: 判断 172"/>
        <xdr:cNvSpPr/>
      </xdr:nvSpPr>
      <xdr:spPr>
        <a:xfrm>
          <a:off x="4584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74" name="フローチャート: 判断 173"/>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75" name="フローチャート: 判断 174"/>
        <xdr:cNvSpPr/>
      </xdr:nvSpPr>
      <xdr:spPr>
        <a:xfrm>
          <a:off x="2857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76" name="フローチャート: 判断 175"/>
        <xdr:cNvSpPr/>
      </xdr:nvSpPr>
      <xdr:spPr>
        <a:xfrm>
          <a:off x="1968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77" name="フローチャート: 判断 176"/>
        <xdr:cNvSpPr/>
      </xdr:nvSpPr>
      <xdr:spPr>
        <a:xfrm>
          <a:off x="1079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3" name="楕円 182"/>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84" name="【体育館・プー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85" name="楕円 184"/>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68580</xdr:rowOff>
    </xdr:to>
    <xdr:cxnSp macro="">
      <xdr:nvCxnSpPr>
        <xdr:cNvPr id="186" name="直線コネクタ 185"/>
        <xdr:cNvCxnSpPr/>
      </xdr:nvCxnSpPr>
      <xdr:spPr>
        <a:xfrm>
          <a:off x="3797300" y="9982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78740</xdr:rowOff>
    </xdr:from>
    <xdr:to>
      <xdr:col>15</xdr:col>
      <xdr:colOff>101600</xdr:colOff>
      <xdr:row>58</xdr:row>
      <xdr:rowOff>8890</xdr:rowOff>
    </xdr:to>
    <xdr:sp macro="" textlink="">
      <xdr:nvSpPr>
        <xdr:cNvPr id="187" name="楕円 186"/>
        <xdr:cNvSpPr/>
      </xdr:nvSpPr>
      <xdr:spPr>
        <a:xfrm>
          <a:off x="2857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129540</xdr:rowOff>
    </xdr:from>
    <xdr:to>
      <xdr:col>19</xdr:col>
      <xdr:colOff>177800</xdr:colOff>
      <xdr:row>58</xdr:row>
      <xdr:rowOff>38100</xdr:rowOff>
    </xdr:to>
    <xdr:cxnSp macro="">
      <xdr:nvCxnSpPr>
        <xdr:cNvPr id="188" name="直線コネクタ 187"/>
        <xdr:cNvCxnSpPr/>
      </xdr:nvCxnSpPr>
      <xdr:spPr>
        <a:xfrm>
          <a:off x="2908300" y="99021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40640</xdr:rowOff>
    </xdr:from>
    <xdr:to>
      <xdr:col>10</xdr:col>
      <xdr:colOff>165100</xdr:colOff>
      <xdr:row>57</xdr:row>
      <xdr:rowOff>142240</xdr:rowOff>
    </xdr:to>
    <xdr:sp macro="" textlink="">
      <xdr:nvSpPr>
        <xdr:cNvPr id="189" name="楕円 188"/>
        <xdr:cNvSpPr/>
      </xdr:nvSpPr>
      <xdr:spPr>
        <a:xfrm>
          <a:off x="1968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91440</xdr:rowOff>
    </xdr:from>
    <xdr:to>
      <xdr:col>15</xdr:col>
      <xdr:colOff>50800</xdr:colOff>
      <xdr:row>57</xdr:row>
      <xdr:rowOff>129540</xdr:rowOff>
    </xdr:to>
    <xdr:cxnSp macro="">
      <xdr:nvCxnSpPr>
        <xdr:cNvPr id="190" name="直線コネクタ 189"/>
        <xdr:cNvCxnSpPr/>
      </xdr:nvCxnSpPr>
      <xdr:spPr>
        <a:xfrm>
          <a:off x="2019300" y="9864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91" name="n_1aveValue【体育館・プー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xdr:rowOff>
    </xdr:from>
    <xdr:ext cx="405111" cy="259045"/>
    <xdr:sp macro="" textlink="">
      <xdr:nvSpPr>
        <xdr:cNvPr id="192" name="n_2aveValue【体育館・プール】&#10;有形固定資産減価償却率"/>
        <xdr:cNvSpPr txBox="1"/>
      </xdr:nvSpPr>
      <xdr:spPr>
        <a:xfrm>
          <a:off x="27057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125747</xdr:rowOff>
    </xdr:from>
    <xdr:ext cx="405111" cy="259045"/>
    <xdr:sp macro="" textlink="">
      <xdr:nvSpPr>
        <xdr:cNvPr id="193" name="n_3aveValue【体育館・プール】&#10;有形固定資産減価償却率"/>
        <xdr:cNvSpPr txBox="1"/>
      </xdr:nvSpPr>
      <xdr:spPr>
        <a:xfrm>
          <a:off x="1816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194" name="n_4aveValue【体育館・プール】&#10;有形固定資産減価償却率"/>
        <xdr:cNvSpPr txBox="1"/>
      </xdr:nvSpPr>
      <xdr:spPr>
        <a:xfrm>
          <a:off x="927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95"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96" name="n_2mainValue【体育館・プール】&#10;有形固定資産減価償却率"/>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158767</xdr:rowOff>
    </xdr:from>
    <xdr:ext cx="405111" cy="259045"/>
    <xdr:sp macro="" textlink="">
      <xdr:nvSpPr>
        <xdr:cNvPr id="197" name="n_3mainValue【体育館・プール】&#10;有形固定資産減価償却率"/>
        <xdr:cNvSpPr txBox="1"/>
      </xdr:nvSpPr>
      <xdr:spPr>
        <a:xfrm>
          <a:off x="1816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22" name="直線コネクタ 221"/>
        <xdr:cNvCxnSpPr/>
      </xdr:nvCxnSpPr>
      <xdr:spPr>
        <a:xfrm flipV="1">
          <a:off x="10476865" y="9575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23" name="【体育館・プール】&#10;一人当たり面積最小値テキスト"/>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24" name="直線コネクタ 223"/>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25" name="【体育館・プール】&#10;一人当たり面積最大値テキスト"/>
        <xdr:cNvSpPr txBox="1"/>
      </xdr:nvSpPr>
      <xdr:spPr>
        <a:xfrm>
          <a:off x="10515600"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26" name="直線コネクタ 225"/>
        <xdr:cNvCxnSpPr/>
      </xdr:nvCxnSpPr>
      <xdr:spPr>
        <a:xfrm>
          <a:off x="103886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54627</xdr:rowOff>
    </xdr:from>
    <xdr:ext cx="469744" cy="259045"/>
    <xdr:sp macro="" textlink="">
      <xdr:nvSpPr>
        <xdr:cNvPr id="227" name="【体育館・プール】&#10;一人当たり面積平均値テキスト"/>
        <xdr:cNvSpPr txBox="1"/>
      </xdr:nvSpPr>
      <xdr:spPr>
        <a:xfrm>
          <a:off x="10515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28" name="フローチャート: 判断 227"/>
        <xdr:cNvSpPr/>
      </xdr:nvSpPr>
      <xdr:spPr>
        <a:xfrm>
          <a:off x="10426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29" name="フローチャート: 判断 228"/>
        <xdr:cNvSpPr/>
      </xdr:nvSpPr>
      <xdr:spPr>
        <a:xfrm>
          <a:off x="9588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0" name="フローチャート: 判断 229"/>
        <xdr:cNvSpPr/>
      </xdr:nvSpPr>
      <xdr:spPr>
        <a:xfrm>
          <a:off x="8699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1" name="フローチャート: 判断 230"/>
        <xdr:cNvSpPr/>
      </xdr:nvSpPr>
      <xdr:spPr>
        <a:xfrm>
          <a:off x="7810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32" name="フローチャート: 判断 231"/>
        <xdr:cNvSpPr/>
      </xdr:nvSpPr>
      <xdr:spPr>
        <a:xfrm>
          <a:off x="6921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31750</xdr:rowOff>
    </xdr:from>
    <xdr:to>
      <xdr:col>55</xdr:col>
      <xdr:colOff>50800</xdr:colOff>
      <xdr:row>63</xdr:row>
      <xdr:rowOff>133350</xdr:rowOff>
    </xdr:to>
    <xdr:sp macro="" textlink="">
      <xdr:nvSpPr>
        <xdr:cNvPr id="238" name="楕円 237"/>
        <xdr:cNvSpPr/>
      </xdr:nvSpPr>
      <xdr:spPr>
        <a:xfrm>
          <a:off x="104267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39" name="【体育館・プール】&#10;一人当たり面積該当値テキスト"/>
        <xdr:cNvSpPr txBox="1"/>
      </xdr:nvSpPr>
      <xdr:spPr>
        <a:xfrm>
          <a:off x="10515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31750</xdr:rowOff>
    </xdr:from>
    <xdr:to>
      <xdr:col>50</xdr:col>
      <xdr:colOff>165100</xdr:colOff>
      <xdr:row>63</xdr:row>
      <xdr:rowOff>133350</xdr:rowOff>
    </xdr:to>
    <xdr:sp macro="" textlink="">
      <xdr:nvSpPr>
        <xdr:cNvPr id="240" name="楕円 239"/>
        <xdr:cNvSpPr/>
      </xdr:nvSpPr>
      <xdr:spPr>
        <a:xfrm>
          <a:off x="9588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82550</xdr:rowOff>
    </xdr:from>
    <xdr:to>
      <xdr:col>55</xdr:col>
      <xdr:colOff>0</xdr:colOff>
      <xdr:row>63</xdr:row>
      <xdr:rowOff>82550</xdr:rowOff>
    </xdr:to>
    <xdr:cxnSp macro="">
      <xdr:nvCxnSpPr>
        <xdr:cNvPr id="241" name="直線コネクタ 240"/>
        <xdr:cNvCxnSpPr/>
      </xdr:nvCxnSpPr>
      <xdr:spPr>
        <a:xfrm>
          <a:off x="9639300" y="1088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31750</xdr:rowOff>
    </xdr:from>
    <xdr:to>
      <xdr:col>46</xdr:col>
      <xdr:colOff>38100</xdr:colOff>
      <xdr:row>63</xdr:row>
      <xdr:rowOff>133350</xdr:rowOff>
    </xdr:to>
    <xdr:sp macro="" textlink="">
      <xdr:nvSpPr>
        <xdr:cNvPr id="242" name="楕円 241"/>
        <xdr:cNvSpPr/>
      </xdr:nvSpPr>
      <xdr:spPr>
        <a:xfrm>
          <a:off x="8699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82550</xdr:rowOff>
    </xdr:from>
    <xdr:to>
      <xdr:col>50</xdr:col>
      <xdr:colOff>114300</xdr:colOff>
      <xdr:row>63</xdr:row>
      <xdr:rowOff>82550</xdr:rowOff>
    </xdr:to>
    <xdr:cxnSp macro="">
      <xdr:nvCxnSpPr>
        <xdr:cNvPr id="243" name="直線コネクタ 242"/>
        <xdr:cNvCxnSpPr/>
      </xdr:nvCxnSpPr>
      <xdr:spPr>
        <a:xfrm>
          <a:off x="8750300" y="1088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19050</xdr:rowOff>
    </xdr:from>
    <xdr:to>
      <xdr:col>41</xdr:col>
      <xdr:colOff>101600</xdr:colOff>
      <xdr:row>63</xdr:row>
      <xdr:rowOff>120650</xdr:rowOff>
    </xdr:to>
    <xdr:sp macro="" textlink="">
      <xdr:nvSpPr>
        <xdr:cNvPr id="244" name="楕円 243"/>
        <xdr:cNvSpPr/>
      </xdr:nvSpPr>
      <xdr:spPr>
        <a:xfrm>
          <a:off x="7810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69850</xdr:rowOff>
    </xdr:from>
    <xdr:to>
      <xdr:col>45</xdr:col>
      <xdr:colOff>177800</xdr:colOff>
      <xdr:row>63</xdr:row>
      <xdr:rowOff>82550</xdr:rowOff>
    </xdr:to>
    <xdr:cxnSp macro="">
      <xdr:nvCxnSpPr>
        <xdr:cNvPr id="245" name="直線コネクタ 244"/>
        <xdr:cNvCxnSpPr/>
      </xdr:nvCxnSpPr>
      <xdr:spPr>
        <a:xfrm>
          <a:off x="7861300" y="1087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46" name="n_1aveValue【体育館・プール】&#10;一人当たり面積"/>
        <xdr:cNvSpPr txBox="1"/>
      </xdr:nvSpPr>
      <xdr:spPr>
        <a:xfrm>
          <a:off x="9391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137177</xdr:rowOff>
    </xdr:from>
    <xdr:ext cx="469744" cy="259045"/>
    <xdr:sp macro="" textlink="">
      <xdr:nvSpPr>
        <xdr:cNvPr id="247" name="n_2aveValue【体育館・プール】&#10;一人当たり面積"/>
        <xdr:cNvSpPr txBox="1"/>
      </xdr:nvSpPr>
      <xdr:spPr>
        <a:xfrm>
          <a:off x="8515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48" name="n_3aveValue【体育館・プール】&#10;一人当たり面積"/>
        <xdr:cNvSpPr txBox="1"/>
      </xdr:nvSpPr>
      <xdr:spPr>
        <a:xfrm>
          <a:off x="7626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49" name="n_4aveValue【体育館・プール】&#10;一人当たり面積"/>
        <xdr:cNvSpPr txBox="1"/>
      </xdr:nvSpPr>
      <xdr:spPr>
        <a:xfrm>
          <a:off x="6737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124477</xdr:rowOff>
    </xdr:from>
    <xdr:ext cx="469744" cy="259045"/>
    <xdr:sp macro="" textlink="">
      <xdr:nvSpPr>
        <xdr:cNvPr id="250" name="n_1mainValue【体育館・プール】&#10;一人当たり面積"/>
        <xdr:cNvSpPr txBox="1"/>
      </xdr:nvSpPr>
      <xdr:spPr>
        <a:xfrm>
          <a:off x="93917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124477</xdr:rowOff>
    </xdr:from>
    <xdr:ext cx="469744" cy="259045"/>
    <xdr:sp macro="" textlink="">
      <xdr:nvSpPr>
        <xdr:cNvPr id="251" name="n_2mainValue【体育館・プール】&#10;一人当たり面積"/>
        <xdr:cNvSpPr txBox="1"/>
      </xdr:nvSpPr>
      <xdr:spPr>
        <a:xfrm>
          <a:off x="8515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111777</xdr:rowOff>
    </xdr:from>
    <xdr:ext cx="469744" cy="259045"/>
    <xdr:sp macro="" textlink="">
      <xdr:nvSpPr>
        <xdr:cNvPr id="252" name="n_3mainValue【体育館・プール】&#10;一人当たり面積"/>
        <xdr:cNvSpPr txBox="1"/>
      </xdr:nvSpPr>
      <xdr:spPr>
        <a:xfrm>
          <a:off x="7626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3" name="テキスト ボックス 26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5" name="テキスト ボックス 26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5" name="テキスト ボックス 27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79" name="直線コネクタ 278"/>
        <xdr:cNvCxnSpPr/>
      </xdr:nvCxnSpPr>
      <xdr:spPr>
        <a:xfrm flipV="1">
          <a:off x="4634865" y="13424263"/>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80" name="【福祉施設】&#10;有形固定資産減価償却率最小値テキスト"/>
        <xdr:cNvSpPr txBox="1"/>
      </xdr:nvSpPr>
      <xdr:spPr>
        <a:xfrm>
          <a:off x="4673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81" name="直線コネクタ 280"/>
        <xdr:cNvCxnSpPr/>
      </xdr:nvCxnSpPr>
      <xdr:spPr>
        <a:xfrm>
          <a:off x="4546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82" name="【福祉施設】&#10;有形固定資産減価償却率最大値テキスト"/>
        <xdr:cNvSpPr txBox="1"/>
      </xdr:nvSpPr>
      <xdr:spPr>
        <a:xfrm>
          <a:off x="4673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83" name="直線コネクタ 282"/>
        <xdr:cNvCxnSpPr/>
      </xdr:nvCxnSpPr>
      <xdr:spPr>
        <a:xfrm>
          <a:off x="4546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35940</xdr:rowOff>
    </xdr:from>
    <xdr:ext cx="405111" cy="259045"/>
    <xdr:sp macro="" textlink="">
      <xdr:nvSpPr>
        <xdr:cNvPr id="284" name="【福祉施設】&#10;有形固定資産減価償却率平均値テキスト"/>
        <xdr:cNvSpPr txBox="1"/>
      </xdr:nvSpPr>
      <xdr:spPr>
        <a:xfrm>
          <a:off x="4673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85" name="フローチャート: 判断 284"/>
        <xdr:cNvSpPr/>
      </xdr:nvSpPr>
      <xdr:spPr>
        <a:xfrm>
          <a:off x="4584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86" name="フローチャート: 判断 285"/>
        <xdr:cNvSpPr/>
      </xdr:nvSpPr>
      <xdr:spPr>
        <a:xfrm>
          <a:off x="3746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87" name="フローチャート: 判断 286"/>
        <xdr:cNvSpPr/>
      </xdr:nvSpPr>
      <xdr:spPr>
        <a:xfrm>
          <a:off x="2857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288" name="フローチャート: 判断 287"/>
        <xdr:cNvSpPr/>
      </xdr:nvSpPr>
      <xdr:spPr>
        <a:xfrm>
          <a:off x="1968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289" name="フローチャート: 判断 288"/>
        <xdr:cNvSpPr/>
      </xdr:nvSpPr>
      <xdr:spPr>
        <a:xfrm>
          <a:off x="1079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xdr:rowOff>
    </xdr:from>
    <xdr:to>
      <xdr:col>24</xdr:col>
      <xdr:colOff>114300</xdr:colOff>
      <xdr:row>81</xdr:row>
      <xdr:rowOff>116658</xdr:rowOff>
    </xdr:to>
    <xdr:sp macro="" textlink="">
      <xdr:nvSpPr>
        <xdr:cNvPr id="295" name="楕円 294"/>
        <xdr:cNvSpPr/>
      </xdr:nvSpPr>
      <xdr:spPr>
        <a:xfrm>
          <a:off x="45847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37935</xdr:rowOff>
    </xdr:from>
    <xdr:ext cx="405111" cy="259045"/>
    <xdr:sp macro="" textlink="">
      <xdr:nvSpPr>
        <xdr:cNvPr id="296" name="【福祉施設】&#10;有形固定資産減価償却率該当値テキスト"/>
        <xdr:cNvSpPr txBox="1"/>
      </xdr:nvSpPr>
      <xdr:spPr>
        <a:xfrm>
          <a:off x="4673600" y="1375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144055</xdr:rowOff>
    </xdr:from>
    <xdr:to>
      <xdr:col>20</xdr:col>
      <xdr:colOff>38100</xdr:colOff>
      <xdr:row>81</xdr:row>
      <xdr:rowOff>74205</xdr:rowOff>
    </xdr:to>
    <xdr:sp macro="" textlink="">
      <xdr:nvSpPr>
        <xdr:cNvPr id="297" name="楕円 296"/>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23405</xdr:rowOff>
    </xdr:from>
    <xdr:to>
      <xdr:col>24</xdr:col>
      <xdr:colOff>63500</xdr:colOff>
      <xdr:row>81</xdr:row>
      <xdr:rowOff>65858</xdr:rowOff>
    </xdr:to>
    <xdr:cxnSp macro="">
      <xdr:nvCxnSpPr>
        <xdr:cNvPr id="298" name="直線コネクタ 297"/>
        <xdr:cNvCxnSpPr/>
      </xdr:nvCxnSpPr>
      <xdr:spPr>
        <a:xfrm>
          <a:off x="3797300" y="13910855"/>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85271</xdr:rowOff>
    </xdr:from>
    <xdr:to>
      <xdr:col>15</xdr:col>
      <xdr:colOff>101600</xdr:colOff>
      <xdr:row>81</xdr:row>
      <xdr:rowOff>15421</xdr:rowOff>
    </xdr:to>
    <xdr:sp macro="" textlink="">
      <xdr:nvSpPr>
        <xdr:cNvPr id="299" name="楕円 298"/>
        <xdr:cNvSpPr/>
      </xdr:nvSpPr>
      <xdr:spPr>
        <a:xfrm>
          <a:off x="2857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136071</xdr:rowOff>
    </xdr:from>
    <xdr:to>
      <xdr:col>19</xdr:col>
      <xdr:colOff>177800</xdr:colOff>
      <xdr:row>81</xdr:row>
      <xdr:rowOff>23405</xdr:rowOff>
    </xdr:to>
    <xdr:cxnSp macro="">
      <xdr:nvCxnSpPr>
        <xdr:cNvPr id="300" name="直線コネクタ 299"/>
        <xdr:cNvCxnSpPr/>
      </xdr:nvCxnSpPr>
      <xdr:spPr>
        <a:xfrm>
          <a:off x="2908300" y="138520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1" name="楕円 300"/>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136071</xdr:rowOff>
    </xdr:to>
    <xdr:cxnSp macro="">
      <xdr:nvCxnSpPr>
        <xdr:cNvPr id="302" name="直線コネクタ 301"/>
        <xdr:cNvCxnSpPr/>
      </xdr:nvCxnSpPr>
      <xdr:spPr>
        <a:xfrm>
          <a:off x="2019300" y="137998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117583</xdr:rowOff>
    </xdr:from>
    <xdr:ext cx="405111" cy="259045"/>
    <xdr:sp macro="" textlink="">
      <xdr:nvSpPr>
        <xdr:cNvPr id="303" name="n_1aveValue【福祉施設】&#10;有形固定資産減価償却率"/>
        <xdr:cNvSpPr txBox="1"/>
      </xdr:nvSpPr>
      <xdr:spPr>
        <a:xfrm>
          <a:off x="35820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04" name="n_2aveValue【福祉施設】&#10;有形固定資産減価償却率"/>
        <xdr:cNvSpPr txBox="1"/>
      </xdr:nvSpPr>
      <xdr:spPr>
        <a:xfrm>
          <a:off x="2705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65332</xdr:rowOff>
    </xdr:from>
    <xdr:ext cx="405111" cy="259045"/>
    <xdr:sp macro="" textlink="">
      <xdr:nvSpPr>
        <xdr:cNvPr id="305" name="n_3aveValue【福祉施設】&#10;有形固定資産減価償却率"/>
        <xdr:cNvSpPr txBox="1"/>
      </xdr:nvSpPr>
      <xdr:spPr>
        <a:xfrm>
          <a:off x="1816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06" name="n_4aveValue【福祉施設】&#10;有形固定資産減価償却率"/>
        <xdr:cNvSpPr txBox="1"/>
      </xdr:nvSpPr>
      <xdr:spPr>
        <a:xfrm>
          <a:off x="927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90732</xdr:rowOff>
    </xdr:from>
    <xdr:ext cx="405111" cy="259045"/>
    <xdr:sp macro="" textlink="">
      <xdr:nvSpPr>
        <xdr:cNvPr id="307" name="n_1mainValue【福祉施設】&#10;有形固定資産減価償却率"/>
        <xdr:cNvSpPr txBox="1"/>
      </xdr:nvSpPr>
      <xdr:spPr>
        <a:xfrm>
          <a:off x="3582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31948</xdr:rowOff>
    </xdr:from>
    <xdr:ext cx="405111" cy="259045"/>
    <xdr:sp macro="" textlink="">
      <xdr:nvSpPr>
        <xdr:cNvPr id="308" name="n_2mainValue【福祉施設】&#10;有形固定資産減価償却率"/>
        <xdr:cNvSpPr txBox="1"/>
      </xdr:nvSpPr>
      <xdr:spPr>
        <a:xfrm>
          <a:off x="2705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09" name="n_3main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0" name="直線コネクタ 31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1" name="テキスト ボックス 32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2" name="直線コネクタ 32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3" name="テキスト ボックス 32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4" name="直線コネクタ 32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5" name="テキスト ボックス 32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6" name="直線コネクタ 32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7" name="テキスト ボックス 32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8" name="直線コネクタ 32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9" name="テキスト ボックス 32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0" name="直線コネクタ 32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1" name="テキスト ボックス 33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35" name="直線コネクタ 334"/>
        <xdr:cNvCxnSpPr/>
      </xdr:nvCxnSpPr>
      <xdr:spPr>
        <a:xfrm flipV="1">
          <a:off x="10476865" y="133458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36" name="【福祉施設】&#10;一人当たり面積最小値テキスト"/>
        <xdr:cNvSpPr txBox="1"/>
      </xdr:nvSpPr>
      <xdr:spPr>
        <a:xfrm>
          <a:off x="105156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37" name="直線コネクタ 336"/>
        <xdr:cNvCxnSpPr/>
      </xdr:nvCxnSpPr>
      <xdr:spPr>
        <a:xfrm>
          <a:off x="10388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38"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39" name="直線コネクタ 338"/>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40" name="【福祉施設】&#10;一人当たり面積平均値テキスト"/>
        <xdr:cNvSpPr txBox="1"/>
      </xdr:nvSpPr>
      <xdr:spPr>
        <a:xfrm>
          <a:off x="10515600" y="1410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41" name="フローチャート: 判断 340"/>
        <xdr:cNvSpPr/>
      </xdr:nvSpPr>
      <xdr:spPr>
        <a:xfrm>
          <a:off x="10426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42" name="フローチャート: 判断 341"/>
        <xdr:cNvSpPr/>
      </xdr:nvSpPr>
      <xdr:spPr>
        <a:xfrm>
          <a:off x="9588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43" name="フローチャート: 判断 342"/>
        <xdr:cNvSpPr/>
      </xdr:nvSpPr>
      <xdr:spPr>
        <a:xfrm>
          <a:off x="8699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44" name="フローチャート: 判断 343"/>
        <xdr:cNvSpPr/>
      </xdr:nvSpPr>
      <xdr:spPr>
        <a:xfrm>
          <a:off x="7810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45" name="フローチャート: 判断 344"/>
        <xdr:cNvSpPr/>
      </xdr:nvSpPr>
      <xdr:spPr>
        <a:xfrm>
          <a:off x="692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19957</xdr:rowOff>
    </xdr:from>
    <xdr:to>
      <xdr:col>55</xdr:col>
      <xdr:colOff>50800</xdr:colOff>
      <xdr:row>80</xdr:row>
      <xdr:rowOff>121557</xdr:rowOff>
    </xdr:to>
    <xdr:sp macro="" textlink="">
      <xdr:nvSpPr>
        <xdr:cNvPr id="351" name="楕円 350"/>
        <xdr:cNvSpPr/>
      </xdr:nvSpPr>
      <xdr:spPr>
        <a:xfrm>
          <a:off x="104267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42834</xdr:rowOff>
    </xdr:from>
    <xdr:ext cx="469744" cy="259045"/>
    <xdr:sp macro="" textlink="">
      <xdr:nvSpPr>
        <xdr:cNvPr id="352" name="【福祉施設】&#10;一人当たり面積該当値テキスト"/>
        <xdr:cNvSpPr txBox="1"/>
      </xdr:nvSpPr>
      <xdr:spPr>
        <a:xfrm>
          <a:off x="10515600" y="1358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19957</xdr:rowOff>
    </xdr:from>
    <xdr:to>
      <xdr:col>50</xdr:col>
      <xdr:colOff>165100</xdr:colOff>
      <xdr:row>80</xdr:row>
      <xdr:rowOff>121557</xdr:rowOff>
    </xdr:to>
    <xdr:sp macro="" textlink="">
      <xdr:nvSpPr>
        <xdr:cNvPr id="353" name="楕円 352"/>
        <xdr:cNvSpPr/>
      </xdr:nvSpPr>
      <xdr:spPr>
        <a:xfrm>
          <a:off x="9588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70757</xdr:rowOff>
    </xdr:from>
    <xdr:to>
      <xdr:col>55</xdr:col>
      <xdr:colOff>0</xdr:colOff>
      <xdr:row>80</xdr:row>
      <xdr:rowOff>70757</xdr:rowOff>
    </xdr:to>
    <xdr:cxnSp macro="">
      <xdr:nvCxnSpPr>
        <xdr:cNvPr id="354" name="直線コネクタ 353"/>
        <xdr:cNvCxnSpPr/>
      </xdr:nvCxnSpPr>
      <xdr:spPr>
        <a:xfrm>
          <a:off x="9639300" y="13786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19957</xdr:rowOff>
    </xdr:from>
    <xdr:to>
      <xdr:col>46</xdr:col>
      <xdr:colOff>38100</xdr:colOff>
      <xdr:row>80</xdr:row>
      <xdr:rowOff>121557</xdr:rowOff>
    </xdr:to>
    <xdr:sp macro="" textlink="">
      <xdr:nvSpPr>
        <xdr:cNvPr id="355" name="楕円 354"/>
        <xdr:cNvSpPr/>
      </xdr:nvSpPr>
      <xdr:spPr>
        <a:xfrm>
          <a:off x="8699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70757</xdr:rowOff>
    </xdr:from>
    <xdr:to>
      <xdr:col>50</xdr:col>
      <xdr:colOff>114300</xdr:colOff>
      <xdr:row>80</xdr:row>
      <xdr:rowOff>70757</xdr:rowOff>
    </xdr:to>
    <xdr:cxnSp macro="">
      <xdr:nvCxnSpPr>
        <xdr:cNvPr id="356" name="直線コネクタ 355"/>
        <xdr:cNvCxnSpPr/>
      </xdr:nvCxnSpPr>
      <xdr:spPr>
        <a:xfrm>
          <a:off x="8750300" y="1378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19957</xdr:rowOff>
    </xdr:from>
    <xdr:to>
      <xdr:col>41</xdr:col>
      <xdr:colOff>101600</xdr:colOff>
      <xdr:row>80</xdr:row>
      <xdr:rowOff>121557</xdr:rowOff>
    </xdr:to>
    <xdr:sp macro="" textlink="">
      <xdr:nvSpPr>
        <xdr:cNvPr id="357" name="楕円 356"/>
        <xdr:cNvSpPr/>
      </xdr:nvSpPr>
      <xdr:spPr>
        <a:xfrm>
          <a:off x="7810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70757</xdr:rowOff>
    </xdr:from>
    <xdr:to>
      <xdr:col>45</xdr:col>
      <xdr:colOff>177800</xdr:colOff>
      <xdr:row>80</xdr:row>
      <xdr:rowOff>70757</xdr:rowOff>
    </xdr:to>
    <xdr:cxnSp macro="">
      <xdr:nvCxnSpPr>
        <xdr:cNvPr id="358" name="直線コネクタ 357"/>
        <xdr:cNvCxnSpPr/>
      </xdr:nvCxnSpPr>
      <xdr:spPr>
        <a:xfrm>
          <a:off x="7861300" y="1378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59" name="n_1aveValue【福祉施設】&#10;一人当たり面積"/>
        <xdr:cNvSpPr txBox="1"/>
      </xdr:nvSpPr>
      <xdr:spPr>
        <a:xfrm>
          <a:off x="93917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60" name="n_2aveValue【福祉施設】&#10;一人当たり面積"/>
        <xdr:cNvSpPr txBox="1"/>
      </xdr:nvSpPr>
      <xdr:spPr>
        <a:xfrm>
          <a:off x="8515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61" name="n_3aveValue【福祉施設】&#10;一人当たり面積"/>
        <xdr:cNvSpPr txBox="1"/>
      </xdr:nvSpPr>
      <xdr:spPr>
        <a:xfrm>
          <a:off x="7626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62" name="n_4aveValue【福祉施設】&#10;一人当たり面積"/>
        <xdr:cNvSpPr txBox="1"/>
      </xdr:nvSpPr>
      <xdr:spPr>
        <a:xfrm>
          <a:off x="6737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138084</xdr:rowOff>
    </xdr:from>
    <xdr:ext cx="469744" cy="259045"/>
    <xdr:sp macro="" textlink="">
      <xdr:nvSpPr>
        <xdr:cNvPr id="363" name="n_1mainValue【福祉施設】&#10;一人当たり面積"/>
        <xdr:cNvSpPr txBox="1"/>
      </xdr:nvSpPr>
      <xdr:spPr>
        <a:xfrm>
          <a:off x="93917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138084</xdr:rowOff>
    </xdr:from>
    <xdr:ext cx="469744" cy="259045"/>
    <xdr:sp macro="" textlink="">
      <xdr:nvSpPr>
        <xdr:cNvPr id="364" name="n_2mainValue【福祉施設】&#10;一人当たり面積"/>
        <xdr:cNvSpPr txBox="1"/>
      </xdr:nvSpPr>
      <xdr:spPr>
        <a:xfrm>
          <a:off x="8515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138084</xdr:rowOff>
    </xdr:from>
    <xdr:ext cx="469744" cy="259045"/>
    <xdr:sp macro="" textlink="">
      <xdr:nvSpPr>
        <xdr:cNvPr id="365" name="n_3mainValue【福祉施設】&#10;一人当たり面積"/>
        <xdr:cNvSpPr txBox="1"/>
      </xdr:nvSpPr>
      <xdr:spPr>
        <a:xfrm>
          <a:off x="7626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7" name="直線コネクタ 37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78" name="テキスト ボックス 377"/>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9" name="直線コネクタ 37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0" name="テキスト ボックス 37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1" name="直線コネクタ 38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2" name="テキスト ボックス 38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3" name="直線コネクタ 38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4" name="テキスト ボックス 38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6" name="テキスト ボックス 38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388" name="直線コネクタ 387"/>
        <xdr:cNvCxnSpPr/>
      </xdr:nvCxnSpPr>
      <xdr:spPr>
        <a:xfrm flipV="1">
          <a:off x="4634865" y="17090898"/>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89"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0" name="直線コネクタ 38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391" name="【市民会館】&#10;有形固定資産減価償却率最大値テキスト"/>
        <xdr:cNvSpPr txBox="1"/>
      </xdr:nvSpPr>
      <xdr:spPr>
        <a:xfrm>
          <a:off x="4673600" y="1686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392" name="直線コネクタ 391"/>
        <xdr:cNvCxnSpPr/>
      </xdr:nvCxnSpPr>
      <xdr:spPr>
        <a:xfrm>
          <a:off x="4546600" y="1709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99840</xdr:rowOff>
    </xdr:from>
    <xdr:ext cx="405111" cy="259045"/>
    <xdr:sp macro="" textlink="">
      <xdr:nvSpPr>
        <xdr:cNvPr id="393" name="【市民会館】&#10;有形固定資産減価償却率平均値テキスト"/>
        <xdr:cNvSpPr txBox="1"/>
      </xdr:nvSpPr>
      <xdr:spPr>
        <a:xfrm>
          <a:off x="4673600" y="1741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394" name="フローチャート: 判断 393"/>
        <xdr:cNvSpPr/>
      </xdr:nvSpPr>
      <xdr:spPr>
        <a:xfrm>
          <a:off x="45847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395" name="フローチャート: 判断 394"/>
        <xdr:cNvSpPr/>
      </xdr:nvSpPr>
      <xdr:spPr>
        <a:xfrm>
          <a:off x="3746500" y="1740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396" name="フローチャート: 判断 395"/>
        <xdr:cNvSpPr/>
      </xdr:nvSpPr>
      <xdr:spPr>
        <a:xfrm>
          <a:off x="28575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397" name="フローチャート: 判断 396"/>
        <xdr:cNvSpPr/>
      </xdr:nvSpPr>
      <xdr:spPr>
        <a:xfrm>
          <a:off x="1968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398" name="フローチャート: 判断 397"/>
        <xdr:cNvSpPr/>
      </xdr:nvSpPr>
      <xdr:spPr>
        <a:xfrm>
          <a:off x="1079500" y="1744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18542</xdr:rowOff>
    </xdr:from>
    <xdr:to>
      <xdr:col>24</xdr:col>
      <xdr:colOff>114300</xdr:colOff>
      <xdr:row>101</xdr:row>
      <xdr:rowOff>120142</xdr:rowOff>
    </xdr:to>
    <xdr:sp macro="" textlink="">
      <xdr:nvSpPr>
        <xdr:cNvPr id="404" name="楕円 403"/>
        <xdr:cNvSpPr/>
      </xdr:nvSpPr>
      <xdr:spPr>
        <a:xfrm>
          <a:off x="45847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41419</xdr:rowOff>
    </xdr:from>
    <xdr:ext cx="405111" cy="259045"/>
    <xdr:sp macro="" textlink="">
      <xdr:nvSpPr>
        <xdr:cNvPr id="405" name="【市民会館】&#10;有形固定資産減価償却率該当値テキスト"/>
        <xdr:cNvSpPr txBox="1"/>
      </xdr:nvSpPr>
      <xdr:spPr>
        <a:xfrm>
          <a:off x="4673600" y="1718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148844</xdr:rowOff>
    </xdr:from>
    <xdr:to>
      <xdr:col>20</xdr:col>
      <xdr:colOff>38100</xdr:colOff>
      <xdr:row>101</xdr:row>
      <xdr:rowOff>78994</xdr:rowOff>
    </xdr:to>
    <xdr:sp macro="" textlink="">
      <xdr:nvSpPr>
        <xdr:cNvPr id="406" name="楕円 405"/>
        <xdr:cNvSpPr/>
      </xdr:nvSpPr>
      <xdr:spPr>
        <a:xfrm>
          <a:off x="37465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28194</xdr:rowOff>
    </xdr:from>
    <xdr:to>
      <xdr:col>24</xdr:col>
      <xdr:colOff>63500</xdr:colOff>
      <xdr:row>101</xdr:row>
      <xdr:rowOff>69342</xdr:rowOff>
    </xdr:to>
    <xdr:cxnSp macro="">
      <xdr:nvCxnSpPr>
        <xdr:cNvPr id="407" name="直線コネクタ 406"/>
        <xdr:cNvCxnSpPr/>
      </xdr:nvCxnSpPr>
      <xdr:spPr>
        <a:xfrm>
          <a:off x="3797300" y="173446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130556</xdr:rowOff>
    </xdr:from>
    <xdr:to>
      <xdr:col>15</xdr:col>
      <xdr:colOff>101600</xdr:colOff>
      <xdr:row>101</xdr:row>
      <xdr:rowOff>60706</xdr:rowOff>
    </xdr:to>
    <xdr:sp macro="" textlink="">
      <xdr:nvSpPr>
        <xdr:cNvPr id="408" name="楕円 407"/>
        <xdr:cNvSpPr/>
      </xdr:nvSpPr>
      <xdr:spPr>
        <a:xfrm>
          <a:off x="28575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9906</xdr:rowOff>
    </xdr:from>
    <xdr:to>
      <xdr:col>19</xdr:col>
      <xdr:colOff>177800</xdr:colOff>
      <xdr:row>101</xdr:row>
      <xdr:rowOff>28194</xdr:rowOff>
    </xdr:to>
    <xdr:cxnSp macro="">
      <xdr:nvCxnSpPr>
        <xdr:cNvPr id="409" name="直線コネクタ 408"/>
        <xdr:cNvCxnSpPr/>
      </xdr:nvCxnSpPr>
      <xdr:spPr>
        <a:xfrm>
          <a:off x="2908300" y="17326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93980</xdr:rowOff>
    </xdr:from>
    <xdr:to>
      <xdr:col>10</xdr:col>
      <xdr:colOff>165100</xdr:colOff>
      <xdr:row>101</xdr:row>
      <xdr:rowOff>24130</xdr:rowOff>
    </xdr:to>
    <xdr:sp macro="" textlink="">
      <xdr:nvSpPr>
        <xdr:cNvPr id="410" name="楕円 409"/>
        <xdr:cNvSpPr/>
      </xdr:nvSpPr>
      <xdr:spPr>
        <a:xfrm>
          <a:off x="1968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144780</xdr:rowOff>
    </xdr:from>
    <xdr:to>
      <xdr:col>15</xdr:col>
      <xdr:colOff>50800</xdr:colOff>
      <xdr:row>101</xdr:row>
      <xdr:rowOff>9906</xdr:rowOff>
    </xdr:to>
    <xdr:cxnSp macro="">
      <xdr:nvCxnSpPr>
        <xdr:cNvPr id="411" name="直線コネクタ 410"/>
        <xdr:cNvCxnSpPr/>
      </xdr:nvCxnSpPr>
      <xdr:spPr>
        <a:xfrm>
          <a:off x="2019300" y="17289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6114</xdr:rowOff>
    </xdr:from>
    <xdr:ext cx="405111" cy="259045"/>
    <xdr:sp macro="" textlink="">
      <xdr:nvSpPr>
        <xdr:cNvPr id="412" name="n_1aveValue【市民会館】&#10;有形固定資産減価償却率"/>
        <xdr:cNvSpPr txBox="1"/>
      </xdr:nvSpPr>
      <xdr:spPr>
        <a:xfrm>
          <a:off x="3582044" y="174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19829</xdr:rowOff>
    </xdr:from>
    <xdr:ext cx="405111" cy="259045"/>
    <xdr:sp macro="" textlink="">
      <xdr:nvSpPr>
        <xdr:cNvPr id="413" name="n_2aveValue【市民会館】&#10;有形固定資産減価償却率"/>
        <xdr:cNvSpPr txBox="1"/>
      </xdr:nvSpPr>
      <xdr:spPr>
        <a:xfrm>
          <a:off x="2705744" y="1750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163847</xdr:rowOff>
    </xdr:from>
    <xdr:ext cx="405111" cy="259045"/>
    <xdr:sp macro="" textlink="">
      <xdr:nvSpPr>
        <xdr:cNvPr id="414" name="n_3aveValue【市民会館】&#10;有形固定資産減価償却率"/>
        <xdr:cNvSpPr txBox="1"/>
      </xdr:nvSpPr>
      <xdr:spPr>
        <a:xfrm>
          <a:off x="181674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15" name="n_4aveValue【市民会館】&#10;有形固定資産減価償却率"/>
        <xdr:cNvSpPr txBox="1"/>
      </xdr:nvSpPr>
      <xdr:spPr>
        <a:xfrm>
          <a:off x="927744" y="1722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95521</xdr:rowOff>
    </xdr:from>
    <xdr:ext cx="405111" cy="259045"/>
    <xdr:sp macro="" textlink="">
      <xdr:nvSpPr>
        <xdr:cNvPr id="416" name="n_1mainValue【市民会館】&#10;有形固定資産減価償却率"/>
        <xdr:cNvSpPr txBox="1"/>
      </xdr:nvSpPr>
      <xdr:spPr>
        <a:xfrm>
          <a:off x="3582044" y="170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77233</xdr:rowOff>
    </xdr:from>
    <xdr:ext cx="405111" cy="259045"/>
    <xdr:sp macro="" textlink="">
      <xdr:nvSpPr>
        <xdr:cNvPr id="417" name="n_2mainValue【市民会館】&#10;有形固定資産減価償却率"/>
        <xdr:cNvSpPr txBox="1"/>
      </xdr:nvSpPr>
      <xdr:spPr>
        <a:xfrm>
          <a:off x="2705744" y="1705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40657</xdr:rowOff>
    </xdr:from>
    <xdr:ext cx="405111" cy="259045"/>
    <xdr:sp macro="" textlink="">
      <xdr:nvSpPr>
        <xdr:cNvPr id="418" name="n_3mainValue【市民会館】&#10;有形固定資産減価償却率"/>
        <xdr:cNvSpPr txBox="1"/>
      </xdr:nvSpPr>
      <xdr:spPr>
        <a:xfrm>
          <a:off x="18167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9" name="直線コネクタ 42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0" name="テキスト ボックス 42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3" name="直線コネクタ 43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4" name="テキスト ボックス 43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38" name="直線コネクタ 437"/>
        <xdr:cNvCxnSpPr/>
      </xdr:nvCxnSpPr>
      <xdr:spPr>
        <a:xfrm flipV="1">
          <a:off x="10476865" y="17198339"/>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39" name="【市民会館】&#10;一人当たり面積最小値テキスト"/>
        <xdr:cNvSpPr txBox="1"/>
      </xdr:nvSpPr>
      <xdr:spPr>
        <a:xfrm>
          <a:off x="10515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40" name="直線コネクタ 439"/>
        <xdr:cNvCxnSpPr/>
      </xdr:nvCxnSpPr>
      <xdr:spPr>
        <a:xfrm>
          <a:off x="10388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41"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42" name="直線コネクタ 441"/>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4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44" name="フローチャート: 判断 44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5" name="フローチャート: 判断 444"/>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46" name="フローチャート: 判断 445"/>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47" name="フローチャート: 判断 446"/>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48" name="フローチャート: 判断 447"/>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25400</xdr:rowOff>
    </xdr:from>
    <xdr:to>
      <xdr:col>55</xdr:col>
      <xdr:colOff>50800</xdr:colOff>
      <xdr:row>105</xdr:row>
      <xdr:rowOff>127000</xdr:rowOff>
    </xdr:to>
    <xdr:sp macro="" textlink="">
      <xdr:nvSpPr>
        <xdr:cNvPr id="454" name="楕円 453"/>
        <xdr:cNvSpPr/>
      </xdr:nvSpPr>
      <xdr:spPr>
        <a:xfrm>
          <a:off x="10426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3827</xdr:rowOff>
    </xdr:from>
    <xdr:ext cx="469744" cy="259045"/>
    <xdr:sp macro="" textlink="">
      <xdr:nvSpPr>
        <xdr:cNvPr id="455" name="【市民会館】&#10;一人当たり面積該当値テキスト"/>
        <xdr:cNvSpPr txBox="1"/>
      </xdr:nvSpPr>
      <xdr:spPr>
        <a:xfrm>
          <a:off x="105156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19686</xdr:rowOff>
    </xdr:from>
    <xdr:to>
      <xdr:col>50</xdr:col>
      <xdr:colOff>165100</xdr:colOff>
      <xdr:row>105</xdr:row>
      <xdr:rowOff>121286</xdr:rowOff>
    </xdr:to>
    <xdr:sp macro="" textlink="">
      <xdr:nvSpPr>
        <xdr:cNvPr id="456" name="楕円 455"/>
        <xdr:cNvSpPr/>
      </xdr:nvSpPr>
      <xdr:spPr>
        <a:xfrm>
          <a:off x="9588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70486</xdr:rowOff>
    </xdr:from>
    <xdr:to>
      <xdr:col>55</xdr:col>
      <xdr:colOff>0</xdr:colOff>
      <xdr:row>105</xdr:row>
      <xdr:rowOff>76200</xdr:rowOff>
    </xdr:to>
    <xdr:cxnSp macro="">
      <xdr:nvCxnSpPr>
        <xdr:cNvPr id="457" name="直線コネクタ 456"/>
        <xdr:cNvCxnSpPr/>
      </xdr:nvCxnSpPr>
      <xdr:spPr>
        <a:xfrm>
          <a:off x="9639300" y="180727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25400</xdr:rowOff>
    </xdr:from>
    <xdr:to>
      <xdr:col>46</xdr:col>
      <xdr:colOff>38100</xdr:colOff>
      <xdr:row>105</xdr:row>
      <xdr:rowOff>127000</xdr:rowOff>
    </xdr:to>
    <xdr:sp macro="" textlink="">
      <xdr:nvSpPr>
        <xdr:cNvPr id="458" name="楕円 457"/>
        <xdr:cNvSpPr/>
      </xdr:nvSpPr>
      <xdr:spPr>
        <a:xfrm>
          <a:off x="869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70486</xdr:rowOff>
    </xdr:from>
    <xdr:to>
      <xdr:col>50</xdr:col>
      <xdr:colOff>114300</xdr:colOff>
      <xdr:row>105</xdr:row>
      <xdr:rowOff>76200</xdr:rowOff>
    </xdr:to>
    <xdr:cxnSp macro="">
      <xdr:nvCxnSpPr>
        <xdr:cNvPr id="459" name="直線コネクタ 458"/>
        <xdr:cNvCxnSpPr/>
      </xdr:nvCxnSpPr>
      <xdr:spPr>
        <a:xfrm flipV="1">
          <a:off x="8750300" y="180727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楕円 459"/>
        <xdr:cNvSpPr/>
      </xdr:nvSpPr>
      <xdr:spPr>
        <a:xfrm>
          <a:off x="781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59055</xdr:rowOff>
    </xdr:from>
    <xdr:to>
      <xdr:col>45</xdr:col>
      <xdr:colOff>177800</xdr:colOff>
      <xdr:row>105</xdr:row>
      <xdr:rowOff>76200</xdr:rowOff>
    </xdr:to>
    <xdr:cxnSp macro="">
      <xdr:nvCxnSpPr>
        <xdr:cNvPr id="461" name="直線コネクタ 460"/>
        <xdr:cNvCxnSpPr/>
      </xdr:nvCxnSpPr>
      <xdr:spPr>
        <a:xfrm>
          <a:off x="7861300" y="18061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2"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63"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64" name="n_3aveValue【市民会館】&#10;一人当たり面積"/>
        <xdr:cNvSpPr txBox="1"/>
      </xdr:nvSpPr>
      <xdr:spPr>
        <a:xfrm>
          <a:off x="7626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65" name="n_4aveValue【市民会館】&#10;一人当たり面積"/>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112413</xdr:rowOff>
    </xdr:from>
    <xdr:ext cx="469744" cy="259045"/>
    <xdr:sp macro="" textlink="">
      <xdr:nvSpPr>
        <xdr:cNvPr id="466" name="n_1main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118127</xdr:rowOff>
    </xdr:from>
    <xdr:ext cx="469744" cy="259045"/>
    <xdr:sp macro="" textlink="">
      <xdr:nvSpPr>
        <xdr:cNvPr id="467" name="n_2mainValue【市民会館】&#10;一人当たり面積"/>
        <xdr:cNvSpPr txBox="1"/>
      </xdr:nvSpPr>
      <xdr:spPr>
        <a:xfrm>
          <a:off x="8515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68" name="n_3main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9" name="テキスト ボックス 4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1" name="テキスト ボックス 48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493" name="直線コネクタ 492"/>
        <xdr:cNvCxnSpPr/>
      </xdr:nvCxnSpPr>
      <xdr:spPr>
        <a:xfrm flipV="1">
          <a:off x="16318864" y="59207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94" name="【一般廃棄物処理施設】&#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95" name="直線コネクタ 49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496" name="【一般廃棄物処理施設】&#10;有形固定資産減価償却率最大値テキスト"/>
        <xdr:cNvSpPr txBox="1"/>
      </xdr:nvSpPr>
      <xdr:spPr>
        <a:xfrm>
          <a:off x="16357600"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497" name="直線コネクタ 496"/>
        <xdr:cNvCxnSpPr/>
      </xdr:nvCxnSpPr>
      <xdr:spPr>
        <a:xfrm>
          <a:off x="16230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55897</xdr:rowOff>
    </xdr:from>
    <xdr:ext cx="405111" cy="259045"/>
    <xdr:sp macro="" textlink="">
      <xdr:nvSpPr>
        <xdr:cNvPr id="498" name="【一般廃棄物処理施設】&#10;有形固定資産減価償却率平均値テキスト"/>
        <xdr:cNvSpPr txBox="1"/>
      </xdr:nvSpPr>
      <xdr:spPr>
        <a:xfrm>
          <a:off x="16357600" y="6570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499" name="フローチャート: 判断 498"/>
        <xdr:cNvSpPr/>
      </xdr:nvSpPr>
      <xdr:spPr>
        <a:xfrm>
          <a:off x="162687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00" name="フローチャート: 判断 499"/>
        <xdr:cNvSpPr/>
      </xdr:nvSpPr>
      <xdr:spPr>
        <a:xfrm>
          <a:off x="15430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01" name="フローチャート: 判断 500"/>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02" name="フローチャート: 判断 501"/>
        <xdr:cNvSpPr/>
      </xdr:nvSpPr>
      <xdr:spPr>
        <a:xfrm>
          <a:off x="13652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03" name="フローチャート: 判断 502"/>
        <xdr:cNvSpPr/>
      </xdr:nvSpPr>
      <xdr:spPr>
        <a:xfrm>
          <a:off x="1276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25400</xdr:rowOff>
    </xdr:from>
    <xdr:to>
      <xdr:col>85</xdr:col>
      <xdr:colOff>177800</xdr:colOff>
      <xdr:row>40</xdr:row>
      <xdr:rowOff>127000</xdr:rowOff>
    </xdr:to>
    <xdr:sp macro="" textlink="">
      <xdr:nvSpPr>
        <xdr:cNvPr id="509" name="楕円 508"/>
        <xdr:cNvSpPr/>
      </xdr:nvSpPr>
      <xdr:spPr>
        <a:xfrm>
          <a:off x="16268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3827</xdr:rowOff>
    </xdr:from>
    <xdr:ext cx="405111" cy="259045"/>
    <xdr:sp macro="" textlink="">
      <xdr:nvSpPr>
        <xdr:cNvPr id="510" name="【一般廃棄物処理施設】&#10;有形固定資産減価償却率該当値テキスト"/>
        <xdr:cNvSpPr txBox="1"/>
      </xdr:nvSpPr>
      <xdr:spPr>
        <a:xfrm>
          <a:off x="16357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109220</xdr:rowOff>
    </xdr:from>
    <xdr:to>
      <xdr:col>81</xdr:col>
      <xdr:colOff>101600</xdr:colOff>
      <xdr:row>40</xdr:row>
      <xdr:rowOff>39370</xdr:rowOff>
    </xdr:to>
    <xdr:sp macro="" textlink="">
      <xdr:nvSpPr>
        <xdr:cNvPr id="511" name="楕円 510"/>
        <xdr:cNvSpPr/>
      </xdr:nvSpPr>
      <xdr:spPr>
        <a:xfrm>
          <a:off x="1543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160020</xdr:rowOff>
    </xdr:from>
    <xdr:to>
      <xdr:col>85</xdr:col>
      <xdr:colOff>127000</xdr:colOff>
      <xdr:row>40</xdr:row>
      <xdr:rowOff>76200</xdr:rowOff>
    </xdr:to>
    <xdr:cxnSp macro="">
      <xdr:nvCxnSpPr>
        <xdr:cNvPr id="512" name="直線コネクタ 511"/>
        <xdr:cNvCxnSpPr/>
      </xdr:nvCxnSpPr>
      <xdr:spPr>
        <a:xfrm>
          <a:off x="15481300" y="68465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513" name="楕円 512"/>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160020</xdr:rowOff>
    </xdr:to>
    <xdr:cxnSp macro="">
      <xdr:nvCxnSpPr>
        <xdr:cNvPr id="514" name="直線コネクタ 513"/>
        <xdr:cNvCxnSpPr/>
      </xdr:nvCxnSpPr>
      <xdr:spPr>
        <a:xfrm>
          <a:off x="14592300" y="67665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17780</xdr:rowOff>
    </xdr:from>
    <xdr:to>
      <xdr:col>72</xdr:col>
      <xdr:colOff>38100</xdr:colOff>
      <xdr:row>39</xdr:row>
      <xdr:rowOff>119380</xdr:rowOff>
    </xdr:to>
    <xdr:sp macro="" textlink="">
      <xdr:nvSpPr>
        <xdr:cNvPr id="515" name="楕円 514"/>
        <xdr:cNvSpPr/>
      </xdr:nvSpPr>
      <xdr:spPr>
        <a:xfrm>
          <a:off x="1365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39</xdr:row>
      <xdr:rowOff>80010</xdr:rowOff>
    </xdr:to>
    <xdr:cxnSp macro="">
      <xdr:nvCxnSpPr>
        <xdr:cNvPr id="516" name="直線コネクタ 515"/>
        <xdr:cNvCxnSpPr/>
      </xdr:nvCxnSpPr>
      <xdr:spPr>
        <a:xfrm>
          <a:off x="13703300" y="6755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124477</xdr:rowOff>
    </xdr:from>
    <xdr:ext cx="405111" cy="259045"/>
    <xdr:sp macro="" textlink="">
      <xdr:nvSpPr>
        <xdr:cNvPr id="517" name="n_1aveValue【一般廃棄物処理施設】&#10;有形固定資産減価償却率"/>
        <xdr:cNvSpPr txBox="1"/>
      </xdr:nvSpPr>
      <xdr:spPr>
        <a:xfrm>
          <a:off x="152660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518" name="n_2aveValue【一般廃棄物処理施設】&#10;有形固定資産減価償却率"/>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124477</xdr:rowOff>
    </xdr:from>
    <xdr:ext cx="405111" cy="259045"/>
    <xdr:sp macro="" textlink="">
      <xdr:nvSpPr>
        <xdr:cNvPr id="519" name="n_3aveValue【一般廃棄物処理施設】&#10;有形固定資産減価償却率"/>
        <xdr:cNvSpPr txBox="1"/>
      </xdr:nvSpPr>
      <xdr:spPr>
        <a:xfrm>
          <a:off x="13500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20" name="n_4aveValue【一般廃棄物処理施設】&#10;有形固定資産減価償却率"/>
        <xdr:cNvSpPr txBox="1"/>
      </xdr:nvSpPr>
      <xdr:spPr>
        <a:xfrm>
          <a:off x="12611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30497</xdr:rowOff>
    </xdr:from>
    <xdr:ext cx="405111" cy="259045"/>
    <xdr:sp macro="" textlink="">
      <xdr:nvSpPr>
        <xdr:cNvPr id="521" name="n_1mainValue【一般廃棄物処理施設】&#10;有形固定資産減価償却率"/>
        <xdr:cNvSpPr txBox="1"/>
      </xdr:nvSpPr>
      <xdr:spPr>
        <a:xfrm>
          <a:off x="152660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522" name="n_2mainValue【一般廃棄物処理施設】&#10;有形固定資産減価償却率"/>
        <xdr:cNvSpPr txBox="1"/>
      </xdr:nvSpPr>
      <xdr:spPr>
        <a:xfrm>
          <a:off x="14389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110507</xdr:rowOff>
    </xdr:from>
    <xdr:ext cx="405111" cy="259045"/>
    <xdr:sp macro="" textlink="">
      <xdr:nvSpPr>
        <xdr:cNvPr id="523" name="n_3mainValue【一般廃棄物処理施設】&#10;有形固定資産減価償却率"/>
        <xdr:cNvSpPr txBox="1"/>
      </xdr:nvSpPr>
      <xdr:spPr>
        <a:xfrm>
          <a:off x="13500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34" name="テキスト ボックス 533"/>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35" name="直線コネクタ 5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36" name="テキスト ボックス 53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7" name="直線コネクタ 5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8" name="テキスト ボックス 53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9" name="直線コネクタ 5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40" name="テキスト ボックス 53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1" name="直線コネクタ 5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2" name="テキスト ボックス 54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3" name="直線コネクタ 5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4" name="テキスト ボックス 54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48" name="直線コネクタ 547"/>
        <xdr:cNvCxnSpPr/>
      </xdr:nvCxnSpPr>
      <xdr:spPr>
        <a:xfrm flipV="1">
          <a:off x="22160864" y="5802039"/>
          <a:ext cx="0" cy="14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49" name="【一般廃棄物処理施設】&#10;一人当たり有形固定資産（償却資産）額最小値テキスト"/>
        <xdr:cNvSpPr txBox="1"/>
      </xdr:nvSpPr>
      <xdr:spPr>
        <a:xfrm>
          <a:off x="22199600" y="723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50" name="直線コネクタ 549"/>
        <xdr:cNvCxnSpPr/>
      </xdr:nvCxnSpPr>
      <xdr:spPr>
        <a:xfrm>
          <a:off x="22072600" y="722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51" name="【一般廃棄物処理施設】&#10;一人当たり有形固定資産（償却資産）額最大値テキスト"/>
        <xdr:cNvSpPr txBox="1"/>
      </xdr:nvSpPr>
      <xdr:spPr>
        <a:xfrm>
          <a:off x="22199600" y="557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52" name="直線コネクタ 551"/>
        <xdr:cNvCxnSpPr/>
      </xdr:nvCxnSpPr>
      <xdr:spPr>
        <a:xfrm>
          <a:off x="22072600" y="580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128668</xdr:rowOff>
    </xdr:from>
    <xdr:ext cx="534377" cy="259045"/>
    <xdr:sp macro="" textlink="">
      <xdr:nvSpPr>
        <xdr:cNvPr id="553" name="【一般廃棄物処理施設】&#10;一人当たり有形固定資産（償却資産）額平均値テキスト"/>
        <xdr:cNvSpPr txBox="1"/>
      </xdr:nvSpPr>
      <xdr:spPr>
        <a:xfrm>
          <a:off x="22199600" y="630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54" name="フローチャート: 判断 553"/>
        <xdr:cNvSpPr/>
      </xdr:nvSpPr>
      <xdr:spPr>
        <a:xfrm>
          <a:off x="22110700" y="64494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55" name="フローチャート: 判断 554"/>
        <xdr:cNvSpPr/>
      </xdr:nvSpPr>
      <xdr:spPr>
        <a:xfrm>
          <a:off x="21272500" y="64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56" name="フローチャート: 判断 555"/>
        <xdr:cNvSpPr/>
      </xdr:nvSpPr>
      <xdr:spPr>
        <a:xfrm>
          <a:off x="20383500" y="642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57" name="フローチャート: 判断 556"/>
        <xdr:cNvSpPr/>
      </xdr:nvSpPr>
      <xdr:spPr>
        <a:xfrm>
          <a:off x="19494500" y="6430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58" name="フローチャート: 判断 557"/>
        <xdr:cNvSpPr/>
      </xdr:nvSpPr>
      <xdr:spPr>
        <a:xfrm>
          <a:off x="18605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170104</xdr:rowOff>
    </xdr:from>
    <xdr:to>
      <xdr:col>116</xdr:col>
      <xdr:colOff>114300</xdr:colOff>
      <xdr:row>38</xdr:row>
      <xdr:rowOff>100254</xdr:rowOff>
    </xdr:to>
    <xdr:sp macro="" textlink="">
      <xdr:nvSpPr>
        <xdr:cNvPr id="564" name="楕円 563"/>
        <xdr:cNvSpPr/>
      </xdr:nvSpPr>
      <xdr:spPr>
        <a:xfrm>
          <a:off x="22110700" y="65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148531</xdr:rowOff>
    </xdr:from>
    <xdr:ext cx="534377" cy="259045"/>
    <xdr:sp macro="" textlink="">
      <xdr:nvSpPr>
        <xdr:cNvPr id="565" name="【一般廃棄物処理施設】&#10;一人当たり有形固定資産（償却資産）額該当値テキスト"/>
        <xdr:cNvSpPr txBox="1"/>
      </xdr:nvSpPr>
      <xdr:spPr>
        <a:xfrm>
          <a:off x="22199600" y="649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164732</xdr:rowOff>
    </xdr:from>
    <xdr:to>
      <xdr:col>112</xdr:col>
      <xdr:colOff>38100</xdr:colOff>
      <xdr:row>38</xdr:row>
      <xdr:rowOff>94882</xdr:rowOff>
    </xdr:to>
    <xdr:sp macro="" textlink="">
      <xdr:nvSpPr>
        <xdr:cNvPr id="566" name="楕円 565"/>
        <xdr:cNvSpPr/>
      </xdr:nvSpPr>
      <xdr:spPr>
        <a:xfrm>
          <a:off x="21272500" y="65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44082</xdr:rowOff>
    </xdr:from>
    <xdr:to>
      <xdr:col>116</xdr:col>
      <xdr:colOff>63500</xdr:colOff>
      <xdr:row>38</xdr:row>
      <xdr:rowOff>49454</xdr:rowOff>
    </xdr:to>
    <xdr:cxnSp macro="">
      <xdr:nvCxnSpPr>
        <xdr:cNvPr id="567" name="直線コネクタ 566"/>
        <xdr:cNvCxnSpPr/>
      </xdr:nvCxnSpPr>
      <xdr:spPr>
        <a:xfrm>
          <a:off x="21323300" y="6559182"/>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168504</xdr:rowOff>
    </xdr:from>
    <xdr:to>
      <xdr:col>107</xdr:col>
      <xdr:colOff>101600</xdr:colOff>
      <xdr:row>38</xdr:row>
      <xdr:rowOff>98654</xdr:rowOff>
    </xdr:to>
    <xdr:sp macro="" textlink="">
      <xdr:nvSpPr>
        <xdr:cNvPr id="568" name="楕円 567"/>
        <xdr:cNvSpPr/>
      </xdr:nvSpPr>
      <xdr:spPr>
        <a:xfrm>
          <a:off x="20383500" y="65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44082</xdr:rowOff>
    </xdr:from>
    <xdr:to>
      <xdr:col>111</xdr:col>
      <xdr:colOff>177800</xdr:colOff>
      <xdr:row>38</xdr:row>
      <xdr:rowOff>47854</xdr:rowOff>
    </xdr:to>
    <xdr:cxnSp macro="">
      <xdr:nvCxnSpPr>
        <xdr:cNvPr id="569" name="直線コネクタ 568"/>
        <xdr:cNvCxnSpPr/>
      </xdr:nvCxnSpPr>
      <xdr:spPr>
        <a:xfrm flipV="1">
          <a:off x="20434300" y="655918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28639</xdr:rowOff>
    </xdr:from>
    <xdr:to>
      <xdr:col>102</xdr:col>
      <xdr:colOff>165100</xdr:colOff>
      <xdr:row>38</xdr:row>
      <xdr:rowOff>130239</xdr:rowOff>
    </xdr:to>
    <xdr:sp macro="" textlink="">
      <xdr:nvSpPr>
        <xdr:cNvPr id="570" name="楕円 569"/>
        <xdr:cNvSpPr/>
      </xdr:nvSpPr>
      <xdr:spPr>
        <a:xfrm>
          <a:off x="19494500" y="65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47854</xdr:rowOff>
    </xdr:from>
    <xdr:to>
      <xdr:col>107</xdr:col>
      <xdr:colOff>50800</xdr:colOff>
      <xdr:row>38</xdr:row>
      <xdr:rowOff>79439</xdr:rowOff>
    </xdr:to>
    <xdr:cxnSp macro="">
      <xdr:nvCxnSpPr>
        <xdr:cNvPr id="571" name="直線コネクタ 570"/>
        <xdr:cNvCxnSpPr/>
      </xdr:nvCxnSpPr>
      <xdr:spPr>
        <a:xfrm flipV="1">
          <a:off x="19545300" y="6562954"/>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26808</xdr:rowOff>
    </xdr:from>
    <xdr:ext cx="534377" cy="259045"/>
    <xdr:sp macro="" textlink="">
      <xdr:nvSpPr>
        <xdr:cNvPr id="572" name="n_1aveValue【一般廃棄物処理施設】&#10;一人当たり有形固定資産（償却資産）額"/>
        <xdr:cNvSpPr txBox="1"/>
      </xdr:nvSpPr>
      <xdr:spPr>
        <a:xfrm>
          <a:off x="21043411" y="61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32828</xdr:rowOff>
    </xdr:from>
    <xdr:ext cx="534377" cy="259045"/>
    <xdr:sp macro="" textlink="">
      <xdr:nvSpPr>
        <xdr:cNvPr id="573" name="n_2aveValue【一般廃棄物処理施設】&#10;一人当たり有形固定資産（償却資産）額"/>
        <xdr:cNvSpPr txBox="1"/>
      </xdr:nvSpPr>
      <xdr:spPr>
        <a:xfrm>
          <a:off x="20167111" y="620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33837</xdr:rowOff>
    </xdr:from>
    <xdr:ext cx="534377" cy="259045"/>
    <xdr:sp macro="" textlink="">
      <xdr:nvSpPr>
        <xdr:cNvPr id="574" name="n_3aveValue【一般廃棄物処理施設】&#10;一人当たり有形固定資産（償却資産）額"/>
        <xdr:cNvSpPr txBox="1"/>
      </xdr:nvSpPr>
      <xdr:spPr>
        <a:xfrm>
          <a:off x="19278111" y="62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575" name="n_4aveValue【一般廃棄物処理施設】&#10;一人当たり有形固定資産（償却資産）額"/>
        <xdr:cNvSpPr txBox="1"/>
      </xdr:nvSpPr>
      <xdr:spPr>
        <a:xfrm>
          <a:off x="183891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86009</xdr:rowOff>
    </xdr:from>
    <xdr:ext cx="534377" cy="259045"/>
    <xdr:sp macro="" textlink="">
      <xdr:nvSpPr>
        <xdr:cNvPr id="576" name="n_1mainValue【一般廃棄物処理施設】&#10;一人当たり有形固定資産（償却資産）額"/>
        <xdr:cNvSpPr txBox="1"/>
      </xdr:nvSpPr>
      <xdr:spPr>
        <a:xfrm>
          <a:off x="21043411" y="660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89781</xdr:rowOff>
    </xdr:from>
    <xdr:ext cx="534377" cy="259045"/>
    <xdr:sp macro="" textlink="">
      <xdr:nvSpPr>
        <xdr:cNvPr id="577" name="n_2mainValue【一般廃棄物処理施設】&#10;一人当たり有形固定資産（償却資産）額"/>
        <xdr:cNvSpPr txBox="1"/>
      </xdr:nvSpPr>
      <xdr:spPr>
        <a:xfrm>
          <a:off x="20167111" y="66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121366</xdr:rowOff>
    </xdr:from>
    <xdr:ext cx="534377" cy="259045"/>
    <xdr:sp macro="" textlink="">
      <xdr:nvSpPr>
        <xdr:cNvPr id="578" name="n_3mainValue【一般廃棄物処理施設】&#10;一人当たり有形固定資産（償却資産）額"/>
        <xdr:cNvSpPr txBox="1"/>
      </xdr:nvSpPr>
      <xdr:spPr>
        <a:xfrm>
          <a:off x="19278111" y="66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9" name="テキスト ボックス 5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0" name="直線コネクタ 5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1" name="テキスト ボックス 5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2" name="直線コネクタ 5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3" name="テキスト ボックス 5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4" name="直線コネクタ 5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5" name="テキスト ボックス 5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6" name="直線コネクタ 5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7" name="テキスト ボックス 5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8" name="直線コネクタ 5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9" name="テキスト ボックス 5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0" name="直線コネクタ 5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1" name="テキスト ボックス 6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3" name="テキスト ボックス 6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05" name="直線コネクタ 604"/>
        <xdr:cNvCxnSpPr/>
      </xdr:nvCxnSpPr>
      <xdr:spPr>
        <a:xfrm flipV="1">
          <a:off x="16318864" y="9464040"/>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0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07" name="直線コネクタ 60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08"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09" name="直線コネクタ 608"/>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38661</xdr:rowOff>
    </xdr:from>
    <xdr:ext cx="405111" cy="259045"/>
    <xdr:sp macro="" textlink="">
      <xdr:nvSpPr>
        <xdr:cNvPr id="610" name="【保健センター・保健所】&#10;有形固定資産減価償却率平均値テキスト"/>
        <xdr:cNvSpPr txBox="1"/>
      </xdr:nvSpPr>
      <xdr:spPr>
        <a:xfrm>
          <a:off x="16357600" y="9982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11" name="フローチャート: 判断 610"/>
        <xdr:cNvSpPr/>
      </xdr:nvSpPr>
      <xdr:spPr>
        <a:xfrm>
          <a:off x="16268700" y="1000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12" name="フローチャート: 判断 611"/>
        <xdr:cNvSpPr/>
      </xdr:nvSpPr>
      <xdr:spPr>
        <a:xfrm>
          <a:off x="15430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13" name="フローチャート: 判断 612"/>
        <xdr:cNvSpPr/>
      </xdr:nvSpPr>
      <xdr:spPr>
        <a:xfrm>
          <a:off x="14541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14" name="フローチャート: 判断 613"/>
        <xdr:cNvSpPr/>
      </xdr:nvSpPr>
      <xdr:spPr>
        <a:xfrm>
          <a:off x="13652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15" name="フローチャート: 判断 614"/>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161472</xdr:rowOff>
    </xdr:from>
    <xdr:to>
      <xdr:col>85</xdr:col>
      <xdr:colOff>177800</xdr:colOff>
      <xdr:row>57</xdr:row>
      <xdr:rowOff>91622</xdr:rowOff>
    </xdr:to>
    <xdr:sp macro="" textlink="">
      <xdr:nvSpPr>
        <xdr:cNvPr id="621" name="楕円 620"/>
        <xdr:cNvSpPr/>
      </xdr:nvSpPr>
      <xdr:spPr>
        <a:xfrm>
          <a:off x="162687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12899</xdr:rowOff>
    </xdr:from>
    <xdr:ext cx="405111" cy="259045"/>
    <xdr:sp macro="" textlink="">
      <xdr:nvSpPr>
        <xdr:cNvPr id="622" name="【保健センター・保健所】&#10;有形固定資産減価償却率該当値テキスト"/>
        <xdr:cNvSpPr txBox="1"/>
      </xdr:nvSpPr>
      <xdr:spPr>
        <a:xfrm>
          <a:off x="16357600" y="961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92891</xdr:rowOff>
    </xdr:from>
    <xdr:to>
      <xdr:col>81</xdr:col>
      <xdr:colOff>101600</xdr:colOff>
      <xdr:row>57</xdr:row>
      <xdr:rowOff>23041</xdr:rowOff>
    </xdr:to>
    <xdr:sp macro="" textlink="">
      <xdr:nvSpPr>
        <xdr:cNvPr id="623" name="楕円 622"/>
        <xdr:cNvSpPr/>
      </xdr:nvSpPr>
      <xdr:spPr>
        <a:xfrm>
          <a:off x="15430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143691</xdr:rowOff>
    </xdr:from>
    <xdr:to>
      <xdr:col>85</xdr:col>
      <xdr:colOff>127000</xdr:colOff>
      <xdr:row>57</xdr:row>
      <xdr:rowOff>40822</xdr:rowOff>
    </xdr:to>
    <xdr:cxnSp macro="">
      <xdr:nvCxnSpPr>
        <xdr:cNvPr id="624" name="直線コネクタ 623"/>
        <xdr:cNvCxnSpPr/>
      </xdr:nvCxnSpPr>
      <xdr:spPr>
        <a:xfrm>
          <a:off x="15481300" y="974489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27577</xdr:rowOff>
    </xdr:from>
    <xdr:to>
      <xdr:col>76</xdr:col>
      <xdr:colOff>165100</xdr:colOff>
      <xdr:row>56</xdr:row>
      <xdr:rowOff>129177</xdr:rowOff>
    </xdr:to>
    <xdr:sp macro="" textlink="">
      <xdr:nvSpPr>
        <xdr:cNvPr id="625" name="楕円 624"/>
        <xdr:cNvSpPr/>
      </xdr:nvSpPr>
      <xdr:spPr>
        <a:xfrm>
          <a:off x="14541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78377</xdr:rowOff>
    </xdr:from>
    <xdr:to>
      <xdr:col>81</xdr:col>
      <xdr:colOff>50800</xdr:colOff>
      <xdr:row>56</xdr:row>
      <xdr:rowOff>143691</xdr:rowOff>
    </xdr:to>
    <xdr:cxnSp macro="">
      <xdr:nvCxnSpPr>
        <xdr:cNvPr id="626" name="直線コネクタ 625"/>
        <xdr:cNvCxnSpPr/>
      </xdr:nvCxnSpPr>
      <xdr:spPr>
        <a:xfrm>
          <a:off x="14592300" y="967957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130447</xdr:rowOff>
    </xdr:from>
    <xdr:to>
      <xdr:col>72</xdr:col>
      <xdr:colOff>38100</xdr:colOff>
      <xdr:row>56</xdr:row>
      <xdr:rowOff>60597</xdr:rowOff>
    </xdr:to>
    <xdr:sp macro="" textlink="">
      <xdr:nvSpPr>
        <xdr:cNvPr id="627" name="楕円 626"/>
        <xdr:cNvSpPr/>
      </xdr:nvSpPr>
      <xdr:spPr>
        <a:xfrm>
          <a:off x="13652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9797</xdr:rowOff>
    </xdr:from>
    <xdr:to>
      <xdr:col>76</xdr:col>
      <xdr:colOff>114300</xdr:colOff>
      <xdr:row>56</xdr:row>
      <xdr:rowOff>78377</xdr:rowOff>
    </xdr:to>
    <xdr:cxnSp macro="">
      <xdr:nvCxnSpPr>
        <xdr:cNvPr id="628" name="直線コネクタ 627"/>
        <xdr:cNvCxnSpPr/>
      </xdr:nvCxnSpPr>
      <xdr:spPr>
        <a:xfrm>
          <a:off x="13703300" y="96109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58255</xdr:rowOff>
    </xdr:from>
    <xdr:ext cx="405111" cy="259045"/>
    <xdr:sp macro="" textlink="">
      <xdr:nvSpPr>
        <xdr:cNvPr id="629" name="n_1aveValue【保健センター・保健所】&#10;有形固定資産減価償却率"/>
        <xdr:cNvSpPr txBox="1"/>
      </xdr:nvSpPr>
      <xdr:spPr>
        <a:xfrm>
          <a:off x="15266044" y="1000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45193</xdr:rowOff>
    </xdr:from>
    <xdr:ext cx="405111" cy="259045"/>
    <xdr:sp macro="" textlink="">
      <xdr:nvSpPr>
        <xdr:cNvPr id="630" name="n_2aveValue【保健センター・保健所】&#10;有形固定資産減価償却率"/>
        <xdr:cNvSpPr txBox="1"/>
      </xdr:nvSpPr>
      <xdr:spPr>
        <a:xfrm>
          <a:off x="14389744" y="998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32130</xdr:rowOff>
    </xdr:from>
    <xdr:ext cx="405111" cy="259045"/>
    <xdr:sp macro="" textlink="">
      <xdr:nvSpPr>
        <xdr:cNvPr id="631" name="n_3aveValue【保健センター・保健所】&#10;有形固定資産減価償却率"/>
        <xdr:cNvSpPr txBox="1"/>
      </xdr:nvSpPr>
      <xdr:spPr>
        <a:xfrm>
          <a:off x="13500744" y="997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32"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39568</xdr:rowOff>
    </xdr:from>
    <xdr:ext cx="405111" cy="259045"/>
    <xdr:sp macro="" textlink="">
      <xdr:nvSpPr>
        <xdr:cNvPr id="633" name="n_1mainValue【保健センター・保健所】&#10;有形固定資産減価償却率"/>
        <xdr:cNvSpPr txBox="1"/>
      </xdr:nvSpPr>
      <xdr:spPr>
        <a:xfrm>
          <a:off x="15266044"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145704</xdr:rowOff>
    </xdr:from>
    <xdr:ext cx="405111" cy="259045"/>
    <xdr:sp macro="" textlink="">
      <xdr:nvSpPr>
        <xdr:cNvPr id="634" name="n_2mainValue【保健センター・保健所】&#10;有形固定資産減価償却率"/>
        <xdr:cNvSpPr txBox="1"/>
      </xdr:nvSpPr>
      <xdr:spPr>
        <a:xfrm>
          <a:off x="143897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77124</xdr:rowOff>
    </xdr:from>
    <xdr:ext cx="405111" cy="259045"/>
    <xdr:sp macro="" textlink="">
      <xdr:nvSpPr>
        <xdr:cNvPr id="635" name="n_3mainValue【保健センター・保健所】&#10;有形固定資産減価償却率"/>
        <xdr:cNvSpPr txBox="1"/>
      </xdr:nvSpPr>
      <xdr:spPr>
        <a:xfrm>
          <a:off x="13500744" y="933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59" name="直線コネクタ 658"/>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60"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61" name="直線コネクタ 66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62" name="【保健センター・保健所】&#10;一人当たり面積最大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63" name="直線コネクタ 662"/>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64" name="【保健センター・保健所】&#10;一人当たり面積平均値テキスト"/>
        <xdr:cNvSpPr txBox="1"/>
      </xdr:nvSpPr>
      <xdr:spPr>
        <a:xfrm>
          <a:off x="22199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65" name="フローチャート: 判断 664"/>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66" name="フローチャート: 判断 665"/>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67" name="フローチャート: 判断 666"/>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68" name="フローチャート: 判断 667"/>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669" name="フローチャート: 判断 668"/>
        <xdr:cNvSpPr/>
      </xdr:nvSpPr>
      <xdr:spPr>
        <a:xfrm>
          <a:off x="18605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75" name="楕円 674"/>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676"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677" name="楕円 676"/>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678" name="直線コネクタ 677"/>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79" name="楕円 678"/>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76200</xdr:rowOff>
    </xdr:to>
    <xdr:cxnSp macro="">
      <xdr:nvCxnSpPr>
        <xdr:cNvPr id="680" name="直線コネクタ 679"/>
        <xdr:cNvCxnSpPr/>
      </xdr:nvCxnSpPr>
      <xdr:spPr>
        <a:xfrm>
          <a:off x="20434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81" name="楕円 680"/>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682" name="直線コネクタ 681"/>
        <xdr:cNvCxnSpPr/>
      </xdr:nvCxnSpPr>
      <xdr:spPr>
        <a:xfrm>
          <a:off x="19545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83"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684"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85"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686" name="n_4aveValue【保健センター・保健所】&#10;一人当たり面積"/>
        <xdr:cNvSpPr txBox="1"/>
      </xdr:nvSpPr>
      <xdr:spPr>
        <a:xfrm>
          <a:off x="18421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87"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88"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689"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00" name="テキスト ボックス 69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1" name="直線コネクタ 70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2" name="テキスト ボックス 70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3" name="直線コネクタ 70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4" name="テキスト ボックス 70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5" name="直線コネクタ 70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6" name="テキスト ボックス 70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7" name="直線コネクタ 70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8" name="テキスト ボックス 70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0" name="テキスト ボックス 70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12" name="直線コネクタ 711"/>
        <xdr:cNvCxnSpPr/>
      </xdr:nvCxnSpPr>
      <xdr:spPr>
        <a:xfrm flipV="1">
          <a:off x="16318864" y="13370052"/>
          <a:ext cx="0" cy="146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13" name="【消防施設】&#10;有形固定資産減価償却率最小値テキスト"/>
        <xdr:cNvSpPr txBox="1"/>
      </xdr:nvSpPr>
      <xdr:spPr>
        <a:xfrm>
          <a:off x="163576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14" name="直線コネクタ 713"/>
        <xdr:cNvCxnSpPr/>
      </xdr:nvCxnSpPr>
      <xdr:spPr>
        <a:xfrm>
          <a:off x="16230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15" name="【消防施設】&#10;有形固定資産減価償却率最大値テキスト"/>
        <xdr:cNvSpPr txBox="1"/>
      </xdr:nvSpPr>
      <xdr:spPr>
        <a:xfrm>
          <a:off x="16357600" y="1314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16" name="直線コネクタ 715"/>
        <xdr:cNvCxnSpPr/>
      </xdr:nvCxnSpPr>
      <xdr:spPr>
        <a:xfrm>
          <a:off x="16230600" y="133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17" name="【消防施設】&#10;有形固定資産減価償却率平均値テキスト"/>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18" name="フローチャート: 判断 717"/>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19" name="フローチャート: 判断 718"/>
        <xdr:cNvSpPr/>
      </xdr:nvSpPr>
      <xdr:spPr>
        <a:xfrm>
          <a:off x="15430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20" name="フローチャート: 判断 719"/>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21" name="フローチャート: 判断 720"/>
        <xdr:cNvSpPr/>
      </xdr:nvSpPr>
      <xdr:spPr>
        <a:xfrm>
          <a:off x="13652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22" name="フローチャート: 判断 721"/>
        <xdr:cNvSpPr/>
      </xdr:nvSpPr>
      <xdr:spPr>
        <a:xfrm>
          <a:off x="12763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19304</xdr:rowOff>
    </xdr:from>
    <xdr:to>
      <xdr:col>85</xdr:col>
      <xdr:colOff>177800</xdr:colOff>
      <xdr:row>84</xdr:row>
      <xdr:rowOff>120904</xdr:rowOff>
    </xdr:to>
    <xdr:sp macro="" textlink="">
      <xdr:nvSpPr>
        <xdr:cNvPr id="728" name="楕円 727"/>
        <xdr:cNvSpPr/>
      </xdr:nvSpPr>
      <xdr:spPr>
        <a:xfrm>
          <a:off x="16268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169181</xdr:rowOff>
    </xdr:from>
    <xdr:ext cx="405111" cy="259045"/>
    <xdr:sp macro="" textlink="">
      <xdr:nvSpPr>
        <xdr:cNvPr id="729" name="【消防施設】&#10;有形固定資産減価償却率該当値テキスト"/>
        <xdr:cNvSpPr txBox="1"/>
      </xdr:nvSpPr>
      <xdr:spPr>
        <a:xfrm>
          <a:off x="16357600"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46737</xdr:rowOff>
    </xdr:from>
    <xdr:to>
      <xdr:col>81</xdr:col>
      <xdr:colOff>101600</xdr:colOff>
      <xdr:row>84</xdr:row>
      <xdr:rowOff>148337</xdr:rowOff>
    </xdr:to>
    <xdr:sp macro="" textlink="">
      <xdr:nvSpPr>
        <xdr:cNvPr id="730" name="楕円 729"/>
        <xdr:cNvSpPr/>
      </xdr:nvSpPr>
      <xdr:spPr>
        <a:xfrm>
          <a:off x="15430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70104</xdr:rowOff>
    </xdr:from>
    <xdr:to>
      <xdr:col>85</xdr:col>
      <xdr:colOff>127000</xdr:colOff>
      <xdr:row>84</xdr:row>
      <xdr:rowOff>97537</xdr:rowOff>
    </xdr:to>
    <xdr:cxnSp macro="">
      <xdr:nvCxnSpPr>
        <xdr:cNvPr id="731" name="直線コネクタ 730"/>
        <xdr:cNvCxnSpPr/>
      </xdr:nvCxnSpPr>
      <xdr:spPr>
        <a:xfrm flipV="1">
          <a:off x="15481300" y="144719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5587</xdr:rowOff>
    </xdr:from>
    <xdr:to>
      <xdr:col>76</xdr:col>
      <xdr:colOff>165100</xdr:colOff>
      <xdr:row>84</xdr:row>
      <xdr:rowOff>107187</xdr:rowOff>
    </xdr:to>
    <xdr:sp macro="" textlink="">
      <xdr:nvSpPr>
        <xdr:cNvPr id="732" name="楕円 731"/>
        <xdr:cNvSpPr/>
      </xdr:nvSpPr>
      <xdr:spPr>
        <a:xfrm>
          <a:off x="14541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56387</xdr:rowOff>
    </xdr:from>
    <xdr:to>
      <xdr:col>81</xdr:col>
      <xdr:colOff>50800</xdr:colOff>
      <xdr:row>84</xdr:row>
      <xdr:rowOff>97537</xdr:rowOff>
    </xdr:to>
    <xdr:cxnSp macro="">
      <xdr:nvCxnSpPr>
        <xdr:cNvPr id="733" name="直線コネクタ 732"/>
        <xdr:cNvCxnSpPr/>
      </xdr:nvCxnSpPr>
      <xdr:spPr>
        <a:xfrm>
          <a:off x="14592300" y="14458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53594</xdr:rowOff>
    </xdr:from>
    <xdr:to>
      <xdr:col>72</xdr:col>
      <xdr:colOff>38100</xdr:colOff>
      <xdr:row>85</xdr:row>
      <xdr:rowOff>155194</xdr:rowOff>
    </xdr:to>
    <xdr:sp macro="" textlink="">
      <xdr:nvSpPr>
        <xdr:cNvPr id="734" name="楕円 733"/>
        <xdr:cNvSpPr/>
      </xdr:nvSpPr>
      <xdr:spPr>
        <a:xfrm>
          <a:off x="1365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56387</xdr:rowOff>
    </xdr:from>
    <xdr:to>
      <xdr:col>76</xdr:col>
      <xdr:colOff>114300</xdr:colOff>
      <xdr:row>85</xdr:row>
      <xdr:rowOff>104394</xdr:rowOff>
    </xdr:to>
    <xdr:cxnSp macro="">
      <xdr:nvCxnSpPr>
        <xdr:cNvPr id="735" name="直線コネクタ 734"/>
        <xdr:cNvCxnSpPr/>
      </xdr:nvCxnSpPr>
      <xdr:spPr>
        <a:xfrm flipV="1">
          <a:off x="13703300" y="14458187"/>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91712</xdr:rowOff>
    </xdr:from>
    <xdr:ext cx="405111" cy="259045"/>
    <xdr:sp macro="" textlink="">
      <xdr:nvSpPr>
        <xdr:cNvPr id="736" name="n_1aveValue【消防施設】&#10;有形固定資産減価償却率"/>
        <xdr:cNvSpPr txBox="1"/>
      </xdr:nvSpPr>
      <xdr:spPr>
        <a:xfrm>
          <a:off x="152660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37" name="n_2ave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50564</xdr:rowOff>
    </xdr:from>
    <xdr:ext cx="405111" cy="259045"/>
    <xdr:sp macro="" textlink="">
      <xdr:nvSpPr>
        <xdr:cNvPr id="738" name="n_3aveValue【消防施設】&#10;有形固定資産減価償却率"/>
        <xdr:cNvSpPr txBox="1"/>
      </xdr:nvSpPr>
      <xdr:spPr>
        <a:xfrm>
          <a:off x="13500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39" name="n_4aveValue【消防施設】&#10;有形固定資産減価償却率"/>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139464</xdr:rowOff>
    </xdr:from>
    <xdr:ext cx="405111" cy="259045"/>
    <xdr:sp macro="" textlink="">
      <xdr:nvSpPr>
        <xdr:cNvPr id="740" name="n_1mainValue【消防施設】&#10;有形固定資産減価償却率"/>
        <xdr:cNvSpPr txBox="1"/>
      </xdr:nvSpPr>
      <xdr:spPr>
        <a:xfrm>
          <a:off x="15266044" y="145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98314</xdr:rowOff>
    </xdr:from>
    <xdr:ext cx="405111" cy="259045"/>
    <xdr:sp macro="" textlink="">
      <xdr:nvSpPr>
        <xdr:cNvPr id="741" name="n_2mainValue【消防施設】&#10;有形固定資産減価償却率"/>
        <xdr:cNvSpPr txBox="1"/>
      </xdr:nvSpPr>
      <xdr:spPr>
        <a:xfrm>
          <a:off x="14389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146321</xdr:rowOff>
    </xdr:from>
    <xdr:ext cx="405111" cy="259045"/>
    <xdr:sp macro="" textlink="">
      <xdr:nvSpPr>
        <xdr:cNvPr id="742" name="n_3mainValue【消防施設】&#10;有形固定資産減価償却率"/>
        <xdr:cNvSpPr txBox="1"/>
      </xdr:nvSpPr>
      <xdr:spPr>
        <a:xfrm>
          <a:off x="135007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3" name="テキスト ボックス 75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4" name="直線コネクタ 7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5" name="テキスト ボックス 7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6" name="直線コネクタ 7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7" name="テキスト ボックス 7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8" name="直線コネクタ 7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9" name="テキスト ボックス 7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0" name="直線コネクタ 7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1" name="テキスト ボックス 7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2" name="直線コネクタ 7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3" name="テキスト ボックス 7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767" name="直線コネクタ 766"/>
        <xdr:cNvCxnSpPr/>
      </xdr:nvCxnSpPr>
      <xdr:spPr>
        <a:xfrm flipV="1">
          <a:off x="22160864" y="1325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68"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69" name="直線コネクタ 768"/>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70" name="【消防施設】&#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71" name="直線コネクタ 77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72" name="【消防施設】&#10;一人当たり面積平均値テキスト"/>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73" name="フローチャート: 判断 772"/>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74" name="フローチャート: 判断 773"/>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775" name="フローチャート: 判断 774"/>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776" name="フローチャート: 判断 775"/>
        <xdr:cNvSpPr/>
      </xdr:nvSpPr>
      <xdr:spPr>
        <a:xfrm>
          <a:off x="19494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777" name="フローチャート: 判断 776"/>
        <xdr:cNvSpPr/>
      </xdr:nvSpPr>
      <xdr:spPr>
        <a:xfrm>
          <a:off x="18605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83" name="楕円 782"/>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784" name="【消防施設】&#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85" name="楕円 784"/>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86" name="直線コネクタ 785"/>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87" name="楕円 786"/>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95250</xdr:rowOff>
    </xdr:to>
    <xdr:cxnSp macro="">
      <xdr:nvCxnSpPr>
        <xdr:cNvPr id="788" name="直線コネクタ 787"/>
        <xdr:cNvCxnSpPr/>
      </xdr:nvCxnSpPr>
      <xdr:spPr>
        <a:xfrm flipV="1">
          <a:off x="20434300" y="1459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89" name="楕円 788"/>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90" name="直線コネクタ 789"/>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91"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92" name="n_2aveValue【消防施設】&#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793" name="n_3aveValue【消防施設】&#10;一人当たり面積"/>
        <xdr:cNvSpPr txBox="1"/>
      </xdr:nvSpPr>
      <xdr:spPr>
        <a:xfrm>
          <a:off x="19310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794" name="n_4aveValue【消防施設】&#10;一人当たり面積"/>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95" name="n_1mainValue【消防施設】&#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96"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97"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8" name="テキスト ボックス 8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9" name="直線コネクタ 8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10" name="テキスト ボックス 8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1" name="直線コネクタ 8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2" name="テキスト ボックス 8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3" name="直線コネクタ 8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4" name="テキスト ボックス 8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5" name="直線コネクタ 8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6" name="テキスト ボックス 81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8" name="テキスト ボックス 8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20" name="直線コネクタ 819"/>
        <xdr:cNvCxnSpPr/>
      </xdr:nvCxnSpPr>
      <xdr:spPr>
        <a:xfrm flipV="1">
          <a:off x="16318864" y="17207485"/>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21" name="【庁舎】&#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22" name="直線コネクタ 821"/>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23" name="【庁舎】&#10;有形固定資産減価償却率最大値テキスト"/>
        <xdr:cNvSpPr txBox="1"/>
      </xdr:nvSpPr>
      <xdr:spPr>
        <a:xfrm>
          <a:off x="16357600" y="1698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24" name="直線コネクタ 823"/>
        <xdr:cNvCxnSpPr/>
      </xdr:nvCxnSpPr>
      <xdr:spPr>
        <a:xfrm>
          <a:off x="16230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825" name="【庁舎】&#10;有形固定資産減価償却率平均値テキスト"/>
        <xdr:cNvSpPr txBox="1"/>
      </xdr:nvSpPr>
      <xdr:spPr>
        <a:xfrm>
          <a:off x="16357600" y="1782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26" name="フローチャート: 判断 825"/>
        <xdr:cNvSpPr/>
      </xdr:nvSpPr>
      <xdr:spPr>
        <a:xfrm>
          <a:off x="16268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27" name="フローチャート: 判断 826"/>
        <xdr:cNvSpPr/>
      </xdr:nvSpPr>
      <xdr:spPr>
        <a:xfrm>
          <a:off x="15430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28" name="フローチャート: 判断 827"/>
        <xdr:cNvSpPr/>
      </xdr:nvSpPr>
      <xdr:spPr>
        <a:xfrm>
          <a:off x="14541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29" name="フローチャート: 判断 828"/>
        <xdr:cNvSpPr/>
      </xdr:nvSpPr>
      <xdr:spPr>
        <a:xfrm>
          <a:off x="13652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30" name="フローチャート: 判断 829"/>
        <xdr:cNvSpPr/>
      </xdr:nvSpPr>
      <xdr:spPr>
        <a:xfrm>
          <a:off x="127635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11685</xdr:rowOff>
    </xdr:from>
    <xdr:to>
      <xdr:col>85</xdr:col>
      <xdr:colOff>177800</xdr:colOff>
      <xdr:row>100</xdr:row>
      <xdr:rowOff>113285</xdr:rowOff>
    </xdr:to>
    <xdr:sp macro="" textlink="">
      <xdr:nvSpPr>
        <xdr:cNvPr id="836" name="楕円 835"/>
        <xdr:cNvSpPr/>
      </xdr:nvSpPr>
      <xdr:spPr>
        <a:xfrm>
          <a:off x="16268700" y="17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136162</xdr:rowOff>
    </xdr:from>
    <xdr:ext cx="405111" cy="259045"/>
    <xdr:sp macro="" textlink="">
      <xdr:nvSpPr>
        <xdr:cNvPr id="837" name="【庁舎】&#10;有形固定資産減価償却率該当値テキスト"/>
        <xdr:cNvSpPr txBox="1"/>
      </xdr:nvSpPr>
      <xdr:spPr>
        <a:xfrm>
          <a:off x="16357600" y="1710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153415</xdr:rowOff>
    </xdr:from>
    <xdr:to>
      <xdr:col>81</xdr:col>
      <xdr:colOff>101600</xdr:colOff>
      <xdr:row>101</xdr:row>
      <xdr:rowOff>83565</xdr:rowOff>
    </xdr:to>
    <xdr:sp macro="" textlink="">
      <xdr:nvSpPr>
        <xdr:cNvPr id="838" name="楕円 837"/>
        <xdr:cNvSpPr/>
      </xdr:nvSpPr>
      <xdr:spPr>
        <a:xfrm>
          <a:off x="1543050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62485</xdr:rowOff>
    </xdr:from>
    <xdr:to>
      <xdr:col>85</xdr:col>
      <xdr:colOff>127000</xdr:colOff>
      <xdr:row>101</xdr:row>
      <xdr:rowOff>32765</xdr:rowOff>
    </xdr:to>
    <xdr:cxnSp macro="">
      <xdr:nvCxnSpPr>
        <xdr:cNvPr id="839" name="直線コネクタ 838"/>
        <xdr:cNvCxnSpPr/>
      </xdr:nvCxnSpPr>
      <xdr:spPr>
        <a:xfrm flipV="1">
          <a:off x="15481300" y="17207485"/>
          <a:ext cx="8382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66548</xdr:rowOff>
    </xdr:from>
    <xdr:to>
      <xdr:col>76</xdr:col>
      <xdr:colOff>165100</xdr:colOff>
      <xdr:row>100</xdr:row>
      <xdr:rowOff>168148</xdr:rowOff>
    </xdr:to>
    <xdr:sp macro="" textlink="">
      <xdr:nvSpPr>
        <xdr:cNvPr id="840" name="楕円 839"/>
        <xdr:cNvSpPr/>
      </xdr:nvSpPr>
      <xdr:spPr>
        <a:xfrm>
          <a:off x="14541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117348</xdr:rowOff>
    </xdr:from>
    <xdr:to>
      <xdr:col>81</xdr:col>
      <xdr:colOff>50800</xdr:colOff>
      <xdr:row>101</xdr:row>
      <xdr:rowOff>32765</xdr:rowOff>
    </xdr:to>
    <xdr:cxnSp macro="">
      <xdr:nvCxnSpPr>
        <xdr:cNvPr id="841" name="直線コネクタ 840"/>
        <xdr:cNvCxnSpPr/>
      </xdr:nvCxnSpPr>
      <xdr:spPr>
        <a:xfrm>
          <a:off x="14592300" y="172623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160274</xdr:rowOff>
    </xdr:from>
    <xdr:to>
      <xdr:col>72</xdr:col>
      <xdr:colOff>38100</xdr:colOff>
      <xdr:row>100</xdr:row>
      <xdr:rowOff>90424</xdr:rowOff>
    </xdr:to>
    <xdr:sp macro="" textlink="">
      <xdr:nvSpPr>
        <xdr:cNvPr id="842" name="楕円 841"/>
        <xdr:cNvSpPr/>
      </xdr:nvSpPr>
      <xdr:spPr>
        <a:xfrm>
          <a:off x="13652500" y="171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39624</xdr:rowOff>
    </xdr:from>
    <xdr:to>
      <xdr:col>76</xdr:col>
      <xdr:colOff>114300</xdr:colOff>
      <xdr:row>100</xdr:row>
      <xdr:rowOff>117348</xdr:rowOff>
    </xdr:to>
    <xdr:cxnSp macro="">
      <xdr:nvCxnSpPr>
        <xdr:cNvPr id="843" name="直線コネクタ 842"/>
        <xdr:cNvCxnSpPr/>
      </xdr:nvCxnSpPr>
      <xdr:spPr>
        <a:xfrm>
          <a:off x="13703300" y="17184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150131</xdr:rowOff>
    </xdr:from>
    <xdr:ext cx="405111" cy="259045"/>
    <xdr:sp macro="" textlink="">
      <xdr:nvSpPr>
        <xdr:cNvPr id="844" name="n_1aveValue【庁舎】&#10;有形固定資産減価償却率"/>
        <xdr:cNvSpPr txBox="1"/>
      </xdr:nvSpPr>
      <xdr:spPr>
        <a:xfrm>
          <a:off x="15266044"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113555</xdr:rowOff>
    </xdr:from>
    <xdr:ext cx="405111" cy="259045"/>
    <xdr:sp macro="" textlink="">
      <xdr:nvSpPr>
        <xdr:cNvPr id="845" name="n_2aveValue【庁舎】&#10;有形固定資産減価償却率"/>
        <xdr:cNvSpPr txBox="1"/>
      </xdr:nvSpPr>
      <xdr:spPr>
        <a:xfrm>
          <a:off x="14389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35831</xdr:rowOff>
    </xdr:from>
    <xdr:ext cx="405111" cy="259045"/>
    <xdr:sp macro="" textlink="">
      <xdr:nvSpPr>
        <xdr:cNvPr id="846" name="n_3aveValue【庁舎】&#10;有形固定資産減価償却率"/>
        <xdr:cNvSpPr txBox="1"/>
      </xdr:nvSpPr>
      <xdr:spPr>
        <a:xfrm>
          <a:off x="135007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79519</xdr:rowOff>
    </xdr:from>
    <xdr:ext cx="405111" cy="259045"/>
    <xdr:sp macro="" textlink="">
      <xdr:nvSpPr>
        <xdr:cNvPr id="847" name="n_4aveValue【庁舎】&#10;有形固定資産減価償却率"/>
        <xdr:cNvSpPr txBox="1"/>
      </xdr:nvSpPr>
      <xdr:spPr>
        <a:xfrm>
          <a:off x="12611744" y="1791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100092</xdr:rowOff>
    </xdr:from>
    <xdr:ext cx="405111" cy="259045"/>
    <xdr:sp macro="" textlink="">
      <xdr:nvSpPr>
        <xdr:cNvPr id="848" name="n_1mainValue【庁舎】&#10;有形固定資産減価償却率"/>
        <xdr:cNvSpPr txBox="1"/>
      </xdr:nvSpPr>
      <xdr:spPr>
        <a:xfrm>
          <a:off x="15266044" y="170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13225</xdr:rowOff>
    </xdr:from>
    <xdr:ext cx="405111" cy="259045"/>
    <xdr:sp macro="" textlink="">
      <xdr:nvSpPr>
        <xdr:cNvPr id="849" name="n_2mainValue【庁舎】&#10;有形固定資産減価償却率"/>
        <xdr:cNvSpPr txBox="1"/>
      </xdr:nvSpPr>
      <xdr:spPr>
        <a:xfrm>
          <a:off x="14389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106951</xdr:rowOff>
    </xdr:from>
    <xdr:ext cx="405111" cy="259045"/>
    <xdr:sp macro="" textlink="">
      <xdr:nvSpPr>
        <xdr:cNvPr id="850" name="n_3mainValue【庁舎】&#10;有形固定資産減価償却率"/>
        <xdr:cNvSpPr txBox="1"/>
      </xdr:nvSpPr>
      <xdr:spPr>
        <a:xfrm>
          <a:off x="13500744" y="1690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1" name="テキスト ボックス 86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62" name="直線コネクタ 861"/>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63" name="テキスト ボックス 862"/>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64" name="直線コネクタ 86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65" name="テキスト ボックス 86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66" name="直線コネクタ 865"/>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67" name="テキスト ボックス 866"/>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70" name="直線コネクタ 869"/>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71" name="テキスト ボックス 870"/>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72" name="直線コネクタ 87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73" name="テキスト ボックス 87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74" name="直線コネクタ 873"/>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75" name="テキスト ボックス 874"/>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879" name="直線コネクタ 878"/>
        <xdr:cNvCxnSpPr/>
      </xdr:nvCxnSpPr>
      <xdr:spPr>
        <a:xfrm flipV="1">
          <a:off x="22160864" y="172307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880" name="【庁舎】&#10;一人当たり面積最小値テキスト"/>
        <xdr:cNvSpPr txBox="1"/>
      </xdr:nvSpPr>
      <xdr:spPr>
        <a:xfrm>
          <a:off x="22199600"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881" name="直線コネクタ 880"/>
        <xdr:cNvCxnSpPr/>
      </xdr:nvCxnSpPr>
      <xdr:spPr>
        <a:xfrm>
          <a:off x="22072600" y="1858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882" name="【庁舎】&#10;一人当たり面積最大値テキスト"/>
        <xdr:cNvSpPr txBox="1"/>
      </xdr:nvSpPr>
      <xdr:spPr>
        <a:xfrm>
          <a:off x="22199600" y="1700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883" name="直線コネクタ 882"/>
        <xdr:cNvCxnSpPr/>
      </xdr:nvCxnSpPr>
      <xdr:spPr>
        <a:xfrm>
          <a:off x="22072600" y="1723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84" name="【庁舎】&#10;一人当たり面積平均値テキスト"/>
        <xdr:cNvSpPr txBox="1"/>
      </xdr:nvSpPr>
      <xdr:spPr>
        <a:xfrm>
          <a:off x="22199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85" name="フローチャート: 判断 884"/>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886" name="フローチャート: 判断 885"/>
        <xdr:cNvSpPr/>
      </xdr:nvSpPr>
      <xdr:spPr>
        <a:xfrm>
          <a:off x="21272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887" name="フローチャート: 判断 886"/>
        <xdr:cNvSpPr/>
      </xdr:nvSpPr>
      <xdr:spPr>
        <a:xfrm>
          <a:off x="20383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888" name="フローチャート: 判断 887"/>
        <xdr:cNvSpPr/>
      </xdr:nvSpPr>
      <xdr:spPr>
        <a:xfrm>
          <a:off x="19494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889" name="フローチャート: 判断 888"/>
        <xdr:cNvSpPr/>
      </xdr:nvSpPr>
      <xdr:spPr>
        <a:xfrm>
          <a:off x="18605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895" name="楕円 894"/>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22877</xdr:rowOff>
    </xdr:from>
    <xdr:ext cx="469744" cy="259045"/>
    <xdr:sp macro="" textlink="">
      <xdr:nvSpPr>
        <xdr:cNvPr id="896" name="【庁舎】&#10;一人当たり面積該当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897" name="楕円 896"/>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66675</xdr:rowOff>
    </xdr:from>
    <xdr:to>
      <xdr:col>116</xdr:col>
      <xdr:colOff>63500</xdr:colOff>
      <xdr:row>107</xdr:row>
      <xdr:rowOff>95250</xdr:rowOff>
    </xdr:to>
    <xdr:cxnSp macro="">
      <xdr:nvCxnSpPr>
        <xdr:cNvPr id="898" name="直線コネクタ 897"/>
        <xdr:cNvCxnSpPr/>
      </xdr:nvCxnSpPr>
      <xdr:spPr>
        <a:xfrm>
          <a:off x="21323300" y="184118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xdr:rowOff>
    </xdr:from>
    <xdr:to>
      <xdr:col>107</xdr:col>
      <xdr:colOff>101600</xdr:colOff>
      <xdr:row>107</xdr:row>
      <xdr:rowOff>117475</xdr:rowOff>
    </xdr:to>
    <xdr:sp macro="" textlink="">
      <xdr:nvSpPr>
        <xdr:cNvPr id="899" name="楕円 898"/>
        <xdr:cNvSpPr/>
      </xdr:nvSpPr>
      <xdr:spPr>
        <a:xfrm>
          <a:off x="2038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66675</xdr:rowOff>
    </xdr:from>
    <xdr:to>
      <xdr:col>111</xdr:col>
      <xdr:colOff>177800</xdr:colOff>
      <xdr:row>107</xdr:row>
      <xdr:rowOff>66675</xdr:rowOff>
    </xdr:to>
    <xdr:cxnSp macro="">
      <xdr:nvCxnSpPr>
        <xdr:cNvPr id="900" name="直線コネクタ 899"/>
        <xdr:cNvCxnSpPr/>
      </xdr:nvCxnSpPr>
      <xdr:spPr>
        <a:xfrm>
          <a:off x="20434300" y="1841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901" name="楕円 900"/>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66675</xdr:rowOff>
    </xdr:to>
    <xdr:cxnSp macro="">
      <xdr:nvCxnSpPr>
        <xdr:cNvPr id="902" name="直線コネクタ 901"/>
        <xdr:cNvCxnSpPr/>
      </xdr:nvCxnSpPr>
      <xdr:spPr>
        <a:xfrm>
          <a:off x="19545300" y="18402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03" name="n_1aveValue【庁舎】&#10;一人当たり面積"/>
        <xdr:cNvSpPr txBox="1"/>
      </xdr:nvSpPr>
      <xdr:spPr>
        <a:xfrm>
          <a:off x="21075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04" name="n_2aveValue【庁舎】&#10;一人当たり面積"/>
        <xdr:cNvSpPr txBox="1"/>
      </xdr:nvSpPr>
      <xdr:spPr>
        <a:xfrm>
          <a:off x="20199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76852</xdr:rowOff>
    </xdr:from>
    <xdr:ext cx="469744" cy="259045"/>
    <xdr:sp macro="" textlink="">
      <xdr:nvSpPr>
        <xdr:cNvPr id="905" name="n_3aveValue【庁舎】&#10;一人当たり面積"/>
        <xdr:cNvSpPr txBox="1"/>
      </xdr:nvSpPr>
      <xdr:spPr>
        <a:xfrm>
          <a:off x="19310427" y="179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06" name="n_4aveValue【庁舎】&#10;一人当たり面積"/>
        <xdr:cNvSpPr txBox="1"/>
      </xdr:nvSpPr>
      <xdr:spPr>
        <a:xfrm>
          <a:off x="18421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907" name="n_1mainValue【庁舎】&#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108602</xdr:rowOff>
    </xdr:from>
    <xdr:ext cx="469744" cy="259045"/>
    <xdr:sp macro="" textlink="">
      <xdr:nvSpPr>
        <xdr:cNvPr id="908" name="n_2mainValue【庁舎】&#10;一人当たり面積"/>
        <xdr:cNvSpPr txBox="1"/>
      </xdr:nvSpPr>
      <xdr:spPr>
        <a:xfrm>
          <a:off x="20199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909" name="n_3mainValue【庁舎】&#10;一人当たり面積"/>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がありますが、これは、新市庁舎の整備や区庁舎の再整備を反映していることによるものです。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基準財政需要額では、社会福祉費や高齢者保健福祉費などの社会保障関係費が増額算定された影響で増額となり、基準財政収入額でも、市町村民税や固定資産税などが増額算定された影響で増額となっていますが、財政力指数は前年と変わらず「</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」となっており、類似団体比較においても比較的高い水準で推移しています。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62230</xdr:rowOff>
    </xdr:from>
    <xdr:to>
      <xdr:col>23</xdr:col>
      <xdr:colOff>133350</xdr:colOff>
      <xdr:row>37</xdr:row>
      <xdr:rowOff>62230</xdr:rowOff>
    </xdr:to>
    <xdr:cxnSp macro="">
      <xdr:nvCxnSpPr>
        <xdr:cNvPr id="67" name="直線コネクタ 66"/>
        <xdr:cNvCxnSpPr/>
      </xdr:nvCxnSpPr>
      <xdr:spPr>
        <a:xfrm>
          <a:off x="4114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62230</xdr:rowOff>
    </xdr:from>
    <xdr:to>
      <xdr:col>19</xdr:col>
      <xdr:colOff>133350</xdr:colOff>
      <xdr:row>37</xdr:row>
      <xdr:rowOff>62230</xdr:rowOff>
    </xdr:to>
    <xdr:cxnSp macro="">
      <xdr:nvCxnSpPr>
        <xdr:cNvPr id="70" name="直線コネクタ 69"/>
        <xdr:cNvCxnSpPr/>
      </xdr:nvCxnSpPr>
      <xdr:spPr>
        <a:xfrm>
          <a:off x="3225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62230</xdr:rowOff>
    </xdr:from>
    <xdr:to>
      <xdr:col>15</xdr:col>
      <xdr:colOff>82550</xdr:colOff>
      <xdr:row>37</xdr:row>
      <xdr:rowOff>62230</xdr:rowOff>
    </xdr:to>
    <xdr:cxnSp macro="">
      <xdr:nvCxnSpPr>
        <xdr:cNvPr id="73" name="直線コネクタ 72"/>
        <xdr:cNvCxnSpPr/>
      </xdr:nvCxnSpPr>
      <xdr:spPr>
        <a:xfrm>
          <a:off x="2336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62230</xdr:rowOff>
    </xdr:from>
    <xdr:to>
      <xdr:col>11</xdr:col>
      <xdr:colOff>31750</xdr:colOff>
      <xdr:row>37</xdr:row>
      <xdr:rowOff>62230</xdr:rowOff>
    </xdr:to>
    <xdr:cxnSp macro="">
      <xdr:nvCxnSpPr>
        <xdr:cNvPr id="76" name="直線コネクタ 75"/>
        <xdr:cNvCxnSpPr/>
      </xdr:nvCxnSpPr>
      <xdr:spPr>
        <a:xfrm>
          <a:off x="1447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11430</xdr:rowOff>
    </xdr:from>
    <xdr:to>
      <xdr:col>23</xdr:col>
      <xdr:colOff>184150</xdr:colOff>
      <xdr:row>37</xdr:row>
      <xdr:rowOff>113030</xdr:rowOff>
    </xdr:to>
    <xdr:sp macro="" textlink="">
      <xdr:nvSpPr>
        <xdr:cNvPr id="86" name="楕円 85"/>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27957</xdr:rowOff>
    </xdr:from>
    <xdr:ext cx="762000" cy="259045"/>
    <xdr:sp macro="" textlink="">
      <xdr:nvSpPr>
        <xdr:cNvPr id="87" name="財政力該当値テキスト"/>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11430</xdr:rowOff>
    </xdr:from>
    <xdr:to>
      <xdr:col>19</xdr:col>
      <xdr:colOff>184150</xdr:colOff>
      <xdr:row>37</xdr:row>
      <xdr:rowOff>113030</xdr:rowOff>
    </xdr:to>
    <xdr:sp macro="" textlink="">
      <xdr:nvSpPr>
        <xdr:cNvPr id="88" name="楕円 87"/>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123207</xdr:rowOff>
    </xdr:from>
    <xdr:ext cx="736600" cy="259045"/>
    <xdr:sp macro="" textlink="">
      <xdr:nvSpPr>
        <xdr:cNvPr id="89" name="テキスト ボックス 88"/>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11430</xdr:rowOff>
    </xdr:from>
    <xdr:to>
      <xdr:col>15</xdr:col>
      <xdr:colOff>133350</xdr:colOff>
      <xdr:row>37</xdr:row>
      <xdr:rowOff>113030</xdr:rowOff>
    </xdr:to>
    <xdr:sp macro="" textlink="">
      <xdr:nvSpPr>
        <xdr:cNvPr id="90" name="楕円 89"/>
        <xdr:cNvSpPr/>
      </xdr:nvSpPr>
      <xdr:spPr>
        <a:xfrm>
          <a:off x="3175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123207</xdr:rowOff>
    </xdr:from>
    <xdr:ext cx="762000" cy="259045"/>
    <xdr:sp macro="" textlink="">
      <xdr:nvSpPr>
        <xdr:cNvPr id="91" name="テキスト ボックス 90"/>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11430</xdr:rowOff>
    </xdr:from>
    <xdr:to>
      <xdr:col>11</xdr:col>
      <xdr:colOff>82550</xdr:colOff>
      <xdr:row>37</xdr:row>
      <xdr:rowOff>113030</xdr:rowOff>
    </xdr:to>
    <xdr:sp macro="" textlink="">
      <xdr:nvSpPr>
        <xdr:cNvPr id="92" name="楕円 91"/>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93" name="テキスト ボックス 92"/>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94" name="楕円 93"/>
        <xdr:cNvSpPr/>
      </xdr:nvSpPr>
      <xdr:spPr>
        <a:xfrm>
          <a:off x="139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95" name="テキスト ボックス 94"/>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％台となり、それ以降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％台で推移していましたが、令和元年度に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％を超えました。扶助費が年々増加する中で、それ以外の経費や経常一般財源等の状況により、比率が増減しています。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年度は、扶助費や繰出金が増加したこと、県税交付金や臨時財政対策債など、経常一般財源が減少したことで、前年度から大きく上昇し、その後、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年度は、いずれも扶助費等の増加はあったものの、市税収入の増等により経常一般財源等が増加したことで改善しました。令和元年度は、用地先行取得債の償還に伴い、 公債費が増加したことなどにより、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％となり、類似団体内では最も大きくなっています。 </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50095</xdr:rowOff>
    </xdr:from>
    <xdr:to>
      <xdr:col>23</xdr:col>
      <xdr:colOff>133350</xdr:colOff>
      <xdr:row>67</xdr:row>
      <xdr:rowOff>4939</xdr:rowOff>
    </xdr:to>
    <xdr:cxnSp macro="">
      <xdr:nvCxnSpPr>
        <xdr:cNvPr id="130" name="直線コネクタ 129"/>
        <xdr:cNvCxnSpPr/>
      </xdr:nvCxnSpPr>
      <xdr:spPr>
        <a:xfrm>
          <a:off x="4114800" y="11022895"/>
          <a:ext cx="838200" cy="4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50095</xdr:rowOff>
    </xdr:from>
    <xdr:to>
      <xdr:col>19</xdr:col>
      <xdr:colOff>133350</xdr:colOff>
      <xdr:row>64</xdr:row>
      <xdr:rowOff>76905</xdr:rowOff>
    </xdr:to>
    <xdr:cxnSp macro="">
      <xdr:nvCxnSpPr>
        <xdr:cNvPr id="133" name="直線コネクタ 132"/>
        <xdr:cNvCxnSpPr/>
      </xdr:nvCxnSpPr>
      <xdr:spPr>
        <a:xfrm flipV="1">
          <a:off x="3225800" y="1102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76905</xdr:rowOff>
    </xdr:from>
    <xdr:to>
      <xdr:col>15</xdr:col>
      <xdr:colOff>82550</xdr:colOff>
      <xdr:row>65</xdr:row>
      <xdr:rowOff>39511</xdr:rowOff>
    </xdr:to>
    <xdr:cxnSp macro="">
      <xdr:nvCxnSpPr>
        <xdr:cNvPr id="136" name="直線コネクタ 135"/>
        <xdr:cNvCxnSpPr/>
      </xdr:nvCxnSpPr>
      <xdr:spPr>
        <a:xfrm flipV="1">
          <a:off x="2336800" y="110497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57855</xdr:rowOff>
    </xdr:from>
    <xdr:to>
      <xdr:col>11</xdr:col>
      <xdr:colOff>31750</xdr:colOff>
      <xdr:row>65</xdr:row>
      <xdr:rowOff>39511</xdr:rowOff>
    </xdr:to>
    <xdr:cxnSp macro="">
      <xdr:nvCxnSpPr>
        <xdr:cNvPr id="139" name="直線コネクタ 138"/>
        <xdr:cNvCxnSpPr/>
      </xdr:nvCxnSpPr>
      <xdr:spPr>
        <a:xfrm>
          <a:off x="1447800" y="10687755"/>
          <a:ext cx="8890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125589</xdr:rowOff>
    </xdr:from>
    <xdr:to>
      <xdr:col>23</xdr:col>
      <xdr:colOff>184150</xdr:colOff>
      <xdr:row>67</xdr:row>
      <xdr:rowOff>55739</xdr:rowOff>
    </xdr:to>
    <xdr:sp macro="" textlink="">
      <xdr:nvSpPr>
        <xdr:cNvPr id="149" name="楕円 148"/>
        <xdr:cNvSpPr/>
      </xdr:nvSpPr>
      <xdr:spPr>
        <a:xfrm>
          <a:off x="4902200" y="114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21466</xdr:rowOff>
    </xdr:from>
    <xdr:ext cx="762000" cy="259045"/>
    <xdr:sp macro="" textlink="">
      <xdr:nvSpPr>
        <xdr:cNvPr id="150" name="財政構造の弾力性該当値テキスト"/>
        <xdr:cNvSpPr txBox="1"/>
      </xdr:nvSpPr>
      <xdr:spPr>
        <a:xfrm>
          <a:off x="5041900" y="1133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170745</xdr:rowOff>
    </xdr:from>
    <xdr:to>
      <xdr:col>19</xdr:col>
      <xdr:colOff>184150</xdr:colOff>
      <xdr:row>64</xdr:row>
      <xdr:rowOff>100895</xdr:rowOff>
    </xdr:to>
    <xdr:sp macro="" textlink="">
      <xdr:nvSpPr>
        <xdr:cNvPr id="151" name="楕円 150"/>
        <xdr:cNvSpPr/>
      </xdr:nvSpPr>
      <xdr:spPr>
        <a:xfrm>
          <a:off x="4064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85672</xdr:rowOff>
    </xdr:from>
    <xdr:ext cx="736600" cy="259045"/>
    <xdr:sp macro="" textlink="">
      <xdr:nvSpPr>
        <xdr:cNvPr id="152" name="テキスト ボックス 151"/>
        <xdr:cNvSpPr txBox="1"/>
      </xdr:nvSpPr>
      <xdr:spPr>
        <a:xfrm>
          <a:off x="3733800" y="1105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26105</xdr:rowOff>
    </xdr:from>
    <xdr:to>
      <xdr:col>15</xdr:col>
      <xdr:colOff>133350</xdr:colOff>
      <xdr:row>64</xdr:row>
      <xdr:rowOff>127705</xdr:rowOff>
    </xdr:to>
    <xdr:sp macro="" textlink="">
      <xdr:nvSpPr>
        <xdr:cNvPr id="153" name="楕円 152"/>
        <xdr:cNvSpPr/>
      </xdr:nvSpPr>
      <xdr:spPr>
        <a:xfrm>
          <a:off x="3175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112482</xdr:rowOff>
    </xdr:from>
    <xdr:ext cx="762000" cy="259045"/>
    <xdr:sp macro="" textlink="">
      <xdr:nvSpPr>
        <xdr:cNvPr id="154" name="テキスト ボックス 153"/>
        <xdr:cNvSpPr txBox="1"/>
      </xdr:nvSpPr>
      <xdr:spPr>
        <a:xfrm>
          <a:off x="2844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160161</xdr:rowOff>
    </xdr:from>
    <xdr:to>
      <xdr:col>11</xdr:col>
      <xdr:colOff>82550</xdr:colOff>
      <xdr:row>65</xdr:row>
      <xdr:rowOff>90311</xdr:rowOff>
    </xdr:to>
    <xdr:sp macro="" textlink="">
      <xdr:nvSpPr>
        <xdr:cNvPr id="155" name="楕円 154"/>
        <xdr:cNvSpPr/>
      </xdr:nvSpPr>
      <xdr:spPr>
        <a:xfrm>
          <a:off x="2286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75088</xdr:rowOff>
    </xdr:from>
    <xdr:ext cx="762000" cy="259045"/>
    <xdr:sp macro="" textlink="">
      <xdr:nvSpPr>
        <xdr:cNvPr id="156" name="テキスト ボックス 155"/>
        <xdr:cNvSpPr txBox="1"/>
      </xdr:nvSpPr>
      <xdr:spPr>
        <a:xfrm>
          <a:off x="1955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7055</xdr:rowOff>
    </xdr:from>
    <xdr:to>
      <xdr:col>7</xdr:col>
      <xdr:colOff>31750</xdr:colOff>
      <xdr:row>62</xdr:row>
      <xdr:rowOff>108655</xdr:rowOff>
    </xdr:to>
    <xdr:sp macro="" textlink="">
      <xdr:nvSpPr>
        <xdr:cNvPr id="157" name="楕円 156"/>
        <xdr:cNvSpPr/>
      </xdr:nvSpPr>
      <xdr:spPr>
        <a:xfrm>
          <a:off x="1397000" y="10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118832</xdr:rowOff>
    </xdr:from>
    <xdr:ext cx="762000" cy="259045"/>
    <xdr:sp macro="" textlink="">
      <xdr:nvSpPr>
        <xdr:cNvPr id="158" name="テキスト ボックス 157"/>
        <xdr:cNvSpPr txBox="1"/>
      </xdr:nvSpPr>
      <xdr:spPr>
        <a:xfrm>
          <a:off x="1066800" y="1040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「横浜市中期４か年計画」（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口１人あたりの人件費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93,879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円となっており、類似団体平均を下回っています（（</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）市町村性質別歳出決算分析表参照）。</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年度に県費負担教職員の本市移管に伴う人件費の増により、大きく上昇しました。令和元年度は、新市庁舎移転やラグビーワールドカップ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開催など に伴う物件費の増により上昇しましたが、引き続き、類似団体内では最少となっています。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89849</xdr:rowOff>
    </xdr:from>
    <xdr:to>
      <xdr:col>23</xdr:col>
      <xdr:colOff>133350</xdr:colOff>
      <xdr:row>84</xdr:row>
      <xdr:rowOff>144504</xdr:rowOff>
    </xdr:to>
    <xdr:cxnSp macro="">
      <xdr:nvCxnSpPr>
        <xdr:cNvPr id="193" name="直線コネクタ 192"/>
        <xdr:cNvCxnSpPr/>
      </xdr:nvCxnSpPr>
      <xdr:spPr>
        <a:xfrm>
          <a:off x="4114800" y="14491649"/>
          <a:ext cx="838200" cy="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63889</xdr:rowOff>
    </xdr:from>
    <xdr:to>
      <xdr:col>19</xdr:col>
      <xdr:colOff>133350</xdr:colOff>
      <xdr:row>84</xdr:row>
      <xdr:rowOff>89849</xdr:rowOff>
    </xdr:to>
    <xdr:cxnSp macro="">
      <xdr:nvCxnSpPr>
        <xdr:cNvPr id="196" name="直線コネクタ 195"/>
        <xdr:cNvCxnSpPr/>
      </xdr:nvCxnSpPr>
      <xdr:spPr>
        <a:xfrm>
          <a:off x="3225800" y="14465689"/>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11331</xdr:rowOff>
    </xdr:from>
    <xdr:to>
      <xdr:col>15</xdr:col>
      <xdr:colOff>82550</xdr:colOff>
      <xdr:row>84</xdr:row>
      <xdr:rowOff>63889</xdr:rowOff>
    </xdr:to>
    <xdr:cxnSp macro="">
      <xdr:nvCxnSpPr>
        <xdr:cNvPr id="199" name="直線コネクタ 198"/>
        <xdr:cNvCxnSpPr/>
      </xdr:nvCxnSpPr>
      <xdr:spPr>
        <a:xfrm>
          <a:off x="2336800" y="13727331"/>
          <a:ext cx="889000" cy="73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5642</xdr:rowOff>
    </xdr:from>
    <xdr:to>
      <xdr:col>11</xdr:col>
      <xdr:colOff>31750</xdr:colOff>
      <xdr:row>80</xdr:row>
      <xdr:rowOff>11331</xdr:rowOff>
    </xdr:to>
    <xdr:cxnSp macro="">
      <xdr:nvCxnSpPr>
        <xdr:cNvPr id="202" name="直線コネクタ 201"/>
        <xdr:cNvCxnSpPr/>
      </xdr:nvCxnSpPr>
      <xdr:spPr>
        <a:xfrm>
          <a:off x="1447800" y="13721642"/>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93704</xdr:rowOff>
    </xdr:from>
    <xdr:to>
      <xdr:col>23</xdr:col>
      <xdr:colOff>184150</xdr:colOff>
      <xdr:row>85</xdr:row>
      <xdr:rowOff>23854</xdr:rowOff>
    </xdr:to>
    <xdr:sp macro="" textlink="">
      <xdr:nvSpPr>
        <xdr:cNvPr id="212" name="楕円 211"/>
        <xdr:cNvSpPr/>
      </xdr:nvSpPr>
      <xdr:spPr>
        <a:xfrm>
          <a:off x="4902200" y="144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14981</xdr:rowOff>
    </xdr:from>
    <xdr:ext cx="762000" cy="259045"/>
    <xdr:sp macro="" textlink="">
      <xdr:nvSpPr>
        <xdr:cNvPr id="213" name="人件費・物件費等の状況該当値テキスト"/>
        <xdr:cNvSpPr txBox="1"/>
      </xdr:nvSpPr>
      <xdr:spPr>
        <a:xfrm>
          <a:off x="5041900" y="1441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39049</xdr:rowOff>
    </xdr:from>
    <xdr:to>
      <xdr:col>19</xdr:col>
      <xdr:colOff>184150</xdr:colOff>
      <xdr:row>84</xdr:row>
      <xdr:rowOff>140649</xdr:rowOff>
    </xdr:to>
    <xdr:sp macro="" textlink="">
      <xdr:nvSpPr>
        <xdr:cNvPr id="214" name="楕円 213"/>
        <xdr:cNvSpPr/>
      </xdr:nvSpPr>
      <xdr:spPr>
        <a:xfrm>
          <a:off x="4064000" y="144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150826</xdr:rowOff>
    </xdr:from>
    <xdr:ext cx="736600" cy="259045"/>
    <xdr:sp macro="" textlink="">
      <xdr:nvSpPr>
        <xdr:cNvPr id="215" name="テキスト ボックス 214"/>
        <xdr:cNvSpPr txBox="1"/>
      </xdr:nvSpPr>
      <xdr:spPr>
        <a:xfrm>
          <a:off x="3733800" y="1420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13089</xdr:rowOff>
    </xdr:from>
    <xdr:to>
      <xdr:col>15</xdr:col>
      <xdr:colOff>133350</xdr:colOff>
      <xdr:row>84</xdr:row>
      <xdr:rowOff>114689</xdr:rowOff>
    </xdr:to>
    <xdr:sp macro="" textlink="">
      <xdr:nvSpPr>
        <xdr:cNvPr id="216" name="楕円 215"/>
        <xdr:cNvSpPr/>
      </xdr:nvSpPr>
      <xdr:spPr>
        <a:xfrm>
          <a:off x="3175000" y="14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124866</xdr:rowOff>
    </xdr:from>
    <xdr:ext cx="762000" cy="259045"/>
    <xdr:sp macro="" textlink="">
      <xdr:nvSpPr>
        <xdr:cNvPr id="217" name="テキスト ボックス 216"/>
        <xdr:cNvSpPr txBox="1"/>
      </xdr:nvSpPr>
      <xdr:spPr>
        <a:xfrm>
          <a:off x="2844800" y="1418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131981</xdr:rowOff>
    </xdr:from>
    <xdr:to>
      <xdr:col>11</xdr:col>
      <xdr:colOff>82550</xdr:colOff>
      <xdr:row>80</xdr:row>
      <xdr:rowOff>62131</xdr:rowOff>
    </xdr:to>
    <xdr:sp macro="" textlink="">
      <xdr:nvSpPr>
        <xdr:cNvPr id="218" name="楕円 217"/>
        <xdr:cNvSpPr/>
      </xdr:nvSpPr>
      <xdr:spPr>
        <a:xfrm>
          <a:off x="2286000" y="136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72308</xdr:rowOff>
    </xdr:from>
    <xdr:ext cx="762000" cy="259045"/>
    <xdr:sp macro="" textlink="">
      <xdr:nvSpPr>
        <xdr:cNvPr id="219" name="テキスト ボックス 218"/>
        <xdr:cNvSpPr txBox="1"/>
      </xdr:nvSpPr>
      <xdr:spPr>
        <a:xfrm>
          <a:off x="1955800" y="1344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126292</xdr:rowOff>
    </xdr:from>
    <xdr:to>
      <xdr:col>7</xdr:col>
      <xdr:colOff>31750</xdr:colOff>
      <xdr:row>80</xdr:row>
      <xdr:rowOff>56442</xdr:rowOff>
    </xdr:to>
    <xdr:sp macro="" textlink="">
      <xdr:nvSpPr>
        <xdr:cNvPr id="220" name="楕円 219"/>
        <xdr:cNvSpPr/>
      </xdr:nvSpPr>
      <xdr:spPr>
        <a:xfrm>
          <a:off x="1397000" y="1367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66619</xdr:rowOff>
    </xdr:from>
    <xdr:ext cx="762000" cy="259045"/>
    <xdr:sp macro="" textlink="">
      <xdr:nvSpPr>
        <xdr:cNvPr id="221" name="テキスト ボックス 220"/>
        <xdr:cNvSpPr txBox="1"/>
      </xdr:nvSpPr>
      <xdr:spPr>
        <a:xfrm>
          <a:off x="1066800" y="1343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日現在）及び</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日現在）は、国が給料表の引き上げ改定を行ったのに対し、本市は給料表改定を行わなかったため、それぞれ前年度と比較して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低下しました。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年４月１日現在）及び令和元年度（令和２年４月１日現在）は、それぞれの年度の採用者・退職者の影響により、前年度と比較して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低下しました。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71966</xdr:rowOff>
    </xdr:to>
    <xdr:cxnSp macro="">
      <xdr:nvCxnSpPr>
        <xdr:cNvPr id="255" name="直線コネクタ 254"/>
        <xdr:cNvCxnSpPr/>
      </xdr:nvCxnSpPr>
      <xdr:spPr>
        <a:xfrm flipV="1">
          <a:off x="16179800" y="146251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132291</xdr:rowOff>
    </xdr:to>
    <xdr:cxnSp macro="">
      <xdr:nvCxnSpPr>
        <xdr:cNvPr id="258" name="直線コネクタ 257"/>
        <xdr:cNvCxnSpPr/>
      </xdr:nvCxnSpPr>
      <xdr:spPr>
        <a:xfrm flipV="1">
          <a:off x="15290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152400</xdr:rowOff>
    </xdr:to>
    <xdr:cxnSp macro="">
      <xdr:nvCxnSpPr>
        <xdr:cNvPr id="261" name="直線コネクタ 260"/>
        <xdr:cNvCxnSpPr/>
      </xdr:nvCxnSpPr>
      <xdr:spPr>
        <a:xfrm flipV="1">
          <a:off x="14401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1059</xdr:rowOff>
    </xdr:to>
    <xdr:cxnSp macro="">
      <xdr:nvCxnSpPr>
        <xdr:cNvPr id="264" name="直線コネクタ 263"/>
        <xdr:cNvCxnSpPr/>
      </xdr:nvCxnSpPr>
      <xdr:spPr>
        <a:xfrm flipV="1">
          <a:off x="13512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7" name="テキスト ボックス 276"/>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8" name="楕円 277"/>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79" name="テキスト ボックス 27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82" name="楕円 281"/>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83" name="テキスト ボックス 282"/>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「横浜市中期４か年計画」（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人口千人当たりの職員数は、類似団体の平均を大きく下回っています。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152908</xdr:rowOff>
    </xdr:from>
    <xdr:to>
      <xdr:col>81</xdr:col>
      <xdr:colOff>44450</xdr:colOff>
      <xdr:row>64</xdr:row>
      <xdr:rowOff>32131</xdr:rowOff>
    </xdr:to>
    <xdr:cxnSp macro="">
      <xdr:nvCxnSpPr>
        <xdr:cNvPr id="316" name="直線コネクタ 315"/>
        <xdr:cNvCxnSpPr/>
      </xdr:nvCxnSpPr>
      <xdr:spPr>
        <a:xfrm>
          <a:off x="16179800" y="10954258"/>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28084</xdr:rowOff>
    </xdr:from>
    <xdr:ext cx="762000" cy="259045"/>
    <xdr:sp macro="" textlink="">
      <xdr:nvSpPr>
        <xdr:cNvPr id="317" name="定員管理の状況平均値テキスト"/>
        <xdr:cNvSpPr txBox="1"/>
      </xdr:nvSpPr>
      <xdr:spPr>
        <a:xfrm>
          <a:off x="17106900" y="11172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150495</xdr:rowOff>
    </xdr:from>
    <xdr:to>
      <xdr:col>77</xdr:col>
      <xdr:colOff>44450</xdr:colOff>
      <xdr:row>63</xdr:row>
      <xdr:rowOff>152908</xdr:rowOff>
    </xdr:to>
    <xdr:cxnSp macro="">
      <xdr:nvCxnSpPr>
        <xdr:cNvPr id="319" name="直線コネクタ 318"/>
        <xdr:cNvCxnSpPr/>
      </xdr:nvCxnSpPr>
      <xdr:spPr>
        <a:xfrm>
          <a:off x="15290800" y="1095184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145669</xdr:rowOff>
    </xdr:from>
    <xdr:to>
      <xdr:col>72</xdr:col>
      <xdr:colOff>203200</xdr:colOff>
      <xdr:row>63</xdr:row>
      <xdr:rowOff>150495</xdr:rowOff>
    </xdr:to>
    <xdr:cxnSp macro="">
      <xdr:nvCxnSpPr>
        <xdr:cNvPr id="322" name="直線コネクタ 321"/>
        <xdr:cNvCxnSpPr/>
      </xdr:nvCxnSpPr>
      <xdr:spPr>
        <a:xfrm>
          <a:off x="14401800" y="1094701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170561</xdr:rowOff>
    </xdr:from>
    <xdr:to>
      <xdr:col>68</xdr:col>
      <xdr:colOff>152400</xdr:colOff>
      <xdr:row>63</xdr:row>
      <xdr:rowOff>145669</xdr:rowOff>
    </xdr:to>
    <xdr:cxnSp macro="">
      <xdr:nvCxnSpPr>
        <xdr:cNvPr id="325" name="直線コネクタ 324"/>
        <xdr:cNvCxnSpPr/>
      </xdr:nvCxnSpPr>
      <xdr:spPr>
        <a:xfrm>
          <a:off x="13512800" y="9943211"/>
          <a:ext cx="889000" cy="100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152781</xdr:rowOff>
    </xdr:from>
    <xdr:to>
      <xdr:col>81</xdr:col>
      <xdr:colOff>95250</xdr:colOff>
      <xdr:row>64</xdr:row>
      <xdr:rowOff>82931</xdr:rowOff>
    </xdr:to>
    <xdr:sp macro="" textlink="">
      <xdr:nvSpPr>
        <xdr:cNvPr id="335" name="楕円 334"/>
        <xdr:cNvSpPr/>
      </xdr:nvSpPr>
      <xdr:spPr>
        <a:xfrm>
          <a:off x="169672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74058</xdr:rowOff>
    </xdr:from>
    <xdr:ext cx="762000" cy="259045"/>
    <xdr:sp macro="" textlink="">
      <xdr:nvSpPr>
        <xdr:cNvPr id="336" name="定員管理の状況該当値テキスト"/>
        <xdr:cNvSpPr txBox="1"/>
      </xdr:nvSpPr>
      <xdr:spPr>
        <a:xfrm>
          <a:off x="17106900" y="1087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102108</xdr:rowOff>
    </xdr:from>
    <xdr:to>
      <xdr:col>77</xdr:col>
      <xdr:colOff>95250</xdr:colOff>
      <xdr:row>64</xdr:row>
      <xdr:rowOff>32258</xdr:rowOff>
    </xdr:to>
    <xdr:sp macro="" textlink="">
      <xdr:nvSpPr>
        <xdr:cNvPr id="337" name="楕円 336"/>
        <xdr:cNvSpPr/>
      </xdr:nvSpPr>
      <xdr:spPr>
        <a:xfrm>
          <a:off x="16129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42435</xdr:rowOff>
    </xdr:from>
    <xdr:ext cx="736600" cy="259045"/>
    <xdr:sp macro="" textlink="">
      <xdr:nvSpPr>
        <xdr:cNvPr id="338" name="テキスト ボックス 337"/>
        <xdr:cNvSpPr txBox="1"/>
      </xdr:nvSpPr>
      <xdr:spPr>
        <a:xfrm>
          <a:off x="15798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99695</xdr:rowOff>
    </xdr:from>
    <xdr:to>
      <xdr:col>73</xdr:col>
      <xdr:colOff>44450</xdr:colOff>
      <xdr:row>64</xdr:row>
      <xdr:rowOff>29845</xdr:rowOff>
    </xdr:to>
    <xdr:sp macro="" textlink="">
      <xdr:nvSpPr>
        <xdr:cNvPr id="339" name="楕円 338"/>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40022</xdr:rowOff>
    </xdr:from>
    <xdr:ext cx="762000" cy="259045"/>
    <xdr:sp macro="" textlink="">
      <xdr:nvSpPr>
        <xdr:cNvPr id="340" name="テキスト ボックス 339"/>
        <xdr:cNvSpPr txBox="1"/>
      </xdr:nvSpPr>
      <xdr:spPr>
        <a:xfrm>
          <a:off x="14909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94869</xdr:rowOff>
    </xdr:from>
    <xdr:to>
      <xdr:col>68</xdr:col>
      <xdr:colOff>203200</xdr:colOff>
      <xdr:row>64</xdr:row>
      <xdr:rowOff>25019</xdr:rowOff>
    </xdr:to>
    <xdr:sp macro="" textlink="">
      <xdr:nvSpPr>
        <xdr:cNvPr id="341" name="楕円 340"/>
        <xdr:cNvSpPr/>
      </xdr:nvSpPr>
      <xdr:spPr>
        <a:xfrm>
          <a:off x="14351000" y="108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35196</xdr:rowOff>
    </xdr:from>
    <xdr:ext cx="762000" cy="259045"/>
    <xdr:sp macro="" textlink="">
      <xdr:nvSpPr>
        <xdr:cNvPr id="342" name="テキスト ボックス 341"/>
        <xdr:cNvSpPr txBox="1"/>
      </xdr:nvSpPr>
      <xdr:spPr>
        <a:xfrm>
          <a:off x="14020800" y="1066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119761</xdr:rowOff>
    </xdr:from>
    <xdr:to>
      <xdr:col>64</xdr:col>
      <xdr:colOff>152400</xdr:colOff>
      <xdr:row>58</xdr:row>
      <xdr:rowOff>49911</xdr:rowOff>
    </xdr:to>
    <xdr:sp macro="" textlink="">
      <xdr:nvSpPr>
        <xdr:cNvPr id="343" name="楕円 342"/>
        <xdr:cNvSpPr/>
      </xdr:nvSpPr>
      <xdr:spPr>
        <a:xfrm>
          <a:off x="134620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60088</xdr:rowOff>
    </xdr:from>
    <xdr:ext cx="762000" cy="259045"/>
    <xdr:sp macro="" textlink="">
      <xdr:nvSpPr>
        <xdr:cNvPr id="344" name="テキスト ボックス 343"/>
        <xdr:cNvSpPr txBox="1"/>
      </xdr:nvSpPr>
      <xdr:spPr>
        <a:xfrm>
          <a:off x="13131800" y="96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経済事情の変動により公債費の財源が不足したことで減債基金を活用してきたことによる、減債基金積立不足算定額が大きいことなどの影響により、類似団体の中で高い水準となっています。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令和元年度の比率は、令和元年度単年度数値が、算定対象から除外された平成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単年度数値と比較し、分子である公営企業債の元利償還金に対する繰入金等が減少したことや、分母である県費負担教職員の本市移管に伴い標準財政規模が増加したことにより、前年度と比較してポイントが低下しました。</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19050</xdr:rowOff>
    </xdr:from>
    <xdr:to>
      <xdr:col>81</xdr:col>
      <xdr:colOff>44450</xdr:colOff>
      <xdr:row>42</xdr:row>
      <xdr:rowOff>59872</xdr:rowOff>
    </xdr:to>
    <xdr:cxnSp macro="">
      <xdr:nvCxnSpPr>
        <xdr:cNvPr id="376" name="直線コネクタ 375"/>
        <xdr:cNvCxnSpPr/>
      </xdr:nvCxnSpPr>
      <xdr:spPr>
        <a:xfrm flipV="1">
          <a:off x="17018000" y="6019800"/>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31949</xdr:rowOff>
    </xdr:from>
    <xdr:ext cx="762000" cy="259045"/>
    <xdr:sp macro="" textlink="">
      <xdr:nvSpPr>
        <xdr:cNvPr id="377" name="公債費負担の状況最小値テキスト"/>
        <xdr:cNvSpPr txBox="1"/>
      </xdr:nvSpPr>
      <xdr:spPr>
        <a:xfrm>
          <a:off x="171069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59872</xdr:rowOff>
    </xdr:from>
    <xdr:to>
      <xdr:col>81</xdr:col>
      <xdr:colOff>133350</xdr:colOff>
      <xdr:row>42</xdr:row>
      <xdr:rowOff>59872</xdr:rowOff>
    </xdr:to>
    <xdr:cxnSp macro="">
      <xdr:nvCxnSpPr>
        <xdr:cNvPr id="378" name="直線コネクタ 377"/>
        <xdr:cNvCxnSpPr/>
      </xdr:nvCxnSpPr>
      <xdr:spPr>
        <a:xfrm>
          <a:off x="169291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105427</xdr:rowOff>
    </xdr:from>
    <xdr:ext cx="762000" cy="259045"/>
    <xdr:sp macro="" textlink="">
      <xdr:nvSpPr>
        <xdr:cNvPr id="379" name="公債費負担の状況最大値テキスト"/>
        <xdr:cNvSpPr txBox="1"/>
      </xdr:nvSpPr>
      <xdr:spPr>
        <a:xfrm>
          <a:off x="17106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19050</xdr:rowOff>
    </xdr:from>
    <xdr:to>
      <xdr:col>81</xdr:col>
      <xdr:colOff>133350</xdr:colOff>
      <xdr:row>35</xdr:row>
      <xdr:rowOff>19050</xdr:rowOff>
    </xdr:to>
    <xdr:cxnSp macro="">
      <xdr:nvCxnSpPr>
        <xdr:cNvPr id="380" name="直線コネクタ 379"/>
        <xdr:cNvCxnSpPr/>
      </xdr:nvCxnSpPr>
      <xdr:spPr>
        <a:xfrm>
          <a:off x="16929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35983</xdr:rowOff>
    </xdr:to>
    <xdr:cxnSp macro="">
      <xdr:nvCxnSpPr>
        <xdr:cNvPr id="381" name="直線コネクタ 380"/>
        <xdr:cNvCxnSpPr/>
      </xdr:nvCxnSpPr>
      <xdr:spPr>
        <a:xfrm flipV="1">
          <a:off x="16179800" y="695052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67932</xdr:rowOff>
    </xdr:from>
    <xdr:ext cx="762000" cy="259045"/>
    <xdr:sp macro="" textlink="">
      <xdr:nvSpPr>
        <xdr:cNvPr id="382" name="公債費負担の状況平均値テキスト"/>
        <xdr:cNvSpPr txBox="1"/>
      </xdr:nvSpPr>
      <xdr:spPr>
        <a:xfrm>
          <a:off x="17106900" y="641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383" name="フローチャート: 判断 382"/>
        <xdr:cNvSpPr/>
      </xdr:nvSpPr>
      <xdr:spPr>
        <a:xfrm>
          <a:off x="16967200" y="65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42</xdr:row>
      <xdr:rowOff>105833</xdr:rowOff>
    </xdr:to>
    <xdr:cxnSp macro="">
      <xdr:nvCxnSpPr>
        <xdr:cNvPr id="384" name="直線コネクタ 383"/>
        <xdr:cNvCxnSpPr/>
      </xdr:nvCxnSpPr>
      <xdr:spPr>
        <a:xfrm flipV="1">
          <a:off x="15290800" y="70654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131838</xdr:rowOff>
    </xdr:from>
    <xdr:to>
      <xdr:col>77</xdr:col>
      <xdr:colOff>95250</xdr:colOff>
      <xdr:row>39</xdr:row>
      <xdr:rowOff>61988</xdr:rowOff>
    </xdr:to>
    <xdr:sp macro="" textlink="">
      <xdr:nvSpPr>
        <xdr:cNvPr id="385" name="フローチャート: 判断 384"/>
        <xdr:cNvSpPr/>
      </xdr:nvSpPr>
      <xdr:spPr>
        <a:xfrm>
          <a:off x="16129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386" name="テキスト ボックス 385"/>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44</xdr:row>
      <xdr:rowOff>130628</xdr:rowOff>
    </xdr:to>
    <xdr:cxnSp macro="">
      <xdr:nvCxnSpPr>
        <xdr:cNvPr id="387" name="直線コネクタ 386"/>
        <xdr:cNvCxnSpPr/>
      </xdr:nvCxnSpPr>
      <xdr:spPr>
        <a:xfrm flipV="1">
          <a:off x="14401800" y="7306733"/>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75293</xdr:rowOff>
    </xdr:from>
    <xdr:to>
      <xdr:col>73</xdr:col>
      <xdr:colOff>44450</xdr:colOff>
      <xdr:row>40</xdr:row>
      <xdr:rowOff>5443</xdr:rowOff>
    </xdr:to>
    <xdr:sp macro="" textlink="">
      <xdr:nvSpPr>
        <xdr:cNvPr id="388" name="フローチャート: 判断 387"/>
        <xdr:cNvSpPr/>
      </xdr:nvSpPr>
      <xdr:spPr>
        <a:xfrm>
          <a:off x="15240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389" name="テキスト ボックス 388"/>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130628</xdr:rowOff>
    </xdr:from>
    <xdr:to>
      <xdr:col>68</xdr:col>
      <xdr:colOff>152400</xdr:colOff>
      <xdr:row>45</xdr:row>
      <xdr:rowOff>16631</xdr:rowOff>
    </xdr:to>
    <xdr:cxnSp macro="">
      <xdr:nvCxnSpPr>
        <xdr:cNvPr id="390" name="直線コネクタ 389"/>
        <xdr:cNvCxnSpPr/>
      </xdr:nvCxnSpPr>
      <xdr:spPr>
        <a:xfrm flipV="1">
          <a:off x="13512800" y="76744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53219</xdr:rowOff>
    </xdr:from>
    <xdr:to>
      <xdr:col>68</xdr:col>
      <xdr:colOff>203200</xdr:colOff>
      <xdr:row>40</xdr:row>
      <xdr:rowOff>154819</xdr:rowOff>
    </xdr:to>
    <xdr:sp macro="" textlink="">
      <xdr:nvSpPr>
        <xdr:cNvPr id="391" name="フローチャート: 判断 390"/>
        <xdr:cNvSpPr/>
      </xdr:nvSpPr>
      <xdr:spPr>
        <a:xfrm>
          <a:off x="14351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392" name="テキスト ボックス 391"/>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393" name="フローチャート: 判断 392"/>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394" name="テキスト ボックス 393"/>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0" name="楕円 399"/>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401"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2" name="楕円 401"/>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3" name="テキスト ボックス 402"/>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4" name="楕円 403"/>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5" name="テキスト ボックス 404"/>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79828</xdr:rowOff>
    </xdr:from>
    <xdr:to>
      <xdr:col>68</xdr:col>
      <xdr:colOff>203200</xdr:colOff>
      <xdr:row>45</xdr:row>
      <xdr:rowOff>9978</xdr:rowOff>
    </xdr:to>
    <xdr:sp macro="" textlink="">
      <xdr:nvSpPr>
        <xdr:cNvPr id="406" name="楕円 405"/>
        <xdr:cNvSpPr/>
      </xdr:nvSpPr>
      <xdr:spPr>
        <a:xfrm>
          <a:off x="14351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166205</xdr:rowOff>
    </xdr:from>
    <xdr:ext cx="762000" cy="259045"/>
    <xdr:sp macro="" textlink="">
      <xdr:nvSpPr>
        <xdr:cNvPr id="407" name="テキスト ボックス 406"/>
        <xdr:cNvSpPr txBox="1"/>
      </xdr:nvSpPr>
      <xdr:spPr>
        <a:xfrm>
          <a:off x="14020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137281</xdr:rowOff>
    </xdr:from>
    <xdr:to>
      <xdr:col>64</xdr:col>
      <xdr:colOff>152400</xdr:colOff>
      <xdr:row>45</xdr:row>
      <xdr:rowOff>67431</xdr:rowOff>
    </xdr:to>
    <xdr:sp macro="" textlink="">
      <xdr:nvSpPr>
        <xdr:cNvPr id="408" name="楕円 407"/>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52208</xdr:rowOff>
    </xdr:from>
    <xdr:ext cx="762000" cy="259045"/>
    <xdr:sp macro="" textlink="">
      <xdr:nvSpPr>
        <xdr:cNvPr id="409" name="テキスト ボックス 408"/>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企業会計・外郭団体の借入金等の返済を進めてきたことにより、平成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比率は年々減少傾向にありました。令和元年度は、企業会計・外郭団体の借入金は引き続き減少した一方、一般会計等に係る地方債の現在高及び債務負担行為に基づく支出予定額が増加したことにより、分子である将来負担額が増加し、前年度と比較してポイントが上昇しまし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8" name="直線コネクタ 437"/>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9" name="将来負担の状況最小値テキスト"/>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40" name="直線コネクタ 439"/>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55668</xdr:rowOff>
    </xdr:from>
    <xdr:to>
      <xdr:col>81</xdr:col>
      <xdr:colOff>44450</xdr:colOff>
      <xdr:row>20</xdr:row>
      <xdr:rowOff>70951</xdr:rowOff>
    </xdr:to>
    <xdr:cxnSp macro="">
      <xdr:nvCxnSpPr>
        <xdr:cNvPr id="443" name="直線コネクタ 442"/>
        <xdr:cNvCxnSpPr/>
      </xdr:nvCxnSpPr>
      <xdr:spPr>
        <a:xfrm>
          <a:off x="16179800" y="3484668"/>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4" name="将来負担の状況平均値テキスト"/>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5" name="フローチャート: 判断 444"/>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55668</xdr:rowOff>
    </xdr:from>
    <xdr:to>
      <xdr:col>77</xdr:col>
      <xdr:colOff>44450</xdr:colOff>
      <xdr:row>20</xdr:row>
      <xdr:rowOff>112776</xdr:rowOff>
    </xdr:to>
    <xdr:cxnSp macro="">
      <xdr:nvCxnSpPr>
        <xdr:cNvPr id="446" name="直線コネクタ 445"/>
        <xdr:cNvCxnSpPr/>
      </xdr:nvCxnSpPr>
      <xdr:spPr>
        <a:xfrm flipV="1">
          <a:off x="15290800" y="348466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7" name="フローチャート: 判断 446"/>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8" name="テキスト ボックス 447"/>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112776</xdr:rowOff>
    </xdr:from>
    <xdr:to>
      <xdr:col>72</xdr:col>
      <xdr:colOff>203200</xdr:colOff>
      <xdr:row>21</xdr:row>
      <xdr:rowOff>62780</xdr:rowOff>
    </xdr:to>
    <xdr:cxnSp macro="">
      <xdr:nvCxnSpPr>
        <xdr:cNvPr id="449" name="直線コネクタ 448"/>
        <xdr:cNvCxnSpPr/>
      </xdr:nvCxnSpPr>
      <xdr:spPr>
        <a:xfrm flipV="1">
          <a:off x="14401800" y="354177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50" name="フローチャート: 判断 449"/>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51" name="テキスト ボックス 450"/>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62780</xdr:rowOff>
    </xdr:from>
    <xdr:to>
      <xdr:col>68</xdr:col>
      <xdr:colOff>152400</xdr:colOff>
      <xdr:row>22</xdr:row>
      <xdr:rowOff>11176</xdr:rowOff>
    </xdr:to>
    <xdr:cxnSp macro="">
      <xdr:nvCxnSpPr>
        <xdr:cNvPr id="452" name="直線コネクタ 451"/>
        <xdr:cNvCxnSpPr/>
      </xdr:nvCxnSpPr>
      <xdr:spPr>
        <a:xfrm flipV="1">
          <a:off x="13512800" y="3663230"/>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3" name="フローチャート: 判断 452"/>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4" name="テキスト ボックス 453"/>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5" name="フローチャート: 判断 454"/>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6" name="テキスト ボックス 455"/>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20151</xdr:rowOff>
    </xdr:from>
    <xdr:to>
      <xdr:col>81</xdr:col>
      <xdr:colOff>95250</xdr:colOff>
      <xdr:row>20</xdr:row>
      <xdr:rowOff>121751</xdr:rowOff>
    </xdr:to>
    <xdr:sp macro="" textlink="">
      <xdr:nvSpPr>
        <xdr:cNvPr id="462" name="楕円 461"/>
        <xdr:cNvSpPr/>
      </xdr:nvSpPr>
      <xdr:spPr>
        <a:xfrm>
          <a:off x="16967200" y="34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163678</xdr:rowOff>
    </xdr:from>
    <xdr:ext cx="762000" cy="259045"/>
    <xdr:sp macro="" textlink="">
      <xdr:nvSpPr>
        <xdr:cNvPr id="463" name="将来負担の状況該当値テキスト"/>
        <xdr:cNvSpPr txBox="1"/>
      </xdr:nvSpPr>
      <xdr:spPr>
        <a:xfrm>
          <a:off x="17106900" y="342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4868</xdr:rowOff>
    </xdr:from>
    <xdr:to>
      <xdr:col>77</xdr:col>
      <xdr:colOff>95250</xdr:colOff>
      <xdr:row>20</xdr:row>
      <xdr:rowOff>106468</xdr:rowOff>
    </xdr:to>
    <xdr:sp macro="" textlink="">
      <xdr:nvSpPr>
        <xdr:cNvPr id="464" name="楕円 463"/>
        <xdr:cNvSpPr/>
      </xdr:nvSpPr>
      <xdr:spPr>
        <a:xfrm>
          <a:off x="16129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91245</xdr:rowOff>
    </xdr:from>
    <xdr:ext cx="736600" cy="259045"/>
    <xdr:sp macro="" textlink="">
      <xdr:nvSpPr>
        <xdr:cNvPr id="465" name="テキスト ボックス 464"/>
        <xdr:cNvSpPr txBox="1"/>
      </xdr:nvSpPr>
      <xdr:spPr>
        <a:xfrm>
          <a:off x="15798800" y="352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61976</xdr:rowOff>
    </xdr:from>
    <xdr:to>
      <xdr:col>73</xdr:col>
      <xdr:colOff>44450</xdr:colOff>
      <xdr:row>20</xdr:row>
      <xdr:rowOff>163576</xdr:rowOff>
    </xdr:to>
    <xdr:sp macro="" textlink="">
      <xdr:nvSpPr>
        <xdr:cNvPr id="466" name="楕円 465"/>
        <xdr:cNvSpPr/>
      </xdr:nvSpPr>
      <xdr:spPr>
        <a:xfrm>
          <a:off x="15240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148353</xdr:rowOff>
    </xdr:from>
    <xdr:ext cx="762000" cy="259045"/>
    <xdr:sp macro="" textlink="">
      <xdr:nvSpPr>
        <xdr:cNvPr id="467" name="テキスト ボックス 466"/>
        <xdr:cNvSpPr txBox="1"/>
      </xdr:nvSpPr>
      <xdr:spPr>
        <a:xfrm>
          <a:off x="14909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11980</xdr:rowOff>
    </xdr:from>
    <xdr:to>
      <xdr:col>68</xdr:col>
      <xdr:colOff>203200</xdr:colOff>
      <xdr:row>21</xdr:row>
      <xdr:rowOff>113580</xdr:rowOff>
    </xdr:to>
    <xdr:sp macro="" textlink="">
      <xdr:nvSpPr>
        <xdr:cNvPr id="468" name="楕円 467"/>
        <xdr:cNvSpPr/>
      </xdr:nvSpPr>
      <xdr:spPr>
        <a:xfrm>
          <a:off x="14351000" y="36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98357</xdr:rowOff>
    </xdr:from>
    <xdr:ext cx="762000" cy="259045"/>
    <xdr:sp macro="" textlink="">
      <xdr:nvSpPr>
        <xdr:cNvPr id="469" name="テキスト ボックス 468"/>
        <xdr:cNvSpPr txBox="1"/>
      </xdr:nvSpPr>
      <xdr:spPr>
        <a:xfrm>
          <a:off x="14020800" y="36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131826</xdr:rowOff>
    </xdr:from>
    <xdr:to>
      <xdr:col>64</xdr:col>
      <xdr:colOff>152400</xdr:colOff>
      <xdr:row>22</xdr:row>
      <xdr:rowOff>61976</xdr:rowOff>
    </xdr:to>
    <xdr:sp macro="" textlink="">
      <xdr:nvSpPr>
        <xdr:cNvPr id="470" name="楕円 469"/>
        <xdr:cNvSpPr/>
      </xdr:nvSpPr>
      <xdr:spPr>
        <a:xfrm>
          <a:off x="13462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46753</xdr:rowOff>
    </xdr:from>
    <xdr:ext cx="762000" cy="259045"/>
    <xdr:sp macro="" textlink="">
      <xdr:nvSpPr>
        <xdr:cNvPr id="471" name="テキスト ボックス 470"/>
        <xdr:cNvSpPr txBox="1"/>
      </xdr:nvSpPr>
      <xdr:spPr>
        <a:xfrm>
          <a:off x="13131800" y="38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「横浜市中期４か年計画」（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件費は類似団体平均を下回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年度は、給与改定措置などにより上昇しました。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年度は、県費負担教職員の本市移管により、大幅に上昇し、それに伴い、人件費以外の経費の割合が低下しました。令和元年度は、給与改定措置に伴う経費の増加により、上昇しました。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86178</xdr:rowOff>
    </xdr:from>
    <xdr:to>
      <xdr:col>24</xdr:col>
      <xdr:colOff>25400</xdr:colOff>
      <xdr:row>42</xdr:row>
      <xdr:rowOff>18143</xdr:rowOff>
    </xdr:to>
    <xdr:cxnSp macro="">
      <xdr:nvCxnSpPr>
        <xdr:cNvPr id="63" name="直線コネクタ 62"/>
        <xdr:cNvCxnSpPr/>
      </xdr:nvCxnSpPr>
      <xdr:spPr>
        <a:xfrm flipV="1">
          <a:off x="4826000" y="6086928"/>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1105</xdr:rowOff>
    </xdr:from>
    <xdr:ext cx="762000" cy="259045"/>
    <xdr:sp macro="" textlink="">
      <xdr:nvSpPr>
        <xdr:cNvPr id="66" name="人件費最大値テキスト"/>
        <xdr:cNvSpPr txBox="1"/>
      </xdr:nvSpPr>
      <xdr:spPr>
        <a:xfrm>
          <a:off x="4914900" y="58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86178</xdr:rowOff>
    </xdr:from>
    <xdr:to>
      <xdr:col>24</xdr:col>
      <xdr:colOff>114300</xdr:colOff>
      <xdr:row>35</xdr:row>
      <xdr:rowOff>86178</xdr:rowOff>
    </xdr:to>
    <xdr:cxnSp macro="">
      <xdr:nvCxnSpPr>
        <xdr:cNvPr id="67" name="直線コネクタ 66"/>
        <xdr:cNvCxnSpPr/>
      </xdr:nvCxnSpPr>
      <xdr:spPr>
        <a:xfrm>
          <a:off x="4737100" y="608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38</xdr:row>
      <xdr:rowOff>127000</xdr:rowOff>
    </xdr:to>
    <xdr:cxnSp macro="">
      <xdr:nvCxnSpPr>
        <xdr:cNvPr id="68" name="直線コネクタ 67"/>
        <xdr:cNvCxnSpPr/>
      </xdr:nvCxnSpPr>
      <xdr:spPr>
        <a:xfrm>
          <a:off x="3987800" y="6620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762000" cy="259045"/>
    <xdr:sp macro="" textlink="">
      <xdr:nvSpPr>
        <xdr:cNvPr id="69" name="人件費平均値テキスト"/>
        <xdr:cNvSpPr txBox="1"/>
      </xdr:nvSpPr>
      <xdr:spPr>
        <a:xfrm>
          <a:off x="4914900" y="6650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105228</xdr:rowOff>
    </xdr:from>
    <xdr:to>
      <xdr:col>19</xdr:col>
      <xdr:colOff>187325</xdr:colOff>
      <xdr:row>38</xdr:row>
      <xdr:rowOff>105228</xdr:rowOff>
    </xdr:to>
    <xdr:cxnSp macro="">
      <xdr:nvCxnSpPr>
        <xdr:cNvPr id="71" name="直線コネクタ 70"/>
        <xdr:cNvCxnSpPr/>
      </xdr:nvCxnSpPr>
      <xdr:spPr>
        <a:xfrm>
          <a:off x="3098800" y="662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38</xdr:row>
      <xdr:rowOff>105228</xdr:rowOff>
    </xdr:to>
    <xdr:cxnSp macro="">
      <xdr:nvCxnSpPr>
        <xdr:cNvPr id="74" name="直線コネクタ 73"/>
        <xdr:cNvCxnSpPr/>
      </xdr:nvCxnSpPr>
      <xdr:spPr>
        <a:xfrm>
          <a:off x="2209800" y="5651500"/>
          <a:ext cx="889000" cy="9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13607</xdr:rowOff>
    </xdr:from>
    <xdr:to>
      <xdr:col>15</xdr:col>
      <xdr:colOff>149225</xdr:colOff>
      <xdr:row>39</xdr:row>
      <xdr:rowOff>115207</xdr:rowOff>
    </xdr:to>
    <xdr:sp macro="" textlink="">
      <xdr:nvSpPr>
        <xdr:cNvPr id="75" name="フローチャート: 判断 74"/>
        <xdr:cNvSpPr/>
      </xdr:nvSpPr>
      <xdr:spPr>
        <a:xfrm>
          <a:off x="3048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99984</xdr:rowOff>
    </xdr:from>
    <xdr:ext cx="762000" cy="259045"/>
    <xdr:sp macro="" textlink="">
      <xdr:nvSpPr>
        <xdr:cNvPr id="76" name="テキスト ボックス 75"/>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121557</xdr:rowOff>
    </xdr:from>
    <xdr:to>
      <xdr:col>11</xdr:col>
      <xdr:colOff>9525</xdr:colOff>
      <xdr:row>32</xdr:row>
      <xdr:rowOff>165100</xdr:rowOff>
    </xdr:to>
    <xdr:cxnSp macro="">
      <xdr:nvCxnSpPr>
        <xdr:cNvPr id="77" name="直線コネクタ 76"/>
        <xdr:cNvCxnSpPr/>
      </xdr:nvCxnSpPr>
      <xdr:spPr>
        <a:xfrm>
          <a:off x="1320800" y="560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127907</xdr:rowOff>
    </xdr:from>
    <xdr:to>
      <xdr:col>6</xdr:col>
      <xdr:colOff>171450</xdr:colOff>
      <xdr:row>34</xdr:row>
      <xdr:rowOff>58057</xdr:rowOff>
    </xdr:to>
    <xdr:sp macro="" textlink="">
      <xdr:nvSpPr>
        <xdr:cNvPr id="80" name="フローチャート: 判断 79"/>
        <xdr:cNvSpPr/>
      </xdr:nvSpPr>
      <xdr:spPr>
        <a:xfrm>
          <a:off x="1270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42834</xdr:rowOff>
    </xdr:from>
    <xdr:ext cx="762000" cy="259045"/>
    <xdr:sp macro="" textlink="">
      <xdr:nvSpPr>
        <xdr:cNvPr id="81" name="テキスト ボックス 80"/>
        <xdr:cNvSpPr txBox="1"/>
      </xdr:nvSpPr>
      <xdr:spPr>
        <a:xfrm>
          <a:off x="939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8" name="人件費該当値テキスト"/>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macro="" textlink="">
      <xdr:nvSpPr>
        <xdr:cNvPr id="89" name="楕円 88"/>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166205</xdr:rowOff>
    </xdr:from>
    <xdr:ext cx="736600" cy="259045"/>
    <xdr:sp macro="" textlink="">
      <xdr:nvSpPr>
        <xdr:cNvPr id="90" name="テキスト ボックス 89"/>
        <xdr:cNvSpPr txBox="1"/>
      </xdr:nvSpPr>
      <xdr:spPr>
        <a:xfrm>
          <a:off x="3606800" y="633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54428</xdr:rowOff>
    </xdr:from>
    <xdr:to>
      <xdr:col>15</xdr:col>
      <xdr:colOff>149225</xdr:colOff>
      <xdr:row>38</xdr:row>
      <xdr:rowOff>156028</xdr:rowOff>
    </xdr:to>
    <xdr:sp macro="" textlink="">
      <xdr:nvSpPr>
        <xdr:cNvPr id="91" name="楕円 90"/>
        <xdr:cNvSpPr/>
      </xdr:nvSpPr>
      <xdr:spPr>
        <a:xfrm>
          <a:off x="3048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166205</xdr:rowOff>
    </xdr:from>
    <xdr:ext cx="762000" cy="259045"/>
    <xdr:sp macro="" textlink="">
      <xdr:nvSpPr>
        <xdr:cNvPr id="92" name="テキスト ボックス 91"/>
        <xdr:cNvSpPr txBox="1"/>
      </xdr:nvSpPr>
      <xdr:spPr>
        <a:xfrm>
          <a:off x="2717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3" name="楕円 92"/>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4" name="テキスト ボックス 93"/>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70757</xdr:rowOff>
    </xdr:from>
    <xdr:to>
      <xdr:col>6</xdr:col>
      <xdr:colOff>171450</xdr:colOff>
      <xdr:row>33</xdr:row>
      <xdr:rowOff>907</xdr:rowOff>
    </xdr:to>
    <xdr:sp macro="" textlink="">
      <xdr:nvSpPr>
        <xdr:cNvPr id="95" name="楕円 94"/>
        <xdr:cNvSpPr/>
      </xdr:nvSpPr>
      <xdr:spPr>
        <a:xfrm>
          <a:off x="1270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11084</xdr:rowOff>
    </xdr:from>
    <xdr:ext cx="762000" cy="259045"/>
    <xdr:sp macro="" textlink="">
      <xdr:nvSpPr>
        <xdr:cNvPr id="96" name="テキスト ボックス 95"/>
        <xdr:cNvSpPr txBox="1"/>
      </xdr:nvSpPr>
      <xdr:spPr>
        <a:xfrm>
          <a:off x="939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年度は、定期予防接種事業や県費負担教職員の本市移管の準備経費の増などにより上昇しました。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本市移管によるシステム経費の増などにより経常経費充当一般財源が増加しましたが、人件費の増の影響で相対的に割合が下がったこと、また市税収入及び県税交付金の増等による経常一般財源等の増により低下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年度は、ウェブサイト構築経費や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PCB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廃棄物処理経費の増などにより上昇しました。令和元年度は、学校への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支援員派遣経費の増などにより上昇しました。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4" name="直線コネクタ 123"/>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5"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6" name="直線コネクタ 125"/>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133350</xdr:rowOff>
    </xdr:from>
    <xdr:to>
      <xdr:col>82</xdr:col>
      <xdr:colOff>107950</xdr:colOff>
      <xdr:row>18</xdr:row>
      <xdr:rowOff>12700</xdr:rowOff>
    </xdr:to>
    <xdr:cxnSp macro="">
      <xdr:nvCxnSpPr>
        <xdr:cNvPr id="129" name="直線コネクタ 128"/>
        <xdr:cNvCxnSpPr/>
      </xdr:nvCxnSpPr>
      <xdr:spPr>
        <a:xfrm>
          <a:off x="15671800" y="3048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17</xdr:row>
      <xdr:rowOff>133350</xdr:rowOff>
    </xdr:to>
    <xdr:cxnSp macro="">
      <xdr:nvCxnSpPr>
        <xdr:cNvPr id="132" name="直線コネクタ 131"/>
        <xdr:cNvCxnSpPr/>
      </xdr:nvCxnSpPr>
      <xdr:spPr>
        <a:xfrm>
          <a:off x="14782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3" name="フローチャート: 判断 132"/>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4" name="テキスト ボックス 133"/>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18</xdr:row>
      <xdr:rowOff>139700</xdr:rowOff>
    </xdr:to>
    <xdr:cxnSp macro="">
      <xdr:nvCxnSpPr>
        <xdr:cNvPr id="135" name="直線コネクタ 134"/>
        <xdr:cNvCxnSpPr/>
      </xdr:nvCxnSpPr>
      <xdr:spPr>
        <a:xfrm flipV="1">
          <a:off x="13893800" y="3009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7" name="テキスト ボックス 13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18</xdr:row>
      <xdr:rowOff>139700</xdr:rowOff>
    </xdr:to>
    <xdr:cxnSp macro="">
      <xdr:nvCxnSpPr>
        <xdr:cNvPr id="138" name="直線コネクタ 137"/>
        <xdr:cNvCxnSpPr/>
      </xdr:nvCxnSpPr>
      <xdr:spPr>
        <a:xfrm>
          <a:off x="13004800" y="316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9" name="フローチャート: 判断 138"/>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40" name="テキスト ボックス 139"/>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41" name="フローチャート: 判断 140"/>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2" name="テキスト ボックス 141"/>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8" name="楕円 147"/>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9"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50" name="楕円 149"/>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168927</xdr:rowOff>
    </xdr:from>
    <xdr:ext cx="736600" cy="259045"/>
    <xdr:sp macro="" textlink="">
      <xdr:nvSpPr>
        <xdr:cNvPr id="151" name="テキスト ボックス 150"/>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2" name="楕円 151"/>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130827</xdr:rowOff>
    </xdr:from>
    <xdr:ext cx="762000" cy="259045"/>
    <xdr:sp macro="" textlink="">
      <xdr:nvSpPr>
        <xdr:cNvPr id="153" name="テキスト ボックス 152"/>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4" name="楕円 153"/>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5" name="テキスト ボックス 154"/>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6" name="楕円 155"/>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7" name="テキスト ボックス 156"/>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待機児童対策などの子育て支援施策の増、障害者支援施設の増加や施設利用者数の増などにより、扶助費は上昇傾向にあります。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年度は、施設型給付費 、障害者施設等自立支援給付費の増などにより上昇しました。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施設型給付費の増などにより、経常経費充当一般財源は増加しましたが、県費負担教職員の本市移管による人件費の増の影響で相対的に割合が下がったこと、また市税収入及び県税交付金の増等による経常一般財源等の増により低下しました。令和元年度は、幼児教育・保育の無償化に伴い施設型給付費などが大幅に増加したことに伴い、上昇しました。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7" name="直線コネクタ 186"/>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143328</xdr:rowOff>
    </xdr:to>
    <xdr:cxnSp macro="">
      <xdr:nvCxnSpPr>
        <xdr:cNvPr id="192" name="直線コネクタ 191"/>
        <xdr:cNvCxnSpPr/>
      </xdr:nvCxnSpPr>
      <xdr:spPr>
        <a:xfrm>
          <a:off x="3987800" y="10267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3"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4" name="フローチャート: 判断 193"/>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59</xdr:row>
      <xdr:rowOff>151493</xdr:rowOff>
    </xdr:to>
    <xdr:cxnSp macro="">
      <xdr:nvCxnSpPr>
        <xdr:cNvPr id="195" name="直線コネクタ 194"/>
        <xdr:cNvCxnSpPr/>
      </xdr:nvCxnSpPr>
      <xdr:spPr>
        <a:xfrm>
          <a:off x="3098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61</xdr:row>
      <xdr:rowOff>167822</xdr:rowOff>
    </xdr:to>
    <xdr:cxnSp macro="">
      <xdr:nvCxnSpPr>
        <xdr:cNvPr id="198" name="直線コネクタ 197"/>
        <xdr:cNvCxnSpPr/>
      </xdr:nvCxnSpPr>
      <xdr:spPr>
        <a:xfrm flipV="1">
          <a:off x="2209800" y="10234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9" name="フローチャート: 判断 198"/>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200" name="テキスト ボックス 199"/>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167822</xdr:rowOff>
    </xdr:to>
    <xdr:cxnSp macro="">
      <xdr:nvCxnSpPr>
        <xdr:cNvPr id="201" name="直線コネクタ 200"/>
        <xdr:cNvCxnSpPr/>
      </xdr:nvCxnSpPr>
      <xdr:spPr>
        <a:xfrm>
          <a:off x="1320800" y="104140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2" name="フローチャート: 判断 201"/>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3" name="テキスト ボックス 202"/>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4" name="フローチャート: 判断 203"/>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5" name="テキスト ボックス 204"/>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11" name="楕円 210"/>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64605</xdr:rowOff>
    </xdr:from>
    <xdr:ext cx="762000" cy="259045"/>
    <xdr:sp macro="" textlink="">
      <xdr:nvSpPr>
        <xdr:cNvPr id="212" name="扶助費該当値テキスト"/>
        <xdr:cNvSpPr txBox="1"/>
      </xdr:nvSpPr>
      <xdr:spPr>
        <a:xfrm>
          <a:off x="4914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117022</xdr:rowOff>
    </xdr:from>
    <xdr:to>
      <xdr:col>11</xdr:col>
      <xdr:colOff>60325</xdr:colOff>
      <xdr:row>62</xdr:row>
      <xdr:rowOff>47172</xdr:rowOff>
    </xdr:to>
    <xdr:sp macro="" textlink="">
      <xdr:nvSpPr>
        <xdr:cNvPr id="217" name="楕円 216"/>
        <xdr:cNvSpPr/>
      </xdr:nvSpPr>
      <xdr:spPr>
        <a:xfrm>
          <a:off x="2159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31949</xdr:rowOff>
    </xdr:from>
    <xdr:ext cx="762000" cy="259045"/>
    <xdr:sp macro="" textlink="">
      <xdr:nvSpPr>
        <xdr:cNvPr id="218" name="テキスト ボックス 217"/>
        <xdr:cNvSpPr txBox="1"/>
      </xdr:nvSpPr>
      <xdr:spPr>
        <a:xfrm>
          <a:off x="1828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9" name="楕円 218"/>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20" name="テキスト ボックス 219"/>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その他のうち主なものは繰出金（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高齢化に伴い、介護保険事業費会計や後期高齢者医療事業費会計に対する繰出金が増加傾向にあり、令和元年度は、給付費の増等により上昇しました。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8" name="直線コネクタ 247"/>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31750</xdr:rowOff>
    </xdr:from>
    <xdr:to>
      <xdr:col>82</xdr:col>
      <xdr:colOff>107950</xdr:colOff>
      <xdr:row>54</xdr:row>
      <xdr:rowOff>146050</xdr:rowOff>
    </xdr:to>
    <xdr:cxnSp macro="">
      <xdr:nvCxnSpPr>
        <xdr:cNvPr id="253" name="直線コネクタ 252"/>
        <xdr:cNvCxnSpPr/>
      </xdr:nvCxnSpPr>
      <xdr:spPr>
        <a:xfrm>
          <a:off x="15671800" y="9290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4" name="その他平均値テキスト"/>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5" name="フローチャート: 判断 254"/>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31750</xdr:rowOff>
    </xdr:from>
    <xdr:to>
      <xdr:col>78</xdr:col>
      <xdr:colOff>69850</xdr:colOff>
      <xdr:row>54</xdr:row>
      <xdr:rowOff>50800</xdr:rowOff>
    </xdr:to>
    <xdr:cxnSp macro="">
      <xdr:nvCxnSpPr>
        <xdr:cNvPr id="256" name="直線コネクタ 255"/>
        <xdr:cNvCxnSpPr/>
      </xdr:nvCxnSpPr>
      <xdr:spPr>
        <a:xfrm flipV="1">
          <a:off x="14782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7" name="フローチャート: 判断 25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8" name="テキスト ボックス 257"/>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56</xdr:row>
      <xdr:rowOff>12700</xdr:rowOff>
    </xdr:to>
    <xdr:cxnSp macro="">
      <xdr:nvCxnSpPr>
        <xdr:cNvPr id="259" name="直線コネクタ 258"/>
        <xdr:cNvCxnSpPr/>
      </xdr:nvCxnSpPr>
      <xdr:spPr>
        <a:xfrm flipV="1">
          <a:off x="13893800" y="930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60" name="フローチャート: 判断 25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61" name="テキスト ボックス 26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12700</xdr:rowOff>
    </xdr:to>
    <xdr:cxnSp macro="">
      <xdr:nvCxnSpPr>
        <xdr:cNvPr id="262" name="直線コネクタ 261"/>
        <xdr:cNvCxnSpPr/>
      </xdr:nvCxnSpPr>
      <xdr:spPr>
        <a:xfrm>
          <a:off x="13004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3" name="フローチャート: 判断 262"/>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4" name="テキスト ボックス 263"/>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5" name="フローチャート: 判断 264"/>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6" name="テキスト ボックス 265"/>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72" name="楕円 271"/>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73" name="その他該当値テキスト"/>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152400</xdr:rowOff>
    </xdr:from>
    <xdr:to>
      <xdr:col>78</xdr:col>
      <xdr:colOff>120650</xdr:colOff>
      <xdr:row>54</xdr:row>
      <xdr:rowOff>82550</xdr:rowOff>
    </xdr:to>
    <xdr:sp macro="" textlink="">
      <xdr:nvSpPr>
        <xdr:cNvPr id="274" name="楕円 273"/>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92727</xdr:rowOff>
    </xdr:from>
    <xdr:ext cx="736600" cy="259045"/>
    <xdr:sp macro="" textlink="">
      <xdr:nvSpPr>
        <xdr:cNvPr id="275" name="テキスト ボックス 274"/>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6" name="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本市は、地下鉄、病院、下水道等の公営企業会計への繰出しが多額になっており、類似団体の中で最大となっています。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年度は、施設整備等に伴う横浜市立大学への運営交付金の増などにより、上昇しました。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　県費負担教職員の本市移管による人件費の増の影響で相対的に割合が下がったことや、市税収入及び県税交付金の増等による経常一般財源等の増により低下しました。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年度は、高速鉄道事業会計や下水道事業会計への繰出金の減等により減少し、令和元年度も下水道事業会計への繰出金 の減等により減少しました。 </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39</xdr:row>
      <xdr:rowOff>151493</xdr:rowOff>
    </xdr:to>
    <xdr:cxnSp macro="">
      <xdr:nvCxnSpPr>
        <xdr:cNvPr id="311" name="直線コネクタ 310"/>
        <xdr:cNvCxnSpPr/>
      </xdr:nvCxnSpPr>
      <xdr:spPr>
        <a:xfrm flipV="1">
          <a:off x="16510000" y="56134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123570</xdr:rowOff>
    </xdr:from>
    <xdr:ext cx="762000" cy="259045"/>
    <xdr:sp macro="" textlink="">
      <xdr:nvSpPr>
        <xdr:cNvPr id="312" name="補助費等最小値テキスト"/>
        <xdr:cNvSpPr txBox="1"/>
      </xdr:nvSpPr>
      <xdr:spPr>
        <a:xfrm>
          <a:off x="16598900" y="681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151493</xdr:rowOff>
    </xdr:from>
    <xdr:to>
      <xdr:col>82</xdr:col>
      <xdr:colOff>196850</xdr:colOff>
      <xdr:row>39</xdr:row>
      <xdr:rowOff>151493</xdr:rowOff>
    </xdr:to>
    <xdr:cxnSp macro="">
      <xdr:nvCxnSpPr>
        <xdr:cNvPr id="313" name="直線コネクタ 312"/>
        <xdr:cNvCxnSpPr/>
      </xdr:nvCxnSpPr>
      <xdr:spPr>
        <a:xfrm>
          <a:off x="16421100" y="683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5" name="直線コネクタ 31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151493</xdr:rowOff>
    </xdr:from>
    <xdr:to>
      <xdr:col>82</xdr:col>
      <xdr:colOff>107950</xdr:colOff>
      <xdr:row>40</xdr:row>
      <xdr:rowOff>12700</xdr:rowOff>
    </xdr:to>
    <xdr:cxnSp macro="">
      <xdr:nvCxnSpPr>
        <xdr:cNvPr id="316" name="直線コネクタ 315"/>
        <xdr:cNvCxnSpPr/>
      </xdr:nvCxnSpPr>
      <xdr:spPr>
        <a:xfrm flipV="1">
          <a:off x="15671800" y="6838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60070</xdr:rowOff>
    </xdr:from>
    <xdr:ext cx="762000" cy="259045"/>
    <xdr:sp macro="" textlink="">
      <xdr:nvSpPr>
        <xdr:cNvPr id="317" name="補助費等平均値テキスト"/>
        <xdr:cNvSpPr txBox="1"/>
      </xdr:nvSpPr>
      <xdr:spPr>
        <a:xfrm>
          <a:off x="16598900" y="6060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43543</xdr:rowOff>
    </xdr:from>
    <xdr:to>
      <xdr:col>82</xdr:col>
      <xdr:colOff>158750</xdr:colOff>
      <xdr:row>36</xdr:row>
      <xdr:rowOff>145143</xdr:rowOff>
    </xdr:to>
    <xdr:sp macro="" textlink="">
      <xdr:nvSpPr>
        <xdr:cNvPr id="318" name="フローチャート: 判断 317"/>
        <xdr:cNvSpPr/>
      </xdr:nvSpPr>
      <xdr:spPr>
        <a:xfrm>
          <a:off x="164592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40</xdr:row>
      <xdr:rowOff>45357</xdr:rowOff>
    </xdr:to>
    <xdr:cxnSp macro="">
      <xdr:nvCxnSpPr>
        <xdr:cNvPr id="319" name="直線コネクタ 318"/>
        <xdr:cNvCxnSpPr/>
      </xdr:nvCxnSpPr>
      <xdr:spPr>
        <a:xfrm flipV="1">
          <a:off x="14782800" y="687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20" name="フローチャート: 判断 319"/>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1" name="テキスト ボックス 320"/>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45357</xdr:rowOff>
    </xdr:from>
    <xdr:to>
      <xdr:col>73</xdr:col>
      <xdr:colOff>180975</xdr:colOff>
      <xdr:row>42</xdr:row>
      <xdr:rowOff>12700</xdr:rowOff>
    </xdr:to>
    <xdr:cxnSp macro="">
      <xdr:nvCxnSpPr>
        <xdr:cNvPr id="322" name="直線コネクタ 321"/>
        <xdr:cNvCxnSpPr/>
      </xdr:nvCxnSpPr>
      <xdr:spPr>
        <a:xfrm flipV="1">
          <a:off x="13893800" y="69033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108857</xdr:rowOff>
    </xdr:from>
    <xdr:to>
      <xdr:col>74</xdr:col>
      <xdr:colOff>31750</xdr:colOff>
      <xdr:row>37</xdr:row>
      <xdr:rowOff>39007</xdr:rowOff>
    </xdr:to>
    <xdr:sp macro="" textlink="">
      <xdr:nvSpPr>
        <xdr:cNvPr id="323" name="フローチャート: 判断 322"/>
        <xdr:cNvSpPr/>
      </xdr:nvSpPr>
      <xdr:spPr>
        <a:xfrm>
          <a:off x="14732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49184</xdr:rowOff>
    </xdr:from>
    <xdr:ext cx="762000" cy="259045"/>
    <xdr:sp macro="" textlink="">
      <xdr:nvSpPr>
        <xdr:cNvPr id="324" name="テキスト ボックス 323"/>
        <xdr:cNvSpPr txBox="1"/>
      </xdr:nvSpPr>
      <xdr:spPr>
        <a:xfrm>
          <a:off x="14401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53522</xdr:rowOff>
    </xdr:from>
    <xdr:to>
      <xdr:col>69</xdr:col>
      <xdr:colOff>92075</xdr:colOff>
      <xdr:row>42</xdr:row>
      <xdr:rowOff>12700</xdr:rowOff>
    </xdr:to>
    <xdr:cxnSp macro="">
      <xdr:nvCxnSpPr>
        <xdr:cNvPr id="325" name="直線コネクタ 324"/>
        <xdr:cNvCxnSpPr/>
      </xdr:nvCxnSpPr>
      <xdr:spPr>
        <a:xfrm>
          <a:off x="13004800" y="7082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133350</xdr:rowOff>
    </xdr:from>
    <xdr:to>
      <xdr:col>69</xdr:col>
      <xdr:colOff>142875</xdr:colOff>
      <xdr:row>38</xdr:row>
      <xdr:rowOff>63500</xdr:rowOff>
    </xdr:to>
    <xdr:sp macro="" textlink="">
      <xdr:nvSpPr>
        <xdr:cNvPr id="326" name="フローチャート: 判断 325"/>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73677</xdr:rowOff>
    </xdr:from>
    <xdr:ext cx="762000" cy="259045"/>
    <xdr:sp macro="" textlink="">
      <xdr:nvSpPr>
        <xdr:cNvPr id="327" name="テキスト ボックス 326"/>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8" name="フローチャート: 判断 327"/>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9" name="テキスト ボックス 328"/>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100693</xdr:rowOff>
    </xdr:from>
    <xdr:to>
      <xdr:col>82</xdr:col>
      <xdr:colOff>158750</xdr:colOff>
      <xdr:row>40</xdr:row>
      <xdr:rowOff>30843</xdr:rowOff>
    </xdr:to>
    <xdr:sp macro="" textlink="">
      <xdr:nvSpPr>
        <xdr:cNvPr id="335" name="楕円 334"/>
        <xdr:cNvSpPr/>
      </xdr:nvSpPr>
      <xdr:spPr>
        <a:xfrm>
          <a:off x="16459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9270</xdr:rowOff>
    </xdr:from>
    <xdr:ext cx="762000" cy="259045"/>
    <xdr:sp macro="" textlink="">
      <xdr:nvSpPr>
        <xdr:cNvPr id="336" name="補助費等該当値テキスト"/>
        <xdr:cNvSpPr txBox="1"/>
      </xdr:nvSpPr>
      <xdr:spPr>
        <a:xfrm>
          <a:off x="16598900" y="66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133350</xdr:rowOff>
    </xdr:from>
    <xdr:to>
      <xdr:col>78</xdr:col>
      <xdr:colOff>120650</xdr:colOff>
      <xdr:row>40</xdr:row>
      <xdr:rowOff>63500</xdr:rowOff>
    </xdr:to>
    <xdr:sp macro="" textlink="">
      <xdr:nvSpPr>
        <xdr:cNvPr id="337" name="楕円 336"/>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48277</xdr:rowOff>
    </xdr:from>
    <xdr:ext cx="736600" cy="259045"/>
    <xdr:sp macro="" textlink="">
      <xdr:nvSpPr>
        <xdr:cNvPr id="338" name="テキスト ボックス 337"/>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166007</xdr:rowOff>
    </xdr:from>
    <xdr:to>
      <xdr:col>74</xdr:col>
      <xdr:colOff>31750</xdr:colOff>
      <xdr:row>40</xdr:row>
      <xdr:rowOff>96157</xdr:rowOff>
    </xdr:to>
    <xdr:sp macro="" textlink="">
      <xdr:nvSpPr>
        <xdr:cNvPr id="339" name="楕円 338"/>
        <xdr:cNvSpPr/>
      </xdr:nvSpPr>
      <xdr:spPr>
        <a:xfrm>
          <a:off x="14732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80934</xdr:rowOff>
    </xdr:from>
    <xdr:ext cx="762000" cy="259045"/>
    <xdr:sp macro="" textlink="">
      <xdr:nvSpPr>
        <xdr:cNvPr id="340" name="テキスト ボックス 339"/>
        <xdr:cNvSpPr txBox="1"/>
      </xdr:nvSpPr>
      <xdr:spPr>
        <a:xfrm>
          <a:off x="14401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133350</xdr:rowOff>
    </xdr:from>
    <xdr:to>
      <xdr:col>69</xdr:col>
      <xdr:colOff>142875</xdr:colOff>
      <xdr:row>42</xdr:row>
      <xdr:rowOff>63500</xdr:rowOff>
    </xdr:to>
    <xdr:sp macro="" textlink="">
      <xdr:nvSpPr>
        <xdr:cNvPr id="341" name="楕円 340"/>
        <xdr:cNvSpPr/>
      </xdr:nvSpPr>
      <xdr:spPr>
        <a:xfrm>
          <a:off x="13843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48277</xdr:rowOff>
    </xdr:from>
    <xdr:ext cx="762000" cy="259045"/>
    <xdr:sp macro="" textlink="">
      <xdr:nvSpPr>
        <xdr:cNvPr id="342" name="テキスト ボックス 341"/>
        <xdr:cNvSpPr txBox="1"/>
      </xdr:nvSpPr>
      <xdr:spPr>
        <a:xfrm>
          <a:off x="13512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2722</xdr:rowOff>
    </xdr:from>
    <xdr:to>
      <xdr:col>65</xdr:col>
      <xdr:colOff>53975</xdr:colOff>
      <xdr:row>41</xdr:row>
      <xdr:rowOff>104322</xdr:rowOff>
    </xdr:to>
    <xdr:sp macro="" textlink="">
      <xdr:nvSpPr>
        <xdr:cNvPr id="343" name="楕円 342"/>
        <xdr:cNvSpPr/>
      </xdr:nvSpPr>
      <xdr:spPr>
        <a:xfrm>
          <a:off x="12954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89099</xdr:rowOff>
    </xdr:from>
    <xdr:ext cx="762000" cy="259045"/>
    <xdr:sp macro="" textlink="">
      <xdr:nvSpPr>
        <xdr:cNvPr id="344" name="テキスト ボックス 343"/>
        <xdr:cNvSpPr txBox="1"/>
      </xdr:nvSpPr>
      <xdr:spPr>
        <a:xfrm>
          <a:off x="12623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年度は、満期一括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年債（３セク債）の満期到来に伴い償還元金が増加しましたが、土地売払収入などの公債費充当特定財源が増加したことにより、減少しました。令和元年度は、用地先行取得債の償還に伴い、上昇しました。 </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72" name="直線コネクタ 371"/>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3" name="公債費最小値テキスト"/>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4" name="直線コネクタ 373"/>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5" name="公債費最大値テキスト"/>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6" name="直線コネクタ 375"/>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77</xdr:row>
      <xdr:rowOff>31750</xdr:rowOff>
    </xdr:to>
    <xdr:cxnSp macro="">
      <xdr:nvCxnSpPr>
        <xdr:cNvPr id="377" name="直線コネクタ 376"/>
        <xdr:cNvCxnSpPr/>
      </xdr:nvCxnSpPr>
      <xdr:spPr>
        <a:xfrm>
          <a:off x="3987800" y="129476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8" name="公債費平均値テキスト"/>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9" name="フローチャート: 判断 378"/>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165100</xdr:rowOff>
    </xdr:to>
    <xdr:cxnSp macro="">
      <xdr:nvCxnSpPr>
        <xdr:cNvPr id="380" name="直線コネクタ 379"/>
        <xdr:cNvCxnSpPr/>
      </xdr:nvCxnSpPr>
      <xdr:spPr>
        <a:xfrm flipV="1">
          <a:off x="3098800" y="1294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81" name="フローチャート: 判断 380"/>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2" name="テキスト ボックス 38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78</xdr:row>
      <xdr:rowOff>88900</xdr:rowOff>
    </xdr:to>
    <xdr:cxnSp macro="">
      <xdr:nvCxnSpPr>
        <xdr:cNvPr id="383" name="直線コネクタ 382"/>
        <xdr:cNvCxnSpPr/>
      </xdr:nvCxnSpPr>
      <xdr:spPr>
        <a:xfrm flipV="1">
          <a:off x="2209800" y="130238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4" name="フローチャート: 判断 383"/>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5" name="テキスト ボックス 384"/>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69850</xdr:rowOff>
    </xdr:from>
    <xdr:to>
      <xdr:col>11</xdr:col>
      <xdr:colOff>9525</xdr:colOff>
      <xdr:row>78</xdr:row>
      <xdr:rowOff>88900</xdr:rowOff>
    </xdr:to>
    <xdr:cxnSp macro="">
      <xdr:nvCxnSpPr>
        <xdr:cNvPr id="386" name="直線コネクタ 385"/>
        <xdr:cNvCxnSpPr/>
      </xdr:nvCxnSpPr>
      <xdr:spPr>
        <a:xfrm>
          <a:off x="1320800" y="1344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7" name="フローチャート: 判断 386"/>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8" name="テキスト ボックス 387"/>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9" name="フローチャート: 判断 388"/>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90" name="テキスト ボックス 389"/>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6" name="楕円 395"/>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7"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98" name="楕円 397"/>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99" name="テキスト ボックス 398"/>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400" name="楕円 399"/>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401" name="テキスト ボックス 400"/>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402" name="楕円 401"/>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149877</xdr:rowOff>
    </xdr:from>
    <xdr:ext cx="762000" cy="259045"/>
    <xdr:sp macro="" textlink="">
      <xdr:nvSpPr>
        <xdr:cNvPr id="403" name="テキスト ボックス 402"/>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404" name="楕円 403"/>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130827</xdr:rowOff>
    </xdr:from>
    <xdr:ext cx="762000" cy="259045"/>
    <xdr:sp macro="" textlink="">
      <xdr:nvSpPr>
        <xdr:cNvPr id="405" name="テキスト ボックス 404"/>
        <xdr:cNvSpPr txBox="1"/>
      </xdr:nvSpPr>
      <xdr:spPr>
        <a:xfrm>
          <a:off x="939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公債費以外の経費は、上昇傾向にあります。割合の高い扶助費と、同様の傾向になっています。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年度は、施設型給付費 、障害者施設等自立給付費の増などによる扶助費の増により上昇しました。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年度は、県費負担教職員の本市移管の影響による人件費の増により上昇しました。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年度は、施設型給付費の増などによる扶助費の増により上昇しました。令和元年度は、幼児教育・保育の無償化に伴う施設型給付費の増などによる扶助費の増により上昇しました。</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5" name="直線コネクタ 434"/>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6"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7" name="直線コネクタ 436"/>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8" name="公債費以外最大値テキスト"/>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9" name="直線コネクタ 438"/>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105229</xdr:rowOff>
    </xdr:from>
    <xdr:to>
      <xdr:col>82</xdr:col>
      <xdr:colOff>107950</xdr:colOff>
      <xdr:row>79</xdr:row>
      <xdr:rowOff>151493</xdr:rowOff>
    </xdr:to>
    <xdr:cxnSp macro="">
      <xdr:nvCxnSpPr>
        <xdr:cNvPr id="440" name="直線コネクタ 439"/>
        <xdr:cNvCxnSpPr/>
      </xdr:nvCxnSpPr>
      <xdr:spPr>
        <a:xfrm>
          <a:off x="15671800" y="13478329"/>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41"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2" name="フローチャート: 判断 441"/>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83457</xdr:rowOff>
    </xdr:from>
    <xdr:to>
      <xdr:col>78</xdr:col>
      <xdr:colOff>69850</xdr:colOff>
      <xdr:row>78</xdr:row>
      <xdr:rowOff>105229</xdr:rowOff>
    </xdr:to>
    <xdr:cxnSp macro="">
      <xdr:nvCxnSpPr>
        <xdr:cNvPr id="443" name="直線コネクタ 442"/>
        <xdr:cNvCxnSpPr/>
      </xdr:nvCxnSpPr>
      <xdr:spPr>
        <a:xfrm>
          <a:off x="14782800" y="13456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4" name="フローチャート: 判断 44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5" name="テキスト ボックス 44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113393</xdr:rowOff>
    </xdr:from>
    <xdr:to>
      <xdr:col>73</xdr:col>
      <xdr:colOff>180975</xdr:colOff>
      <xdr:row>78</xdr:row>
      <xdr:rowOff>83457</xdr:rowOff>
    </xdr:to>
    <xdr:cxnSp macro="">
      <xdr:nvCxnSpPr>
        <xdr:cNvPr id="446" name="直線コネクタ 445"/>
        <xdr:cNvCxnSpPr/>
      </xdr:nvCxnSpPr>
      <xdr:spPr>
        <a:xfrm>
          <a:off x="13893800" y="13315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7" name="フローチャート: 判断 446"/>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8" name="テキスト ボックス 447"/>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64407</xdr:rowOff>
    </xdr:from>
    <xdr:to>
      <xdr:col>69</xdr:col>
      <xdr:colOff>92075</xdr:colOff>
      <xdr:row>77</xdr:row>
      <xdr:rowOff>113393</xdr:rowOff>
    </xdr:to>
    <xdr:cxnSp macro="">
      <xdr:nvCxnSpPr>
        <xdr:cNvPr id="449" name="直線コネクタ 448"/>
        <xdr:cNvCxnSpPr/>
      </xdr:nvCxnSpPr>
      <xdr:spPr>
        <a:xfrm>
          <a:off x="13004800" y="129231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50" name="フローチャート: 判断 449"/>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51" name="テキスト ボックス 450"/>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52" name="フローチャート: 判断 451"/>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53" name="テキスト ボックス 452"/>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100693</xdr:rowOff>
    </xdr:from>
    <xdr:to>
      <xdr:col>82</xdr:col>
      <xdr:colOff>158750</xdr:colOff>
      <xdr:row>80</xdr:row>
      <xdr:rowOff>30843</xdr:rowOff>
    </xdr:to>
    <xdr:sp macro="" textlink="">
      <xdr:nvSpPr>
        <xdr:cNvPr id="459" name="楕円 458"/>
        <xdr:cNvSpPr/>
      </xdr:nvSpPr>
      <xdr:spPr>
        <a:xfrm>
          <a:off x="16459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72770</xdr:rowOff>
    </xdr:from>
    <xdr:ext cx="762000" cy="259045"/>
    <xdr:sp macro="" textlink="">
      <xdr:nvSpPr>
        <xdr:cNvPr id="460" name="公債費以外該当値テキスト"/>
        <xdr:cNvSpPr txBox="1"/>
      </xdr:nvSpPr>
      <xdr:spPr>
        <a:xfrm>
          <a:off x="16598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54429</xdr:rowOff>
    </xdr:from>
    <xdr:to>
      <xdr:col>78</xdr:col>
      <xdr:colOff>120650</xdr:colOff>
      <xdr:row>78</xdr:row>
      <xdr:rowOff>156029</xdr:rowOff>
    </xdr:to>
    <xdr:sp macro="" textlink="">
      <xdr:nvSpPr>
        <xdr:cNvPr id="461" name="楕円 460"/>
        <xdr:cNvSpPr/>
      </xdr:nvSpPr>
      <xdr:spPr>
        <a:xfrm>
          <a:off x="15621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140806</xdr:rowOff>
    </xdr:from>
    <xdr:ext cx="736600" cy="259045"/>
    <xdr:sp macro="" textlink="">
      <xdr:nvSpPr>
        <xdr:cNvPr id="462" name="テキスト ボックス 461"/>
        <xdr:cNvSpPr txBox="1"/>
      </xdr:nvSpPr>
      <xdr:spPr>
        <a:xfrm>
          <a:off x="15290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32657</xdr:rowOff>
    </xdr:from>
    <xdr:to>
      <xdr:col>74</xdr:col>
      <xdr:colOff>31750</xdr:colOff>
      <xdr:row>78</xdr:row>
      <xdr:rowOff>134257</xdr:rowOff>
    </xdr:to>
    <xdr:sp macro="" textlink="">
      <xdr:nvSpPr>
        <xdr:cNvPr id="463" name="楕円 462"/>
        <xdr:cNvSpPr/>
      </xdr:nvSpPr>
      <xdr:spPr>
        <a:xfrm>
          <a:off x="14732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119034</xdr:rowOff>
    </xdr:from>
    <xdr:ext cx="762000" cy="259045"/>
    <xdr:sp macro="" textlink="">
      <xdr:nvSpPr>
        <xdr:cNvPr id="464" name="テキスト ボックス 463"/>
        <xdr:cNvSpPr txBox="1"/>
      </xdr:nvSpPr>
      <xdr:spPr>
        <a:xfrm>
          <a:off x="14401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62593</xdr:rowOff>
    </xdr:from>
    <xdr:to>
      <xdr:col>69</xdr:col>
      <xdr:colOff>142875</xdr:colOff>
      <xdr:row>77</xdr:row>
      <xdr:rowOff>164193</xdr:rowOff>
    </xdr:to>
    <xdr:sp macro="" textlink="">
      <xdr:nvSpPr>
        <xdr:cNvPr id="465" name="楕円 464"/>
        <xdr:cNvSpPr/>
      </xdr:nvSpPr>
      <xdr:spPr>
        <a:xfrm>
          <a:off x="13843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148970</xdr:rowOff>
    </xdr:from>
    <xdr:ext cx="762000" cy="259045"/>
    <xdr:sp macro="" textlink="">
      <xdr:nvSpPr>
        <xdr:cNvPr id="466" name="テキスト ボックス 465"/>
        <xdr:cNvSpPr txBox="1"/>
      </xdr:nvSpPr>
      <xdr:spPr>
        <a:xfrm>
          <a:off x="13512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67" name="楕円 466"/>
        <xdr:cNvSpPr/>
      </xdr:nvSpPr>
      <xdr:spPr>
        <a:xfrm>
          <a:off x="12954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99984</xdr:rowOff>
    </xdr:from>
    <xdr:ext cx="762000" cy="259045"/>
    <xdr:sp macro="" textlink="">
      <xdr:nvSpPr>
        <xdr:cNvPr id="468" name="テキスト ボックス 467"/>
        <xdr:cNvSpPr txBox="1"/>
      </xdr:nvSpPr>
      <xdr:spPr>
        <a:xfrm>
          <a:off x="12623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149746</xdr:rowOff>
    </xdr:from>
    <xdr:to>
      <xdr:col>29</xdr:col>
      <xdr:colOff>127000</xdr:colOff>
      <xdr:row>15</xdr:row>
      <xdr:rowOff>140983</xdr:rowOff>
    </xdr:to>
    <xdr:cxnSp macro="">
      <xdr:nvCxnSpPr>
        <xdr:cNvPr id="45" name="直線コネクタ 44"/>
        <xdr:cNvCxnSpPr/>
      </xdr:nvCxnSpPr>
      <xdr:spPr bwMode="auto">
        <a:xfrm flipV="1">
          <a:off x="5651500" y="2083321"/>
          <a:ext cx="0" cy="6770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113060</xdr:rowOff>
    </xdr:from>
    <xdr:ext cx="762000" cy="259045"/>
    <xdr:sp macro="" textlink="">
      <xdr:nvSpPr>
        <xdr:cNvPr id="46" name="人口1人当たり決算額の推移最小値テキスト130"/>
        <xdr:cNvSpPr txBox="1"/>
      </xdr:nvSpPr>
      <xdr:spPr>
        <a:xfrm>
          <a:off x="5740400" y="273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140983</xdr:rowOff>
    </xdr:from>
    <xdr:to>
      <xdr:col>30</xdr:col>
      <xdr:colOff>25400</xdr:colOff>
      <xdr:row>15</xdr:row>
      <xdr:rowOff>140983</xdr:rowOff>
    </xdr:to>
    <xdr:cxnSp macro="">
      <xdr:nvCxnSpPr>
        <xdr:cNvPr id="47" name="直線コネクタ 46"/>
        <xdr:cNvCxnSpPr/>
      </xdr:nvCxnSpPr>
      <xdr:spPr bwMode="auto">
        <a:xfrm>
          <a:off x="5562600" y="27603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64673</xdr:rowOff>
    </xdr:from>
    <xdr:ext cx="762000" cy="259045"/>
    <xdr:sp macro="" textlink="">
      <xdr:nvSpPr>
        <xdr:cNvPr id="48" name="人口1人当たり決算額の推移最大値テキスト130"/>
        <xdr:cNvSpPr txBox="1"/>
      </xdr:nvSpPr>
      <xdr:spPr>
        <a:xfrm>
          <a:off x="5740400" y="182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149746</xdr:rowOff>
    </xdr:from>
    <xdr:to>
      <xdr:col>30</xdr:col>
      <xdr:colOff>25400</xdr:colOff>
      <xdr:row>11</xdr:row>
      <xdr:rowOff>149746</xdr:rowOff>
    </xdr:to>
    <xdr:cxnSp macro="">
      <xdr:nvCxnSpPr>
        <xdr:cNvPr id="49" name="直線コネクタ 48"/>
        <xdr:cNvCxnSpPr/>
      </xdr:nvCxnSpPr>
      <xdr:spPr bwMode="auto">
        <a:xfrm>
          <a:off x="5562600" y="2083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108217</xdr:rowOff>
    </xdr:from>
    <xdr:to>
      <xdr:col>29</xdr:col>
      <xdr:colOff>127000</xdr:colOff>
      <xdr:row>14</xdr:row>
      <xdr:rowOff>123533</xdr:rowOff>
    </xdr:to>
    <xdr:cxnSp macro="">
      <xdr:nvCxnSpPr>
        <xdr:cNvPr id="50" name="直線コネクタ 49"/>
        <xdr:cNvCxnSpPr/>
      </xdr:nvCxnSpPr>
      <xdr:spPr bwMode="auto">
        <a:xfrm flipV="1">
          <a:off x="5003800" y="2556142"/>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75982</xdr:rowOff>
    </xdr:from>
    <xdr:ext cx="762000" cy="259045"/>
    <xdr:sp macro="" textlink="">
      <xdr:nvSpPr>
        <xdr:cNvPr id="51" name="人口1人当たり決算額の推移平均値テキスト130"/>
        <xdr:cNvSpPr txBox="1"/>
      </xdr:nvSpPr>
      <xdr:spPr>
        <a:xfrm>
          <a:off x="5740400" y="218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59455</xdr:rowOff>
    </xdr:from>
    <xdr:to>
      <xdr:col>29</xdr:col>
      <xdr:colOff>177800</xdr:colOff>
      <xdr:row>13</xdr:row>
      <xdr:rowOff>161055</xdr:rowOff>
    </xdr:to>
    <xdr:sp macro="" textlink="">
      <xdr:nvSpPr>
        <xdr:cNvPr id="52" name="フローチャート: 判断 51"/>
        <xdr:cNvSpPr/>
      </xdr:nvSpPr>
      <xdr:spPr bwMode="auto">
        <a:xfrm>
          <a:off x="56007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123076</xdr:rowOff>
    </xdr:from>
    <xdr:to>
      <xdr:col>26</xdr:col>
      <xdr:colOff>50800</xdr:colOff>
      <xdr:row>14</xdr:row>
      <xdr:rowOff>123533</xdr:rowOff>
    </xdr:to>
    <xdr:cxnSp macro="">
      <xdr:nvCxnSpPr>
        <xdr:cNvPr id="53" name="直線コネクタ 52"/>
        <xdr:cNvCxnSpPr/>
      </xdr:nvCxnSpPr>
      <xdr:spPr bwMode="auto">
        <a:xfrm>
          <a:off x="4305300" y="2571001"/>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62655</xdr:rowOff>
    </xdr:from>
    <xdr:to>
      <xdr:col>26</xdr:col>
      <xdr:colOff>101600</xdr:colOff>
      <xdr:row>13</xdr:row>
      <xdr:rowOff>164255</xdr:rowOff>
    </xdr:to>
    <xdr:sp macro="" textlink="">
      <xdr:nvSpPr>
        <xdr:cNvPr id="54" name="フローチャート: 判断 53"/>
        <xdr:cNvSpPr/>
      </xdr:nvSpPr>
      <xdr:spPr bwMode="auto">
        <a:xfrm>
          <a:off x="49530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2982</xdr:rowOff>
    </xdr:from>
    <xdr:ext cx="736600" cy="259045"/>
    <xdr:sp macro="" textlink="">
      <xdr:nvSpPr>
        <xdr:cNvPr id="55" name="テキスト ボックス 54"/>
        <xdr:cNvSpPr txBox="1"/>
      </xdr:nvSpPr>
      <xdr:spPr>
        <a:xfrm>
          <a:off x="4622800" y="210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123076</xdr:rowOff>
    </xdr:from>
    <xdr:to>
      <xdr:col>22</xdr:col>
      <xdr:colOff>114300</xdr:colOff>
      <xdr:row>18</xdr:row>
      <xdr:rowOff>137668</xdr:rowOff>
    </xdr:to>
    <xdr:cxnSp macro="">
      <xdr:nvCxnSpPr>
        <xdr:cNvPr id="56" name="直線コネクタ 55"/>
        <xdr:cNvCxnSpPr/>
      </xdr:nvCxnSpPr>
      <xdr:spPr bwMode="auto">
        <a:xfrm flipV="1">
          <a:off x="3606800" y="2571001"/>
          <a:ext cx="698500" cy="700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66637</xdr:rowOff>
    </xdr:from>
    <xdr:to>
      <xdr:col>22</xdr:col>
      <xdr:colOff>165100</xdr:colOff>
      <xdr:row>13</xdr:row>
      <xdr:rowOff>168237</xdr:rowOff>
    </xdr:to>
    <xdr:sp macro="" textlink="">
      <xdr:nvSpPr>
        <xdr:cNvPr id="57" name="フローチャート: 判断 56"/>
        <xdr:cNvSpPr/>
      </xdr:nvSpPr>
      <xdr:spPr bwMode="auto">
        <a:xfrm>
          <a:off x="42545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6964</xdr:rowOff>
    </xdr:from>
    <xdr:ext cx="762000" cy="259045"/>
    <xdr:sp macro="" textlink="">
      <xdr:nvSpPr>
        <xdr:cNvPr id="58" name="テキスト ボックス 57"/>
        <xdr:cNvSpPr txBox="1"/>
      </xdr:nvSpPr>
      <xdr:spPr>
        <a:xfrm>
          <a:off x="39243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136087</xdr:rowOff>
    </xdr:from>
    <xdr:to>
      <xdr:col>18</xdr:col>
      <xdr:colOff>177800</xdr:colOff>
      <xdr:row>18</xdr:row>
      <xdr:rowOff>137668</xdr:rowOff>
    </xdr:to>
    <xdr:cxnSp macro="">
      <xdr:nvCxnSpPr>
        <xdr:cNvPr id="59" name="直線コネクタ 58"/>
        <xdr:cNvCxnSpPr/>
      </xdr:nvCxnSpPr>
      <xdr:spPr bwMode="auto">
        <a:xfrm>
          <a:off x="2908300" y="3269812"/>
          <a:ext cx="698500" cy="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94374</xdr:rowOff>
    </xdr:from>
    <xdr:to>
      <xdr:col>19</xdr:col>
      <xdr:colOff>38100</xdr:colOff>
      <xdr:row>18</xdr:row>
      <xdr:rowOff>24524</xdr:rowOff>
    </xdr:to>
    <xdr:sp macro="" textlink="">
      <xdr:nvSpPr>
        <xdr:cNvPr id="60" name="フローチャート: 判断 59"/>
        <xdr:cNvSpPr/>
      </xdr:nvSpPr>
      <xdr:spPr bwMode="auto">
        <a:xfrm>
          <a:off x="3556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34701</xdr:rowOff>
    </xdr:from>
    <xdr:ext cx="762000" cy="259045"/>
    <xdr:sp macro="" textlink="">
      <xdr:nvSpPr>
        <xdr:cNvPr id="61" name="テキスト ボックス 60"/>
        <xdr:cNvSpPr txBox="1"/>
      </xdr:nvSpPr>
      <xdr:spPr>
        <a:xfrm>
          <a:off x="32258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87801</xdr:rowOff>
    </xdr:from>
    <xdr:to>
      <xdr:col>15</xdr:col>
      <xdr:colOff>101600</xdr:colOff>
      <xdr:row>18</xdr:row>
      <xdr:rowOff>17951</xdr:rowOff>
    </xdr:to>
    <xdr:sp macro="" textlink="">
      <xdr:nvSpPr>
        <xdr:cNvPr id="62" name="フローチャート: 判断 61"/>
        <xdr:cNvSpPr/>
      </xdr:nvSpPr>
      <xdr:spPr bwMode="auto">
        <a:xfrm>
          <a:off x="2857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28128</xdr:rowOff>
    </xdr:from>
    <xdr:ext cx="762000" cy="259045"/>
    <xdr:sp macro="" textlink="">
      <xdr:nvSpPr>
        <xdr:cNvPr id="63" name="テキスト ボックス 62"/>
        <xdr:cNvSpPr txBox="1"/>
      </xdr:nvSpPr>
      <xdr:spPr>
        <a:xfrm>
          <a:off x="2527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57417</xdr:rowOff>
    </xdr:from>
    <xdr:to>
      <xdr:col>29</xdr:col>
      <xdr:colOff>177800</xdr:colOff>
      <xdr:row>14</xdr:row>
      <xdr:rowOff>159017</xdr:rowOff>
    </xdr:to>
    <xdr:sp macro="" textlink="">
      <xdr:nvSpPr>
        <xdr:cNvPr id="69" name="楕円 68"/>
        <xdr:cNvSpPr/>
      </xdr:nvSpPr>
      <xdr:spPr bwMode="auto">
        <a:xfrm>
          <a:off x="5600700" y="2505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29494</xdr:rowOff>
    </xdr:from>
    <xdr:ext cx="762000" cy="259045"/>
    <xdr:sp macro="" textlink="">
      <xdr:nvSpPr>
        <xdr:cNvPr id="70" name="人口1人当たり決算額の推移該当値テキスト130"/>
        <xdr:cNvSpPr txBox="1"/>
      </xdr:nvSpPr>
      <xdr:spPr>
        <a:xfrm>
          <a:off x="5740400" y="24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72733</xdr:rowOff>
    </xdr:from>
    <xdr:to>
      <xdr:col>26</xdr:col>
      <xdr:colOff>101600</xdr:colOff>
      <xdr:row>15</xdr:row>
      <xdr:rowOff>2883</xdr:rowOff>
    </xdr:to>
    <xdr:sp macro="" textlink="">
      <xdr:nvSpPr>
        <xdr:cNvPr id="71" name="楕円 70"/>
        <xdr:cNvSpPr/>
      </xdr:nvSpPr>
      <xdr:spPr bwMode="auto">
        <a:xfrm>
          <a:off x="4953000" y="252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159110</xdr:rowOff>
    </xdr:from>
    <xdr:ext cx="736600" cy="259045"/>
    <xdr:sp macro="" textlink="">
      <xdr:nvSpPr>
        <xdr:cNvPr id="72" name="テキスト ボックス 71"/>
        <xdr:cNvSpPr txBox="1"/>
      </xdr:nvSpPr>
      <xdr:spPr>
        <a:xfrm>
          <a:off x="4622800" y="260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72276</xdr:rowOff>
    </xdr:from>
    <xdr:to>
      <xdr:col>22</xdr:col>
      <xdr:colOff>165100</xdr:colOff>
      <xdr:row>15</xdr:row>
      <xdr:rowOff>2426</xdr:rowOff>
    </xdr:to>
    <xdr:sp macro="" textlink="">
      <xdr:nvSpPr>
        <xdr:cNvPr id="73" name="楕円 72"/>
        <xdr:cNvSpPr/>
      </xdr:nvSpPr>
      <xdr:spPr bwMode="auto">
        <a:xfrm>
          <a:off x="4254500" y="2520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158653</xdr:rowOff>
    </xdr:from>
    <xdr:ext cx="762000" cy="259045"/>
    <xdr:sp macro="" textlink="">
      <xdr:nvSpPr>
        <xdr:cNvPr id="74" name="テキスト ボックス 73"/>
        <xdr:cNvSpPr txBox="1"/>
      </xdr:nvSpPr>
      <xdr:spPr>
        <a:xfrm>
          <a:off x="3924300" y="26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86868</xdr:rowOff>
    </xdr:from>
    <xdr:to>
      <xdr:col>19</xdr:col>
      <xdr:colOff>38100</xdr:colOff>
      <xdr:row>19</xdr:row>
      <xdr:rowOff>17018</xdr:rowOff>
    </xdr:to>
    <xdr:sp macro="" textlink="">
      <xdr:nvSpPr>
        <xdr:cNvPr id="75" name="楕円 74"/>
        <xdr:cNvSpPr/>
      </xdr:nvSpPr>
      <xdr:spPr bwMode="auto">
        <a:xfrm>
          <a:off x="3556000" y="322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1795</xdr:rowOff>
    </xdr:from>
    <xdr:ext cx="762000" cy="259045"/>
    <xdr:sp macro="" textlink="">
      <xdr:nvSpPr>
        <xdr:cNvPr id="76" name="テキスト ボックス 75"/>
        <xdr:cNvSpPr txBox="1"/>
      </xdr:nvSpPr>
      <xdr:spPr>
        <a:xfrm>
          <a:off x="3225800" y="330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85287</xdr:rowOff>
    </xdr:from>
    <xdr:to>
      <xdr:col>15</xdr:col>
      <xdr:colOff>101600</xdr:colOff>
      <xdr:row>19</xdr:row>
      <xdr:rowOff>15437</xdr:rowOff>
    </xdr:to>
    <xdr:sp macro="" textlink="">
      <xdr:nvSpPr>
        <xdr:cNvPr id="77" name="楕円 76"/>
        <xdr:cNvSpPr/>
      </xdr:nvSpPr>
      <xdr:spPr bwMode="auto">
        <a:xfrm>
          <a:off x="2857500" y="321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214</xdr:rowOff>
    </xdr:from>
    <xdr:ext cx="762000" cy="259045"/>
    <xdr:sp macro="" textlink="">
      <xdr:nvSpPr>
        <xdr:cNvPr id="78" name="テキスト ボックス 77"/>
        <xdr:cNvSpPr txBox="1"/>
      </xdr:nvSpPr>
      <xdr:spPr>
        <a:xfrm>
          <a:off x="2527300" y="330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5" name="直線コネクタ 104"/>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6" name="人口1人当たり決算額の推移最小値テキスト445"/>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7" name="直線コネクタ 106"/>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8" name="人口1人当たり決算額の推移最大値テキスト445"/>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9" name="直線コネクタ 108"/>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69759</xdr:rowOff>
    </xdr:from>
    <xdr:to>
      <xdr:col>29</xdr:col>
      <xdr:colOff>127000</xdr:colOff>
      <xdr:row>34</xdr:row>
      <xdr:rowOff>219172</xdr:rowOff>
    </xdr:to>
    <xdr:cxnSp macro="">
      <xdr:nvCxnSpPr>
        <xdr:cNvPr id="110" name="直線コネクタ 109"/>
        <xdr:cNvCxnSpPr/>
      </xdr:nvCxnSpPr>
      <xdr:spPr bwMode="auto">
        <a:xfrm flipV="1">
          <a:off x="5003800" y="6337209"/>
          <a:ext cx="647700" cy="14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11" name="人口1人当たり決算額の推移平均値テキスト445"/>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2" name="フローチャート: 判断 111"/>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219172</xdr:rowOff>
    </xdr:from>
    <xdr:to>
      <xdr:col>26</xdr:col>
      <xdr:colOff>50800</xdr:colOff>
      <xdr:row>34</xdr:row>
      <xdr:rowOff>237551</xdr:rowOff>
    </xdr:to>
    <xdr:cxnSp macro="">
      <xdr:nvCxnSpPr>
        <xdr:cNvPr id="113" name="直線コネクタ 112"/>
        <xdr:cNvCxnSpPr/>
      </xdr:nvCxnSpPr>
      <xdr:spPr bwMode="auto">
        <a:xfrm flipV="1">
          <a:off x="4305300" y="6486622"/>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4" name="フローチャート: 判断 113"/>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5" name="テキスト ボックス 114"/>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310154</xdr:rowOff>
    </xdr:from>
    <xdr:to>
      <xdr:col>22</xdr:col>
      <xdr:colOff>114300</xdr:colOff>
      <xdr:row>34</xdr:row>
      <xdr:rowOff>237551</xdr:rowOff>
    </xdr:to>
    <xdr:cxnSp macro="">
      <xdr:nvCxnSpPr>
        <xdr:cNvPr id="116" name="直線コネクタ 115"/>
        <xdr:cNvCxnSpPr/>
      </xdr:nvCxnSpPr>
      <xdr:spPr bwMode="auto">
        <a:xfrm>
          <a:off x="3606800" y="6234704"/>
          <a:ext cx="698500" cy="27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7" name="フローチャート: 判断 116"/>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8" name="テキスト ボックス 117"/>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174823</xdr:rowOff>
    </xdr:from>
    <xdr:to>
      <xdr:col>18</xdr:col>
      <xdr:colOff>177800</xdr:colOff>
      <xdr:row>33</xdr:row>
      <xdr:rowOff>310154</xdr:rowOff>
    </xdr:to>
    <xdr:cxnSp macro="">
      <xdr:nvCxnSpPr>
        <xdr:cNvPr id="119" name="直線コネクタ 118"/>
        <xdr:cNvCxnSpPr/>
      </xdr:nvCxnSpPr>
      <xdr:spPr bwMode="auto">
        <a:xfrm>
          <a:off x="2908300" y="6099373"/>
          <a:ext cx="698500" cy="135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20" name="フローチャート: 判断 119"/>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21" name="テキスト ボックス 120"/>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2" name="フローチャート: 判断 121"/>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3" name="テキスト ボックス 122"/>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18959</xdr:rowOff>
    </xdr:from>
    <xdr:to>
      <xdr:col>29</xdr:col>
      <xdr:colOff>177800</xdr:colOff>
      <xdr:row>34</xdr:row>
      <xdr:rowOff>120559</xdr:rowOff>
    </xdr:to>
    <xdr:sp macro="" textlink="">
      <xdr:nvSpPr>
        <xdr:cNvPr id="129" name="楕円 128"/>
        <xdr:cNvSpPr/>
      </xdr:nvSpPr>
      <xdr:spPr bwMode="auto">
        <a:xfrm>
          <a:off x="5600700" y="6286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206936</xdr:rowOff>
    </xdr:from>
    <xdr:ext cx="762000" cy="259045"/>
    <xdr:sp macro="" textlink="">
      <xdr:nvSpPr>
        <xdr:cNvPr id="130" name="人口1人当たり決算額の推移該当値テキスト445"/>
        <xdr:cNvSpPr txBox="1"/>
      </xdr:nvSpPr>
      <xdr:spPr>
        <a:xfrm>
          <a:off x="5740400" y="613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168372</xdr:rowOff>
    </xdr:from>
    <xdr:to>
      <xdr:col>26</xdr:col>
      <xdr:colOff>101600</xdr:colOff>
      <xdr:row>34</xdr:row>
      <xdr:rowOff>269971</xdr:rowOff>
    </xdr:to>
    <xdr:sp macro="" textlink="">
      <xdr:nvSpPr>
        <xdr:cNvPr id="131" name="楕円 130"/>
        <xdr:cNvSpPr/>
      </xdr:nvSpPr>
      <xdr:spPr bwMode="auto">
        <a:xfrm>
          <a:off x="4953000" y="643582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280149</xdr:rowOff>
    </xdr:from>
    <xdr:ext cx="736600" cy="259045"/>
    <xdr:sp macro="" textlink="">
      <xdr:nvSpPr>
        <xdr:cNvPr id="132" name="テキスト ボックス 131"/>
        <xdr:cNvSpPr txBox="1"/>
      </xdr:nvSpPr>
      <xdr:spPr>
        <a:xfrm>
          <a:off x="4622800" y="620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186751</xdr:rowOff>
    </xdr:from>
    <xdr:to>
      <xdr:col>22</xdr:col>
      <xdr:colOff>165100</xdr:colOff>
      <xdr:row>34</xdr:row>
      <xdr:rowOff>288351</xdr:rowOff>
    </xdr:to>
    <xdr:sp macro="" textlink="">
      <xdr:nvSpPr>
        <xdr:cNvPr id="133" name="楕円 132"/>
        <xdr:cNvSpPr/>
      </xdr:nvSpPr>
      <xdr:spPr bwMode="auto">
        <a:xfrm>
          <a:off x="4254500" y="645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298528</xdr:rowOff>
    </xdr:from>
    <xdr:ext cx="762000" cy="259045"/>
    <xdr:sp macro="" textlink="">
      <xdr:nvSpPr>
        <xdr:cNvPr id="134" name="テキスト ボックス 133"/>
        <xdr:cNvSpPr txBox="1"/>
      </xdr:nvSpPr>
      <xdr:spPr>
        <a:xfrm>
          <a:off x="3924300" y="622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259354</xdr:rowOff>
    </xdr:from>
    <xdr:to>
      <xdr:col>19</xdr:col>
      <xdr:colOff>38100</xdr:colOff>
      <xdr:row>34</xdr:row>
      <xdr:rowOff>18054</xdr:rowOff>
    </xdr:to>
    <xdr:sp macro="" textlink="">
      <xdr:nvSpPr>
        <xdr:cNvPr id="135" name="楕円 134"/>
        <xdr:cNvSpPr/>
      </xdr:nvSpPr>
      <xdr:spPr bwMode="auto">
        <a:xfrm>
          <a:off x="3556000" y="618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28231</xdr:rowOff>
    </xdr:from>
    <xdr:ext cx="762000" cy="259045"/>
    <xdr:sp macro="" textlink="">
      <xdr:nvSpPr>
        <xdr:cNvPr id="136" name="テキスト ボックス 135"/>
        <xdr:cNvSpPr txBox="1"/>
      </xdr:nvSpPr>
      <xdr:spPr>
        <a:xfrm>
          <a:off x="3225800" y="595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124023</xdr:rowOff>
    </xdr:from>
    <xdr:to>
      <xdr:col>15</xdr:col>
      <xdr:colOff>101600</xdr:colOff>
      <xdr:row>33</xdr:row>
      <xdr:rowOff>225623</xdr:rowOff>
    </xdr:to>
    <xdr:sp macro="" textlink="">
      <xdr:nvSpPr>
        <xdr:cNvPr id="137" name="楕円 136"/>
        <xdr:cNvSpPr/>
      </xdr:nvSpPr>
      <xdr:spPr bwMode="auto">
        <a:xfrm>
          <a:off x="2857500" y="604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64350</xdr:rowOff>
    </xdr:from>
    <xdr:ext cx="762000" cy="259045"/>
    <xdr:sp macro="" textlink="">
      <xdr:nvSpPr>
        <xdr:cNvPr id="138" name="テキスト ボックス 137"/>
        <xdr:cNvSpPr txBox="1"/>
      </xdr:nvSpPr>
      <xdr:spPr>
        <a:xfrm>
          <a:off x="2527300" y="581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48965</xdr:rowOff>
    </xdr:from>
    <xdr:to>
      <xdr:col>24</xdr:col>
      <xdr:colOff>62865</xdr:colOff>
      <xdr:row>34</xdr:row>
      <xdr:rowOff>73520</xdr:rowOff>
    </xdr:to>
    <xdr:cxnSp macro="">
      <xdr:nvCxnSpPr>
        <xdr:cNvPr id="56" name="直線コネクタ 55"/>
        <xdr:cNvCxnSpPr/>
      </xdr:nvCxnSpPr>
      <xdr:spPr>
        <a:xfrm flipV="1">
          <a:off x="4633595" y="5192465"/>
          <a:ext cx="1270" cy="71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77347</xdr:rowOff>
    </xdr:from>
    <xdr:ext cx="534377" cy="259045"/>
    <xdr:sp macro="" textlink="">
      <xdr:nvSpPr>
        <xdr:cNvPr id="57" name="人件費最小値テキスト"/>
        <xdr:cNvSpPr txBox="1"/>
      </xdr:nvSpPr>
      <xdr:spPr>
        <a:xfrm>
          <a:off x="4686300" y="59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73520</xdr:rowOff>
    </xdr:from>
    <xdr:to>
      <xdr:col>24</xdr:col>
      <xdr:colOff>152400</xdr:colOff>
      <xdr:row>34</xdr:row>
      <xdr:rowOff>73520</xdr:rowOff>
    </xdr:to>
    <xdr:cxnSp macro="">
      <xdr:nvCxnSpPr>
        <xdr:cNvPr id="58" name="直線コネクタ 57"/>
        <xdr:cNvCxnSpPr/>
      </xdr:nvCxnSpPr>
      <xdr:spPr>
        <a:xfrm>
          <a:off x="4546600" y="59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167092</xdr:rowOff>
    </xdr:from>
    <xdr:ext cx="599010" cy="259045"/>
    <xdr:sp macro="" textlink="">
      <xdr:nvSpPr>
        <xdr:cNvPr id="59" name="人件費最大値テキスト"/>
        <xdr:cNvSpPr txBox="1"/>
      </xdr:nvSpPr>
      <xdr:spPr>
        <a:xfrm>
          <a:off x="4686300" y="496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48965</xdr:rowOff>
    </xdr:from>
    <xdr:to>
      <xdr:col>24</xdr:col>
      <xdr:colOff>152400</xdr:colOff>
      <xdr:row>30</xdr:row>
      <xdr:rowOff>48965</xdr:rowOff>
    </xdr:to>
    <xdr:cxnSp macro="">
      <xdr:nvCxnSpPr>
        <xdr:cNvPr id="60" name="直線コネクタ 59"/>
        <xdr:cNvCxnSpPr/>
      </xdr:nvCxnSpPr>
      <xdr:spPr>
        <a:xfrm>
          <a:off x="4546600" y="5192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46755</xdr:rowOff>
    </xdr:from>
    <xdr:to>
      <xdr:col>24</xdr:col>
      <xdr:colOff>63500</xdr:colOff>
      <xdr:row>33</xdr:row>
      <xdr:rowOff>57842</xdr:rowOff>
    </xdr:to>
    <xdr:cxnSp macro="">
      <xdr:nvCxnSpPr>
        <xdr:cNvPr id="61" name="直線コネクタ 60"/>
        <xdr:cNvCxnSpPr/>
      </xdr:nvCxnSpPr>
      <xdr:spPr>
        <a:xfrm flipV="1">
          <a:off x="3797300" y="5704605"/>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11517</xdr:rowOff>
    </xdr:from>
    <xdr:ext cx="599010" cy="259045"/>
    <xdr:sp macro="" textlink="">
      <xdr:nvSpPr>
        <xdr:cNvPr id="62" name="人件費平均値テキスト"/>
        <xdr:cNvSpPr txBox="1"/>
      </xdr:nvSpPr>
      <xdr:spPr>
        <a:xfrm>
          <a:off x="4686300" y="5326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160090</xdr:rowOff>
    </xdr:from>
    <xdr:to>
      <xdr:col>24</xdr:col>
      <xdr:colOff>114300</xdr:colOff>
      <xdr:row>32</xdr:row>
      <xdr:rowOff>90240</xdr:rowOff>
    </xdr:to>
    <xdr:sp macro="" textlink="">
      <xdr:nvSpPr>
        <xdr:cNvPr id="63" name="フローチャート: 判断 62"/>
        <xdr:cNvSpPr/>
      </xdr:nvSpPr>
      <xdr:spPr>
        <a:xfrm>
          <a:off x="45847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57842</xdr:rowOff>
    </xdr:from>
    <xdr:to>
      <xdr:col>19</xdr:col>
      <xdr:colOff>177800</xdr:colOff>
      <xdr:row>33</xdr:row>
      <xdr:rowOff>59918</xdr:rowOff>
    </xdr:to>
    <xdr:cxnSp macro="">
      <xdr:nvCxnSpPr>
        <xdr:cNvPr id="64" name="直線コネクタ 63"/>
        <xdr:cNvCxnSpPr/>
      </xdr:nvCxnSpPr>
      <xdr:spPr>
        <a:xfrm flipV="1">
          <a:off x="2908300" y="5715692"/>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162757</xdr:rowOff>
    </xdr:from>
    <xdr:to>
      <xdr:col>20</xdr:col>
      <xdr:colOff>38100</xdr:colOff>
      <xdr:row>32</xdr:row>
      <xdr:rowOff>92907</xdr:rowOff>
    </xdr:to>
    <xdr:sp macro="" textlink="">
      <xdr:nvSpPr>
        <xdr:cNvPr id="65" name="フローチャート: 判断 64"/>
        <xdr:cNvSpPr/>
      </xdr:nvSpPr>
      <xdr:spPr>
        <a:xfrm>
          <a:off x="3746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109434</xdr:rowOff>
    </xdr:from>
    <xdr:ext cx="599010" cy="259045"/>
    <xdr:sp macro="" textlink="">
      <xdr:nvSpPr>
        <xdr:cNvPr id="66" name="テキスト ボックス 65"/>
        <xdr:cNvSpPr txBox="1"/>
      </xdr:nvSpPr>
      <xdr:spPr>
        <a:xfrm>
          <a:off x="3497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59918</xdr:rowOff>
    </xdr:from>
    <xdr:to>
      <xdr:col>15</xdr:col>
      <xdr:colOff>50800</xdr:colOff>
      <xdr:row>37</xdr:row>
      <xdr:rowOff>133509</xdr:rowOff>
    </xdr:to>
    <xdr:cxnSp macro="">
      <xdr:nvCxnSpPr>
        <xdr:cNvPr id="67" name="直線コネクタ 66"/>
        <xdr:cNvCxnSpPr/>
      </xdr:nvCxnSpPr>
      <xdr:spPr>
        <a:xfrm flipV="1">
          <a:off x="2019300" y="5717768"/>
          <a:ext cx="889000" cy="7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160547</xdr:rowOff>
    </xdr:from>
    <xdr:to>
      <xdr:col>15</xdr:col>
      <xdr:colOff>101600</xdr:colOff>
      <xdr:row>32</xdr:row>
      <xdr:rowOff>90697</xdr:rowOff>
    </xdr:to>
    <xdr:sp macro="" textlink="">
      <xdr:nvSpPr>
        <xdr:cNvPr id="68" name="フローチャート: 判断 67"/>
        <xdr:cNvSpPr/>
      </xdr:nvSpPr>
      <xdr:spPr>
        <a:xfrm>
          <a:off x="2857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107224</xdr:rowOff>
    </xdr:from>
    <xdr:ext cx="599010" cy="259045"/>
    <xdr:sp macro="" textlink="">
      <xdr:nvSpPr>
        <xdr:cNvPr id="69" name="テキスト ボックス 68"/>
        <xdr:cNvSpPr txBox="1"/>
      </xdr:nvSpPr>
      <xdr:spPr>
        <a:xfrm>
          <a:off x="2608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123527</xdr:rowOff>
    </xdr:from>
    <xdr:to>
      <xdr:col>10</xdr:col>
      <xdr:colOff>114300</xdr:colOff>
      <xdr:row>37</xdr:row>
      <xdr:rowOff>133509</xdr:rowOff>
    </xdr:to>
    <xdr:cxnSp macro="">
      <xdr:nvCxnSpPr>
        <xdr:cNvPr id="70" name="直線コネクタ 69"/>
        <xdr:cNvCxnSpPr/>
      </xdr:nvCxnSpPr>
      <xdr:spPr>
        <a:xfrm>
          <a:off x="1130300" y="6467177"/>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80289</xdr:rowOff>
    </xdr:from>
    <xdr:to>
      <xdr:col>10</xdr:col>
      <xdr:colOff>165100</xdr:colOff>
      <xdr:row>37</xdr:row>
      <xdr:rowOff>10439</xdr:rowOff>
    </xdr:to>
    <xdr:sp macro="" textlink="">
      <xdr:nvSpPr>
        <xdr:cNvPr id="71" name="フローチャート: 判断 70"/>
        <xdr:cNvSpPr/>
      </xdr:nvSpPr>
      <xdr:spPr>
        <a:xfrm>
          <a:off x="1968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26966</xdr:rowOff>
    </xdr:from>
    <xdr:ext cx="534377" cy="259045"/>
    <xdr:sp macro="" textlink="">
      <xdr:nvSpPr>
        <xdr:cNvPr id="72" name="テキスト ボックス 71"/>
        <xdr:cNvSpPr txBox="1"/>
      </xdr:nvSpPr>
      <xdr:spPr>
        <a:xfrm>
          <a:off x="1752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65050</xdr:rowOff>
    </xdr:from>
    <xdr:to>
      <xdr:col>6</xdr:col>
      <xdr:colOff>38100</xdr:colOff>
      <xdr:row>36</xdr:row>
      <xdr:rowOff>166650</xdr:rowOff>
    </xdr:to>
    <xdr:sp macro="" textlink="">
      <xdr:nvSpPr>
        <xdr:cNvPr id="73" name="フローチャート: 判断 72"/>
        <xdr:cNvSpPr/>
      </xdr:nvSpPr>
      <xdr:spPr>
        <a:xfrm>
          <a:off x="1079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11727</xdr:rowOff>
    </xdr:from>
    <xdr:ext cx="534377" cy="259045"/>
    <xdr:sp macro="" textlink="">
      <xdr:nvSpPr>
        <xdr:cNvPr id="74" name="テキスト ボックス 73"/>
        <xdr:cNvSpPr txBox="1"/>
      </xdr:nvSpPr>
      <xdr:spPr>
        <a:xfrm>
          <a:off x="863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167405</xdr:rowOff>
    </xdr:from>
    <xdr:to>
      <xdr:col>24</xdr:col>
      <xdr:colOff>114300</xdr:colOff>
      <xdr:row>33</xdr:row>
      <xdr:rowOff>97555</xdr:rowOff>
    </xdr:to>
    <xdr:sp macro="" textlink="">
      <xdr:nvSpPr>
        <xdr:cNvPr id="80" name="楕円 79"/>
        <xdr:cNvSpPr/>
      </xdr:nvSpPr>
      <xdr:spPr>
        <a:xfrm>
          <a:off x="4584700" y="5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145832</xdr:rowOff>
    </xdr:from>
    <xdr:ext cx="534377" cy="259045"/>
    <xdr:sp macro="" textlink="">
      <xdr:nvSpPr>
        <xdr:cNvPr id="81" name="人件費該当値テキスト"/>
        <xdr:cNvSpPr txBox="1"/>
      </xdr:nvSpPr>
      <xdr:spPr>
        <a:xfrm>
          <a:off x="4686300" y="56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7042</xdr:rowOff>
    </xdr:from>
    <xdr:to>
      <xdr:col>20</xdr:col>
      <xdr:colOff>38100</xdr:colOff>
      <xdr:row>33</xdr:row>
      <xdr:rowOff>108642</xdr:rowOff>
    </xdr:to>
    <xdr:sp macro="" textlink="">
      <xdr:nvSpPr>
        <xdr:cNvPr id="82" name="楕円 81"/>
        <xdr:cNvSpPr/>
      </xdr:nvSpPr>
      <xdr:spPr>
        <a:xfrm>
          <a:off x="3746500" y="56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99769</xdr:rowOff>
    </xdr:from>
    <xdr:ext cx="534377" cy="259045"/>
    <xdr:sp macro="" textlink="">
      <xdr:nvSpPr>
        <xdr:cNvPr id="83" name="テキスト ボックス 82"/>
        <xdr:cNvSpPr txBox="1"/>
      </xdr:nvSpPr>
      <xdr:spPr>
        <a:xfrm>
          <a:off x="3530111" y="57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9118</xdr:rowOff>
    </xdr:from>
    <xdr:to>
      <xdr:col>15</xdr:col>
      <xdr:colOff>101600</xdr:colOff>
      <xdr:row>33</xdr:row>
      <xdr:rowOff>110718</xdr:rowOff>
    </xdr:to>
    <xdr:sp macro="" textlink="">
      <xdr:nvSpPr>
        <xdr:cNvPr id="84" name="楕円 83"/>
        <xdr:cNvSpPr/>
      </xdr:nvSpPr>
      <xdr:spPr>
        <a:xfrm>
          <a:off x="2857500" y="56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101845</xdr:rowOff>
    </xdr:from>
    <xdr:ext cx="534377" cy="259045"/>
    <xdr:sp macro="" textlink="">
      <xdr:nvSpPr>
        <xdr:cNvPr id="85" name="テキスト ボックス 84"/>
        <xdr:cNvSpPr txBox="1"/>
      </xdr:nvSpPr>
      <xdr:spPr>
        <a:xfrm>
          <a:off x="2641111" y="57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82709</xdr:rowOff>
    </xdr:from>
    <xdr:to>
      <xdr:col>10</xdr:col>
      <xdr:colOff>165100</xdr:colOff>
      <xdr:row>38</xdr:row>
      <xdr:rowOff>12859</xdr:rowOff>
    </xdr:to>
    <xdr:sp macro="" textlink="">
      <xdr:nvSpPr>
        <xdr:cNvPr id="86" name="楕円 85"/>
        <xdr:cNvSpPr/>
      </xdr:nvSpPr>
      <xdr:spPr>
        <a:xfrm>
          <a:off x="1968500" y="64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3986</xdr:rowOff>
    </xdr:from>
    <xdr:ext cx="534377" cy="259045"/>
    <xdr:sp macro="" textlink="">
      <xdr:nvSpPr>
        <xdr:cNvPr id="87" name="テキスト ボックス 86"/>
        <xdr:cNvSpPr txBox="1"/>
      </xdr:nvSpPr>
      <xdr:spPr>
        <a:xfrm>
          <a:off x="1752111" y="65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72727</xdr:rowOff>
    </xdr:from>
    <xdr:to>
      <xdr:col>6</xdr:col>
      <xdr:colOff>38100</xdr:colOff>
      <xdr:row>38</xdr:row>
      <xdr:rowOff>2877</xdr:rowOff>
    </xdr:to>
    <xdr:sp macro="" textlink="">
      <xdr:nvSpPr>
        <xdr:cNvPr id="88" name="楕円 87"/>
        <xdr:cNvSpPr/>
      </xdr:nvSpPr>
      <xdr:spPr>
        <a:xfrm>
          <a:off x="1079500" y="64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165454</xdr:rowOff>
    </xdr:from>
    <xdr:ext cx="534377" cy="259045"/>
    <xdr:sp macro="" textlink="">
      <xdr:nvSpPr>
        <xdr:cNvPr id="89" name="テキスト ボックス 88"/>
        <xdr:cNvSpPr txBox="1"/>
      </xdr:nvSpPr>
      <xdr:spPr>
        <a:xfrm>
          <a:off x="863111" y="6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4" name="直線コネクタ 113"/>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5" name="物件費最小値テキスト"/>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6" name="直線コネクタ 115"/>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7" name="物件費最大値テキスト"/>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8" name="直線コネクタ 117"/>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12217</xdr:rowOff>
    </xdr:from>
    <xdr:to>
      <xdr:col>24</xdr:col>
      <xdr:colOff>63500</xdr:colOff>
      <xdr:row>57</xdr:row>
      <xdr:rowOff>169799</xdr:rowOff>
    </xdr:to>
    <xdr:cxnSp macro="">
      <xdr:nvCxnSpPr>
        <xdr:cNvPr id="119" name="直線コネクタ 118"/>
        <xdr:cNvCxnSpPr/>
      </xdr:nvCxnSpPr>
      <xdr:spPr>
        <a:xfrm flipV="1">
          <a:off x="3797300" y="9784867"/>
          <a:ext cx="838200" cy="1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162983</xdr:rowOff>
    </xdr:from>
    <xdr:ext cx="534377" cy="259045"/>
    <xdr:sp macro="" textlink="">
      <xdr:nvSpPr>
        <xdr:cNvPr id="120" name="物件費平均値テキスト"/>
        <xdr:cNvSpPr txBox="1"/>
      </xdr:nvSpPr>
      <xdr:spPr>
        <a:xfrm>
          <a:off x="4686300" y="924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21" name="フローチャート: 判断 120"/>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169799</xdr:rowOff>
    </xdr:from>
    <xdr:to>
      <xdr:col>19</xdr:col>
      <xdr:colOff>177800</xdr:colOff>
      <xdr:row>58</xdr:row>
      <xdr:rowOff>49861</xdr:rowOff>
    </xdr:to>
    <xdr:cxnSp macro="">
      <xdr:nvCxnSpPr>
        <xdr:cNvPr id="122" name="直線コネクタ 121"/>
        <xdr:cNvCxnSpPr/>
      </xdr:nvCxnSpPr>
      <xdr:spPr>
        <a:xfrm flipV="1">
          <a:off x="2908300" y="9942449"/>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3" name="フローチャート: 判断 122"/>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82669</xdr:rowOff>
    </xdr:from>
    <xdr:ext cx="534377" cy="259045"/>
    <xdr:sp macro="" textlink="">
      <xdr:nvSpPr>
        <xdr:cNvPr id="124" name="テキスト ボックス 123"/>
        <xdr:cNvSpPr txBox="1"/>
      </xdr:nvSpPr>
      <xdr:spPr>
        <a:xfrm>
          <a:off x="3530111" y="93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47879</xdr:rowOff>
    </xdr:from>
    <xdr:to>
      <xdr:col>15</xdr:col>
      <xdr:colOff>50800</xdr:colOff>
      <xdr:row>58</xdr:row>
      <xdr:rowOff>49861</xdr:rowOff>
    </xdr:to>
    <xdr:cxnSp macro="">
      <xdr:nvCxnSpPr>
        <xdr:cNvPr id="125" name="直線コネクタ 124"/>
        <xdr:cNvCxnSpPr/>
      </xdr:nvCxnSpPr>
      <xdr:spPr>
        <a:xfrm>
          <a:off x="2019300" y="999197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6" name="フローチャート: 判断 125"/>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36644</xdr:rowOff>
    </xdr:from>
    <xdr:ext cx="534377" cy="259045"/>
    <xdr:sp macro="" textlink="">
      <xdr:nvSpPr>
        <xdr:cNvPr id="127" name="テキスト ボックス 126"/>
        <xdr:cNvSpPr txBox="1"/>
      </xdr:nvSpPr>
      <xdr:spPr>
        <a:xfrm>
          <a:off x="2641111" y="92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47879</xdr:rowOff>
    </xdr:from>
    <xdr:to>
      <xdr:col>10</xdr:col>
      <xdr:colOff>114300</xdr:colOff>
      <xdr:row>58</xdr:row>
      <xdr:rowOff>102895</xdr:rowOff>
    </xdr:to>
    <xdr:cxnSp macro="">
      <xdr:nvCxnSpPr>
        <xdr:cNvPr id="128" name="直線コネクタ 127"/>
        <xdr:cNvCxnSpPr/>
      </xdr:nvCxnSpPr>
      <xdr:spPr>
        <a:xfrm flipV="1">
          <a:off x="1130300" y="9991979"/>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9" name="フローチャート: 判断 128"/>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57904</xdr:rowOff>
    </xdr:from>
    <xdr:ext cx="534377" cy="259045"/>
    <xdr:sp macro="" textlink="">
      <xdr:nvSpPr>
        <xdr:cNvPr id="130" name="テキスト ボックス 129"/>
        <xdr:cNvSpPr txBox="1"/>
      </xdr:nvSpPr>
      <xdr:spPr>
        <a:xfrm>
          <a:off x="1752111" y="93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31" name="フローチャート: 判断 130"/>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12184</xdr:rowOff>
    </xdr:from>
    <xdr:ext cx="534377" cy="259045"/>
    <xdr:sp macro="" textlink="">
      <xdr:nvSpPr>
        <xdr:cNvPr id="132" name="テキスト ボックス 131"/>
        <xdr:cNvSpPr txBox="1"/>
      </xdr:nvSpPr>
      <xdr:spPr>
        <a:xfrm>
          <a:off x="863111"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132867</xdr:rowOff>
    </xdr:from>
    <xdr:to>
      <xdr:col>24</xdr:col>
      <xdr:colOff>114300</xdr:colOff>
      <xdr:row>57</xdr:row>
      <xdr:rowOff>63017</xdr:rowOff>
    </xdr:to>
    <xdr:sp macro="" textlink="">
      <xdr:nvSpPr>
        <xdr:cNvPr id="138" name="楕円 137"/>
        <xdr:cNvSpPr/>
      </xdr:nvSpPr>
      <xdr:spPr>
        <a:xfrm>
          <a:off x="4584700" y="97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111294</xdr:rowOff>
    </xdr:from>
    <xdr:ext cx="534377" cy="259045"/>
    <xdr:sp macro="" textlink="">
      <xdr:nvSpPr>
        <xdr:cNvPr id="139" name="物件費該当値テキスト"/>
        <xdr:cNvSpPr txBox="1"/>
      </xdr:nvSpPr>
      <xdr:spPr>
        <a:xfrm>
          <a:off x="4686300" y="97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118999</xdr:rowOff>
    </xdr:from>
    <xdr:to>
      <xdr:col>20</xdr:col>
      <xdr:colOff>38100</xdr:colOff>
      <xdr:row>58</xdr:row>
      <xdr:rowOff>49149</xdr:rowOff>
    </xdr:to>
    <xdr:sp macro="" textlink="">
      <xdr:nvSpPr>
        <xdr:cNvPr id="140" name="楕円 139"/>
        <xdr:cNvSpPr/>
      </xdr:nvSpPr>
      <xdr:spPr>
        <a:xfrm>
          <a:off x="3746500" y="98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40276</xdr:rowOff>
    </xdr:from>
    <xdr:ext cx="534377" cy="259045"/>
    <xdr:sp macro="" textlink="">
      <xdr:nvSpPr>
        <xdr:cNvPr id="141" name="テキスト ボックス 140"/>
        <xdr:cNvSpPr txBox="1"/>
      </xdr:nvSpPr>
      <xdr:spPr>
        <a:xfrm>
          <a:off x="3530111" y="99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170511</xdr:rowOff>
    </xdr:from>
    <xdr:to>
      <xdr:col>15</xdr:col>
      <xdr:colOff>101600</xdr:colOff>
      <xdr:row>58</xdr:row>
      <xdr:rowOff>100661</xdr:rowOff>
    </xdr:to>
    <xdr:sp macro="" textlink="">
      <xdr:nvSpPr>
        <xdr:cNvPr id="142" name="楕円 141"/>
        <xdr:cNvSpPr/>
      </xdr:nvSpPr>
      <xdr:spPr>
        <a:xfrm>
          <a:off x="2857500" y="9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91788</xdr:rowOff>
    </xdr:from>
    <xdr:ext cx="534377" cy="259045"/>
    <xdr:sp macro="" textlink="">
      <xdr:nvSpPr>
        <xdr:cNvPr id="143" name="テキスト ボックス 142"/>
        <xdr:cNvSpPr txBox="1"/>
      </xdr:nvSpPr>
      <xdr:spPr>
        <a:xfrm>
          <a:off x="2641111" y="100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168529</xdr:rowOff>
    </xdr:from>
    <xdr:to>
      <xdr:col>10</xdr:col>
      <xdr:colOff>165100</xdr:colOff>
      <xdr:row>58</xdr:row>
      <xdr:rowOff>98679</xdr:rowOff>
    </xdr:to>
    <xdr:sp macro="" textlink="">
      <xdr:nvSpPr>
        <xdr:cNvPr id="144" name="楕円 143"/>
        <xdr:cNvSpPr/>
      </xdr:nvSpPr>
      <xdr:spPr>
        <a:xfrm>
          <a:off x="1968500" y="99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89806</xdr:rowOff>
    </xdr:from>
    <xdr:ext cx="534377" cy="259045"/>
    <xdr:sp macro="" textlink="">
      <xdr:nvSpPr>
        <xdr:cNvPr id="145" name="テキスト ボックス 144"/>
        <xdr:cNvSpPr txBox="1"/>
      </xdr:nvSpPr>
      <xdr:spPr>
        <a:xfrm>
          <a:off x="1752111" y="100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52095</xdr:rowOff>
    </xdr:from>
    <xdr:to>
      <xdr:col>6</xdr:col>
      <xdr:colOff>38100</xdr:colOff>
      <xdr:row>58</xdr:row>
      <xdr:rowOff>153695</xdr:rowOff>
    </xdr:to>
    <xdr:sp macro="" textlink="">
      <xdr:nvSpPr>
        <xdr:cNvPr id="146" name="楕円 145"/>
        <xdr:cNvSpPr/>
      </xdr:nvSpPr>
      <xdr:spPr>
        <a:xfrm>
          <a:off x="1079500" y="9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144822</xdr:rowOff>
    </xdr:from>
    <xdr:ext cx="534377" cy="259045"/>
    <xdr:sp macro="" textlink="">
      <xdr:nvSpPr>
        <xdr:cNvPr id="147" name="テキスト ボックス 146"/>
        <xdr:cNvSpPr txBox="1"/>
      </xdr:nvSpPr>
      <xdr:spPr>
        <a:xfrm>
          <a:off x="863111" y="100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2" name="直線コネクタ 171"/>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3" name="維持補修費最小値テキスト"/>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4" name="直線コネクタ 173"/>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5" name="維持補修費最大値テキスト"/>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6" name="直線コネクタ 175"/>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1143</xdr:rowOff>
    </xdr:from>
    <xdr:to>
      <xdr:col>24</xdr:col>
      <xdr:colOff>63500</xdr:colOff>
      <xdr:row>79</xdr:row>
      <xdr:rowOff>10540</xdr:rowOff>
    </xdr:to>
    <xdr:cxnSp macro="">
      <xdr:nvCxnSpPr>
        <xdr:cNvPr id="177" name="直線コネクタ 176"/>
        <xdr:cNvCxnSpPr/>
      </xdr:nvCxnSpPr>
      <xdr:spPr>
        <a:xfrm flipV="1">
          <a:off x="3797300" y="13545693"/>
          <a:ext cx="8382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8" name="維持補修費平均値テキスト"/>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9" name="フローチャート: 判断 178"/>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10540</xdr:rowOff>
    </xdr:from>
    <xdr:to>
      <xdr:col>19</xdr:col>
      <xdr:colOff>177800</xdr:colOff>
      <xdr:row>79</xdr:row>
      <xdr:rowOff>49149</xdr:rowOff>
    </xdr:to>
    <xdr:cxnSp macro="">
      <xdr:nvCxnSpPr>
        <xdr:cNvPr id="180" name="直線コネクタ 179"/>
        <xdr:cNvCxnSpPr/>
      </xdr:nvCxnSpPr>
      <xdr:spPr>
        <a:xfrm flipV="1">
          <a:off x="2908300" y="13555090"/>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81" name="フローチャート: 判断 180"/>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2" name="テキスト ボックス 181"/>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42418</xdr:rowOff>
    </xdr:from>
    <xdr:to>
      <xdr:col>15</xdr:col>
      <xdr:colOff>50800</xdr:colOff>
      <xdr:row>79</xdr:row>
      <xdr:rowOff>49149</xdr:rowOff>
    </xdr:to>
    <xdr:cxnSp macro="">
      <xdr:nvCxnSpPr>
        <xdr:cNvPr id="183" name="直線コネクタ 182"/>
        <xdr:cNvCxnSpPr/>
      </xdr:nvCxnSpPr>
      <xdr:spPr>
        <a:xfrm>
          <a:off x="2019300" y="13586968"/>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4" name="フローチャート: 判断 183"/>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5" name="テキスト ボックス 184"/>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23113</xdr:rowOff>
    </xdr:from>
    <xdr:to>
      <xdr:col>10</xdr:col>
      <xdr:colOff>114300</xdr:colOff>
      <xdr:row>79</xdr:row>
      <xdr:rowOff>42418</xdr:rowOff>
    </xdr:to>
    <xdr:cxnSp macro="">
      <xdr:nvCxnSpPr>
        <xdr:cNvPr id="186" name="直線コネクタ 185"/>
        <xdr:cNvCxnSpPr/>
      </xdr:nvCxnSpPr>
      <xdr:spPr>
        <a:xfrm>
          <a:off x="1130300" y="1356766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7" name="フローチャート: 判断 186"/>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8" name="テキスト ボックス 187"/>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9" name="フローチャート: 判断 188"/>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90" name="テキスト ボックス 189"/>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121793</xdr:rowOff>
    </xdr:from>
    <xdr:to>
      <xdr:col>24</xdr:col>
      <xdr:colOff>114300</xdr:colOff>
      <xdr:row>79</xdr:row>
      <xdr:rowOff>51943</xdr:rowOff>
    </xdr:to>
    <xdr:sp macro="" textlink="">
      <xdr:nvSpPr>
        <xdr:cNvPr id="196" name="楕円 195"/>
        <xdr:cNvSpPr/>
      </xdr:nvSpPr>
      <xdr:spPr>
        <a:xfrm>
          <a:off x="4584700" y="134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36720</xdr:rowOff>
    </xdr:from>
    <xdr:ext cx="469744" cy="259045"/>
    <xdr:sp macro="" textlink="">
      <xdr:nvSpPr>
        <xdr:cNvPr id="197" name="維持補修費該当値テキスト"/>
        <xdr:cNvSpPr txBox="1"/>
      </xdr:nvSpPr>
      <xdr:spPr>
        <a:xfrm>
          <a:off x="4686300" y="1340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131190</xdr:rowOff>
    </xdr:from>
    <xdr:to>
      <xdr:col>20</xdr:col>
      <xdr:colOff>38100</xdr:colOff>
      <xdr:row>79</xdr:row>
      <xdr:rowOff>61340</xdr:rowOff>
    </xdr:to>
    <xdr:sp macro="" textlink="">
      <xdr:nvSpPr>
        <xdr:cNvPr id="198" name="楕円 197"/>
        <xdr:cNvSpPr/>
      </xdr:nvSpPr>
      <xdr:spPr>
        <a:xfrm>
          <a:off x="3746500" y="135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52467</xdr:rowOff>
    </xdr:from>
    <xdr:ext cx="469744" cy="259045"/>
    <xdr:sp macro="" textlink="">
      <xdr:nvSpPr>
        <xdr:cNvPr id="199" name="テキスト ボックス 198"/>
        <xdr:cNvSpPr txBox="1"/>
      </xdr:nvSpPr>
      <xdr:spPr>
        <a:xfrm>
          <a:off x="3562428" y="135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169799</xdr:rowOff>
    </xdr:from>
    <xdr:to>
      <xdr:col>15</xdr:col>
      <xdr:colOff>101600</xdr:colOff>
      <xdr:row>79</xdr:row>
      <xdr:rowOff>99949</xdr:rowOff>
    </xdr:to>
    <xdr:sp macro="" textlink="">
      <xdr:nvSpPr>
        <xdr:cNvPr id="200" name="楕円 199"/>
        <xdr:cNvSpPr/>
      </xdr:nvSpPr>
      <xdr:spPr>
        <a:xfrm>
          <a:off x="2857500" y="135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91076</xdr:rowOff>
    </xdr:from>
    <xdr:ext cx="469744" cy="259045"/>
    <xdr:sp macro="" textlink="">
      <xdr:nvSpPr>
        <xdr:cNvPr id="201" name="テキスト ボックス 200"/>
        <xdr:cNvSpPr txBox="1"/>
      </xdr:nvSpPr>
      <xdr:spPr>
        <a:xfrm>
          <a:off x="2673428" y="1363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163068</xdr:rowOff>
    </xdr:from>
    <xdr:to>
      <xdr:col>10</xdr:col>
      <xdr:colOff>165100</xdr:colOff>
      <xdr:row>79</xdr:row>
      <xdr:rowOff>93218</xdr:rowOff>
    </xdr:to>
    <xdr:sp macro="" textlink="">
      <xdr:nvSpPr>
        <xdr:cNvPr id="202" name="楕円 201"/>
        <xdr:cNvSpPr/>
      </xdr:nvSpPr>
      <xdr:spPr>
        <a:xfrm>
          <a:off x="1968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84345</xdr:rowOff>
    </xdr:from>
    <xdr:ext cx="469744" cy="259045"/>
    <xdr:sp macro="" textlink="">
      <xdr:nvSpPr>
        <xdr:cNvPr id="203" name="テキスト ボックス 202"/>
        <xdr:cNvSpPr txBox="1"/>
      </xdr:nvSpPr>
      <xdr:spPr>
        <a:xfrm>
          <a:off x="1784428" y="1362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143763</xdr:rowOff>
    </xdr:from>
    <xdr:to>
      <xdr:col>6</xdr:col>
      <xdr:colOff>38100</xdr:colOff>
      <xdr:row>79</xdr:row>
      <xdr:rowOff>73913</xdr:rowOff>
    </xdr:to>
    <xdr:sp macro="" textlink="">
      <xdr:nvSpPr>
        <xdr:cNvPr id="204" name="楕円 203"/>
        <xdr:cNvSpPr/>
      </xdr:nvSpPr>
      <xdr:spPr>
        <a:xfrm>
          <a:off x="1079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65040</xdr:rowOff>
    </xdr:from>
    <xdr:ext cx="469744" cy="259045"/>
    <xdr:sp macro="" textlink="">
      <xdr:nvSpPr>
        <xdr:cNvPr id="205" name="テキスト ボックス 204"/>
        <xdr:cNvSpPr txBox="1"/>
      </xdr:nvSpPr>
      <xdr:spPr>
        <a:xfrm>
          <a:off x="895428"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30" name="直線コネクタ 229"/>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1" name="扶助費最小値テキスト"/>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2" name="直線コネクタ 231"/>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3" name="扶助費最大値テキスト"/>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4" name="直線コネクタ 233"/>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87364</xdr:rowOff>
    </xdr:from>
    <xdr:to>
      <xdr:col>24</xdr:col>
      <xdr:colOff>63500</xdr:colOff>
      <xdr:row>96</xdr:row>
      <xdr:rowOff>161582</xdr:rowOff>
    </xdr:to>
    <xdr:cxnSp macro="">
      <xdr:nvCxnSpPr>
        <xdr:cNvPr id="235" name="直線コネクタ 234"/>
        <xdr:cNvCxnSpPr/>
      </xdr:nvCxnSpPr>
      <xdr:spPr>
        <a:xfrm flipV="1">
          <a:off x="3797300" y="16546564"/>
          <a:ext cx="8382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6" name="扶助費平均値テキスト"/>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7" name="フローチャート: 判断 236"/>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161582</xdr:rowOff>
    </xdr:from>
    <xdr:to>
      <xdr:col>19</xdr:col>
      <xdr:colOff>177800</xdr:colOff>
      <xdr:row>97</xdr:row>
      <xdr:rowOff>18681</xdr:rowOff>
    </xdr:to>
    <xdr:cxnSp macro="">
      <xdr:nvCxnSpPr>
        <xdr:cNvPr id="238" name="直線コネクタ 237"/>
        <xdr:cNvCxnSpPr/>
      </xdr:nvCxnSpPr>
      <xdr:spPr>
        <a:xfrm flipV="1">
          <a:off x="2908300" y="16620782"/>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9" name="フローチャート: 判断 238"/>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40" name="テキスト ボックス 239"/>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18681</xdr:rowOff>
    </xdr:from>
    <xdr:to>
      <xdr:col>15</xdr:col>
      <xdr:colOff>50800</xdr:colOff>
      <xdr:row>97</xdr:row>
      <xdr:rowOff>51181</xdr:rowOff>
    </xdr:to>
    <xdr:cxnSp macro="">
      <xdr:nvCxnSpPr>
        <xdr:cNvPr id="241" name="直線コネクタ 240"/>
        <xdr:cNvCxnSpPr/>
      </xdr:nvCxnSpPr>
      <xdr:spPr>
        <a:xfrm flipV="1">
          <a:off x="2019300" y="16649331"/>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2" name="フローチャート: 判断 241"/>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43" name="テキスト ボックス 242"/>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51181</xdr:rowOff>
    </xdr:from>
    <xdr:to>
      <xdr:col>10</xdr:col>
      <xdr:colOff>114300</xdr:colOff>
      <xdr:row>97</xdr:row>
      <xdr:rowOff>134201</xdr:rowOff>
    </xdr:to>
    <xdr:cxnSp macro="">
      <xdr:nvCxnSpPr>
        <xdr:cNvPr id="244" name="直線コネクタ 243"/>
        <xdr:cNvCxnSpPr/>
      </xdr:nvCxnSpPr>
      <xdr:spPr>
        <a:xfrm flipV="1">
          <a:off x="1130300" y="16681831"/>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5" name="フローチャート: 判断 244"/>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133938</xdr:rowOff>
    </xdr:from>
    <xdr:ext cx="599010" cy="259045"/>
    <xdr:sp macro="" textlink="">
      <xdr:nvSpPr>
        <xdr:cNvPr id="246" name="テキスト ボックス 245"/>
        <xdr:cNvSpPr txBox="1"/>
      </xdr:nvSpPr>
      <xdr:spPr>
        <a:xfrm>
          <a:off x="1719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7" name="フローチャート: 判断 246"/>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8" name="テキスト ボックス 247"/>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36564</xdr:rowOff>
    </xdr:from>
    <xdr:to>
      <xdr:col>24</xdr:col>
      <xdr:colOff>114300</xdr:colOff>
      <xdr:row>96</xdr:row>
      <xdr:rowOff>138164</xdr:rowOff>
    </xdr:to>
    <xdr:sp macro="" textlink="">
      <xdr:nvSpPr>
        <xdr:cNvPr id="254" name="楕円 253"/>
        <xdr:cNvSpPr/>
      </xdr:nvSpPr>
      <xdr:spPr>
        <a:xfrm>
          <a:off x="4584700" y="164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14991</xdr:rowOff>
    </xdr:from>
    <xdr:ext cx="599010" cy="259045"/>
    <xdr:sp macro="" textlink="">
      <xdr:nvSpPr>
        <xdr:cNvPr id="255" name="扶助費該当値テキスト"/>
        <xdr:cNvSpPr txBox="1"/>
      </xdr:nvSpPr>
      <xdr:spPr>
        <a:xfrm>
          <a:off x="4686300" y="1647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110782</xdr:rowOff>
    </xdr:from>
    <xdr:to>
      <xdr:col>20</xdr:col>
      <xdr:colOff>38100</xdr:colOff>
      <xdr:row>97</xdr:row>
      <xdr:rowOff>40932</xdr:rowOff>
    </xdr:to>
    <xdr:sp macro="" textlink="">
      <xdr:nvSpPr>
        <xdr:cNvPr id="256" name="楕円 255"/>
        <xdr:cNvSpPr/>
      </xdr:nvSpPr>
      <xdr:spPr>
        <a:xfrm>
          <a:off x="3746500" y="165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32059</xdr:rowOff>
    </xdr:from>
    <xdr:ext cx="599010" cy="259045"/>
    <xdr:sp macro="" textlink="">
      <xdr:nvSpPr>
        <xdr:cNvPr id="257" name="テキスト ボックス 256"/>
        <xdr:cNvSpPr txBox="1"/>
      </xdr:nvSpPr>
      <xdr:spPr>
        <a:xfrm>
          <a:off x="3497795" y="1666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139331</xdr:rowOff>
    </xdr:from>
    <xdr:to>
      <xdr:col>15</xdr:col>
      <xdr:colOff>101600</xdr:colOff>
      <xdr:row>97</xdr:row>
      <xdr:rowOff>69481</xdr:rowOff>
    </xdr:to>
    <xdr:sp macro="" textlink="">
      <xdr:nvSpPr>
        <xdr:cNvPr id="258" name="楕円 257"/>
        <xdr:cNvSpPr/>
      </xdr:nvSpPr>
      <xdr:spPr>
        <a:xfrm>
          <a:off x="2857500" y="16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60608</xdr:rowOff>
    </xdr:from>
    <xdr:ext cx="599010" cy="259045"/>
    <xdr:sp macro="" textlink="">
      <xdr:nvSpPr>
        <xdr:cNvPr id="259" name="テキスト ボックス 258"/>
        <xdr:cNvSpPr txBox="1"/>
      </xdr:nvSpPr>
      <xdr:spPr>
        <a:xfrm>
          <a:off x="2608795" y="166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381</xdr:rowOff>
    </xdr:from>
    <xdr:to>
      <xdr:col>10</xdr:col>
      <xdr:colOff>165100</xdr:colOff>
      <xdr:row>97</xdr:row>
      <xdr:rowOff>101981</xdr:rowOff>
    </xdr:to>
    <xdr:sp macro="" textlink="">
      <xdr:nvSpPr>
        <xdr:cNvPr id="260" name="楕円 259"/>
        <xdr:cNvSpPr/>
      </xdr:nvSpPr>
      <xdr:spPr>
        <a:xfrm>
          <a:off x="1968500" y="166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93108</xdr:rowOff>
    </xdr:from>
    <xdr:ext cx="599010" cy="259045"/>
    <xdr:sp macro="" textlink="">
      <xdr:nvSpPr>
        <xdr:cNvPr id="261" name="テキスト ボックス 260"/>
        <xdr:cNvSpPr txBox="1"/>
      </xdr:nvSpPr>
      <xdr:spPr>
        <a:xfrm>
          <a:off x="1719795" y="1672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83401</xdr:rowOff>
    </xdr:from>
    <xdr:to>
      <xdr:col>6</xdr:col>
      <xdr:colOff>38100</xdr:colOff>
      <xdr:row>98</xdr:row>
      <xdr:rowOff>13551</xdr:rowOff>
    </xdr:to>
    <xdr:sp macro="" textlink="">
      <xdr:nvSpPr>
        <xdr:cNvPr id="262" name="楕円 261"/>
        <xdr:cNvSpPr/>
      </xdr:nvSpPr>
      <xdr:spPr>
        <a:xfrm>
          <a:off x="1079500" y="167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4678</xdr:rowOff>
    </xdr:from>
    <xdr:ext cx="599010" cy="259045"/>
    <xdr:sp macro="" textlink="">
      <xdr:nvSpPr>
        <xdr:cNvPr id="263" name="テキスト ボックス 262"/>
        <xdr:cNvSpPr txBox="1"/>
      </xdr:nvSpPr>
      <xdr:spPr>
        <a:xfrm>
          <a:off x="830795" y="1680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4" name="テキスト ボックス 27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8" name="直線コネクタ 287"/>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9" name="補助費等最小値テキスト"/>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90" name="直線コネクタ 289"/>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1" name="補助費等最大値テキスト"/>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2" name="直線コネクタ 291"/>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37592</xdr:rowOff>
    </xdr:from>
    <xdr:to>
      <xdr:col>55</xdr:col>
      <xdr:colOff>0</xdr:colOff>
      <xdr:row>35</xdr:row>
      <xdr:rowOff>50965</xdr:rowOff>
    </xdr:to>
    <xdr:cxnSp macro="">
      <xdr:nvCxnSpPr>
        <xdr:cNvPr id="293" name="直線コネクタ 292"/>
        <xdr:cNvCxnSpPr/>
      </xdr:nvCxnSpPr>
      <xdr:spPr>
        <a:xfrm flipV="1">
          <a:off x="9639300" y="6038342"/>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4" name="補助費等平均値テキスト"/>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5" name="フローチャート: 判断 294"/>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50965</xdr:rowOff>
    </xdr:from>
    <xdr:to>
      <xdr:col>50</xdr:col>
      <xdr:colOff>114300</xdr:colOff>
      <xdr:row>35</xdr:row>
      <xdr:rowOff>56032</xdr:rowOff>
    </xdr:to>
    <xdr:cxnSp macro="">
      <xdr:nvCxnSpPr>
        <xdr:cNvPr id="296" name="直線コネクタ 295"/>
        <xdr:cNvCxnSpPr/>
      </xdr:nvCxnSpPr>
      <xdr:spPr>
        <a:xfrm flipV="1">
          <a:off x="8750300" y="605171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7" name="フローチャート: 判断 296"/>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8" name="テキスト ボックス 297"/>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48565</xdr:rowOff>
    </xdr:from>
    <xdr:to>
      <xdr:col>45</xdr:col>
      <xdr:colOff>177800</xdr:colOff>
      <xdr:row>35</xdr:row>
      <xdr:rowOff>56032</xdr:rowOff>
    </xdr:to>
    <xdr:cxnSp macro="">
      <xdr:nvCxnSpPr>
        <xdr:cNvPr id="299" name="直線コネクタ 298"/>
        <xdr:cNvCxnSpPr/>
      </xdr:nvCxnSpPr>
      <xdr:spPr>
        <a:xfrm>
          <a:off x="7861300" y="6049315"/>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300" name="フローチャート: 判断 299"/>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301" name="テキスト ボックス 300"/>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48565</xdr:rowOff>
    </xdr:from>
    <xdr:to>
      <xdr:col>41</xdr:col>
      <xdr:colOff>50800</xdr:colOff>
      <xdr:row>35</xdr:row>
      <xdr:rowOff>72949</xdr:rowOff>
    </xdr:to>
    <xdr:cxnSp macro="">
      <xdr:nvCxnSpPr>
        <xdr:cNvPr id="302" name="直線コネクタ 301"/>
        <xdr:cNvCxnSpPr/>
      </xdr:nvCxnSpPr>
      <xdr:spPr>
        <a:xfrm flipV="1">
          <a:off x="6972300" y="6049315"/>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3" name="フローチャート: 判断 302"/>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304" name="テキスト ボックス 303"/>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5" name="フローチャート: 判断 304"/>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6" name="テキスト ボックス 305"/>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158242</xdr:rowOff>
    </xdr:from>
    <xdr:to>
      <xdr:col>55</xdr:col>
      <xdr:colOff>50800</xdr:colOff>
      <xdr:row>35</xdr:row>
      <xdr:rowOff>88392</xdr:rowOff>
    </xdr:to>
    <xdr:sp macro="" textlink="">
      <xdr:nvSpPr>
        <xdr:cNvPr id="312" name="楕円 311"/>
        <xdr:cNvSpPr/>
      </xdr:nvSpPr>
      <xdr:spPr>
        <a:xfrm>
          <a:off x="104267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9669</xdr:rowOff>
    </xdr:from>
    <xdr:ext cx="534377" cy="259045"/>
    <xdr:sp macro="" textlink="">
      <xdr:nvSpPr>
        <xdr:cNvPr id="313" name="補助費等該当値テキスト"/>
        <xdr:cNvSpPr txBox="1"/>
      </xdr:nvSpPr>
      <xdr:spPr>
        <a:xfrm>
          <a:off x="10528300" y="583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xdr:rowOff>
    </xdr:from>
    <xdr:to>
      <xdr:col>50</xdr:col>
      <xdr:colOff>165100</xdr:colOff>
      <xdr:row>35</xdr:row>
      <xdr:rowOff>101765</xdr:rowOff>
    </xdr:to>
    <xdr:sp macro="" textlink="">
      <xdr:nvSpPr>
        <xdr:cNvPr id="314" name="楕円 313"/>
        <xdr:cNvSpPr/>
      </xdr:nvSpPr>
      <xdr:spPr>
        <a:xfrm>
          <a:off x="9588500" y="60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118292</xdr:rowOff>
    </xdr:from>
    <xdr:ext cx="534377" cy="259045"/>
    <xdr:sp macro="" textlink="">
      <xdr:nvSpPr>
        <xdr:cNvPr id="315" name="テキスト ボックス 314"/>
        <xdr:cNvSpPr txBox="1"/>
      </xdr:nvSpPr>
      <xdr:spPr>
        <a:xfrm>
          <a:off x="9372111" y="57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5232</xdr:rowOff>
    </xdr:from>
    <xdr:to>
      <xdr:col>46</xdr:col>
      <xdr:colOff>38100</xdr:colOff>
      <xdr:row>35</xdr:row>
      <xdr:rowOff>106832</xdr:rowOff>
    </xdr:to>
    <xdr:sp macro="" textlink="">
      <xdr:nvSpPr>
        <xdr:cNvPr id="316" name="楕円 315"/>
        <xdr:cNvSpPr/>
      </xdr:nvSpPr>
      <xdr:spPr>
        <a:xfrm>
          <a:off x="8699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123359</xdr:rowOff>
    </xdr:from>
    <xdr:ext cx="534377" cy="259045"/>
    <xdr:sp macro="" textlink="">
      <xdr:nvSpPr>
        <xdr:cNvPr id="317" name="テキスト ボックス 316"/>
        <xdr:cNvSpPr txBox="1"/>
      </xdr:nvSpPr>
      <xdr:spPr>
        <a:xfrm>
          <a:off x="8483111" y="57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169215</xdr:rowOff>
    </xdr:from>
    <xdr:to>
      <xdr:col>41</xdr:col>
      <xdr:colOff>101600</xdr:colOff>
      <xdr:row>35</xdr:row>
      <xdr:rowOff>99365</xdr:rowOff>
    </xdr:to>
    <xdr:sp macro="" textlink="">
      <xdr:nvSpPr>
        <xdr:cNvPr id="318" name="楕円 317"/>
        <xdr:cNvSpPr/>
      </xdr:nvSpPr>
      <xdr:spPr>
        <a:xfrm>
          <a:off x="7810500" y="59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115892</xdr:rowOff>
    </xdr:from>
    <xdr:ext cx="534377" cy="259045"/>
    <xdr:sp macro="" textlink="">
      <xdr:nvSpPr>
        <xdr:cNvPr id="319" name="テキスト ボックス 318"/>
        <xdr:cNvSpPr txBox="1"/>
      </xdr:nvSpPr>
      <xdr:spPr>
        <a:xfrm>
          <a:off x="7594111" y="57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22149</xdr:rowOff>
    </xdr:from>
    <xdr:to>
      <xdr:col>36</xdr:col>
      <xdr:colOff>165100</xdr:colOff>
      <xdr:row>35</xdr:row>
      <xdr:rowOff>123749</xdr:rowOff>
    </xdr:to>
    <xdr:sp macro="" textlink="">
      <xdr:nvSpPr>
        <xdr:cNvPr id="320" name="楕円 319"/>
        <xdr:cNvSpPr/>
      </xdr:nvSpPr>
      <xdr:spPr>
        <a:xfrm>
          <a:off x="6921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140276</xdr:rowOff>
    </xdr:from>
    <xdr:ext cx="534377" cy="259045"/>
    <xdr:sp macro="" textlink="">
      <xdr:nvSpPr>
        <xdr:cNvPr id="321" name="テキスト ボックス 320"/>
        <xdr:cNvSpPr txBox="1"/>
      </xdr:nvSpPr>
      <xdr:spPr>
        <a:xfrm>
          <a:off x="6705111" y="579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6" name="直線コネクタ 345"/>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7" name="普通建設事業費最小値テキスト"/>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8" name="直線コネクタ 347"/>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9" name="普通建設事業費最大値テキスト"/>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50" name="直線コネクタ 349"/>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86360</xdr:rowOff>
    </xdr:from>
    <xdr:to>
      <xdr:col>55</xdr:col>
      <xdr:colOff>0</xdr:colOff>
      <xdr:row>54</xdr:row>
      <xdr:rowOff>89160</xdr:rowOff>
    </xdr:to>
    <xdr:cxnSp macro="">
      <xdr:nvCxnSpPr>
        <xdr:cNvPr id="351" name="直線コネクタ 350"/>
        <xdr:cNvCxnSpPr/>
      </xdr:nvCxnSpPr>
      <xdr:spPr>
        <a:xfrm>
          <a:off x="9639300" y="9344660"/>
          <a:ext cx="8382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2" name="普通建設事業費平均値テキスト"/>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3" name="フローチャート: 判断 352"/>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86360</xdr:rowOff>
    </xdr:from>
    <xdr:to>
      <xdr:col>50</xdr:col>
      <xdr:colOff>114300</xdr:colOff>
      <xdr:row>55</xdr:row>
      <xdr:rowOff>79369</xdr:rowOff>
    </xdr:to>
    <xdr:cxnSp macro="">
      <xdr:nvCxnSpPr>
        <xdr:cNvPr id="354" name="直線コネクタ 353"/>
        <xdr:cNvCxnSpPr/>
      </xdr:nvCxnSpPr>
      <xdr:spPr>
        <a:xfrm flipV="1">
          <a:off x="8750300" y="9344660"/>
          <a:ext cx="889000" cy="16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5" name="フローチャート: 判断 354"/>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6" name="テキスト ボックス 355"/>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2959</xdr:rowOff>
    </xdr:from>
    <xdr:to>
      <xdr:col>45</xdr:col>
      <xdr:colOff>177800</xdr:colOff>
      <xdr:row>55</xdr:row>
      <xdr:rowOff>79369</xdr:rowOff>
    </xdr:to>
    <xdr:cxnSp macro="">
      <xdr:nvCxnSpPr>
        <xdr:cNvPr id="357" name="直線コネクタ 356"/>
        <xdr:cNvCxnSpPr/>
      </xdr:nvCxnSpPr>
      <xdr:spPr>
        <a:xfrm>
          <a:off x="7861300" y="9432709"/>
          <a:ext cx="889000" cy="7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8" name="フローチャート: 判断 357"/>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9" name="テキスト ボックス 358"/>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168846</xdr:rowOff>
    </xdr:from>
    <xdr:to>
      <xdr:col>41</xdr:col>
      <xdr:colOff>50800</xdr:colOff>
      <xdr:row>55</xdr:row>
      <xdr:rowOff>2959</xdr:rowOff>
    </xdr:to>
    <xdr:cxnSp macro="">
      <xdr:nvCxnSpPr>
        <xdr:cNvPr id="360" name="直線コネクタ 359"/>
        <xdr:cNvCxnSpPr/>
      </xdr:nvCxnSpPr>
      <xdr:spPr>
        <a:xfrm>
          <a:off x="6972300" y="942714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1" name="フローチャート: 判断 360"/>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2" name="テキスト ボックス 361"/>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3" name="フローチャート: 判断 362"/>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4" name="テキスト ボックス 363"/>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38360</xdr:rowOff>
    </xdr:from>
    <xdr:to>
      <xdr:col>55</xdr:col>
      <xdr:colOff>50800</xdr:colOff>
      <xdr:row>54</xdr:row>
      <xdr:rowOff>139960</xdr:rowOff>
    </xdr:to>
    <xdr:sp macro="" textlink="">
      <xdr:nvSpPr>
        <xdr:cNvPr id="370" name="楕円 369"/>
        <xdr:cNvSpPr/>
      </xdr:nvSpPr>
      <xdr:spPr>
        <a:xfrm>
          <a:off x="10426700" y="9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61237</xdr:rowOff>
    </xdr:from>
    <xdr:ext cx="534377" cy="259045"/>
    <xdr:sp macro="" textlink="">
      <xdr:nvSpPr>
        <xdr:cNvPr id="371" name="普通建設事業費該当値テキスト"/>
        <xdr:cNvSpPr txBox="1"/>
      </xdr:nvSpPr>
      <xdr:spPr>
        <a:xfrm>
          <a:off x="10528300" y="91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35560</xdr:rowOff>
    </xdr:from>
    <xdr:to>
      <xdr:col>50</xdr:col>
      <xdr:colOff>165100</xdr:colOff>
      <xdr:row>54</xdr:row>
      <xdr:rowOff>137160</xdr:rowOff>
    </xdr:to>
    <xdr:sp macro="" textlink="">
      <xdr:nvSpPr>
        <xdr:cNvPr id="372" name="楕円 371"/>
        <xdr:cNvSpPr/>
      </xdr:nvSpPr>
      <xdr:spPr>
        <a:xfrm>
          <a:off x="9588500" y="92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153687</xdr:rowOff>
    </xdr:from>
    <xdr:ext cx="534377" cy="259045"/>
    <xdr:sp macro="" textlink="">
      <xdr:nvSpPr>
        <xdr:cNvPr id="373" name="テキスト ボックス 372"/>
        <xdr:cNvSpPr txBox="1"/>
      </xdr:nvSpPr>
      <xdr:spPr>
        <a:xfrm>
          <a:off x="9372111" y="906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28569</xdr:rowOff>
    </xdr:from>
    <xdr:to>
      <xdr:col>46</xdr:col>
      <xdr:colOff>38100</xdr:colOff>
      <xdr:row>55</xdr:row>
      <xdr:rowOff>130169</xdr:rowOff>
    </xdr:to>
    <xdr:sp macro="" textlink="">
      <xdr:nvSpPr>
        <xdr:cNvPr id="374" name="楕円 373"/>
        <xdr:cNvSpPr/>
      </xdr:nvSpPr>
      <xdr:spPr>
        <a:xfrm>
          <a:off x="8699500" y="94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146696</xdr:rowOff>
    </xdr:from>
    <xdr:ext cx="534377" cy="259045"/>
    <xdr:sp macro="" textlink="">
      <xdr:nvSpPr>
        <xdr:cNvPr id="375" name="テキスト ボックス 374"/>
        <xdr:cNvSpPr txBox="1"/>
      </xdr:nvSpPr>
      <xdr:spPr>
        <a:xfrm>
          <a:off x="8483111" y="92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123609</xdr:rowOff>
    </xdr:from>
    <xdr:to>
      <xdr:col>41</xdr:col>
      <xdr:colOff>101600</xdr:colOff>
      <xdr:row>55</xdr:row>
      <xdr:rowOff>53759</xdr:rowOff>
    </xdr:to>
    <xdr:sp macro="" textlink="">
      <xdr:nvSpPr>
        <xdr:cNvPr id="376" name="楕円 375"/>
        <xdr:cNvSpPr/>
      </xdr:nvSpPr>
      <xdr:spPr>
        <a:xfrm>
          <a:off x="7810500" y="93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70286</xdr:rowOff>
    </xdr:from>
    <xdr:ext cx="534377" cy="259045"/>
    <xdr:sp macro="" textlink="">
      <xdr:nvSpPr>
        <xdr:cNvPr id="377" name="テキスト ボックス 376"/>
        <xdr:cNvSpPr txBox="1"/>
      </xdr:nvSpPr>
      <xdr:spPr>
        <a:xfrm>
          <a:off x="7594111" y="91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118046</xdr:rowOff>
    </xdr:from>
    <xdr:to>
      <xdr:col>36</xdr:col>
      <xdr:colOff>165100</xdr:colOff>
      <xdr:row>55</xdr:row>
      <xdr:rowOff>48196</xdr:rowOff>
    </xdr:to>
    <xdr:sp macro="" textlink="">
      <xdr:nvSpPr>
        <xdr:cNvPr id="378" name="楕円 377"/>
        <xdr:cNvSpPr/>
      </xdr:nvSpPr>
      <xdr:spPr>
        <a:xfrm>
          <a:off x="6921500" y="93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64723</xdr:rowOff>
    </xdr:from>
    <xdr:ext cx="534377" cy="259045"/>
    <xdr:sp macro="" textlink="">
      <xdr:nvSpPr>
        <xdr:cNvPr id="379" name="テキスト ボックス 378"/>
        <xdr:cNvSpPr txBox="1"/>
      </xdr:nvSpPr>
      <xdr:spPr>
        <a:xfrm>
          <a:off x="6705111" y="91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5" name="直線コネクタ 404"/>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8" name="普通建設事業費 （ うち新規整備　）最大値テキスト"/>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9" name="直線コネクタ 408"/>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103777</xdr:rowOff>
    </xdr:from>
    <xdr:to>
      <xdr:col>55</xdr:col>
      <xdr:colOff>0</xdr:colOff>
      <xdr:row>74</xdr:row>
      <xdr:rowOff>3030</xdr:rowOff>
    </xdr:to>
    <xdr:cxnSp macro="">
      <xdr:nvCxnSpPr>
        <xdr:cNvPr id="410" name="直線コネクタ 409"/>
        <xdr:cNvCxnSpPr/>
      </xdr:nvCxnSpPr>
      <xdr:spPr>
        <a:xfrm flipV="1">
          <a:off x="9639300" y="12619627"/>
          <a:ext cx="838200" cy="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11" name="普通建設事業費 （ うち新規整備　）平均値テキスト"/>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2" name="フローチャート: 判断 411"/>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3030</xdr:rowOff>
    </xdr:from>
    <xdr:to>
      <xdr:col>50</xdr:col>
      <xdr:colOff>114300</xdr:colOff>
      <xdr:row>74</xdr:row>
      <xdr:rowOff>169680</xdr:rowOff>
    </xdr:to>
    <xdr:cxnSp macro="">
      <xdr:nvCxnSpPr>
        <xdr:cNvPr id="413" name="直線コネクタ 412"/>
        <xdr:cNvCxnSpPr/>
      </xdr:nvCxnSpPr>
      <xdr:spPr>
        <a:xfrm flipV="1">
          <a:off x="8750300" y="12690330"/>
          <a:ext cx="889000" cy="1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4" name="フローチャート: 判断 413"/>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5" name="テキスト ボックス 414"/>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102960</xdr:rowOff>
    </xdr:from>
    <xdr:to>
      <xdr:col>45</xdr:col>
      <xdr:colOff>177800</xdr:colOff>
      <xdr:row>74</xdr:row>
      <xdr:rowOff>169680</xdr:rowOff>
    </xdr:to>
    <xdr:cxnSp macro="">
      <xdr:nvCxnSpPr>
        <xdr:cNvPr id="416" name="直線コネクタ 415"/>
        <xdr:cNvCxnSpPr/>
      </xdr:nvCxnSpPr>
      <xdr:spPr>
        <a:xfrm>
          <a:off x="7861300" y="12790260"/>
          <a:ext cx="889000" cy="6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7" name="フローチャート: 判断 416"/>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8" name="テキスト ボックス 417"/>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66319</xdr:rowOff>
    </xdr:from>
    <xdr:to>
      <xdr:col>41</xdr:col>
      <xdr:colOff>50800</xdr:colOff>
      <xdr:row>74</xdr:row>
      <xdr:rowOff>102960</xdr:rowOff>
    </xdr:to>
    <xdr:cxnSp macro="">
      <xdr:nvCxnSpPr>
        <xdr:cNvPr id="419" name="直線コネクタ 418"/>
        <xdr:cNvCxnSpPr/>
      </xdr:nvCxnSpPr>
      <xdr:spPr>
        <a:xfrm>
          <a:off x="6972300" y="12753619"/>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20" name="フローチャート: 判断 419"/>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21" name="テキスト ボックス 420"/>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2" name="フローチャート: 判断 421"/>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3" name="テキスト ボックス 422"/>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52977</xdr:rowOff>
    </xdr:from>
    <xdr:to>
      <xdr:col>55</xdr:col>
      <xdr:colOff>50800</xdr:colOff>
      <xdr:row>73</xdr:row>
      <xdr:rowOff>154577</xdr:rowOff>
    </xdr:to>
    <xdr:sp macro="" textlink="">
      <xdr:nvSpPr>
        <xdr:cNvPr id="429" name="楕円 428"/>
        <xdr:cNvSpPr/>
      </xdr:nvSpPr>
      <xdr:spPr>
        <a:xfrm>
          <a:off x="10426700" y="125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75854</xdr:rowOff>
    </xdr:from>
    <xdr:ext cx="534377" cy="259045"/>
    <xdr:sp macro="" textlink="">
      <xdr:nvSpPr>
        <xdr:cNvPr id="430" name="普通建設事業費 （ うち新規整備　）該当値テキスト"/>
        <xdr:cNvSpPr txBox="1"/>
      </xdr:nvSpPr>
      <xdr:spPr>
        <a:xfrm>
          <a:off x="10528300" y="124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123680</xdr:rowOff>
    </xdr:from>
    <xdr:to>
      <xdr:col>50</xdr:col>
      <xdr:colOff>165100</xdr:colOff>
      <xdr:row>74</xdr:row>
      <xdr:rowOff>53830</xdr:rowOff>
    </xdr:to>
    <xdr:sp macro="" textlink="">
      <xdr:nvSpPr>
        <xdr:cNvPr id="431" name="楕円 430"/>
        <xdr:cNvSpPr/>
      </xdr:nvSpPr>
      <xdr:spPr>
        <a:xfrm>
          <a:off x="9588500" y="12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70357</xdr:rowOff>
    </xdr:from>
    <xdr:ext cx="534377" cy="259045"/>
    <xdr:sp macro="" textlink="">
      <xdr:nvSpPr>
        <xdr:cNvPr id="432" name="テキスト ボックス 431"/>
        <xdr:cNvSpPr txBox="1"/>
      </xdr:nvSpPr>
      <xdr:spPr>
        <a:xfrm>
          <a:off x="9372111" y="1241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118880</xdr:rowOff>
    </xdr:from>
    <xdr:to>
      <xdr:col>46</xdr:col>
      <xdr:colOff>38100</xdr:colOff>
      <xdr:row>75</xdr:row>
      <xdr:rowOff>49030</xdr:rowOff>
    </xdr:to>
    <xdr:sp macro="" textlink="">
      <xdr:nvSpPr>
        <xdr:cNvPr id="433" name="楕円 432"/>
        <xdr:cNvSpPr/>
      </xdr:nvSpPr>
      <xdr:spPr>
        <a:xfrm>
          <a:off x="8699500" y="1280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65557</xdr:rowOff>
    </xdr:from>
    <xdr:ext cx="534377" cy="259045"/>
    <xdr:sp macro="" textlink="">
      <xdr:nvSpPr>
        <xdr:cNvPr id="434" name="テキスト ボックス 433"/>
        <xdr:cNvSpPr txBox="1"/>
      </xdr:nvSpPr>
      <xdr:spPr>
        <a:xfrm>
          <a:off x="8483111" y="1258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52160</xdr:rowOff>
    </xdr:from>
    <xdr:to>
      <xdr:col>41</xdr:col>
      <xdr:colOff>101600</xdr:colOff>
      <xdr:row>74</xdr:row>
      <xdr:rowOff>153760</xdr:rowOff>
    </xdr:to>
    <xdr:sp macro="" textlink="">
      <xdr:nvSpPr>
        <xdr:cNvPr id="435" name="楕円 434"/>
        <xdr:cNvSpPr/>
      </xdr:nvSpPr>
      <xdr:spPr>
        <a:xfrm>
          <a:off x="7810500" y="12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170287</xdr:rowOff>
    </xdr:from>
    <xdr:ext cx="534377" cy="259045"/>
    <xdr:sp macro="" textlink="">
      <xdr:nvSpPr>
        <xdr:cNvPr id="436" name="テキスト ボックス 435"/>
        <xdr:cNvSpPr txBox="1"/>
      </xdr:nvSpPr>
      <xdr:spPr>
        <a:xfrm>
          <a:off x="7594111" y="125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15519</xdr:rowOff>
    </xdr:from>
    <xdr:to>
      <xdr:col>36</xdr:col>
      <xdr:colOff>165100</xdr:colOff>
      <xdr:row>74</xdr:row>
      <xdr:rowOff>117119</xdr:rowOff>
    </xdr:to>
    <xdr:sp macro="" textlink="">
      <xdr:nvSpPr>
        <xdr:cNvPr id="437" name="楕円 436"/>
        <xdr:cNvSpPr/>
      </xdr:nvSpPr>
      <xdr:spPr>
        <a:xfrm>
          <a:off x="6921500" y="127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133646</xdr:rowOff>
    </xdr:from>
    <xdr:ext cx="534377" cy="259045"/>
    <xdr:sp macro="" textlink="">
      <xdr:nvSpPr>
        <xdr:cNvPr id="438" name="テキスト ボックス 437"/>
        <xdr:cNvSpPr txBox="1"/>
      </xdr:nvSpPr>
      <xdr:spPr>
        <a:xfrm>
          <a:off x="6705111" y="1247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3" name="直線コネクタ 462"/>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4" name="普通建設事業費 （ うち更新整備　）最小値テキスト"/>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5" name="直線コネクタ 464"/>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6" name="普通建設事業費 （ うち更新整備　）最大値テキスト"/>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7" name="直線コネクタ 466"/>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165760</xdr:rowOff>
    </xdr:from>
    <xdr:to>
      <xdr:col>55</xdr:col>
      <xdr:colOff>0</xdr:colOff>
      <xdr:row>98</xdr:row>
      <xdr:rowOff>83617</xdr:rowOff>
    </xdr:to>
    <xdr:cxnSp macro="">
      <xdr:nvCxnSpPr>
        <xdr:cNvPr id="468" name="直線コネクタ 467"/>
        <xdr:cNvCxnSpPr/>
      </xdr:nvCxnSpPr>
      <xdr:spPr>
        <a:xfrm>
          <a:off x="9639300" y="16796410"/>
          <a:ext cx="838200" cy="8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9" name="普通建設事業費 （ うち更新整備　）平均値テキスト"/>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70" name="フローチャート: 判断 469"/>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165760</xdr:rowOff>
    </xdr:from>
    <xdr:to>
      <xdr:col>50</xdr:col>
      <xdr:colOff>114300</xdr:colOff>
      <xdr:row>98</xdr:row>
      <xdr:rowOff>17399</xdr:rowOff>
    </xdr:to>
    <xdr:cxnSp macro="">
      <xdr:nvCxnSpPr>
        <xdr:cNvPr id="471" name="直線コネクタ 470"/>
        <xdr:cNvCxnSpPr/>
      </xdr:nvCxnSpPr>
      <xdr:spPr>
        <a:xfrm flipV="1">
          <a:off x="8750300" y="16796410"/>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2" name="フローチャート: 判断 471"/>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3" name="テキスト ボックス 472"/>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17399</xdr:rowOff>
    </xdr:from>
    <xdr:to>
      <xdr:col>45</xdr:col>
      <xdr:colOff>177800</xdr:colOff>
      <xdr:row>98</xdr:row>
      <xdr:rowOff>24295</xdr:rowOff>
    </xdr:to>
    <xdr:cxnSp macro="">
      <xdr:nvCxnSpPr>
        <xdr:cNvPr id="474" name="直線コネクタ 473"/>
        <xdr:cNvCxnSpPr/>
      </xdr:nvCxnSpPr>
      <xdr:spPr>
        <a:xfrm flipV="1">
          <a:off x="7861300" y="16819499"/>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5" name="フローチャート: 判断 474"/>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76" name="テキスト ボックス 475"/>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24295</xdr:rowOff>
    </xdr:from>
    <xdr:to>
      <xdr:col>41</xdr:col>
      <xdr:colOff>50800</xdr:colOff>
      <xdr:row>98</xdr:row>
      <xdr:rowOff>105220</xdr:rowOff>
    </xdr:to>
    <xdr:cxnSp macro="">
      <xdr:nvCxnSpPr>
        <xdr:cNvPr id="477" name="直線コネクタ 476"/>
        <xdr:cNvCxnSpPr/>
      </xdr:nvCxnSpPr>
      <xdr:spPr>
        <a:xfrm flipV="1">
          <a:off x="6972300" y="16826395"/>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8" name="フローチャート: 判断 477"/>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9" name="テキスト ボックス 478"/>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80" name="フローチャート: 判断 479"/>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81" name="テキスト ボックス 480"/>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32817</xdr:rowOff>
    </xdr:from>
    <xdr:to>
      <xdr:col>55</xdr:col>
      <xdr:colOff>50800</xdr:colOff>
      <xdr:row>98</xdr:row>
      <xdr:rowOff>134417</xdr:rowOff>
    </xdr:to>
    <xdr:sp macro="" textlink="">
      <xdr:nvSpPr>
        <xdr:cNvPr id="487" name="楕円 486"/>
        <xdr:cNvSpPr/>
      </xdr:nvSpPr>
      <xdr:spPr>
        <a:xfrm>
          <a:off x="10426700" y="168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119194</xdr:rowOff>
    </xdr:from>
    <xdr:ext cx="534377" cy="259045"/>
    <xdr:sp macro="" textlink="">
      <xdr:nvSpPr>
        <xdr:cNvPr id="488" name="普通建設事業費 （ うち更新整備　）該当値テキスト"/>
        <xdr:cNvSpPr txBox="1"/>
      </xdr:nvSpPr>
      <xdr:spPr>
        <a:xfrm>
          <a:off x="10528300" y="167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114960</xdr:rowOff>
    </xdr:from>
    <xdr:to>
      <xdr:col>50</xdr:col>
      <xdr:colOff>165100</xdr:colOff>
      <xdr:row>98</xdr:row>
      <xdr:rowOff>45110</xdr:rowOff>
    </xdr:to>
    <xdr:sp macro="" textlink="">
      <xdr:nvSpPr>
        <xdr:cNvPr id="489" name="楕円 488"/>
        <xdr:cNvSpPr/>
      </xdr:nvSpPr>
      <xdr:spPr>
        <a:xfrm>
          <a:off x="9588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36237</xdr:rowOff>
    </xdr:from>
    <xdr:ext cx="534377" cy="259045"/>
    <xdr:sp macro="" textlink="">
      <xdr:nvSpPr>
        <xdr:cNvPr id="490" name="テキスト ボックス 489"/>
        <xdr:cNvSpPr txBox="1"/>
      </xdr:nvSpPr>
      <xdr:spPr>
        <a:xfrm>
          <a:off x="9372111" y="168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138049</xdr:rowOff>
    </xdr:from>
    <xdr:to>
      <xdr:col>46</xdr:col>
      <xdr:colOff>38100</xdr:colOff>
      <xdr:row>98</xdr:row>
      <xdr:rowOff>68199</xdr:rowOff>
    </xdr:to>
    <xdr:sp macro="" textlink="">
      <xdr:nvSpPr>
        <xdr:cNvPr id="491" name="楕円 490"/>
        <xdr:cNvSpPr/>
      </xdr:nvSpPr>
      <xdr:spPr>
        <a:xfrm>
          <a:off x="8699500" y="167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59326</xdr:rowOff>
    </xdr:from>
    <xdr:ext cx="534377" cy="259045"/>
    <xdr:sp macro="" textlink="">
      <xdr:nvSpPr>
        <xdr:cNvPr id="492" name="テキスト ボックス 491"/>
        <xdr:cNvSpPr txBox="1"/>
      </xdr:nvSpPr>
      <xdr:spPr>
        <a:xfrm>
          <a:off x="8483111" y="168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144945</xdr:rowOff>
    </xdr:from>
    <xdr:to>
      <xdr:col>41</xdr:col>
      <xdr:colOff>101600</xdr:colOff>
      <xdr:row>98</xdr:row>
      <xdr:rowOff>75095</xdr:rowOff>
    </xdr:to>
    <xdr:sp macro="" textlink="">
      <xdr:nvSpPr>
        <xdr:cNvPr id="493" name="楕円 492"/>
        <xdr:cNvSpPr/>
      </xdr:nvSpPr>
      <xdr:spPr>
        <a:xfrm>
          <a:off x="7810500" y="16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66222</xdr:rowOff>
    </xdr:from>
    <xdr:ext cx="534377" cy="259045"/>
    <xdr:sp macro="" textlink="">
      <xdr:nvSpPr>
        <xdr:cNvPr id="494" name="テキスト ボックス 493"/>
        <xdr:cNvSpPr txBox="1"/>
      </xdr:nvSpPr>
      <xdr:spPr>
        <a:xfrm>
          <a:off x="7594111" y="1686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54420</xdr:rowOff>
    </xdr:from>
    <xdr:to>
      <xdr:col>36</xdr:col>
      <xdr:colOff>165100</xdr:colOff>
      <xdr:row>98</xdr:row>
      <xdr:rowOff>156020</xdr:rowOff>
    </xdr:to>
    <xdr:sp macro="" textlink="">
      <xdr:nvSpPr>
        <xdr:cNvPr id="495" name="楕円 494"/>
        <xdr:cNvSpPr/>
      </xdr:nvSpPr>
      <xdr:spPr>
        <a:xfrm>
          <a:off x="6921500" y="168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147147</xdr:rowOff>
    </xdr:from>
    <xdr:ext cx="534377" cy="259045"/>
    <xdr:sp macro="" textlink="">
      <xdr:nvSpPr>
        <xdr:cNvPr id="496" name="テキスト ボックス 495"/>
        <xdr:cNvSpPr txBox="1"/>
      </xdr:nvSpPr>
      <xdr:spPr>
        <a:xfrm>
          <a:off x="6705111" y="169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20" name="直線コネクタ 519"/>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3" name="災害復旧事業費最大値テキスト"/>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4" name="直線コネクタ 523"/>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6" name="災害復旧事業費平均値テキスト"/>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7" name="フローチャート: 判断 526"/>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9" name="フローチャート: 判断 528"/>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30" name="テキスト ボックス 529"/>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2" name="フローチャート: 判断 531"/>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3" name="テキスト ボックス 532"/>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5" name="フローチャート: 判断 534"/>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6" name="テキスト ボックス 535"/>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7" name="フローチャート: 判断 536"/>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8" name="テキスト ボックス 537"/>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7" name="直線コネクタ 626"/>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8" name="公債費最小値テキスト"/>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9" name="直線コネクタ 628"/>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30" name="公債費最大値テキスト"/>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1" name="直線コネクタ 630"/>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60871</xdr:rowOff>
    </xdr:from>
    <xdr:to>
      <xdr:col>85</xdr:col>
      <xdr:colOff>127000</xdr:colOff>
      <xdr:row>76</xdr:row>
      <xdr:rowOff>131318</xdr:rowOff>
    </xdr:to>
    <xdr:cxnSp macro="">
      <xdr:nvCxnSpPr>
        <xdr:cNvPr id="632" name="直線コネクタ 631"/>
        <xdr:cNvCxnSpPr/>
      </xdr:nvCxnSpPr>
      <xdr:spPr>
        <a:xfrm flipV="1">
          <a:off x="15481300" y="13091071"/>
          <a:ext cx="8382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33" name="公債費平均値テキスト"/>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4" name="フローチャート: 判断 633"/>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131318</xdr:rowOff>
    </xdr:from>
    <xdr:to>
      <xdr:col>81</xdr:col>
      <xdr:colOff>50800</xdr:colOff>
      <xdr:row>77</xdr:row>
      <xdr:rowOff>40945</xdr:rowOff>
    </xdr:to>
    <xdr:cxnSp macro="">
      <xdr:nvCxnSpPr>
        <xdr:cNvPr id="635" name="直線コネクタ 634"/>
        <xdr:cNvCxnSpPr/>
      </xdr:nvCxnSpPr>
      <xdr:spPr>
        <a:xfrm flipV="1">
          <a:off x="14592300" y="13161518"/>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6" name="フローチャート: 判断 635"/>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7" name="テキスト ボックス 636"/>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88264</xdr:rowOff>
    </xdr:from>
    <xdr:to>
      <xdr:col>76</xdr:col>
      <xdr:colOff>114300</xdr:colOff>
      <xdr:row>77</xdr:row>
      <xdr:rowOff>40945</xdr:rowOff>
    </xdr:to>
    <xdr:cxnSp macro="">
      <xdr:nvCxnSpPr>
        <xdr:cNvPr id="638" name="直線コネクタ 637"/>
        <xdr:cNvCxnSpPr/>
      </xdr:nvCxnSpPr>
      <xdr:spPr>
        <a:xfrm>
          <a:off x="13703300" y="13118464"/>
          <a:ext cx="889000" cy="1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9" name="フローチャート: 判断 638"/>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40" name="テキスト ボックス 639"/>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88264</xdr:rowOff>
    </xdr:from>
    <xdr:to>
      <xdr:col>71</xdr:col>
      <xdr:colOff>177800</xdr:colOff>
      <xdr:row>77</xdr:row>
      <xdr:rowOff>1663</xdr:rowOff>
    </xdr:to>
    <xdr:cxnSp macro="">
      <xdr:nvCxnSpPr>
        <xdr:cNvPr id="641" name="直線コネクタ 640"/>
        <xdr:cNvCxnSpPr/>
      </xdr:nvCxnSpPr>
      <xdr:spPr>
        <a:xfrm flipV="1">
          <a:off x="12814300" y="13118464"/>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2" name="フローチャート: 判断 641"/>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43" name="テキスト ボックス 642"/>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4" name="フローチャート: 判断 643"/>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45" name="テキスト ボックス 644"/>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10071</xdr:rowOff>
    </xdr:from>
    <xdr:to>
      <xdr:col>85</xdr:col>
      <xdr:colOff>177800</xdr:colOff>
      <xdr:row>76</xdr:row>
      <xdr:rowOff>111671</xdr:rowOff>
    </xdr:to>
    <xdr:sp macro="" textlink="">
      <xdr:nvSpPr>
        <xdr:cNvPr id="651" name="楕円 650"/>
        <xdr:cNvSpPr/>
      </xdr:nvSpPr>
      <xdr:spPr>
        <a:xfrm>
          <a:off x="16268700" y="130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159948</xdr:rowOff>
    </xdr:from>
    <xdr:ext cx="534377" cy="259045"/>
    <xdr:sp macro="" textlink="">
      <xdr:nvSpPr>
        <xdr:cNvPr id="652" name="公債費該当値テキスト"/>
        <xdr:cNvSpPr txBox="1"/>
      </xdr:nvSpPr>
      <xdr:spPr>
        <a:xfrm>
          <a:off x="16370300" y="130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80518</xdr:rowOff>
    </xdr:from>
    <xdr:to>
      <xdr:col>81</xdr:col>
      <xdr:colOff>101600</xdr:colOff>
      <xdr:row>77</xdr:row>
      <xdr:rowOff>10668</xdr:rowOff>
    </xdr:to>
    <xdr:sp macro="" textlink="">
      <xdr:nvSpPr>
        <xdr:cNvPr id="653" name="楕円 652"/>
        <xdr:cNvSpPr/>
      </xdr:nvSpPr>
      <xdr:spPr>
        <a:xfrm>
          <a:off x="15430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1795</xdr:rowOff>
    </xdr:from>
    <xdr:ext cx="534377" cy="259045"/>
    <xdr:sp macro="" textlink="">
      <xdr:nvSpPr>
        <xdr:cNvPr id="654" name="テキスト ボックス 653"/>
        <xdr:cNvSpPr txBox="1"/>
      </xdr:nvSpPr>
      <xdr:spPr>
        <a:xfrm>
          <a:off x="15214111" y="132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161595</xdr:rowOff>
    </xdr:from>
    <xdr:to>
      <xdr:col>76</xdr:col>
      <xdr:colOff>165100</xdr:colOff>
      <xdr:row>77</xdr:row>
      <xdr:rowOff>91745</xdr:rowOff>
    </xdr:to>
    <xdr:sp macro="" textlink="">
      <xdr:nvSpPr>
        <xdr:cNvPr id="655" name="楕円 654"/>
        <xdr:cNvSpPr/>
      </xdr:nvSpPr>
      <xdr:spPr>
        <a:xfrm>
          <a:off x="14541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82872</xdr:rowOff>
    </xdr:from>
    <xdr:ext cx="534377" cy="259045"/>
    <xdr:sp macro="" textlink="">
      <xdr:nvSpPr>
        <xdr:cNvPr id="656" name="テキスト ボックス 655"/>
        <xdr:cNvSpPr txBox="1"/>
      </xdr:nvSpPr>
      <xdr:spPr>
        <a:xfrm>
          <a:off x="14325111" y="132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37464</xdr:rowOff>
    </xdr:from>
    <xdr:to>
      <xdr:col>72</xdr:col>
      <xdr:colOff>38100</xdr:colOff>
      <xdr:row>76</xdr:row>
      <xdr:rowOff>139064</xdr:rowOff>
    </xdr:to>
    <xdr:sp macro="" textlink="">
      <xdr:nvSpPr>
        <xdr:cNvPr id="657" name="楕円 656"/>
        <xdr:cNvSpPr/>
      </xdr:nvSpPr>
      <xdr:spPr>
        <a:xfrm>
          <a:off x="13652500" y="130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130191</xdr:rowOff>
    </xdr:from>
    <xdr:ext cx="534377" cy="259045"/>
    <xdr:sp macro="" textlink="">
      <xdr:nvSpPr>
        <xdr:cNvPr id="658" name="テキスト ボックス 657"/>
        <xdr:cNvSpPr txBox="1"/>
      </xdr:nvSpPr>
      <xdr:spPr>
        <a:xfrm>
          <a:off x="13436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122313</xdr:rowOff>
    </xdr:from>
    <xdr:to>
      <xdr:col>67</xdr:col>
      <xdr:colOff>101600</xdr:colOff>
      <xdr:row>77</xdr:row>
      <xdr:rowOff>52463</xdr:rowOff>
    </xdr:to>
    <xdr:sp macro="" textlink="">
      <xdr:nvSpPr>
        <xdr:cNvPr id="659" name="楕円 658"/>
        <xdr:cNvSpPr/>
      </xdr:nvSpPr>
      <xdr:spPr>
        <a:xfrm>
          <a:off x="12763500" y="131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43590</xdr:rowOff>
    </xdr:from>
    <xdr:ext cx="534377" cy="259045"/>
    <xdr:sp macro="" textlink="">
      <xdr:nvSpPr>
        <xdr:cNvPr id="660" name="テキスト ボックス 659"/>
        <xdr:cNvSpPr txBox="1"/>
      </xdr:nvSpPr>
      <xdr:spPr>
        <a:xfrm>
          <a:off x="12547111" y="132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6" name="テキスト ボックス 67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0" name="直線コネクタ 679"/>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1" name="積立金最小値テキスト"/>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2" name="直線コネクタ 681"/>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3" name="積立金最大値テキスト"/>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4" name="直線コネクタ 683"/>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94780</xdr:rowOff>
    </xdr:from>
    <xdr:to>
      <xdr:col>85</xdr:col>
      <xdr:colOff>127000</xdr:colOff>
      <xdr:row>97</xdr:row>
      <xdr:rowOff>60261</xdr:rowOff>
    </xdr:to>
    <xdr:cxnSp macro="">
      <xdr:nvCxnSpPr>
        <xdr:cNvPr id="685" name="直線コネクタ 684"/>
        <xdr:cNvCxnSpPr/>
      </xdr:nvCxnSpPr>
      <xdr:spPr>
        <a:xfrm>
          <a:off x="15481300" y="16553980"/>
          <a:ext cx="8382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6" name="積立金平均値テキスト"/>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7" name="フローチャート: 判断 686"/>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50088</xdr:rowOff>
    </xdr:from>
    <xdr:to>
      <xdr:col>81</xdr:col>
      <xdr:colOff>50800</xdr:colOff>
      <xdr:row>96</xdr:row>
      <xdr:rowOff>94780</xdr:rowOff>
    </xdr:to>
    <xdr:cxnSp macro="">
      <xdr:nvCxnSpPr>
        <xdr:cNvPr id="688" name="直線コネクタ 687"/>
        <xdr:cNvCxnSpPr/>
      </xdr:nvCxnSpPr>
      <xdr:spPr>
        <a:xfrm>
          <a:off x="14592300" y="16509288"/>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9" name="フローチャート: 判断 688"/>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90" name="テキスト ボックス 689"/>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50088</xdr:rowOff>
    </xdr:from>
    <xdr:to>
      <xdr:col>76</xdr:col>
      <xdr:colOff>114300</xdr:colOff>
      <xdr:row>97</xdr:row>
      <xdr:rowOff>56090</xdr:rowOff>
    </xdr:to>
    <xdr:cxnSp macro="">
      <xdr:nvCxnSpPr>
        <xdr:cNvPr id="691" name="直線コネクタ 690"/>
        <xdr:cNvCxnSpPr/>
      </xdr:nvCxnSpPr>
      <xdr:spPr>
        <a:xfrm flipV="1">
          <a:off x="13703300" y="16509288"/>
          <a:ext cx="889000" cy="17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2" name="フローチャート: 判断 691"/>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3" name="テキスト ボックス 692"/>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140043</xdr:rowOff>
    </xdr:from>
    <xdr:to>
      <xdr:col>71</xdr:col>
      <xdr:colOff>177800</xdr:colOff>
      <xdr:row>97</xdr:row>
      <xdr:rowOff>56090</xdr:rowOff>
    </xdr:to>
    <xdr:cxnSp macro="">
      <xdr:nvCxnSpPr>
        <xdr:cNvPr id="694" name="直線コネクタ 693"/>
        <xdr:cNvCxnSpPr/>
      </xdr:nvCxnSpPr>
      <xdr:spPr>
        <a:xfrm>
          <a:off x="12814300" y="16599243"/>
          <a:ext cx="889000" cy="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5" name="フローチャート: 判断 694"/>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6" name="テキスト ボックス 695"/>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7" name="フローチャート: 判断 696"/>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8" name="テキスト ボックス 697"/>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9461</xdr:rowOff>
    </xdr:from>
    <xdr:to>
      <xdr:col>85</xdr:col>
      <xdr:colOff>177800</xdr:colOff>
      <xdr:row>97</xdr:row>
      <xdr:rowOff>111061</xdr:rowOff>
    </xdr:to>
    <xdr:sp macro="" textlink="">
      <xdr:nvSpPr>
        <xdr:cNvPr id="704" name="楕円 703"/>
        <xdr:cNvSpPr/>
      </xdr:nvSpPr>
      <xdr:spPr>
        <a:xfrm>
          <a:off x="16268700" y="166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95838</xdr:rowOff>
    </xdr:from>
    <xdr:ext cx="469744" cy="259045"/>
    <xdr:sp macro="" textlink="">
      <xdr:nvSpPr>
        <xdr:cNvPr id="705" name="積立金該当値テキスト"/>
        <xdr:cNvSpPr txBox="1"/>
      </xdr:nvSpPr>
      <xdr:spPr>
        <a:xfrm>
          <a:off x="16370300" y="1655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43980</xdr:rowOff>
    </xdr:from>
    <xdr:to>
      <xdr:col>81</xdr:col>
      <xdr:colOff>101600</xdr:colOff>
      <xdr:row>96</xdr:row>
      <xdr:rowOff>145580</xdr:rowOff>
    </xdr:to>
    <xdr:sp macro="" textlink="">
      <xdr:nvSpPr>
        <xdr:cNvPr id="706" name="楕円 705"/>
        <xdr:cNvSpPr/>
      </xdr:nvSpPr>
      <xdr:spPr>
        <a:xfrm>
          <a:off x="15430500" y="1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162107</xdr:rowOff>
    </xdr:from>
    <xdr:ext cx="469744" cy="259045"/>
    <xdr:sp macro="" textlink="">
      <xdr:nvSpPr>
        <xdr:cNvPr id="707" name="テキスト ボックス 706"/>
        <xdr:cNvSpPr txBox="1"/>
      </xdr:nvSpPr>
      <xdr:spPr>
        <a:xfrm>
          <a:off x="15246428" y="162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170738</xdr:rowOff>
    </xdr:from>
    <xdr:to>
      <xdr:col>76</xdr:col>
      <xdr:colOff>165100</xdr:colOff>
      <xdr:row>96</xdr:row>
      <xdr:rowOff>100888</xdr:rowOff>
    </xdr:to>
    <xdr:sp macro="" textlink="">
      <xdr:nvSpPr>
        <xdr:cNvPr id="708" name="楕円 707"/>
        <xdr:cNvSpPr/>
      </xdr:nvSpPr>
      <xdr:spPr>
        <a:xfrm>
          <a:off x="14541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92015</xdr:rowOff>
    </xdr:from>
    <xdr:ext cx="469744" cy="259045"/>
    <xdr:sp macro="" textlink="">
      <xdr:nvSpPr>
        <xdr:cNvPr id="709" name="テキスト ボックス 708"/>
        <xdr:cNvSpPr txBox="1"/>
      </xdr:nvSpPr>
      <xdr:spPr>
        <a:xfrm>
          <a:off x="14357428" y="1655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5290</xdr:rowOff>
    </xdr:from>
    <xdr:to>
      <xdr:col>72</xdr:col>
      <xdr:colOff>38100</xdr:colOff>
      <xdr:row>97</xdr:row>
      <xdr:rowOff>106890</xdr:rowOff>
    </xdr:to>
    <xdr:sp macro="" textlink="">
      <xdr:nvSpPr>
        <xdr:cNvPr id="710" name="楕円 709"/>
        <xdr:cNvSpPr/>
      </xdr:nvSpPr>
      <xdr:spPr>
        <a:xfrm>
          <a:off x="13652500" y="166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98017</xdr:rowOff>
    </xdr:from>
    <xdr:ext cx="469744" cy="259045"/>
    <xdr:sp macro="" textlink="">
      <xdr:nvSpPr>
        <xdr:cNvPr id="711" name="テキスト ボックス 710"/>
        <xdr:cNvSpPr txBox="1"/>
      </xdr:nvSpPr>
      <xdr:spPr>
        <a:xfrm>
          <a:off x="13468428" y="167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89243</xdr:rowOff>
    </xdr:from>
    <xdr:to>
      <xdr:col>67</xdr:col>
      <xdr:colOff>101600</xdr:colOff>
      <xdr:row>97</xdr:row>
      <xdr:rowOff>19393</xdr:rowOff>
    </xdr:to>
    <xdr:sp macro="" textlink="">
      <xdr:nvSpPr>
        <xdr:cNvPr id="712" name="楕円 711"/>
        <xdr:cNvSpPr/>
      </xdr:nvSpPr>
      <xdr:spPr>
        <a:xfrm>
          <a:off x="12763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10520</xdr:rowOff>
    </xdr:from>
    <xdr:ext cx="469744" cy="259045"/>
    <xdr:sp macro="" textlink="">
      <xdr:nvSpPr>
        <xdr:cNvPr id="713" name="テキスト ボックス 712"/>
        <xdr:cNvSpPr txBox="1"/>
      </xdr:nvSpPr>
      <xdr:spPr>
        <a:xfrm>
          <a:off x="12579428" y="166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9" name="直線コネクタ 738"/>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2" name="投資及び出資金最大値テキスト"/>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3" name="直線コネクタ 742"/>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160274</xdr:rowOff>
    </xdr:from>
    <xdr:to>
      <xdr:col>116</xdr:col>
      <xdr:colOff>63500</xdr:colOff>
      <xdr:row>35</xdr:row>
      <xdr:rowOff>71120</xdr:rowOff>
    </xdr:to>
    <xdr:cxnSp macro="">
      <xdr:nvCxnSpPr>
        <xdr:cNvPr id="744" name="直線コネクタ 743"/>
        <xdr:cNvCxnSpPr/>
      </xdr:nvCxnSpPr>
      <xdr:spPr>
        <a:xfrm flipV="1">
          <a:off x="21323300" y="598957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52305</xdr:rowOff>
    </xdr:from>
    <xdr:ext cx="469744" cy="259045"/>
    <xdr:sp macro="" textlink="">
      <xdr:nvSpPr>
        <xdr:cNvPr id="745" name="投資及び出資金平均値テキスト"/>
        <xdr:cNvSpPr txBox="1"/>
      </xdr:nvSpPr>
      <xdr:spPr>
        <a:xfrm>
          <a:off x="22212300" y="605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6" name="フローチャート: 判断 745"/>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22461</xdr:rowOff>
    </xdr:from>
    <xdr:to>
      <xdr:col>111</xdr:col>
      <xdr:colOff>177800</xdr:colOff>
      <xdr:row>35</xdr:row>
      <xdr:rowOff>71120</xdr:rowOff>
    </xdr:to>
    <xdr:cxnSp macro="">
      <xdr:nvCxnSpPr>
        <xdr:cNvPr id="747" name="直線コネクタ 746"/>
        <xdr:cNvCxnSpPr/>
      </xdr:nvCxnSpPr>
      <xdr:spPr>
        <a:xfrm>
          <a:off x="20434300" y="6023211"/>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8" name="フローチャート: 判断 747"/>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166278</xdr:rowOff>
    </xdr:from>
    <xdr:ext cx="469744" cy="259045"/>
    <xdr:sp macro="" textlink="">
      <xdr:nvSpPr>
        <xdr:cNvPr id="749" name="テキスト ボックス 748"/>
        <xdr:cNvSpPr txBox="1"/>
      </xdr:nvSpPr>
      <xdr:spPr>
        <a:xfrm>
          <a:off x="21088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120759</xdr:rowOff>
    </xdr:from>
    <xdr:to>
      <xdr:col>107</xdr:col>
      <xdr:colOff>50800</xdr:colOff>
      <xdr:row>35</xdr:row>
      <xdr:rowOff>22461</xdr:rowOff>
    </xdr:to>
    <xdr:cxnSp macro="">
      <xdr:nvCxnSpPr>
        <xdr:cNvPr id="750" name="直線コネクタ 749"/>
        <xdr:cNvCxnSpPr/>
      </xdr:nvCxnSpPr>
      <xdr:spPr>
        <a:xfrm>
          <a:off x="19545300" y="5607159"/>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1" name="フローチャート: 判断 750"/>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98678</xdr:rowOff>
    </xdr:from>
    <xdr:ext cx="469744" cy="259045"/>
    <xdr:sp macro="" textlink="">
      <xdr:nvSpPr>
        <xdr:cNvPr id="752" name="テキスト ボックス 751"/>
        <xdr:cNvSpPr txBox="1"/>
      </xdr:nvSpPr>
      <xdr:spPr>
        <a:xfrm>
          <a:off x="20199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120759</xdr:rowOff>
    </xdr:from>
    <xdr:to>
      <xdr:col>102</xdr:col>
      <xdr:colOff>114300</xdr:colOff>
      <xdr:row>34</xdr:row>
      <xdr:rowOff>23114</xdr:rowOff>
    </xdr:to>
    <xdr:cxnSp macro="">
      <xdr:nvCxnSpPr>
        <xdr:cNvPr id="753" name="直線コネクタ 752"/>
        <xdr:cNvCxnSpPr/>
      </xdr:nvCxnSpPr>
      <xdr:spPr>
        <a:xfrm flipV="1">
          <a:off x="18656300" y="5607159"/>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4" name="フローチャート: 判断 753"/>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40222</xdr:rowOff>
    </xdr:from>
    <xdr:ext cx="469744" cy="259045"/>
    <xdr:sp macro="" textlink="">
      <xdr:nvSpPr>
        <xdr:cNvPr id="755" name="テキスト ボックス 754"/>
        <xdr:cNvSpPr txBox="1"/>
      </xdr:nvSpPr>
      <xdr:spPr>
        <a:xfrm>
          <a:off x="19310428" y="604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6" name="フローチャート: 判断 755"/>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72552</xdr:rowOff>
    </xdr:from>
    <xdr:ext cx="469744" cy="259045"/>
    <xdr:sp macro="" textlink="">
      <xdr:nvSpPr>
        <xdr:cNvPr id="757" name="テキスト ボックス 756"/>
        <xdr:cNvSpPr txBox="1"/>
      </xdr:nvSpPr>
      <xdr:spPr>
        <a:xfrm>
          <a:off x="18421428" y="59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109474</xdr:rowOff>
    </xdr:from>
    <xdr:to>
      <xdr:col>116</xdr:col>
      <xdr:colOff>114300</xdr:colOff>
      <xdr:row>35</xdr:row>
      <xdr:rowOff>39624</xdr:rowOff>
    </xdr:to>
    <xdr:sp macro="" textlink="">
      <xdr:nvSpPr>
        <xdr:cNvPr id="763" name="楕円 762"/>
        <xdr:cNvSpPr/>
      </xdr:nvSpPr>
      <xdr:spPr>
        <a:xfrm>
          <a:off x="221107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132351</xdr:rowOff>
    </xdr:from>
    <xdr:ext cx="469744" cy="259045"/>
    <xdr:sp macro="" textlink="">
      <xdr:nvSpPr>
        <xdr:cNvPr id="764" name="投資及び出資金該当値テキスト"/>
        <xdr:cNvSpPr txBox="1"/>
      </xdr:nvSpPr>
      <xdr:spPr>
        <a:xfrm>
          <a:off x="22212300" y="57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20320</xdr:rowOff>
    </xdr:from>
    <xdr:to>
      <xdr:col>112</xdr:col>
      <xdr:colOff>38100</xdr:colOff>
      <xdr:row>35</xdr:row>
      <xdr:rowOff>121920</xdr:rowOff>
    </xdr:to>
    <xdr:sp macro="" textlink="">
      <xdr:nvSpPr>
        <xdr:cNvPr id="765" name="楕円 764"/>
        <xdr:cNvSpPr/>
      </xdr:nvSpPr>
      <xdr:spPr>
        <a:xfrm>
          <a:off x="21272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138447</xdr:rowOff>
    </xdr:from>
    <xdr:ext cx="469744" cy="259045"/>
    <xdr:sp macro="" textlink="">
      <xdr:nvSpPr>
        <xdr:cNvPr id="766" name="テキスト ボックス 765"/>
        <xdr:cNvSpPr txBox="1"/>
      </xdr:nvSpPr>
      <xdr:spPr>
        <a:xfrm>
          <a:off x="21088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143111</xdr:rowOff>
    </xdr:from>
    <xdr:to>
      <xdr:col>107</xdr:col>
      <xdr:colOff>101600</xdr:colOff>
      <xdr:row>35</xdr:row>
      <xdr:rowOff>73261</xdr:rowOff>
    </xdr:to>
    <xdr:sp macro="" textlink="">
      <xdr:nvSpPr>
        <xdr:cNvPr id="767" name="楕円 766"/>
        <xdr:cNvSpPr/>
      </xdr:nvSpPr>
      <xdr:spPr>
        <a:xfrm>
          <a:off x="20383500" y="59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89788</xdr:rowOff>
    </xdr:from>
    <xdr:ext cx="469744" cy="259045"/>
    <xdr:sp macro="" textlink="">
      <xdr:nvSpPr>
        <xdr:cNvPr id="768" name="テキスト ボックス 767"/>
        <xdr:cNvSpPr txBox="1"/>
      </xdr:nvSpPr>
      <xdr:spPr>
        <a:xfrm>
          <a:off x="20199428" y="574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69959</xdr:rowOff>
    </xdr:from>
    <xdr:to>
      <xdr:col>102</xdr:col>
      <xdr:colOff>165100</xdr:colOff>
      <xdr:row>33</xdr:row>
      <xdr:rowOff>109</xdr:rowOff>
    </xdr:to>
    <xdr:sp macro="" textlink="">
      <xdr:nvSpPr>
        <xdr:cNvPr id="769" name="楕円 768"/>
        <xdr:cNvSpPr/>
      </xdr:nvSpPr>
      <xdr:spPr>
        <a:xfrm>
          <a:off x="19494500" y="55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16636</xdr:rowOff>
    </xdr:from>
    <xdr:ext cx="469744" cy="259045"/>
    <xdr:sp macro="" textlink="">
      <xdr:nvSpPr>
        <xdr:cNvPr id="770" name="テキスト ボックス 769"/>
        <xdr:cNvSpPr txBox="1"/>
      </xdr:nvSpPr>
      <xdr:spPr>
        <a:xfrm>
          <a:off x="19310428" y="53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143764</xdr:rowOff>
    </xdr:from>
    <xdr:to>
      <xdr:col>98</xdr:col>
      <xdr:colOff>38100</xdr:colOff>
      <xdr:row>34</xdr:row>
      <xdr:rowOff>73914</xdr:rowOff>
    </xdr:to>
    <xdr:sp macro="" textlink="">
      <xdr:nvSpPr>
        <xdr:cNvPr id="771" name="楕円 770"/>
        <xdr:cNvSpPr/>
      </xdr:nvSpPr>
      <xdr:spPr>
        <a:xfrm>
          <a:off x="18605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90441</xdr:rowOff>
    </xdr:from>
    <xdr:ext cx="469744" cy="259045"/>
    <xdr:sp macro="" textlink="">
      <xdr:nvSpPr>
        <xdr:cNvPr id="772" name="テキスト ボックス 771"/>
        <xdr:cNvSpPr txBox="1"/>
      </xdr:nvSpPr>
      <xdr:spPr>
        <a:xfrm>
          <a:off x="18421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8" name="直線コネクタ 797"/>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9" name="貸付金最小値テキスト"/>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800" name="直線コネクタ 799"/>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1" name="貸付金最大値テキスト"/>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2" name="直線コネクタ 801"/>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76116</xdr:rowOff>
    </xdr:from>
    <xdr:to>
      <xdr:col>116</xdr:col>
      <xdr:colOff>63500</xdr:colOff>
      <xdr:row>57</xdr:row>
      <xdr:rowOff>88918</xdr:rowOff>
    </xdr:to>
    <xdr:cxnSp macro="">
      <xdr:nvCxnSpPr>
        <xdr:cNvPr id="803" name="直線コネクタ 802"/>
        <xdr:cNvCxnSpPr/>
      </xdr:nvCxnSpPr>
      <xdr:spPr>
        <a:xfrm flipV="1">
          <a:off x="21323300" y="984876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4" name="貸付金平均値テキスト"/>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5" name="フローチャート: 判断 804"/>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55052</xdr:rowOff>
    </xdr:from>
    <xdr:to>
      <xdr:col>111</xdr:col>
      <xdr:colOff>177800</xdr:colOff>
      <xdr:row>57</xdr:row>
      <xdr:rowOff>88918</xdr:rowOff>
    </xdr:to>
    <xdr:cxnSp macro="">
      <xdr:nvCxnSpPr>
        <xdr:cNvPr id="806" name="直線コネクタ 805"/>
        <xdr:cNvCxnSpPr/>
      </xdr:nvCxnSpPr>
      <xdr:spPr>
        <a:xfrm>
          <a:off x="20434300" y="9827702"/>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7" name="フローチャート: 判断 806"/>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8" name="テキスト ボックス 807"/>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55052</xdr:rowOff>
    </xdr:from>
    <xdr:to>
      <xdr:col>107</xdr:col>
      <xdr:colOff>50800</xdr:colOff>
      <xdr:row>57</xdr:row>
      <xdr:rowOff>63381</xdr:rowOff>
    </xdr:to>
    <xdr:cxnSp macro="">
      <xdr:nvCxnSpPr>
        <xdr:cNvPr id="809" name="直線コネクタ 808"/>
        <xdr:cNvCxnSpPr/>
      </xdr:nvCxnSpPr>
      <xdr:spPr>
        <a:xfrm flipV="1">
          <a:off x="19545300" y="9827702"/>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10" name="フローチャート: 判断 809"/>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1" name="テキスト ボックス 810"/>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63381</xdr:rowOff>
    </xdr:from>
    <xdr:to>
      <xdr:col>102</xdr:col>
      <xdr:colOff>114300</xdr:colOff>
      <xdr:row>57</xdr:row>
      <xdr:rowOff>67463</xdr:rowOff>
    </xdr:to>
    <xdr:cxnSp macro="">
      <xdr:nvCxnSpPr>
        <xdr:cNvPr id="812" name="直線コネクタ 811"/>
        <xdr:cNvCxnSpPr/>
      </xdr:nvCxnSpPr>
      <xdr:spPr>
        <a:xfrm flipV="1">
          <a:off x="18656300" y="983603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3" name="フローチャート: 判断 812"/>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4" name="テキスト ボックス 813"/>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5" name="フローチャート: 判断 814"/>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6" name="テキスト ボックス 815"/>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25316</xdr:rowOff>
    </xdr:from>
    <xdr:to>
      <xdr:col>116</xdr:col>
      <xdr:colOff>114300</xdr:colOff>
      <xdr:row>57</xdr:row>
      <xdr:rowOff>126916</xdr:rowOff>
    </xdr:to>
    <xdr:sp macro="" textlink="">
      <xdr:nvSpPr>
        <xdr:cNvPr id="822" name="楕円 821"/>
        <xdr:cNvSpPr/>
      </xdr:nvSpPr>
      <xdr:spPr>
        <a:xfrm>
          <a:off x="22110700" y="979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3743</xdr:rowOff>
    </xdr:from>
    <xdr:ext cx="534377" cy="259045"/>
    <xdr:sp macro="" textlink="">
      <xdr:nvSpPr>
        <xdr:cNvPr id="823" name="貸付金該当値テキスト"/>
        <xdr:cNvSpPr txBox="1"/>
      </xdr:nvSpPr>
      <xdr:spPr>
        <a:xfrm>
          <a:off x="22212300" y="97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38118</xdr:rowOff>
    </xdr:from>
    <xdr:to>
      <xdr:col>112</xdr:col>
      <xdr:colOff>38100</xdr:colOff>
      <xdr:row>57</xdr:row>
      <xdr:rowOff>139718</xdr:rowOff>
    </xdr:to>
    <xdr:sp macro="" textlink="">
      <xdr:nvSpPr>
        <xdr:cNvPr id="824" name="楕円 823"/>
        <xdr:cNvSpPr/>
      </xdr:nvSpPr>
      <xdr:spPr>
        <a:xfrm>
          <a:off x="21272500" y="98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130845</xdr:rowOff>
    </xdr:from>
    <xdr:ext cx="534377" cy="259045"/>
    <xdr:sp macro="" textlink="">
      <xdr:nvSpPr>
        <xdr:cNvPr id="825" name="テキスト ボックス 824"/>
        <xdr:cNvSpPr txBox="1"/>
      </xdr:nvSpPr>
      <xdr:spPr>
        <a:xfrm>
          <a:off x="21056111" y="99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4252</xdr:rowOff>
    </xdr:from>
    <xdr:to>
      <xdr:col>107</xdr:col>
      <xdr:colOff>101600</xdr:colOff>
      <xdr:row>57</xdr:row>
      <xdr:rowOff>105852</xdr:rowOff>
    </xdr:to>
    <xdr:sp macro="" textlink="">
      <xdr:nvSpPr>
        <xdr:cNvPr id="826" name="楕円 825"/>
        <xdr:cNvSpPr/>
      </xdr:nvSpPr>
      <xdr:spPr>
        <a:xfrm>
          <a:off x="20383500" y="97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96979</xdr:rowOff>
    </xdr:from>
    <xdr:ext cx="534377" cy="259045"/>
    <xdr:sp macro="" textlink="">
      <xdr:nvSpPr>
        <xdr:cNvPr id="827" name="テキスト ボックス 826"/>
        <xdr:cNvSpPr txBox="1"/>
      </xdr:nvSpPr>
      <xdr:spPr>
        <a:xfrm>
          <a:off x="20167111" y="98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12581</xdr:rowOff>
    </xdr:from>
    <xdr:to>
      <xdr:col>102</xdr:col>
      <xdr:colOff>165100</xdr:colOff>
      <xdr:row>57</xdr:row>
      <xdr:rowOff>114181</xdr:rowOff>
    </xdr:to>
    <xdr:sp macro="" textlink="">
      <xdr:nvSpPr>
        <xdr:cNvPr id="828" name="楕円 827"/>
        <xdr:cNvSpPr/>
      </xdr:nvSpPr>
      <xdr:spPr>
        <a:xfrm>
          <a:off x="19494500" y="9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105308</xdr:rowOff>
    </xdr:from>
    <xdr:ext cx="534377" cy="259045"/>
    <xdr:sp macro="" textlink="">
      <xdr:nvSpPr>
        <xdr:cNvPr id="829" name="テキスト ボックス 828"/>
        <xdr:cNvSpPr txBox="1"/>
      </xdr:nvSpPr>
      <xdr:spPr>
        <a:xfrm>
          <a:off x="19278111" y="98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16663</xdr:rowOff>
    </xdr:from>
    <xdr:to>
      <xdr:col>98</xdr:col>
      <xdr:colOff>38100</xdr:colOff>
      <xdr:row>57</xdr:row>
      <xdr:rowOff>118263</xdr:rowOff>
    </xdr:to>
    <xdr:sp macro="" textlink="">
      <xdr:nvSpPr>
        <xdr:cNvPr id="830" name="楕円 829"/>
        <xdr:cNvSpPr/>
      </xdr:nvSpPr>
      <xdr:spPr>
        <a:xfrm>
          <a:off x="18605500" y="97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109390</xdr:rowOff>
    </xdr:from>
    <xdr:ext cx="534377" cy="259045"/>
    <xdr:sp macro="" textlink="">
      <xdr:nvSpPr>
        <xdr:cNvPr id="831" name="テキスト ボックス 830"/>
        <xdr:cNvSpPr txBox="1"/>
      </xdr:nvSpPr>
      <xdr:spPr>
        <a:xfrm>
          <a:off x="18389111" y="98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6" name="直線コネクタ 855"/>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7" name="繰出金最小値テキスト"/>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8" name="直線コネクタ 857"/>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9" name="繰出金最大値テキスト"/>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60" name="直線コネクタ 859"/>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110440</xdr:rowOff>
    </xdr:from>
    <xdr:to>
      <xdr:col>116</xdr:col>
      <xdr:colOff>63500</xdr:colOff>
      <xdr:row>76</xdr:row>
      <xdr:rowOff>134480</xdr:rowOff>
    </xdr:to>
    <xdr:cxnSp macro="">
      <xdr:nvCxnSpPr>
        <xdr:cNvPr id="861" name="直線コネクタ 860"/>
        <xdr:cNvCxnSpPr/>
      </xdr:nvCxnSpPr>
      <xdr:spPr>
        <a:xfrm>
          <a:off x="21323300" y="13140640"/>
          <a:ext cx="8382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2" name="繰出金平均値テキスト"/>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3" name="フローチャート: 判断 862"/>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103848</xdr:rowOff>
    </xdr:from>
    <xdr:to>
      <xdr:col>111</xdr:col>
      <xdr:colOff>177800</xdr:colOff>
      <xdr:row>76</xdr:row>
      <xdr:rowOff>110440</xdr:rowOff>
    </xdr:to>
    <xdr:cxnSp macro="">
      <xdr:nvCxnSpPr>
        <xdr:cNvPr id="864" name="直線コネクタ 863"/>
        <xdr:cNvCxnSpPr/>
      </xdr:nvCxnSpPr>
      <xdr:spPr>
        <a:xfrm>
          <a:off x="20434300" y="13134048"/>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5" name="フローチャート: 判断 864"/>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6" name="テキスト ボックス 865"/>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103848</xdr:rowOff>
    </xdr:from>
    <xdr:to>
      <xdr:col>107</xdr:col>
      <xdr:colOff>50800</xdr:colOff>
      <xdr:row>76</xdr:row>
      <xdr:rowOff>119317</xdr:rowOff>
    </xdr:to>
    <xdr:cxnSp macro="">
      <xdr:nvCxnSpPr>
        <xdr:cNvPr id="867" name="直線コネクタ 866"/>
        <xdr:cNvCxnSpPr/>
      </xdr:nvCxnSpPr>
      <xdr:spPr>
        <a:xfrm flipV="1">
          <a:off x="19545300" y="1313404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8" name="フローチャート: 判断 867"/>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69" name="テキスト ボックス 868"/>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119317</xdr:rowOff>
    </xdr:from>
    <xdr:to>
      <xdr:col>102</xdr:col>
      <xdr:colOff>114300</xdr:colOff>
      <xdr:row>77</xdr:row>
      <xdr:rowOff>7569</xdr:rowOff>
    </xdr:to>
    <xdr:cxnSp macro="">
      <xdr:nvCxnSpPr>
        <xdr:cNvPr id="870" name="直線コネクタ 869"/>
        <xdr:cNvCxnSpPr/>
      </xdr:nvCxnSpPr>
      <xdr:spPr>
        <a:xfrm flipV="1">
          <a:off x="18656300" y="13149517"/>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1" name="フローチャート: 判断 870"/>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2" name="テキスト ボックス 871"/>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3" name="フローチャート: 判断 872"/>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4" name="テキスト ボックス 873"/>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83680</xdr:rowOff>
    </xdr:from>
    <xdr:to>
      <xdr:col>116</xdr:col>
      <xdr:colOff>114300</xdr:colOff>
      <xdr:row>77</xdr:row>
      <xdr:rowOff>13830</xdr:rowOff>
    </xdr:to>
    <xdr:sp macro="" textlink="">
      <xdr:nvSpPr>
        <xdr:cNvPr id="880" name="楕円 879"/>
        <xdr:cNvSpPr/>
      </xdr:nvSpPr>
      <xdr:spPr>
        <a:xfrm>
          <a:off x="22110700" y="131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62107</xdr:rowOff>
    </xdr:from>
    <xdr:ext cx="534377" cy="259045"/>
    <xdr:sp macro="" textlink="">
      <xdr:nvSpPr>
        <xdr:cNvPr id="881" name="繰出金該当値テキスト"/>
        <xdr:cNvSpPr txBox="1"/>
      </xdr:nvSpPr>
      <xdr:spPr>
        <a:xfrm>
          <a:off x="22212300" y="13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59640</xdr:rowOff>
    </xdr:from>
    <xdr:to>
      <xdr:col>112</xdr:col>
      <xdr:colOff>38100</xdr:colOff>
      <xdr:row>76</xdr:row>
      <xdr:rowOff>161240</xdr:rowOff>
    </xdr:to>
    <xdr:sp macro="" textlink="">
      <xdr:nvSpPr>
        <xdr:cNvPr id="882" name="楕円 881"/>
        <xdr:cNvSpPr/>
      </xdr:nvSpPr>
      <xdr:spPr>
        <a:xfrm>
          <a:off x="21272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152367</xdr:rowOff>
    </xdr:from>
    <xdr:ext cx="534377" cy="259045"/>
    <xdr:sp macro="" textlink="">
      <xdr:nvSpPr>
        <xdr:cNvPr id="883" name="テキスト ボックス 882"/>
        <xdr:cNvSpPr txBox="1"/>
      </xdr:nvSpPr>
      <xdr:spPr>
        <a:xfrm>
          <a:off x="21056111" y="131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53048</xdr:rowOff>
    </xdr:from>
    <xdr:to>
      <xdr:col>107</xdr:col>
      <xdr:colOff>101600</xdr:colOff>
      <xdr:row>76</xdr:row>
      <xdr:rowOff>154648</xdr:rowOff>
    </xdr:to>
    <xdr:sp macro="" textlink="">
      <xdr:nvSpPr>
        <xdr:cNvPr id="884" name="楕円 883"/>
        <xdr:cNvSpPr/>
      </xdr:nvSpPr>
      <xdr:spPr>
        <a:xfrm>
          <a:off x="20383500" y="130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145775</xdr:rowOff>
    </xdr:from>
    <xdr:ext cx="534377" cy="259045"/>
    <xdr:sp macro="" textlink="">
      <xdr:nvSpPr>
        <xdr:cNvPr id="885" name="テキスト ボックス 884"/>
        <xdr:cNvSpPr txBox="1"/>
      </xdr:nvSpPr>
      <xdr:spPr>
        <a:xfrm>
          <a:off x="20167111" y="131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68517</xdr:rowOff>
    </xdr:from>
    <xdr:to>
      <xdr:col>102</xdr:col>
      <xdr:colOff>165100</xdr:colOff>
      <xdr:row>76</xdr:row>
      <xdr:rowOff>170117</xdr:rowOff>
    </xdr:to>
    <xdr:sp macro="" textlink="">
      <xdr:nvSpPr>
        <xdr:cNvPr id="886" name="楕円 885"/>
        <xdr:cNvSpPr/>
      </xdr:nvSpPr>
      <xdr:spPr>
        <a:xfrm>
          <a:off x="19494500" y="130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161244</xdr:rowOff>
    </xdr:from>
    <xdr:ext cx="534377" cy="259045"/>
    <xdr:sp macro="" textlink="">
      <xdr:nvSpPr>
        <xdr:cNvPr id="887" name="テキスト ボックス 886"/>
        <xdr:cNvSpPr txBox="1"/>
      </xdr:nvSpPr>
      <xdr:spPr>
        <a:xfrm>
          <a:off x="19278111" y="131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128219</xdr:rowOff>
    </xdr:from>
    <xdr:to>
      <xdr:col>98</xdr:col>
      <xdr:colOff>38100</xdr:colOff>
      <xdr:row>77</xdr:row>
      <xdr:rowOff>58369</xdr:rowOff>
    </xdr:to>
    <xdr:sp macro="" textlink="">
      <xdr:nvSpPr>
        <xdr:cNvPr id="888" name="楕円 887"/>
        <xdr:cNvSpPr/>
      </xdr:nvSpPr>
      <xdr:spPr>
        <a:xfrm>
          <a:off x="18605500" y="131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49496</xdr:rowOff>
    </xdr:from>
    <xdr:ext cx="534377" cy="259045"/>
    <xdr:sp macro="" textlink="">
      <xdr:nvSpPr>
        <xdr:cNvPr id="889" name="テキスト ボックス 888"/>
        <xdr:cNvSpPr txBox="1"/>
      </xdr:nvSpPr>
      <xdr:spPr>
        <a:xfrm>
          <a:off x="18389111" y="132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470,327 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円（歳出総額</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is-IS" altLang="ja-JP" sz="1000">
              <a:solidFill>
                <a:sysClr val="windowText" lastClr="000000"/>
              </a:solidFill>
              <a:latin typeface="ＭＳ Ｐゴシック" panose="020B0600070205080204" pitchFamily="50" charset="-128"/>
              <a:ea typeface="ＭＳ Ｐゴシック" panose="020B0600070205080204" pitchFamily="50" charset="-128"/>
            </a:rPr>
            <a:t>R2.1.1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時点の人口）となっています。各経費の住民一人当たりのコストは、概ね類似団体平均よりも低く なっています。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93,879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円となっています。「横浜市中期４か年計画」（</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2018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おり、類似団体平均を下回っ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127,121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円となっており、前年度から大きく増加しています。主な要因は幼児教育・保育の無償化に伴う施設型給付費の増などによるものです。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62,653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円となっており、前年度から微減となりましたが、うち新規整備は、住民一人当たり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31,350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円となっており、新市庁舎整備に伴い、前年度から増加 しています。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積立金は、前年度に続いて減少しています。主な要因は財政調整基金積立金（財源の年度間調整</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）の減によるもので、令和元年度に２年度にかけては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億円行いました。（平成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年度から令和元年度は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本市では、予算の効率的・効果的な執行等により財源を捻出し、財政調整基金に積み立てて翌年度の財源として活用しています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53,069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円となっており、用地先行取得債の償還により、前年度から大きく増加しています。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95613</xdr:rowOff>
    </xdr:from>
    <xdr:to>
      <xdr:col>24</xdr:col>
      <xdr:colOff>63500</xdr:colOff>
      <xdr:row>39</xdr:row>
      <xdr:rowOff>97246</xdr:rowOff>
    </xdr:to>
    <xdr:cxnSp macro="">
      <xdr:nvCxnSpPr>
        <xdr:cNvPr id="63" name="直線コネクタ 62"/>
        <xdr:cNvCxnSpPr/>
      </xdr:nvCxnSpPr>
      <xdr:spPr>
        <a:xfrm flipV="1">
          <a:off x="3797300" y="678216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13805</xdr:rowOff>
    </xdr:from>
    <xdr:ext cx="469744" cy="259045"/>
    <xdr:sp macro="" textlink="">
      <xdr:nvSpPr>
        <xdr:cNvPr id="64" name="議会費平均値テキスト"/>
        <xdr:cNvSpPr txBox="1"/>
      </xdr:nvSpPr>
      <xdr:spPr>
        <a:xfrm>
          <a:off x="4686300" y="601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90715</xdr:rowOff>
    </xdr:from>
    <xdr:to>
      <xdr:col>19</xdr:col>
      <xdr:colOff>177800</xdr:colOff>
      <xdr:row>39</xdr:row>
      <xdr:rowOff>97246</xdr:rowOff>
    </xdr:to>
    <xdr:cxnSp macro="">
      <xdr:nvCxnSpPr>
        <xdr:cNvPr id="66" name="直線コネクタ 65"/>
        <xdr:cNvCxnSpPr/>
      </xdr:nvCxnSpPr>
      <xdr:spPr>
        <a:xfrm>
          <a:off x="2908300" y="677726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87828</xdr:rowOff>
    </xdr:from>
    <xdr:ext cx="469744" cy="259045"/>
    <xdr:sp macro="" textlink="">
      <xdr:nvSpPr>
        <xdr:cNvPr id="68" name="テキスト ボックス 67"/>
        <xdr:cNvSpPr txBox="1"/>
      </xdr:nvSpPr>
      <xdr:spPr>
        <a:xfrm>
          <a:off x="3562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90715</xdr:rowOff>
    </xdr:from>
    <xdr:to>
      <xdr:col>15</xdr:col>
      <xdr:colOff>50800</xdr:colOff>
      <xdr:row>39</xdr:row>
      <xdr:rowOff>90715</xdr:rowOff>
    </xdr:to>
    <xdr:cxnSp macro="">
      <xdr:nvCxnSpPr>
        <xdr:cNvPr id="69" name="直線コネクタ 68"/>
        <xdr:cNvCxnSpPr/>
      </xdr:nvCxnSpPr>
      <xdr:spPr>
        <a:xfrm>
          <a:off x="2019300" y="6777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74766</xdr:rowOff>
    </xdr:from>
    <xdr:ext cx="469744" cy="259045"/>
    <xdr:sp macro="" textlink="">
      <xdr:nvSpPr>
        <xdr:cNvPr id="71" name="テキスト ボックス 70"/>
        <xdr:cNvSpPr txBox="1"/>
      </xdr:nvSpPr>
      <xdr:spPr>
        <a:xfrm>
          <a:off x="2673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48260</xdr:rowOff>
    </xdr:from>
    <xdr:to>
      <xdr:col>10</xdr:col>
      <xdr:colOff>114300</xdr:colOff>
      <xdr:row>39</xdr:row>
      <xdr:rowOff>90715</xdr:rowOff>
    </xdr:to>
    <xdr:cxnSp macro="">
      <xdr:nvCxnSpPr>
        <xdr:cNvPr id="72" name="直線コネクタ 71"/>
        <xdr:cNvCxnSpPr/>
      </xdr:nvCxnSpPr>
      <xdr:spPr>
        <a:xfrm>
          <a:off x="1130300" y="67348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64969</xdr:rowOff>
    </xdr:from>
    <xdr:ext cx="469744" cy="259045"/>
    <xdr:sp macro="" textlink="">
      <xdr:nvSpPr>
        <xdr:cNvPr id="74" name="テキスト ボックス 73"/>
        <xdr:cNvSpPr txBox="1"/>
      </xdr:nvSpPr>
      <xdr:spPr>
        <a:xfrm>
          <a:off x="1784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158041</xdr:rowOff>
    </xdr:from>
    <xdr:ext cx="469744" cy="259045"/>
    <xdr:sp macro="" textlink="">
      <xdr:nvSpPr>
        <xdr:cNvPr id="76" name="テキスト ボックス 75"/>
        <xdr:cNvSpPr txBox="1"/>
      </xdr:nvSpPr>
      <xdr:spPr>
        <a:xfrm>
          <a:off x="895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44813</xdr:rowOff>
    </xdr:from>
    <xdr:to>
      <xdr:col>24</xdr:col>
      <xdr:colOff>114300</xdr:colOff>
      <xdr:row>39</xdr:row>
      <xdr:rowOff>146413</xdr:rowOff>
    </xdr:to>
    <xdr:sp macro="" textlink="">
      <xdr:nvSpPr>
        <xdr:cNvPr id="82" name="楕円 81"/>
        <xdr:cNvSpPr/>
      </xdr:nvSpPr>
      <xdr:spPr>
        <a:xfrm>
          <a:off x="4584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131190</xdr:rowOff>
    </xdr:from>
    <xdr:ext cx="378565" cy="259045"/>
    <xdr:sp macro="" textlink="">
      <xdr:nvSpPr>
        <xdr:cNvPr id="83" name="議会費該当値テキスト"/>
        <xdr:cNvSpPr txBox="1"/>
      </xdr:nvSpPr>
      <xdr:spPr>
        <a:xfrm>
          <a:off x="4686300" y="664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46446</xdr:rowOff>
    </xdr:from>
    <xdr:to>
      <xdr:col>20</xdr:col>
      <xdr:colOff>38100</xdr:colOff>
      <xdr:row>39</xdr:row>
      <xdr:rowOff>148046</xdr:rowOff>
    </xdr:to>
    <xdr:sp macro="" textlink="">
      <xdr:nvSpPr>
        <xdr:cNvPr id="84" name="楕円 83"/>
        <xdr:cNvSpPr/>
      </xdr:nvSpPr>
      <xdr:spPr>
        <a:xfrm>
          <a:off x="3746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139173</xdr:rowOff>
    </xdr:from>
    <xdr:ext cx="378565" cy="259045"/>
    <xdr:sp macro="" textlink="">
      <xdr:nvSpPr>
        <xdr:cNvPr id="85" name="テキスト ボックス 84"/>
        <xdr:cNvSpPr txBox="1"/>
      </xdr:nvSpPr>
      <xdr:spPr>
        <a:xfrm>
          <a:off x="3608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39915</xdr:rowOff>
    </xdr:from>
    <xdr:to>
      <xdr:col>15</xdr:col>
      <xdr:colOff>101600</xdr:colOff>
      <xdr:row>39</xdr:row>
      <xdr:rowOff>141515</xdr:rowOff>
    </xdr:to>
    <xdr:sp macro="" textlink="">
      <xdr:nvSpPr>
        <xdr:cNvPr id="86" name="楕円 85"/>
        <xdr:cNvSpPr/>
      </xdr:nvSpPr>
      <xdr:spPr>
        <a:xfrm>
          <a:off x="2857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132642</xdr:rowOff>
    </xdr:from>
    <xdr:ext cx="378565" cy="259045"/>
    <xdr:sp macro="" textlink="">
      <xdr:nvSpPr>
        <xdr:cNvPr id="87" name="テキスト ボックス 86"/>
        <xdr:cNvSpPr txBox="1"/>
      </xdr:nvSpPr>
      <xdr:spPr>
        <a:xfrm>
          <a:off x="2719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39915</xdr:rowOff>
    </xdr:from>
    <xdr:to>
      <xdr:col>10</xdr:col>
      <xdr:colOff>165100</xdr:colOff>
      <xdr:row>39</xdr:row>
      <xdr:rowOff>141515</xdr:rowOff>
    </xdr:to>
    <xdr:sp macro="" textlink="">
      <xdr:nvSpPr>
        <xdr:cNvPr id="88" name="楕円 87"/>
        <xdr:cNvSpPr/>
      </xdr:nvSpPr>
      <xdr:spPr>
        <a:xfrm>
          <a:off x="1968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132642</xdr:rowOff>
    </xdr:from>
    <xdr:ext cx="378565" cy="259045"/>
    <xdr:sp macro="" textlink="">
      <xdr:nvSpPr>
        <xdr:cNvPr id="89" name="テキスト ボックス 88"/>
        <xdr:cNvSpPr txBox="1"/>
      </xdr:nvSpPr>
      <xdr:spPr>
        <a:xfrm>
          <a:off x="1830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168910</xdr:rowOff>
    </xdr:from>
    <xdr:to>
      <xdr:col>6</xdr:col>
      <xdr:colOff>38100</xdr:colOff>
      <xdr:row>39</xdr:row>
      <xdr:rowOff>99060</xdr:rowOff>
    </xdr:to>
    <xdr:sp macro="" textlink="">
      <xdr:nvSpPr>
        <xdr:cNvPr id="90" name="楕円 89"/>
        <xdr:cNvSpPr/>
      </xdr:nvSpPr>
      <xdr:spPr>
        <a:xfrm>
          <a:off x="1079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90187</xdr:rowOff>
    </xdr:from>
    <xdr:ext cx="378565" cy="259045"/>
    <xdr:sp macro="" textlink="">
      <xdr:nvSpPr>
        <xdr:cNvPr id="91" name="テキスト ボックス 90"/>
        <xdr:cNvSpPr txBox="1"/>
      </xdr:nvSpPr>
      <xdr:spPr>
        <a:xfrm>
          <a:off x="941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126022</xdr:rowOff>
    </xdr:from>
    <xdr:to>
      <xdr:col>24</xdr:col>
      <xdr:colOff>63500</xdr:colOff>
      <xdr:row>55</xdr:row>
      <xdr:rowOff>144234</xdr:rowOff>
    </xdr:to>
    <xdr:cxnSp macro="">
      <xdr:nvCxnSpPr>
        <xdr:cNvPr id="121" name="直線コネクタ 120"/>
        <xdr:cNvCxnSpPr/>
      </xdr:nvCxnSpPr>
      <xdr:spPr>
        <a:xfrm>
          <a:off x="3797300" y="9555772"/>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2" name="総務費平均値テキスト"/>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126022</xdr:rowOff>
    </xdr:from>
    <xdr:to>
      <xdr:col>19</xdr:col>
      <xdr:colOff>177800</xdr:colOff>
      <xdr:row>57</xdr:row>
      <xdr:rowOff>36068</xdr:rowOff>
    </xdr:to>
    <xdr:cxnSp macro="">
      <xdr:nvCxnSpPr>
        <xdr:cNvPr id="124" name="直線コネクタ 123"/>
        <xdr:cNvCxnSpPr/>
      </xdr:nvCxnSpPr>
      <xdr:spPr>
        <a:xfrm flipV="1">
          <a:off x="2908300" y="9555772"/>
          <a:ext cx="889000" cy="2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6" name="テキスト ボックス 125"/>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36068</xdr:rowOff>
    </xdr:from>
    <xdr:to>
      <xdr:col>15</xdr:col>
      <xdr:colOff>50800</xdr:colOff>
      <xdr:row>57</xdr:row>
      <xdr:rowOff>166103</xdr:rowOff>
    </xdr:to>
    <xdr:cxnSp macro="">
      <xdr:nvCxnSpPr>
        <xdr:cNvPr id="127" name="直線コネクタ 126"/>
        <xdr:cNvCxnSpPr/>
      </xdr:nvCxnSpPr>
      <xdr:spPr>
        <a:xfrm flipV="1">
          <a:off x="2019300" y="9808718"/>
          <a:ext cx="889000" cy="1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149378</xdr:rowOff>
    </xdr:from>
    <xdr:to>
      <xdr:col>10</xdr:col>
      <xdr:colOff>114300</xdr:colOff>
      <xdr:row>57</xdr:row>
      <xdr:rowOff>166103</xdr:rowOff>
    </xdr:to>
    <xdr:cxnSp macro="">
      <xdr:nvCxnSpPr>
        <xdr:cNvPr id="130" name="直線コネクタ 129"/>
        <xdr:cNvCxnSpPr/>
      </xdr:nvCxnSpPr>
      <xdr:spPr>
        <a:xfrm>
          <a:off x="1130300" y="9750578"/>
          <a:ext cx="889000" cy="1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93434</xdr:rowOff>
    </xdr:from>
    <xdr:to>
      <xdr:col>24</xdr:col>
      <xdr:colOff>114300</xdr:colOff>
      <xdr:row>56</xdr:row>
      <xdr:rowOff>23584</xdr:rowOff>
    </xdr:to>
    <xdr:sp macro="" textlink="">
      <xdr:nvSpPr>
        <xdr:cNvPr id="140" name="楕円 139"/>
        <xdr:cNvSpPr/>
      </xdr:nvSpPr>
      <xdr:spPr>
        <a:xfrm>
          <a:off x="4584700" y="95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116311</xdr:rowOff>
    </xdr:from>
    <xdr:ext cx="534377" cy="259045"/>
    <xdr:sp macro="" textlink="">
      <xdr:nvSpPr>
        <xdr:cNvPr id="141" name="総務費該当値テキスト"/>
        <xdr:cNvSpPr txBox="1"/>
      </xdr:nvSpPr>
      <xdr:spPr>
        <a:xfrm>
          <a:off x="4686300" y="93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75222</xdr:rowOff>
    </xdr:from>
    <xdr:to>
      <xdr:col>20</xdr:col>
      <xdr:colOff>38100</xdr:colOff>
      <xdr:row>56</xdr:row>
      <xdr:rowOff>5372</xdr:rowOff>
    </xdr:to>
    <xdr:sp macro="" textlink="">
      <xdr:nvSpPr>
        <xdr:cNvPr id="142" name="楕円 141"/>
        <xdr:cNvSpPr/>
      </xdr:nvSpPr>
      <xdr:spPr>
        <a:xfrm>
          <a:off x="3746500" y="95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21899</xdr:rowOff>
    </xdr:from>
    <xdr:ext cx="534377" cy="259045"/>
    <xdr:sp macro="" textlink="">
      <xdr:nvSpPr>
        <xdr:cNvPr id="143" name="テキスト ボックス 142"/>
        <xdr:cNvSpPr txBox="1"/>
      </xdr:nvSpPr>
      <xdr:spPr>
        <a:xfrm>
          <a:off x="3530111" y="92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156718</xdr:rowOff>
    </xdr:from>
    <xdr:to>
      <xdr:col>15</xdr:col>
      <xdr:colOff>101600</xdr:colOff>
      <xdr:row>57</xdr:row>
      <xdr:rowOff>86868</xdr:rowOff>
    </xdr:to>
    <xdr:sp macro="" textlink="">
      <xdr:nvSpPr>
        <xdr:cNvPr id="144" name="楕円 143"/>
        <xdr:cNvSpPr/>
      </xdr:nvSpPr>
      <xdr:spPr>
        <a:xfrm>
          <a:off x="2857500" y="97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77995</xdr:rowOff>
    </xdr:from>
    <xdr:ext cx="534377" cy="259045"/>
    <xdr:sp macro="" textlink="">
      <xdr:nvSpPr>
        <xdr:cNvPr id="145" name="テキスト ボックス 144"/>
        <xdr:cNvSpPr txBox="1"/>
      </xdr:nvSpPr>
      <xdr:spPr>
        <a:xfrm>
          <a:off x="2641111" y="98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115303</xdr:rowOff>
    </xdr:from>
    <xdr:to>
      <xdr:col>10</xdr:col>
      <xdr:colOff>165100</xdr:colOff>
      <xdr:row>58</xdr:row>
      <xdr:rowOff>45453</xdr:rowOff>
    </xdr:to>
    <xdr:sp macro="" textlink="">
      <xdr:nvSpPr>
        <xdr:cNvPr id="146" name="楕円 145"/>
        <xdr:cNvSpPr/>
      </xdr:nvSpPr>
      <xdr:spPr>
        <a:xfrm>
          <a:off x="1968500" y="98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36580</xdr:rowOff>
    </xdr:from>
    <xdr:ext cx="534377" cy="259045"/>
    <xdr:sp macro="" textlink="">
      <xdr:nvSpPr>
        <xdr:cNvPr id="147" name="テキスト ボックス 146"/>
        <xdr:cNvSpPr txBox="1"/>
      </xdr:nvSpPr>
      <xdr:spPr>
        <a:xfrm>
          <a:off x="1752111" y="99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98578</xdr:rowOff>
    </xdr:from>
    <xdr:to>
      <xdr:col>6</xdr:col>
      <xdr:colOff>38100</xdr:colOff>
      <xdr:row>57</xdr:row>
      <xdr:rowOff>28728</xdr:rowOff>
    </xdr:to>
    <xdr:sp macro="" textlink="">
      <xdr:nvSpPr>
        <xdr:cNvPr id="148" name="楕円 147"/>
        <xdr:cNvSpPr/>
      </xdr:nvSpPr>
      <xdr:spPr>
        <a:xfrm>
          <a:off x="1079500" y="96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19855</xdr:rowOff>
    </xdr:from>
    <xdr:ext cx="534377" cy="259045"/>
    <xdr:sp macro="" textlink="">
      <xdr:nvSpPr>
        <xdr:cNvPr id="149" name="テキスト ボックス 148"/>
        <xdr:cNvSpPr txBox="1"/>
      </xdr:nvSpPr>
      <xdr:spPr>
        <a:xfrm>
          <a:off x="863111" y="97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4586</xdr:rowOff>
    </xdr:from>
    <xdr:to>
      <xdr:col>24</xdr:col>
      <xdr:colOff>63500</xdr:colOff>
      <xdr:row>76</xdr:row>
      <xdr:rowOff>63119</xdr:rowOff>
    </xdr:to>
    <xdr:cxnSp macro="">
      <xdr:nvCxnSpPr>
        <xdr:cNvPr id="181" name="直線コネクタ 180"/>
        <xdr:cNvCxnSpPr/>
      </xdr:nvCxnSpPr>
      <xdr:spPr>
        <a:xfrm flipV="1">
          <a:off x="3797300" y="13034786"/>
          <a:ext cx="838200" cy="5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63119</xdr:rowOff>
    </xdr:from>
    <xdr:to>
      <xdr:col>19</xdr:col>
      <xdr:colOff>177800</xdr:colOff>
      <xdr:row>76</xdr:row>
      <xdr:rowOff>68191</xdr:rowOff>
    </xdr:to>
    <xdr:cxnSp macro="">
      <xdr:nvCxnSpPr>
        <xdr:cNvPr id="184" name="直線コネクタ 183"/>
        <xdr:cNvCxnSpPr/>
      </xdr:nvCxnSpPr>
      <xdr:spPr>
        <a:xfrm flipV="1">
          <a:off x="2908300" y="13093319"/>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68191</xdr:rowOff>
    </xdr:from>
    <xdr:to>
      <xdr:col>15</xdr:col>
      <xdr:colOff>50800</xdr:colOff>
      <xdr:row>76</xdr:row>
      <xdr:rowOff>89888</xdr:rowOff>
    </xdr:to>
    <xdr:cxnSp macro="">
      <xdr:nvCxnSpPr>
        <xdr:cNvPr id="187" name="直線コネクタ 186"/>
        <xdr:cNvCxnSpPr/>
      </xdr:nvCxnSpPr>
      <xdr:spPr>
        <a:xfrm flipV="1">
          <a:off x="2019300" y="13098391"/>
          <a:ext cx="889000" cy="2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89888</xdr:rowOff>
    </xdr:from>
    <xdr:to>
      <xdr:col>10</xdr:col>
      <xdr:colOff>114300</xdr:colOff>
      <xdr:row>76</xdr:row>
      <xdr:rowOff>165379</xdr:rowOff>
    </xdr:to>
    <xdr:cxnSp macro="">
      <xdr:nvCxnSpPr>
        <xdr:cNvPr id="190" name="直線コネクタ 189"/>
        <xdr:cNvCxnSpPr/>
      </xdr:nvCxnSpPr>
      <xdr:spPr>
        <a:xfrm flipV="1">
          <a:off x="1130300" y="13120088"/>
          <a:ext cx="889000" cy="7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125237</xdr:rowOff>
    </xdr:from>
    <xdr:to>
      <xdr:col>24</xdr:col>
      <xdr:colOff>114300</xdr:colOff>
      <xdr:row>76</xdr:row>
      <xdr:rowOff>55386</xdr:rowOff>
    </xdr:to>
    <xdr:sp macro="" textlink="">
      <xdr:nvSpPr>
        <xdr:cNvPr id="200" name="楕円 199"/>
        <xdr:cNvSpPr/>
      </xdr:nvSpPr>
      <xdr:spPr>
        <a:xfrm>
          <a:off x="4584700" y="12983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103664</xdr:rowOff>
    </xdr:from>
    <xdr:ext cx="599010" cy="259045"/>
    <xdr:sp macro="" textlink="">
      <xdr:nvSpPr>
        <xdr:cNvPr id="201" name="民生費該当値テキスト"/>
        <xdr:cNvSpPr txBox="1"/>
      </xdr:nvSpPr>
      <xdr:spPr>
        <a:xfrm>
          <a:off x="4686300" y="1296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12319</xdr:rowOff>
    </xdr:from>
    <xdr:to>
      <xdr:col>20</xdr:col>
      <xdr:colOff>38100</xdr:colOff>
      <xdr:row>76</xdr:row>
      <xdr:rowOff>113919</xdr:rowOff>
    </xdr:to>
    <xdr:sp macro="" textlink="">
      <xdr:nvSpPr>
        <xdr:cNvPr id="202" name="楕円 201"/>
        <xdr:cNvSpPr/>
      </xdr:nvSpPr>
      <xdr:spPr>
        <a:xfrm>
          <a:off x="3746500" y="130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105046</xdr:rowOff>
    </xdr:from>
    <xdr:ext cx="599010" cy="259045"/>
    <xdr:sp macro="" textlink="">
      <xdr:nvSpPr>
        <xdr:cNvPr id="203" name="テキスト ボックス 202"/>
        <xdr:cNvSpPr txBox="1"/>
      </xdr:nvSpPr>
      <xdr:spPr>
        <a:xfrm>
          <a:off x="3497795" y="1313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17391</xdr:rowOff>
    </xdr:from>
    <xdr:to>
      <xdr:col>15</xdr:col>
      <xdr:colOff>101600</xdr:colOff>
      <xdr:row>76</xdr:row>
      <xdr:rowOff>118991</xdr:rowOff>
    </xdr:to>
    <xdr:sp macro="" textlink="">
      <xdr:nvSpPr>
        <xdr:cNvPr id="204" name="楕円 203"/>
        <xdr:cNvSpPr/>
      </xdr:nvSpPr>
      <xdr:spPr>
        <a:xfrm>
          <a:off x="2857500" y="1304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110118</xdr:rowOff>
    </xdr:from>
    <xdr:ext cx="599010" cy="259045"/>
    <xdr:sp macro="" textlink="">
      <xdr:nvSpPr>
        <xdr:cNvPr id="205" name="テキスト ボックス 204"/>
        <xdr:cNvSpPr txBox="1"/>
      </xdr:nvSpPr>
      <xdr:spPr>
        <a:xfrm>
          <a:off x="2608795" y="1314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39088</xdr:rowOff>
    </xdr:from>
    <xdr:to>
      <xdr:col>10</xdr:col>
      <xdr:colOff>165100</xdr:colOff>
      <xdr:row>76</xdr:row>
      <xdr:rowOff>140688</xdr:rowOff>
    </xdr:to>
    <xdr:sp macro="" textlink="">
      <xdr:nvSpPr>
        <xdr:cNvPr id="206" name="楕円 205"/>
        <xdr:cNvSpPr/>
      </xdr:nvSpPr>
      <xdr:spPr>
        <a:xfrm>
          <a:off x="1968500" y="130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131815</xdr:rowOff>
    </xdr:from>
    <xdr:ext cx="599010" cy="259045"/>
    <xdr:sp macro="" textlink="">
      <xdr:nvSpPr>
        <xdr:cNvPr id="207" name="テキスト ボックス 206"/>
        <xdr:cNvSpPr txBox="1"/>
      </xdr:nvSpPr>
      <xdr:spPr>
        <a:xfrm>
          <a:off x="1719795" y="1316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114579</xdr:rowOff>
    </xdr:from>
    <xdr:to>
      <xdr:col>6</xdr:col>
      <xdr:colOff>38100</xdr:colOff>
      <xdr:row>77</xdr:row>
      <xdr:rowOff>44729</xdr:rowOff>
    </xdr:to>
    <xdr:sp macro="" textlink="">
      <xdr:nvSpPr>
        <xdr:cNvPr id="208" name="楕円 207"/>
        <xdr:cNvSpPr/>
      </xdr:nvSpPr>
      <xdr:spPr>
        <a:xfrm>
          <a:off x="1079500" y="131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35856</xdr:rowOff>
    </xdr:from>
    <xdr:ext cx="599010" cy="259045"/>
    <xdr:sp macro="" textlink="">
      <xdr:nvSpPr>
        <xdr:cNvPr id="209" name="テキスト ボックス 208"/>
        <xdr:cNvSpPr txBox="1"/>
      </xdr:nvSpPr>
      <xdr:spPr>
        <a:xfrm>
          <a:off x="830795" y="1323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123774</xdr:rowOff>
    </xdr:from>
    <xdr:to>
      <xdr:col>24</xdr:col>
      <xdr:colOff>63500</xdr:colOff>
      <xdr:row>97</xdr:row>
      <xdr:rowOff>128270</xdr:rowOff>
    </xdr:to>
    <xdr:cxnSp macro="">
      <xdr:nvCxnSpPr>
        <xdr:cNvPr id="239" name="直線コネクタ 238"/>
        <xdr:cNvCxnSpPr/>
      </xdr:nvCxnSpPr>
      <xdr:spPr>
        <a:xfrm flipV="1">
          <a:off x="3797300" y="16754424"/>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127775</xdr:rowOff>
    </xdr:from>
    <xdr:to>
      <xdr:col>19</xdr:col>
      <xdr:colOff>177800</xdr:colOff>
      <xdr:row>97</xdr:row>
      <xdr:rowOff>128270</xdr:rowOff>
    </xdr:to>
    <xdr:cxnSp macro="">
      <xdr:nvCxnSpPr>
        <xdr:cNvPr id="242" name="直線コネクタ 241"/>
        <xdr:cNvCxnSpPr/>
      </xdr:nvCxnSpPr>
      <xdr:spPr>
        <a:xfrm>
          <a:off x="2908300" y="1675842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127775</xdr:rowOff>
    </xdr:from>
    <xdr:to>
      <xdr:col>15</xdr:col>
      <xdr:colOff>50800</xdr:colOff>
      <xdr:row>97</xdr:row>
      <xdr:rowOff>136234</xdr:rowOff>
    </xdr:to>
    <xdr:cxnSp macro="">
      <xdr:nvCxnSpPr>
        <xdr:cNvPr id="245" name="直線コネクタ 244"/>
        <xdr:cNvCxnSpPr/>
      </xdr:nvCxnSpPr>
      <xdr:spPr>
        <a:xfrm flipV="1">
          <a:off x="2019300" y="1675842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136234</xdr:rowOff>
    </xdr:from>
    <xdr:to>
      <xdr:col>10</xdr:col>
      <xdr:colOff>114300</xdr:colOff>
      <xdr:row>97</xdr:row>
      <xdr:rowOff>151054</xdr:rowOff>
    </xdr:to>
    <xdr:cxnSp macro="">
      <xdr:nvCxnSpPr>
        <xdr:cNvPr id="248" name="直線コネクタ 247"/>
        <xdr:cNvCxnSpPr/>
      </xdr:nvCxnSpPr>
      <xdr:spPr>
        <a:xfrm flipV="1">
          <a:off x="1130300" y="16766884"/>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2" name="テキスト ボックス 251"/>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72974</xdr:rowOff>
    </xdr:from>
    <xdr:to>
      <xdr:col>24</xdr:col>
      <xdr:colOff>114300</xdr:colOff>
      <xdr:row>98</xdr:row>
      <xdr:rowOff>3124</xdr:rowOff>
    </xdr:to>
    <xdr:sp macro="" textlink="">
      <xdr:nvSpPr>
        <xdr:cNvPr id="258" name="楕円 257"/>
        <xdr:cNvSpPr/>
      </xdr:nvSpPr>
      <xdr:spPr>
        <a:xfrm>
          <a:off x="4584700" y="1670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159351</xdr:rowOff>
    </xdr:from>
    <xdr:ext cx="534377" cy="259045"/>
    <xdr:sp macro="" textlink="">
      <xdr:nvSpPr>
        <xdr:cNvPr id="259" name="衛生費該当値テキスト"/>
        <xdr:cNvSpPr txBox="1"/>
      </xdr:nvSpPr>
      <xdr:spPr>
        <a:xfrm>
          <a:off x="4686300" y="1661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77470</xdr:rowOff>
    </xdr:from>
    <xdr:to>
      <xdr:col>20</xdr:col>
      <xdr:colOff>38100</xdr:colOff>
      <xdr:row>98</xdr:row>
      <xdr:rowOff>7620</xdr:rowOff>
    </xdr:to>
    <xdr:sp macro="" textlink="">
      <xdr:nvSpPr>
        <xdr:cNvPr id="260" name="楕円 259"/>
        <xdr:cNvSpPr/>
      </xdr:nvSpPr>
      <xdr:spPr>
        <a:xfrm>
          <a:off x="3746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170197</xdr:rowOff>
    </xdr:from>
    <xdr:ext cx="534377" cy="259045"/>
    <xdr:sp macro="" textlink="">
      <xdr:nvSpPr>
        <xdr:cNvPr id="261" name="テキスト ボックス 260"/>
        <xdr:cNvSpPr txBox="1"/>
      </xdr:nvSpPr>
      <xdr:spPr>
        <a:xfrm>
          <a:off x="3530111" y="168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76975</xdr:rowOff>
    </xdr:from>
    <xdr:to>
      <xdr:col>15</xdr:col>
      <xdr:colOff>101600</xdr:colOff>
      <xdr:row>98</xdr:row>
      <xdr:rowOff>7125</xdr:rowOff>
    </xdr:to>
    <xdr:sp macro="" textlink="">
      <xdr:nvSpPr>
        <xdr:cNvPr id="262" name="楕円 261"/>
        <xdr:cNvSpPr/>
      </xdr:nvSpPr>
      <xdr:spPr>
        <a:xfrm>
          <a:off x="2857500" y="167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169702</xdr:rowOff>
    </xdr:from>
    <xdr:ext cx="534377" cy="259045"/>
    <xdr:sp macro="" textlink="">
      <xdr:nvSpPr>
        <xdr:cNvPr id="263" name="テキスト ボックス 262"/>
        <xdr:cNvSpPr txBox="1"/>
      </xdr:nvSpPr>
      <xdr:spPr>
        <a:xfrm>
          <a:off x="2641111" y="168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85434</xdr:rowOff>
    </xdr:from>
    <xdr:to>
      <xdr:col>10</xdr:col>
      <xdr:colOff>165100</xdr:colOff>
      <xdr:row>98</xdr:row>
      <xdr:rowOff>15584</xdr:rowOff>
    </xdr:to>
    <xdr:sp macro="" textlink="">
      <xdr:nvSpPr>
        <xdr:cNvPr id="264" name="楕円 263"/>
        <xdr:cNvSpPr/>
      </xdr:nvSpPr>
      <xdr:spPr>
        <a:xfrm>
          <a:off x="1968500" y="167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6711</xdr:rowOff>
    </xdr:from>
    <xdr:ext cx="534377" cy="259045"/>
    <xdr:sp macro="" textlink="">
      <xdr:nvSpPr>
        <xdr:cNvPr id="265" name="テキスト ボックス 264"/>
        <xdr:cNvSpPr txBox="1"/>
      </xdr:nvSpPr>
      <xdr:spPr>
        <a:xfrm>
          <a:off x="1752111" y="168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100254</xdr:rowOff>
    </xdr:from>
    <xdr:to>
      <xdr:col>6</xdr:col>
      <xdr:colOff>38100</xdr:colOff>
      <xdr:row>98</xdr:row>
      <xdr:rowOff>30404</xdr:rowOff>
    </xdr:to>
    <xdr:sp macro="" textlink="">
      <xdr:nvSpPr>
        <xdr:cNvPr id="266" name="楕円 265"/>
        <xdr:cNvSpPr/>
      </xdr:nvSpPr>
      <xdr:spPr>
        <a:xfrm>
          <a:off x="1079500" y="16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21531</xdr:rowOff>
    </xdr:from>
    <xdr:ext cx="534377" cy="259045"/>
    <xdr:sp macro="" textlink="">
      <xdr:nvSpPr>
        <xdr:cNvPr id="267" name="テキスト ボックス 266"/>
        <xdr:cNvSpPr txBox="1"/>
      </xdr:nvSpPr>
      <xdr:spPr>
        <a:xfrm>
          <a:off x="863111" y="168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166218</xdr:rowOff>
    </xdr:from>
    <xdr:to>
      <xdr:col>55</xdr:col>
      <xdr:colOff>0</xdr:colOff>
      <xdr:row>36</xdr:row>
      <xdr:rowOff>167132</xdr:rowOff>
    </xdr:to>
    <xdr:cxnSp macro="">
      <xdr:nvCxnSpPr>
        <xdr:cNvPr id="294" name="直線コネクタ 293"/>
        <xdr:cNvCxnSpPr/>
      </xdr:nvCxnSpPr>
      <xdr:spPr>
        <a:xfrm flipV="1">
          <a:off x="9639300" y="633841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167132</xdr:rowOff>
    </xdr:from>
    <xdr:to>
      <xdr:col>50</xdr:col>
      <xdr:colOff>114300</xdr:colOff>
      <xdr:row>36</xdr:row>
      <xdr:rowOff>170790</xdr:rowOff>
    </xdr:to>
    <xdr:cxnSp macro="">
      <xdr:nvCxnSpPr>
        <xdr:cNvPr id="297" name="直線コネクタ 296"/>
        <xdr:cNvCxnSpPr/>
      </xdr:nvCxnSpPr>
      <xdr:spPr>
        <a:xfrm flipV="1">
          <a:off x="8750300" y="633933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170790</xdr:rowOff>
    </xdr:from>
    <xdr:to>
      <xdr:col>45</xdr:col>
      <xdr:colOff>177800</xdr:colOff>
      <xdr:row>37</xdr:row>
      <xdr:rowOff>1169</xdr:rowOff>
    </xdr:to>
    <xdr:cxnSp macro="">
      <xdr:nvCxnSpPr>
        <xdr:cNvPr id="300" name="直線コネクタ 299"/>
        <xdr:cNvCxnSpPr/>
      </xdr:nvCxnSpPr>
      <xdr:spPr>
        <a:xfrm flipV="1">
          <a:off x="7861300" y="63429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129642</xdr:rowOff>
    </xdr:from>
    <xdr:to>
      <xdr:col>41</xdr:col>
      <xdr:colOff>50800</xdr:colOff>
      <xdr:row>37</xdr:row>
      <xdr:rowOff>1169</xdr:rowOff>
    </xdr:to>
    <xdr:cxnSp macro="">
      <xdr:nvCxnSpPr>
        <xdr:cNvPr id="303" name="直線コネクタ 302"/>
        <xdr:cNvCxnSpPr/>
      </xdr:nvCxnSpPr>
      <xdr:spPr>
        <a:xfrm>
          <a:off x="6972300" y="630184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5" name="テキスト ボックス 304"/>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313" name="楕円 312"/>
        <xdr:cNvSpPr/>
      </xdr:nvSpPr>
      <xdr:spPr>
        <a:xfrm>
          <a:off x="104267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93845</xdr:rowOff>
    </xdr:from>
    <xdr:ext cx="378565" cy="259045"/>
    <xdr:sp macro="" textlink="">
      <xdr:nvSpPr>
        <xdr:cNvPr id="314" name="労働費該当値テキスト"/>
        <xdr:cNvSpPr txBox="1"/>
      </xdr:nvSpPr>
      <xdr:spPr>
        <a:xfrm>
          <a:off x="10528300" y="62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116332</xdr:rowOff>
    </xdr:from>
    <xdr:to>
      <xdr:col>50</xdr:col>
      <xdr:colOff>165100</xdr:colOff>
      <xdr:row>37</xdr:row>
      <xdr:rowOff>46482</xdr:rowOff>
    </xdr:to>
    <xdr:sp macro="" textlink="">
      <xdr:nvSpPr>
        <xdr:cNvPr id="315" name="楕円 314"/>
        <xdr:cNvSpPr/>
      </xdr:nvSpPr>
      <xdr:spPr>
        <a:xfrm>
          <a:off x="9588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37609</xdr:rowOff>
    </xdr:from>
    <xdr:ext cx="378565" cy="259045"/>
    <xdr:sp macro="" textlink="">
      <xdr:nvSpPr>
        <xdr:cNvPr id="316" name="テキスト ボックス 315"/>
        <xdr:cNvSpPr txBox="1"/>
      </xdr:nvSpPr>
      <xdr:spPr>
        <a:xfrm>
          <a:off x="9450017" y="63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119990</xdr:rowOff>
    </xdr:from>
    <xdr:to>
      <xdr:col>46</xdr:col>
      <xdr:colOff>38100</xdr:colOff>
      <xdr:row>37</xdr:row>
      <xdr:rowOff>50140</xdr:rowOff>
    </xdr:to>
    <xdr:sp macro="" textlink="">
      <xdr:nvSpPr>
        <xdr:cNvPr id="317" name="楕円 316"/>
        <xdr:cNvSpPr/>
      </xdr:nvSpPr>
      <xdr:spPr>
        <a:xfrm>
          <a:off x="86995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41267</xdr:rowOff>
    </xdr:from>
    <xdr:ext cx="378565" cy="259045"/>
    <xdr:sp macro="" textlink="">
      <xdr:nvSpPr>
        <xdr:cNvPr id="318" name="テキスト ボックス 317"/>
        <xdr:cNvSpPr txBox="1"/>
      </xdr:nvSpPr>
      <xdr:spPr>
        <a:xfrm>
          <a:off x="8561017" y="63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121819</xdr:rowOff>
    </xdr:from>
    <xdr:to>
      <xdr:col>41</xdr:col>
      <xdr:colOff>101600</xdr:colOff>
      <xdr:row>37</xdr:row>
      <xdr:rowOff>51969</xdr:rowOff>
    </xdr:to>
    <xdr:sp macro="" textlink="">
      <xdr:nvSpPr>
        <xdr:cNvPr id="319" name="楕円 318"/>
        <xdr:cNvSpPr/>
      </xdr:nvSpPr>
      <xdr:spPr>
        <a:xfrm>
          <a:off x="7810500" y="62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43096</xdr:rowOff>
    </xdr:from>
    <xdr:ext cx="378565" cy="259045"/>
    <xdr:sp macro="" textlink="">
      <xdr:nvSpPr>
        <xdr:cNvPr id="320" name="テキスト ボックス 319"/>
        <xdr:cNvSpPr txBox="1"/>
      </xdr:nvSpPr>
      <xdr:spPr>
        <a:xfrm>
          <a:off x="7672017" y="6386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78842</xdr:rowOff>
    </xdr:from>
    <xdr:to>
      <xdr:col>36</xdr:col>
      <xdr:colOff>165100</xdr:colOff>
      <xdr:row>37</xdr:row>
      <xdr:rowOff>8992</xdr:rowOff>
    </xdr:to>
    <xdr:sp macro="" textlink="">
      <xdr:nvSpPr>
        <xdr:cNvPr id="321" name="楕円 320"/>
        <xdr:cNvSpPr/>
      </xdr:nvSpPr>
      <xdr:spPr>
        <a:xfrm>
          <a:off x="6921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xdr:rowOff>
    </xdr:from>
    <xdr:ext cx="378565" cy="259045"/>
    <xdr:sp macro="" textlink="">
      <xdr:nvSpPr>
        <xdr:cNvPr id="322" name="テキスト ボックス 321"/>
        <xdr:cNvSpPr txBox="1"/>
      </xdr:nvSpPr>
      <xdr:spPr>
        <a:xfrm>
          <a:off x="6783017" y="6343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154432</xdr:rowOff>
    </xdr:from>
    <xdr:to>
      <xdr:col>55</xdr:col>
      <xdr:colOff>0</xdr:colOff>
      <xdr:row>58</xdr:row>
      <xdr:rowOff>154432</xdr:rowOff>
    </xdr:to>
    <xdr:cxnSp macro="">
      <xdr:nvCxnSpPr>
        <xdr:cNvPr id="351" name="直線コネクタ 350"/>
        <xdr:cNvCxnSpPr/>
      </xdr:nvCxnSpPr>
      <xdr:spPr>
        <a:xfrm>
          <a:off x="9639300" y="100985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154432</xdr:rowOff>
    </xdr:from>
    <xdr:to>
      <xdr:col>50</xdr:col>
      <xdr:colOff>114300</xdr:colOff>
      <xdr:row>58</xdr:row>
      <xdr:rowOff>154940</xdr:rowOff>
    </xdr:to>
    <xdr:cxnSp macro="">
      <xdr:nvCxnSpPr>
        <xdr:cNvPr id="354" name="直線コネクタ 353"/>
        <xdr:cNvCxnSpPr/>
      </xdr:nvCxnSpPr>
      <xdr:spPr>
        <a:xfrm flipV="1">
          <a:off x="8750300" y="1009853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154940</xdr:rowOff>
    </xdr:from>
    <xdr:to>
      <xdr:col>45</xdr:col>
      <xdr:colOff>177800</xdr:colOff>
      <xdr:row>58</xdr:row>
      <xdr:rowOff>158750</xdr:rowOff>
    </xdr:to>
    <xdr:cxnSp macro="">
      <xdr:nvCxnSpPr>
        <xdr:cNvPr id="357" name="直線コネクタ 356"/>
        <xdr:cNvCxnSpPr/>
      </xdr:nvCxnSpPr>
      <xdr:spPr>
        <a:xfrm flipV="1">
          <a:off x="7861300" y="10099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152781</xdr:rowOff>
    </xdr:from>
    <xdr:to>
      <xdr:col>41</xdr:col>
      <xdr:colOff>50800</xdr:colOff>
      <xdr:row>58</xdr:row>
      <xdr:rowOff>158750</xdr:rowOff>
    </xdr:to>
    <xdr:cxnSp macro="">
      <xdr:nvCxnSpPr>
        <xdr:cNvPr id="360" name="直線コネクタ 359"/>
        <xdr:cNvCxnSpPr/>
      </xdr:nvCxnSpPr>
      <xdr:spPr>
        <a:xfrm>
          <a:off x="6972300" y="10096881"/>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103632</xdr:rowOff>
    </xdr:from>
    <xdr:to>
      <xdr:col>55</xdr:col>
      <xdr:colOff>50800</xdr:colOff>
      <xdr:row>59</xdr:row>
      <xdr:rowOff>33782</xdr:rowOff>
    </xdr:to>
    <xdr:sp macro="" textlink="">
      <xdr:nvSpPr>
        <xdr:cNvPr id="370" name="楕円 369"/>
        <xdr:cNvSpPr/>
      </xdr:nvSpPr>
      <xdr:spPr>
        <a:xfrm>
          <a:off x="104267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18559</xdr:rowOff>
    </xdr:from>
    <xdr:ext cx="378565" cy="259045"/>
    <xdr:sp macro="" textlink="">
      <xdr:nvSpPr>
        <xdr:cNvPr id="371" name="農林水産業費該当値テキスト"/>
        <xdr:cNvSpPr txBox="1"/>
      </xdr:nvSpPr>
      <xdr:spPr>
        <a:xfrm>
          <a:off x="10528300" y="996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103632</xdr:rowOff>
    </xdr:from>
    <xdr:to>
      <xdr:col>50</xdr:col>
      <xdr:colOff>165100</xdr:colOff>
      <xdr:row>59</xdr:row>
      <xdr:rowOff>33782</xdr:rowOff>
    </xdr:to>
    <xdr:sp macro="" textlink="">
      <xdr:nvSpPr>
        <xdr:cNvPr id="372" name="楕円 371"/>
        <xdr:cNvSpPr/>
      </xdr:nvSpPr>
      <xdr:spPr>
        <a:xfrm>
          <a:off x="9588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24909</xdr:rowOff>
    </xdr:from>
    <xdr:ext cx="378565" cy="259045"/>
    <xdr:sp macro="" textlink="">
      <xdr:nvSpPr>
        <xdr:cNvPr id="373" name="テキスト ボックス 372"/>
        <xdr:cNvSpPr txBox="1"/>
      </xdr:nvSpPr>
      <xdr:spPr>
        <a:xfrm>
          <a:off x="9450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104140</xdr:rowOff>
    </xdr:from>
    <xdr:to>
      <xdr:col>46</xdr:col>
      <xdr:colOff>38100</xdr:colOff>
      <xdr:row>59</xdr:row>
      <xdr:rowOff>34290</xdr:rowOff>
    </xdr:to>
    <xdr:sp macro="" textlink="">
      <xdr:nvSpPr>
        <xdr:cNvPr id="374" name="楕円 373"/>
        <xdr:cNvSpPr/>
      </xdr:nvSpPr>
      <xdr:spPr>
        <a:xfrm>
          <a:off x="8699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25417</xdr:rowOff>
    </xdr:from>
    <xdr:ext cx="378565" cy="259045"/>
    <xdr:sp macro="" textlink="">
      <xdr:nvSpPr>
        <xdr:cNvPr id="375" name="テキスト ボックス 374"/>
        <xdr:cNvSpPr txBox="1"/>
      </xdr:nvSpPr>
      <xdr:spPr>
        <a:xfrm>
          <a:off x="8561017" y="1014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107950</xdr:rowOff>
    </xdr:from>
    <xdr:to>
      <xdr:col>41</xdr:col>
      <xdr:colOff>101600</xdr:colOff>
      <xdr:row>59</xdr:row>
      <xdr:rowOff>38100</xdr:rowOff>
    </xdr:to>
    <xdr:sp macro="" textlink="">
      <xdr:nvSpPr>
        <xdr:cNvPr id="376" name="楕円 375"/>
        <xdr:cNvSpPr/>
      </xdr:nvSpPr>
      <xdr:spPr>
        <a:xfrm>
          <a:off x="7810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29227</xdr:rowOff>
    </xdr:from>
    <xdr:ext cx="378565" cy="259045"/>
    <xdr:sp macro="" textlink="">
      <xdr:nvSpPr>
        <xdr:cNvPr id="377" name="テキスト ボックス 376"/>
        <xdr:cNvSpPr txBox="1"/>
      </xdr:nvSpPr>
      <xdr:spPr>
        <a:xfrm>
          <a:off x="7672017" y="1014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101981</xdr:rowOff>
    </xdr:from>
    <xdr:to>
      <xdr:col>36</xdr:col>
      <xdr:colOff>165100</xdr:colOff>
      <xdr:row>59</xdr:row>
      <xdr:rowOff>32131</xdr:rowOff>
    </xdr:to>
    <xdr:sp macro="" textlink="">
      <xdr:nvSpPr>
        <xdr:cNvPr id="378" name="楕円 377"/>
        <xdr:cNvSpPr/>
      </xdr:nvSpPr>
      <xdr:spPr>
        <a:xfrm>
          <a:off x="6921500" y="10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23258</xdr:rowOff>
    </xdr:from>
    <xdr:ext cx="378565" cy="259045"/>
    <xdr:sp macro="" textlink="">
      <xdr:nvSpPr>
        <xdr:cNvPr id="379" name="テキスト ボックス 378"/>
        <xdr:cNvSpPr txBox="1"/>
      </xdr:nvSpPr>
      <xdr:spPr>
        <a:xfrm>
          <a:off x="6783017" y="1013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66433</xdr:rowOff>
    </xdr:from>
    <xdr:to>
      <xdr:col>55</xdr:col>
      <xdr:colOff>0</xdr:colOff>
      <xdr:row>77</xdr:row>
      <xdr:rowOff>104524</xdr:rowOff>
    </xdr:to>
    <xdr:cxnSp macro="">
      <xdr:nvCxnSpPr>
        <xdr:cNvPr id="412" name="直線コネクタ 411"/>
        <xdr:cNvCxnSpPr/>
      </xdr:nvCxnSpPr>
      <xdr:spPr>
        <a:xfrm flipV="1">
          <a:off x="9639300" y="13268083"/>
          <a:ext cx="838200" cy="3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104524</xdr:rowOff>
    </xdr:from>
    <xdr:to>
      <xdr:col>50</xdr:col>
      <xdr:colOff>114300</xdr:colOff>
      <xdr:row>77</xdr:row>
      <xdr:rowOff>106153</xdr:rowOff>
    </xdr:to>
    <xdr:cxnSp macro="">
      <xdr:nvCxnSpPr>
        <xdr:cNvPr id="415" name="直線コネクタ 414"/>
        <xdr:cNvCxnSpPr/>
      </xdr:nvCxnSpPr>
      <xdr:spPr>
        <a:xfrm flipV="1">
          <a:off x="8750300" y="13306174"/>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82035</xdr:rowOff>
    </xdr:from>
    <xdr:to>
      <xdr:col>45</xdr:col>
      <xdr:colOff>177800</xdr:colOff>
      <xdr:row>77</xdr:row>
      <xdr:rowOff>106153</xdr:rowOff>
    </xdr:to>
    <xdr:cxnSp macro="">
      <xdr:nvCxnSpPr>
        <xdr:cNvPr id="418" name="直線コネクタ 417"/>
        <xdr:cNvCxnSpPr/>
      </xdr:nvCxnSpPr>
      <xdr:spPr>
        <a:xfrm>
          <a:off x="7861300" y="13283685"/>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70805</xdr:rowOff>
    </xdr:from>
    <xdr:to>
      <xdr:col>41</xdr:col>
      <xdr:colOff>50800</xdr:colOff>
      <xdr:row>77</xdr:row>
      <xdr:rowOff>82035</xdr:rowOff>
    </xdr:to>
    <xdr:cxnSp macro="">
      <xdr:nvCxnSpPr>
        <xdr:cNvPr id="421" name="直線コネクタ 420"/>
        <xdr:cNvCxnSpPr/>
      </xdr:nvCxnSpPr>
      <xdr:spPr>
        <a:xfrm>
          <a:off x="6972300" y="13272455"/>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15633</xdr:rowOff>
    </xdr:from>
    <xdr:to>
      <xdr:col>55</xdr:col>
      <xdr:colOff>50800</xdr:colOff>
      <xdr:row>77</xdr:row>
      <xdr:rowOff>117233</xdr:rowOff>
    </xdr:to>
    <xdr:sp macro="" textlink="">
      <xdr:nvSpPr>
        <xdr:cNvPr id="431" name="楕円 430"/>
        <xdr:cNvSpPr/>
      </xdr:nvSpPr>
      <xdr:spPr>
        <a:xfrm>
          <a:off x="10426700" y="132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165510</xdr:rowOff>
    </xdr:from>
    <xdr:ext cx="534377" cy="259045"/>
    <xdr:sp macro="" textlink="">
      <xdr:nvSpPr>
        <xdr:cNvPr id="432" name="商工費該当値テキスト"/>
        <xdr:cNvSpPr txBox="1"/>
      </xdr:nvSpPr>
      <xdr:spPr>
        <a:xfrm>
          <a:off x="10528300" y="131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53724</xdr:rowOff>
    </xdr:from>
    <xdr:to>
      <xdr:col>50</xdr:col>
      <xdr:colOff>165100</xdr:colOff>
      <xdr:row>77</xdr:row>
      <xdr:rowOff>155324</xdr:rowOff>
    </xdr:to>
    <xdr:sp macro="" textlink="">
      <xdr:nvSpPr>
        <xdr:cNvPr id="433" name="楕円 432"/>
        <xdr:cNvSpPr/>
      </xdr:nvSpPr>
      <xdr:spPr>
        <a:xfrm>
          <a:off x="9588500" y="132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146451</xdr:rowOff>
    </xdr:from>
    <xdr:ext cx="534377" cy="259045"/>
    <xdr:sp macro="" textlink="">
      <xdr:nvSpPr>
        <xdr:cNvPr id="434" name="テキスト ボックス 433"/>
        <xdr:cNvSpPr txBox="1"/>
      </xdr:nvSpPr>
      <xdr:spPr>
        <a:xfrm>
          <a:off x="9372111" y="133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55353</xdr:rowOff>
    </xdr:from>
    <xdr:to>
      <xdr:col>46</xdr:col>
      <xdr:colOff>38100</xdr:colOff>
      <xdr:row>77</xdr:row>
      <xdr:rowOff>156953</xdr:rowOff>
    </xdr:to>
    <xdr:sp macro="" textlink="">
      <xdr:nvSpPr>
        <xdr:cNvPr id="435" name="楕円 434"/>
        <xdr:cNvSpPr/>
      </xdr:nvSpPr>
      <xdr:spPr>
        <a:xfrm>
          <a:off x="8699500" y="132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148080</xdr:rowOff>
    </xdr:from>
    <xdr:ext cx="534377" cy="259045"/>
    <xdr:sp macro="" textlink="">
      <xdr:nvSpPr>
        <xdr:cNvPr id="436" name="テキスト ボックス 435"/>
        <xdr:cNvSpPr txBox="1"/>
      </xdr:nvSpPr>
      <xdr:spPr>
        <a:xfrm>
          <a:off x="8483111" y="133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31235</xdr:rowOff>
    </xdr:from>
    <xdr:to>
      <xdr:col>41</xdr:col>
      <xdr:colOff>101600</xdr:colOff>
      <xdr:row>77</xdr:row>
      <xdr:rowOff>132835</xdr:rowOff>
    </xdr:to>
    <xdr:sp macro="" textlink="">
      <xdr:nvSpPr>
        <xdr:cNvPr id="437" name="楕円 436"/>
        <xdr:cNvSpPr/>
      </xdr:nvSpPr>
      <xdr:spPr>
        <a:xfrm>
          <a:off x="7810500" y="132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123962</xdr:rowOff>
    </xdr:from>
    <xdr:ext cx="534377" cy="259045"/>
    <xdr:sp macro="" textlink="">
      <xdr:nvSpPr>
        <xdr:cNvPr id="438" name="テキスト ボックス 437"/>
        <xdr:cNvSpPr txBox="1"/>
      </xdr:nvSpPr>
      <xdr:spPr>
        <a:xfrm>
          <a:off x="7594111" y="1332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20005</xdr:rowOff>
    </xdr:from>
    <xdr:to>
      <xdr:col>36</xdr:col>
      <xdr:colOff>165100</xdr:colOff>
      <xdr:row>77</xdr:row>
      <xdr:rowOff>121605</xdr:rowOff>
    </xdr:to>
    <xdr:sp macro="" textlink="">
      <xdr:nvSpPr>
        <xdr:cNvPr id="439" name="楕円 438"/>
        <xdr:cNvSpPr/>
      </xdr:nvSpPr>
      <xdr:spPr>
        <a:xfrm>
          <a:off x="6921500" y="132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112732</xdr:rowOff>
    </xdr:from>
    <xdr:ext cx="534377" cy="259045"/>
    <xdr:sp macro="" textlink="">
      <xdr:nvSpPr>
        <xdr:cNvPr id="440" name="テキスト ボックス 439"/>
        <xdr:cNvSpPr txBox="1"/>
      </xdr:nvSpPr>
      <xdr:spPr>
        <a:xfrm>
          <a:off x="6705111" y="133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70924</xdr:rowOff>
    </xdr:from>
    <xdr:to>
      <xdr:col>55</xdr:col>
      <xdr:colOff>0</xdr:colOff>
      <xdr:row>92</xdr:row>
      <xdr:rowOff>118146</xdr:rowOff>
    </xdr:to>
    <xdr:cxnSp macro="">
      <xdr:nvCxnSpPr>
        <xdr:cNvPr id="472" name="直線コネクタ 471"/>
        <xdr:cNvCxnSpPr/>
      </xdr:nvCxnSpPr>
      <xdr:spPr>
        <a:xfrm>
          <a:off x="9639300" y="15844324"/>
          <a:ext cx="8382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73" name="土木費平均値テキスト"/>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69292</xdr:rowOff>
    </xdr:from>
    <xdr:to>
      <xdr:col>50</xdr:col>
      <xdr:colOff>114300</xdr:colOff>
      <xdr:row>92</xdr:row>
      <xdr:rowOff>70924</xdr:rowOff>
    </xdr:to>
    <xdr:cxnSp macro="">
      <xdr:nvCxnSpPr>
        <xdr:cNvPr id="475" name="直線コネクタ 474"/>
        <xdr:cNvCxnSpPr/>
      </xdr:nvCxnSpPr>
      <xdr:spPr>
        <a:xfrm>
          <a:off x="8750300" y="158426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7" name="テキスト ボックス 476"/>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76998</xdr:rowOff>
    </xdr:from>
    <xdr:to>
      <xdr:col>45</xdr:col>
      <xdr:colOff>177800</xdr:colOff>
      <xdr:row>92</xdr:row>
      <xdr:rowOff>69292</xdr:rowOff>
    </xdr:to>
    <xdr:cxnSp macro="">
      <xdr:nvCxnSpPr>
        <xdr:cNvPr id="478" name="直線コネクタ 477"/>
        <xdr:cNvCxnSpPr/>
      </xdr:nvCxnSpPr>
      <xdr:spPr>
        <a:xfrm>
          <a:off x="7861300" y="15678948"/>
          <a:ext cx="889000" cy="16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86072</xdr:rowOff>
    </xdr:from>
    <xdr:ext cx="534377" cy="259045"/>
    <xdr:sp macro="" textlink="">
      <xdr:nvSpPr>
        <xdr:cNvPr id="480" name="テキスト ボックス 479"/>
        <xdr:cNvSpPr txBox="1"/>
      </xdr:nvSpPr>
      <xdr:spPr>
        <a:xfrm>
          <a:off x="8483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76998</xdr:rowOff>
    </xdr:from>
    <xdr:to>
      <xdr:col>41</xdr:col>
      <xdr:colOff>50800</xdr:colOff>
      <xdr:row>92</xdr:row>
      <xdr:rowOff>84280</xdr:rowOff>
    </xdr:to>
    <xdr:cxnSp macro="">
      <xdr:nvCxnSpPr>
        <xdr:cNvPr id="481" name="直線コネクタ 480"/>
        <xdr:cNvCxnSpPr/>
      </xdr:nvCxnSpPr>
      <xdr:spPr>
        <a:xfrm flipV="1">
          <a:off x="6972300" y="15678948"/>
          <a:ext cx="889000" cy="17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102564</xdr:rowOff>
    </xdr:from>
    <xdr:ext cx="534377" cy="259045"/>
    <xdr:sp macro="" textlink="">
      <xdr:nvSpPr>
        <xdr:cNvPr id="483" name="テキスト ボックス 482"/>
        <xdr:cNvSpPr txBox="1"/>
      </xdr:nvSpPr>
      <xdr:spPr>
        <a:xfrm>
          <a:off x="7594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38915</xdr:rowOff>
    </xdr:from>
    <xdr:ext cx="534377" cy="259045"/>
    <xdr:sp macro="" textlink="">
      <xdr:nvSpPr>
        <xdr:cNvPr id="485" name="テキスト ボックス 484"/>
        <xdr:cNvSpPr txBox="1"/>
      </xdr:nvSpPr>
      <xdr:spPr>
        <a:xfrm>
          <a:off x="6705111" y="159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67346</xdr:rowOff>
    </xdr:from>
    <xdr:to>
      <xdr:col>55</xdr:col>
      <xdr:colOff>50800</xdr:colOff>
      <xdr:row>92</xdr:row>
      <xdr:rowOff>168946</xdr:rowOff>
    </xdr:to>
    <xdr:sp macro="" textlink="">
      <xdr:nvSpPr>
        <xdr:cNvPr id="491" name="楕円 490"/>
        <xdr:cNvSpPr/>
      </xdr:nvSpPr>
      <xdr:spPr>
        <a:xfrm>
          <a:off x="10426700" y="158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90223</xdr:rowOff>
    </xdr:from>
    <xdr:ext cx="534377" cy="259045"/>
    <xdr:sp macro="" textlink="">
      <xdr:nvSpPr>
        <xdr:cNvPr id="492" name="土木費該当値テキスト"/>
        <xdr:cNvSpPr txBox="1"/>
      </xdr:nvSpPr>
      <xdr:spPr>
        <a:xfrm>
          <a:off x="10528300" y="1569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20124</xdr:rowOff>
    </xdr:from>
    <xdr:to>
      <xdr:col>50</xdr:col>
      <xdr:colOff>165100</xdr:colOff>
      <xdr:row>92</xdr:row>
      <xdr:rowOff>121724</xdr:rowOff>
    </xdr:to>
    <xdr:sp macro="" textlink="">
      <xdr:nvSpPr>
        <xdr:cNvPr id="493" name="楕円 492"/>
        <xdr:cNvSpPr/>
      </xdr:nvSpPr>
      <xdr:spPr>
        <a:xfrm>
          <a:off x="9588500" y="1579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138251</xdr:rowOff>
    </xdr:from>
    <xdr:ext cx="534377" cy="259045"/>
    <xdr:sp macro="" textlink="">
      <xdr:nvSpPr>
        <xdr:cNvPr id="494" name="テキスト ボックス 493"/>
        <xdr:cNvSpPr txBox="1"/>
      </xdr:nvSpPr>
      <xdr:spPr>
        <a:xfrm>
          <a:off x="9372111" y="155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18492</xdr:rowOff>
    </xdr:from>
    <xdr:to>
      <xdr:col>46</xdr:col>
      <xdr:colOff>38100</xdr:colOff>
      <xdr:row>92</xdr:row>
      <xdr:rowOff>120092</xdr:rowOff>
    </xdr:to>
    <xdr:sp macro="" textlink="">
      <xdr:nvSpPr>
        <xdr:cNvPr id="495" name="楕円 494"/>
        <xdr:cNvSpPr/>
      </xdr:nvSpPr>
      <xdr:spPr>
        <a:xfrm>
          <a:off x="8699500" y="157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136619</xdr:rowOff>
    </xdr:from>
    <xdr:ext cx="534377" cy="259045"/>
    <xdr:sp macro="" textlink="">
      <xdr:nvSpPr>
        <xdr:cNvPr id="496" name="テキスト ボックス 495"/>
        <xdr:cNvSpPr txBox="1"/>
      </xdr:nvSpPr>
      <xdr:spPr>
        <a:xfrm>
          <a:off x="8483111" y="155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26198</xdr:rowOff>
    </xdr:from>
    <xdr:to>
      <xdr:col>41</xdr:col>
      <xdr:colOff>101600</xdr:colOff>
      <xdr:row>91</xdr:row>
      <xdr:rowOff>127798</xdr:rowOff>
    </xdr:to>
    <xdr:sp macro="" textlink="">
      <xdr:nvSpPr>
        <xdr:cNvPr id="497" name="楕円 496"/>
        <xdr:cNvSpPr/>
      </xdr:nvSpPr>
      <xdr:spPr>
        <a:xfrm>
          <a:off x="7810500" y="156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144325</xdr:rowOff>
    </xdr:from>
    <xdr:ext cx="534377" cy="259045"/>
    <xdr:sp macro="" textlink="">
      <xdr:nvSpPr>
        <xdr:cNvPr id="498" name="テキスト ボックス 497"/>
        <xdr:cNvSpPr txBox="1"/>
      </xdr:nvSpPr>
      <xdr:spPr>
        <a:xfrm>
          <a:off x="7594111" y="15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33480</xdr:rowOff>
    </xdr:from>
    <xdr:to>
      <xdr:col>36</xdr:col>
      <xdr:colOff>165100</xdr:colOff>
      <xdr:row>92</xdr:row>
      <xdr:rowOff>135080</xdr:rowOff>
    </xdr:to>
    <xdr:sp macro="" textlink="">
      <xdr:nvSpPr>
        <xdr:cNvPr id="499" name="楕円 498"/>
        <xdr:cNvSpPr/>
      </xdr:nvSpPr>
      <xdr:spPr>
        <a:xfrm>
          <a:off x="6921500" y="158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151607</xdr:rowOff>
    </xdr:from>
    <xdr:ext cx="534377" cy="259045"/>
    <xdr:sp macro="" textlink="">
      <xdr:nvSpPr>
        <xdr:cNvPr id="500" name="テキスト ボックス 499"/>
        <xdr:cNvSpPr txBox="1"/>
      </xdr:nvSpPr>
      <xdr:spPr>
        <a:xfrm>
          <a:off x="6705111" y="1558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61595</xdr:rowOff>
    </xdr:from>
    <xdr:to>
      <xdr:col>85</xdr:col>
      <xdr:colOff>127000</xdr:colOff>
      <xdr:row>35</xdr:row>
      <xdr:rowOff>157797</xdr:rowOff>
    </xdr:to>
    <xdr:cxnSp macro="">
      <xdr:nvCxnSpPr>
        <xdr:cNvPr id="530" name="直線コネクタ 529"/>
        <xdr:cNvCxnSpPr/>
      </xdr:nvCxnSpPr>
      <xdr:spPr>
        <a:xfrm flipV="1">
          <a:off x="15481300" y="5890895"/>
          <a:ext cx="838200" cy="26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31" name="消防費平均値テキスト"/>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157797</xdr:rowOff>
    </xdr:from>
    <xdr:to>
      <xdr:col>81</xdr:col>
      <xdr:colOff>50800</xdr:colOff>
      <xdr:row>36</xdr:row>
      <xdr:rowOff>13589</xdr:rowOff>
    </xdr:to>
    <xdr:cxnSp macro="">
      <xdr:nvCxnSpPr>
        <xdr:cNvPr id="533" name="直線コネクタ 532"/>
        <xdr:cNvCxnSpPr/>
      </xdr:nvCxnSpPr>
      <xdr:spPr>
        <a:xfrm flipV="1">
          <a:off x="14592300" y="6158547"/>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5" name="テキスト ボックス 534"/>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3111</xdr:rowOff>
    </xdr:from>
    <xdr:to>
      <xdr:col>76</xdr:col>
      <xdr:colOff>114300</xdr:colOff>
      <xdr:row>36</xdr:row>
      <xdr:rowOff>13589</xdr:rowOff>
    </xdr:to>
    <xdr:cxnSp macro="">
      <xdr:nvCxnSpPr>
        <xdr:cNvPr id="536" name="直線コネクタ 535"/>
        <xdr:cNvCxnSpPr/>
      </xdr:nvCxnSpPr>
      <xdr:spPr>
        <a:xfrm>
          <a:off x="13703300" y="617531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53594</xdr:rowOff>
    </xdr:from>
    <xdr:to>
      <xdr:col>71</xdr:col>
      <xdr:colOff>177800</xdr:colOff>
      <xdr:row>36</xdr:row>
      <xdr:rowOff>3111</xdr:rowOff>
    </xdr:to>
    <xdr:cxnSp macro="">
      <xdr:nvCxnSpPr>
        <xdr:cNvPr id="539" name="直線コネクタ 538"/>
        <xdr:cNvCxnSpPr/>
      </xdr:nvCxnSpPr>
      <xdr:spPr>
        <a:xfrm>
          <a:off x="12814300" y="6054344"/>
          <a:ext cx="889000" cy="1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43" name="テキスト ボックス 542"/>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10795</xdr:rowOff>
    </xdr:from>
    <xdr:to>
      <xdr:col>85</xdr:col>
      <xdr:colOff>177800</xdr:colOff>
      <xdr:row>34</xdr:row>
      <xdr:rowOff>112395</xdr:rowOff>
    </xdr:to>
    <xdr:sp macro="" textlink="">
      <xdr:nvSpPr>
        <xdr:cNvPr id="549" name="楕円 548"/>
        <xdr:cNvSpPr/>
      </xdr:nvSpPr>
      <xdr:spPr>
        <a:xfrm>
          <a:off x="162687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160672</xdr:rowOff>
    </xdr:from>
    <xdr:ext cx="534377" cy="259045"/>
    <xdr:sp macro="" textlink="">
      <xdr:nvSpPr>
        <xdr:cNvPr id="550" name="消防費該当値テキスト"/>
        <xdr:cNvSpPr txBox="1"/>
      </xdr:nvSpPr>
      <xdr:spPr>
        <a:xfrm>
          <a:off x="16370300" y="581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106997</xdr:rowOff>
    </xdr:from>
    <xdr:to>
      <xdr:col>81</xdr:col>
      <xdr:colOff>101600</xdr:colOff>
      <xdr:row>36</xdr:row>
      <xdr:rowOff>37147</xdr:rowOff>
    </xdr:to>
    <xdr:sp macro="" textlink="">
      <xdr:nvSpPr>
        <xdr:cNvPr id="551" name="楕円 550"/>
        <xdr:cNvSpPr/>
      </xdr:nvSpPr>
      <xdr:spPr>
        <a:xfrm>
          <a:off x="15430500" y="61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28274</xdr:rowOff>
    </xdr:from>
    <xdr:ext cx="534377" cy="259045"/>
    <xdr:sp macro="" textlink="">
      <xdr:nvSpPr>
        <xdr:cNvPr id="552" name="テキスト ボックス 551"/>
        <xdr:cNvSpPr txBox="1"/>
      </xdr:nvSpPr>
      <xdr:spPr>
        <a:xfrm>
          <a:off x="15214111" y="62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134239</xdr:rowOff>
    </xdr:from>
    <xdr:to>
      <xdr:col>76</xdr:col>
      <xdr:colOff>165100</xdr:colOff>
      <xdr:row>36</xdr:row>
      <xdr:rowOff>64389</xdr:rowOff>
    </xdr:to>
    <xdr:sp macro="" textlink="">
      <xdr:nvSpPr>
        <xdr:cNvPr id="553" name="楕円 552"/>
        <xdr:cNvSpPr/>
      </xdr:nvSpPr>
      <xdr:spPr>
        <a:xfrm>
          <a:off x="14541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55516</xdr:rowOff>
    </xdr:from>
    <xdr:ext cx="534377" cy="259045"/>
    <xdr:sp macro="" textlink="">
      <xdr:nvSpPr>
        <xdr:cNvPr id="554" name="テキスト ボックス 553"/>
        <xdr:cNvSpPr txBox="1"/>
      </xdr:nvSpPr>
      <xdr:spPr>
        <a:xfrm>
          <a:off x="14325111" y="62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123761</xdr:rowOff>
    </xdr:from>
    <xdr:to>
      <xdr:col>72</xdr:col>
      <xdr:colOff>38100</xdr:colOff>
      <xdr:row>36</xdr:row>
      <xdr:rowOff>53911</xdr:rowOff>
    </xdr:to>
    <xdr:sp macro="" textlink="">
      <xdr:nvSpPr>
        <xdr:cNvPr id="555" name="楕円 554"/>
        <xdr:cNvSpPr/>
      </xdr:nvSpPr>
      <xdr:spPr>
        <a:xfrm>
          <a:off x="13652500" y="6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45038</xdr:rowOff>
    </xdr:from>
    <xdr:ext cx="534377" cy="259045"/>
    <xdr:sp macro="" textlink="">
      <xdr:nvSpPr>
        <xdr:cNvPr id="556" name="テキスト ボックス 555"/>
        <xdr:cNvSpPr txBox="1"/>
      </xdr:nvSpPr>
      <xdr:spPr>
        <a:xfrm>
          <a:off x="13436111" y="62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2794</xdr:rowOff>
    </xdr:from>
    <xdr:to>
      <xdr:col>67</xdr:col>
      <xdr:colOff>101600</xdr:colOff>
      <xdr:row>35</xdr:row>
      <xdr:rowOff>104394</xdr:rowOff>
    </xdr:to>
    <xdr:sp macro="" textlink="">
      <xdr:nvSpPr>
        <xdr:cNvPr id="557" name="楕円 556"/>
        <xdr:cNvSpPr/>
      </xdr:nvSpPr>
      <xdr:spPr>
        <a:xfrm>
          <a:off x="12763500" y="60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95521</xdr:rowOff>
    </xdr:from>
    <xdr:ext cx="534377" cy="259045"/>
    <xdr:sp macro="" textlink="">
      <xdr:nvSpPr>
        <xdr:cNvPr id="558" name="テキスト ボックス 557"/>
        <xdr:cNvSpPr txBox="1"/>
      </xdr:nvSpPr>
      <xdr:spPr>
        <a:xfrm>
          <a:off x="12547111" y="60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73475</xdr:rowOff>
    </xdr:from>
    <xdr:to>
      <xdr:col>85</xdr:col>
      <xdr:colOff>127000</xdr:colOff>
      <xdr:row>53</xdr:row>
      <xdr:rowOff>82253</xdr:rowOff>
    </xdr:to>
    <xdr:cxnSp macro="">
      <xdr:nvCxnSpPr>
        <xdr:cNvPr id="586" name="直線コネクタ 585"/>
        <xdr:cNvCxnSpPr/>
      </xdr:nvCxnSpPr>
      <xdr:spPr>
        <a:xfrm flipV="1">
          <a:off x="15481300" y="9160325"/>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91340</xdr:rowOff>
    </xdr:from>
    <xdr:ext cx="534377" cy="259045"/>
    <xdr:sp macro="" textlink="">
      <xdr:nvSpPr>
        <xdr:cNvPr id="587" name="教育費平均値テキスト"/>
        <xdr:cNvSpPr txBox="1"/>
      </xdr:nvSpPr>
      <xdr:spPr>
        <a:xfrm>
          <a:off x="16370300" y="8835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82253</xdr:rowOff>
    </xdr:from>
    <xdr:to>
      <xdr:col>81</xdr:col>
      <xdr:colOff>50800</xdr:colOff>
      <xdr:row>53</xdr:row>
      <xdr:rowOff>148524</xdr:rowOff>
    </xdr:to>
    <xdr:cxnSp macro="">
      <xdr:nvCxnSpPr>
        <xdr:cNvPr id="589" name="直線コネクタ 588"/>
        <xdr:cNvCxnSpPr/>
      </xdr:nvCxnSpPr>
      <xdr:spPr>
        <a:xfrm flipV="1">
          <a:off x="14592300" y="9169103"/>
          <a:ext cx="889000" cy="6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81571</xdr:rowOff>
    </xdr:from>
    <xdr:ext cx="534377" cy="259045"/>
    <xdr:sp macro="" textlink="">
      <xdr:nvSpPr>
        <xdr:cNvPr id="591" name="テキスト ボックス 590"/>
        <xdr:cNvSpPr txBox="1"/>
      </xdr:nvSpPr>
      <xdr:spPr>
        <a:xfrm>
          <a:off x="15214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148524</xdr:rowOff>
    </xdr:from>
    <xdr:to>
      <xdr:col>76</xdr:col>
      <xdr:colOff>114300</xdr:colOff>
      <xdr:row>59</xdr:row>
      <xdr:rowOff>60376</xdr:rowOff>
    </xdr:to>
    <xdr:cxnSp macro="">
      <xdr:nvCxnSpPr>
        <xdr:cNvPr id="592" name="直線コネクタ 591"/>
        <xdr:cNvCxnSpPr/>
      </xdr:nvCxnSpPr>
      <xdr:spPr>
        <a:xfrm flipV="1">
          <a:off x="13703300" y="9235374"/>
          <a:ext cx="889000" cy="94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75582</xdr:rowOff>
    </xdr:from>
    <xdr:ext cx="534377" cy="259045"/>
    <xdr:sp macro="" textlink="">
      <xdr:nvSpPr>
        <xdr:cNvPr id="594" name="テキスト ボックス 593"/>
        <xdr:cNvSpPr txBox="1"/>
      </xdr:nvSpPr>
      <xdr:spPr>
        <a:xfrm>
          <a:off x="14325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60376</xdr:rowOff>
    </xdr:from>
    <xdr:to>
      <xdr:col>71</xdr:col>
      <xdr:colOff>177800</xdr:colOff>
      <xdr:row>59</xdr:row>
      <xdr:rowOff>74137</xdr:rowOff>
    </xdr:to>
    <xdr:cxnSp macro="">
      <xdr:nvCxnSpPr>
        <xdr:cNvPr id="595" name="直線コネクタ 594"/>
        <xdr:cNvCxnSpPr/>
      </xdr:nvCxnSpPr>
      <xdr:spPr>
        <a:xfrm flipV="1">
          <a:off x="12814300" y="10175926"/>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5882</xdr:rowOff>
    </xdr:from>
    <xdr:ext cx="534377" cy="259045"/>
    <xdr:sp macro="" textlink="">
      <xdr:nvSpPr>
        <xdr:cNvPr id="597" name="テキスト ボックス 596"/>
        <xdr:cNvSpPr txBox="1"/>
      </xdr:nvSpPr>
      <xdr:spPr>
        <a:xfrm>
          <a:off x="13436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599" name="テキスト ボックス 598"/>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22675</xdr:rowOff>
    </xdr:from>
    <xdr:to>
      <xdr:col>85</xdr:col>
      <xdr:colOff>177800</xdr:colOff>
      <xdr:row>53</xdr:row>
      <xdr:rowOff>124275</xdr:rowOff>
    </xdr:to>
    <xdr:sp macro="" textlink="">
      <xdr:nvSpPr>
        <xdr:cNvPr id="605" name="楕円 604"/>
        <xdr:cNvSpPr/>
      </xdr:nvSpPr>
      <xdr:spPr>
        <a:xfrm>
          <a:off x="16268700" y="91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1102</xdr:rowOff>
    </xdr:from>
    <xdr:ext cx="534377" cy="259045"/>
    <xdr:sp macro="" textlink="">
      <xdr:nvSpPr>
        <xdr:cNvPr id="606" name="教育費該当値テキスト"/>
        <xdr:cNvSpPr txBox="1"/>
      </xdr:nvSpPr>
      <xdr:spPr>
        <a:xfrm>
          <a:off x="16370300" y="908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31453</xdr:rowOff>
    </xdr:from>
    <xdr:to>
      <xdr:col>81</xdr:col>
      <xdr:colOff>101600</xdr:colOff>
      <xdr:row>53</xdr:row>
      <xdr:rowOff>133053</xdr:rowOff>
    </xdr:to>
    <xdr:sp macro="" textlink="">
      <xdr:nvSpPr>
        <xdr:cNvPr id="607" name="楕円 606"/>
        <xdr:cNvSpPr/>
      </xdr:nvSpPr>
      <xdr:spPr>
        <a:xfrm>
          <a:off x="15430500" y="911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124180</xdr:rowOff>
    </xdr:from>
    <xdr:ext cx="534377" cy="259045"/>
    <xdr:sp macro="" textlink="">
      <xdr:nvSpPr>
        <xdr:cNvPr id="608" name="テキスト ボックス 607"/>
        <xdr:cNvSpPr txBox="1"/>
      </xdr:nvSpPr>
      <xdr:spPr>
        <a:xfrm>
          <a:off x="15214111" y="92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97724</xdr:rowOff>
    </xdr:from>
    <xdr:to>
      <xdr:col>76</xdr:col>
      <xdr:colOff>165100</xdr:colOff>
      <xdr:row>54</xdr:row>
      <xdr:rowOff>27874</xdr:rowOff>
    </xdr:to>
    <xdr:sp macro="" textlink="">
      <xdr:nvSpPr>
        <xdr:cNvPr id="609" name="楕円 608"/>
        <xdr:cNvSpPr/>
      </xdr:nvSpPr>
      <xdr:spPr>
        <a:xfrm>
          <a:off x="14541500" y="91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19001</xdr:rowOff>
    </xdr:from>
    <xdr:ext cx="534377" cy="259045"/>
    <xdr:sp macro="" textlink="">
      <xdr:nvSpPr>
        <xdr:cNvPr id="610" name="テキスト ボックス 609"/>
        <xdr:cNvSpPr txBox="1"/>
      </xdr:nvSpPr>
      <xdr:spPr>
        <a:xfrm>
          <a:off x="14325111" y="92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9576</xdr:rowOff>
    </xdr:from>
    <xdr:to>
      <xdr:col>72</xdr:col>
      <xdr:colOff>38100</xdr:colOff>
      <xdr:row>59</xdr:row>
      <xdr:rowOff>111176</xdr:rowOff>
    </xdr:to>
    <xdr:sp macro="" textlink="">
      <xdr:nvSpPr>
        <xdr:cNvPr id="611" name="楕円 610"/>
        <xdr:cNvSpPr/>
      </xdr:nvSpPr>
      <xdr:spPr>
        <a:xfrm>
          <a:off x="13652500" y="101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102303</xdr:rowOff>
    </xdr:from>
    <xdr:ext cx="534377" cy="259045"/>
    <xdr:sp macro="" textlink="">
      <xdr:nvSpPr>
        <xdr:cNvPr id="612" name="テキスト ボックス 611"/>
        <xdr:cNvSpPr txBox="1"/>
      </xdr:nvSpPr>
      <xdr:spPr>
        <a:xfrm>
          <a:off x="13436111" y="102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23337</xdr:rowOff>
    </xdr:from>
    <xdr:to>
      <xdr:col>67</xdr:col>
      <xdr:colOff>101600</xdr:colOff>
      <xdr:row>59</xdr:row>
      <xdr:rowOff>124937</xdr:rowOff>
    </xdr:to>
    <xdr:sp macro="" textlink="">
      <xdr:nvSpPr>
        <xdr:cNvPr id="613" name="楕円 612"/>
        <xdr:cNvSpPr/>
      </xdr:nvSpPr>
      <xdr:spPr>
        <a:xfrm>
          <a:off x="12763500" y="101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116064</xdr:rowOff>
    </xdr:from>
    <xdr:ext cx="534377" cy="259045"/>
    <xdr:sp macro="" textlink="">
      <xdr:nvSpPr>
        <xdr:cNvPr id="614" name="テキスト ボックス 613"/>
        <xdr:cNvSpPr txBox="1"/>
      </xdr:nvSpPr>
      <xdr:spPr>
        <a:xfrm>
          <a:off x="12547111" y="102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4" name="災害復旧費平均値テキスト"/>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8" name="テキスト ボックス 647"/>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6" name="テキスト ボックス 655"/>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54966</xdr:rowOff>
    </xdr:from>
    <xdr:to>
      <xdr:col>85</xdr:col>
      <xdr:colOff>127000</xdr:colOff>
      <xdr:row>96</xdr:row>
      <xdr:rowOff>124803</xdr:rowOff>
    </xdr:to>
    <xdr:cxnSp macro="">
      <xdr:nvCxnSpPr>
        <xdr:cNvPr id="701" name="直線コネクタ 700"/>
        <xdr:cNvCxnSpPr/>
      </xdr:nvCxnSpPr>
      <xdr:spPr>
        <a:xfrm flipV="1">
          <a:off x="15481300" y="16514166"/>
          <a:ext cx="8382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2" name="公債費平均値テキスト"/>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124803</xdr:rowOff>
    </xdr:from>
    <xdr:to>
      <xdr:col>81</xdr:col>
      <xdr:colOff>50800</xdr:colOff>
      <xdr:row>97</xdr:row>
      <xdr:rowOff>36601</xdr:rowOff>
    </xdr:to>
    <xdr:cxnSp macro="">
      <xdr:nvCxnSpPr>
        <xdr:cNvPr id="704" name="直線コネクタ 703"/>
        <xdr:cNvCxnSpPr/>
      </xdr:nvCxnSpPr>
      <xdr:spPr>
        <a:xfrm flipV="1">
          <a:off x="14592300" y="16584003"/>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6" name="テキスト ボックス 705"/>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82017</xdr:rowOff>
    </xdr:from>
    <xdr:to>
      <xdr:col>76</xdr:col>
      <xdr:colOff>114300</xdr:colOff>
      <xdr:row>97</xdr:row>
      <xdr:rowOff>36601</xdr:rowOff>
    </xdr:to>
    <xdr:cxnSp macro="">
      <xdr:nvCxnSpPr>
        <xdr:cNvPr id="707" name="直線コネクタ 706"/>
        <xdr:cNvCxnSpPr/>
      </xdr:nvCxnSpPr>
      <xdr:spPr>
        <a:xfrm>
          <a:off x="13703300" y="16541217"/>
          <a:ext cx="889000" cy="1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9" name="テキスト ボックス 708"/>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82017</xdr:rowOff>
    </xdr:from>
    <xdr:to>
      <xdr:col>71</xdr:col>
      <xdr:colOff>177800</xdr:colOff>
      <xdr:row>96</xdr:row>
      <xdr:rowOff>167627</xdr:rowOff>
    </xdr:to>
    <xdr:cxnSp macro="">
      <xdr:nvCxnSpPr>
        <xdr:cNvPr id="710" name="直線コネクタ 709"/>
        <xdr:cNvCxnSpPr/>
      </xdr:nvCxnSpPr>
      <xdr:spPr>
        <a:xfrm flipV="1">
          <a:off x="12814300" y="16541217"/>
          <a:ext cx="889000" cy="8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2" name="テキスト ボックス 711"/>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14" name="テキスト ボックス 713"/>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4166</xdr:rowOff>
    </xdr:from>
    <xdr:to>
      <xdr:col>85</xdr:col>
      <xdr:colOff>177800</xdr:colOff>
      <xdr:row>96</xdr:row>
      <xdr:rowOff>105766</xdr:rowOff>
    </xdr:to>
    <xdr:sp macro="" textlink="">
      <xdr:nvSpPr>
        <xdr:cNvPr id="720" name="楕円 719"/>
        <xdr:cNvSpPr/>
      </xdr:nvSpPr>
      <xdr:spPr>
        <a:xfrm>
          <a:off x="162687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154043</xdr:rowOff>
    </xdr:from>
    <xdr:ext cx="534377" cy="259045"/>
    <xdr:sp macro="" textlink="">
      <xdr:nvSpPr>
        <xdr:cNvPr id="721" name="公債費該当値テキスト"/>
        <xdr:cNvSpPr txBox="1"/>
      </xdr:nvSpPr>
      <xdr:spPr>
        <a:xfrm>
          <a:off x="16370300" y="164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74003</xdr:rowOff>
    </xdr:from>
    <xdr:to>
      <xdr:col>81</xdr:col>
      <xdr:colOff>101600</xdr:colOff>
      <xdr:row>97</xdr:row>
      <xdr:rowOff>4153</xdr:rowOff>
    </xdr:to>
    <xdr:sp macro="" textlink="">
      <xdr:nvSpPr>
        <xdr:cNvPr id="722" name="楕円 721"/>
        <xdr:cNvSpPr/>
      </xdr:nvSpPr>
      <xdr:spPr>
        <a:xfrm>
          <a:off x="15430500" y="1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166730</xdr:rowOff>
    </xdr:from>
    <xdr:ext cx="534377" cy="259045"/>
    <xdr:sp macro="" textlink="">
      <xdr:nvSpPr>
        <xdr:cNvPr id="723" name="テキスト ボックス 722"/>
        <xdr:cNvSpPr txBox="1"/>
      </xdr:nvSpPr>
      <xdr:spPr>
        <a:xfrm>
          <a:off x="15214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157251</xdr:rowOff>
    </xdr:from>
    <xdr:to>
      <xdr:col>76</xdr:col>
      <xdr:colOff>165100</xdr:colOff>
      <xdr:row>97</xdr:row>
      <xdr:rowOff>87401</xdr:rowOff>
    </xdr:to>
    <xdr:sp macro="" textlink="">
      <xdr:nvSpPr>
        <xdr:cNvPr id="724" name="楕円 723"/>
        <xdr:cNvSpPr/>
      </xdr:nvSpPr>
      <xdr:spPr>
        <a:xfrm>
          <a:off x="14541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78528</xdr:rowOff>
    </xdr:from>
    <xdr:ext cx="534377" cy="259045"/>
    <xdr:sp macro="" textlink="">
      <xdr:nvSpPr>
        <xdr:cNvPr id="725" name="テキスト ボックス 724"/>
        <xdr:cNvSpPr txBox="1"/>
      </xdr:nvSpPr>
      <xdr:spPr>
        <a:xfrm>
          <a:off x="14325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31217</xdr:rowOff>
    </xdr:from>
    <xdr:to>
      <xdr:col>72</xdr:col>
      <xdr:colOff>38100</xdr:colOff>
      <xdr:row>96</xdr:row>
      <xdr:rowOff>132817</xdr:rowOff>
    </xdr:to>
    <xdr:sp macro="" textlink="">
      <xdr:nvSpPr>
        <xdr:cNvPr id="726" name="楕円 725"/>
        <xdr:cNvSpPr/>
      </xdr:nvSpPr>
      <xdr:spPr>
        <a:xfrm>
          <a:off x="13652500" y="164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123944</xdr:rowOff>
    </xdr:from>
    <xdr:ext cx="534377" cy="259045"/>
    <xdr:sp macro="" textlink="">
      <xdr:nvSpPr>
        <xdr:cNvPr id="727" name="テキスト ボックス 726"/>
        <xdr:cNvSpPr txBox="1"/>
      </xdr:nvSpPr>
      <xdr:spPr>
        <a:xfrm>
          <a:off x="13436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116827</xdr:rowOff>
    </xdr:from>
    <xdr:to>
      <xdr:col>67</xdr:col>
      <xdr:colOff>101600</xdr:colOff>
      <xdr:row>97</xdr:row>
      <xdr:rowOff>46977</xdr:rowOff>
    </xdr:to>
    <xdr:sp macro="" textlink="">
      <xdr:nvSpPr>
        <xdr:cNvPr id="728" name="楕円 727"/>
        <xdr:cNvSpPr/>
      </xdr:nvSpPr>
      <xdr:spPr>
        <a:xfrm>
          <a:off x="12763500" y="165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38104</xdr:rowOff>
    </xdr:from>
    <xdr:ext cx="534377" cy="259045"/>
    <xdr:sp macro="" textlink="">
      <xdr:nvSpPr>
        <xdr:cNvPr id="729" name="テキスト ボックス 728"/>
        <xdr:cNvSpPr txBox="1"/>
      </xdr:nvSpPr>
      <xdr:spPr>
        <a:xfrm>
          <a:off x="12547111" y="166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48514</xdr:rowOff>
    </xdr:from>
    <xdr:to>
      <xdr:col>116</xdr:col>
      <xdr:colOff>63500</xdr:colOff>
      <xdr:row>36</xdr:row>
      <xdr:rowOff>85344</xdr:rowOff>
    </xdr:to>
    <xdr:cxnSp macro="">
      <xdr:nvCxnSpPr>
        <xdr:cNvPr id="758" name="直線コネクタ 757"/>
        <xdr:cNvCxnSpPr/>
      </xdr:nvCxnSpPr>
      <xdr:spPr>
        <a:xfrm>
          <a:off x="21323300" y="6220714"/>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75201</xdr:rowOff>
    </xdr:from>
    <xdr:ext cx="469744" cy="259045"/>
    <xdr:sp macro="" textlink="">
      <xdr:nvSpPr>
        <xdr:cNvPr id="759" name="諸支出金平均値テキスト"/>
        <xdr:cNvSpPr txBox="1"/>
      </xdr:nvSpPr>
      <xdr:spPr>
        <a:xfrm>
          <a:off x="22212300" y="6247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17907</xdr:rowOff>
    </xdr:from>
    <xdr:to>
      <xdr:col>111</xdr:col>
      <xdr:colOff>177800</xdr:colOff>
      <xdr:row>36</xdr:row>
      <xdr:rowOff>48514</xdr:rowOff>
    </xdr:to>
    <xdr:cxnSp macro="">
      <xdr:nvCxnSpPr>
        <xdr:cNvPr id="761" name="直線コネクタ 760"/>
        <xdr:cNvCxnSpPr/>
      </xdr:nvCxnSpPr>
      <xdr:spPr>
        <a:xfrm>
          <a:off x="20434300" y="6190107"/>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151401</xdr:rowOff>
    </xdr:from>
    <xdr:ext cx="469744" cy="259045"/>
    <xdr:sp macro="" textlink="">
      <xdr:nvSpPr>
        <xdr:cNvPr id="763" name="テキスト ボックス 762"/>
        <xdr:cNvSpPr txBox="1"/>
      </xdr:nvSpPr>
      <xdr:spPr>
        <a:xfrm>
          <a:off x="21088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162560</xdr:rowOff>
    </xdr:from>
    <xdr:to>
      <xdr:col>107</xdr:col>
      <xdr:colOff>50800</xdr:colOff>
      <xdr:row>36</xdr:row>
      <xdr:rowOff>17907</xdr:rowOff>
    </xdr:to>
    <xdr:cxnSp macro="">
      <xdr:nvCxnSpPr>
        <xdr:cNvPr id="764" name="直線コネクタ 763"/>
        <xdr:cNvCxnSpPr/>
      </xdr:nvCxnSpPr>
      <xdr:spPr>
        <a:xfrm>
          <a:off x="19545300" y="6163310"/>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122699</xdr:rowOff>
    </xdr:from>
    <xdr:ext cx="469744" cy="259045"/>
    <xdr:sp macro="" textlink="">
      <xdr:nvSpPr>
        <xdr:cNvPr id="766" name="テキスト ボックス 765"/>
        <xdr:cNvSpPr txBox="1"/>
      </xdr:nvSpPr>
      <xdr:spPr>
        <a:xfrm>
          <a:off x="20199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162560</xdr:rowOff>
    </xdr:from>
    <xdr:to>
      <xdr:col>102</xdr:col>
      <xdr:colOff>114300</xdr:colOff>
      <xdr:row>36</xdr:row>
      <xdr:rowOff>55626</xdr:rowOff>
    </xdr:to>
    <xdr:cxnSp macro="">
      <xdr:nvCxnSpPr>
        <xdr:cNvPr id="767" name="直線コネクタ 766"/>
        <xdr:cNvCxnSpPr/>
      </xdr:nvCxnSpPr>
      <xdr:spPr>
        <a:xfrm flipV="1">
          <a:off x="18656300" y="6163310"/>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95521</xdr:rowOff>
    </xdr:from>
    <xdr:ext cx="469744" cy="259045"/>
    <xdr:sp macro="" textlink="">
      <xdr:nvSpPr>
        <xdr:cNvPr id="769" name="テキスト ボックス 768"/>
        <xdr:cNvSpPr txBox="1"/>
      </xdr:nvSpPr>
      <xdr:spPr>
        <a:xfrm>
          <a:off x="19310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34544</xdr:rowOff>
    </xdr:from>
    <xdr:to>
      <xdr:col>116</xdr:col>
      <xdr:colOff>114300</xdr:colOff>
      <xdr:row>36</xdr:row>
      <xdr:rowOff>136144</xdr:rowOff>
    </xdr:to>
    <xdr:sp macro="" textlink="">
      <xdr:nvSpPr>
        <xdr:cNvPr id="777" name="楕円 776"/>
        <xdr:cNvSpPr/>
      </xdr:nvSpPr>
      <xdr:spPr>
        <a:xfrm>
          <a:off x="22110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57421</xdr:rowOff>
    </xdr:from>
    <xdr:ext cx="469744" cy="259045"/>
    <xdr:sp macro="" textlink="">
      <xdr:nvSpPr>
        <xdr:cNvPr id="778" name="諸支出金該当値テキスト"/>
        <xdr:cNvSpPr txBox="1"/>
      </xdr:nvSpPr>
      <xdr:spPr>
        <a:xfrm>
          <a:off x="222123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169164</xdr:rowOff>
    </xdr:from>
    <xdr:to>
      <xdr:col>112</xdr:col>
      <xdr:colOff>38100</xdr:colOff>
      <xdr:row>36</xdr:row>
      <xdr:rowOff>99314</xdr:rowOff>
    </xdr:to>
    <xdr:sp macro="" textlink="">
      <xdr:nvSpPr>
        <xdr:cNvPr id="779" name="楕円 778"/>
        <xdr:cNvSpPr/>
      </xdr:nvSpPr>
      <xdr:spPr>
        <a:xfrm>
          <a:off x="21272500" y="61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115841</xdr:rowOff>
    </xdr:from>
    <xdr:ext cx="469744" cy="259045"/>
    <xdr:sp macro="" textlink="">
      <xdr:nvSpPr>
        <xdr:cNvPr id="780" name="テキスト ボックス 779"/>
        <xdr:cNvSpPr txBox="1"/>
      </xdr:nvSpPr>
      <xdr:spPr>
        <a:xfrm>
          <a:off x="21088428" y="59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138557</xdr:rowOff>
    </xdr:from>
    <xdr:to>
      <xdr:col>107</xdr:col>
      <xdr:colOff>101600</xdr:colOff>
      <xdr:row>36</xdr:row>
      <xdr:rowOff>68707</xdr:rowOff>
    </xdr:to>
    <xdr:sp macro="" textlink="">
      <xdr:nvSpPr>
        <xdr:cNvPr id="781" name="楕円 780"/>
        <xdr:cNvSpPr/>
      </xdr:nvSpPr>
      <xdr:spPr>
        <a:xfrm>
          <a:off x="20383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85234</xdr:rowOff>
    </xdr:from>
    <xdr:ext cx="469744" cy="259045"/>
    <xdr:sp macro="" textlink="">
      <xdr:nvSpPr>
        <xdr:cNvPr id="782" name="テキスト ボックス 781"/>
        <xdr:cNvSpPr txBox="1"/>
      </xdr:nvSpPr>
      <xdr:spPr>
        <a:xfrm>
          <a:off x="20199428" y="5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111760</xdr:rowOff>
    </xdr:from>
    <xdr:to>
      <xdr:col>102</xdr:col>
      <xdr:colOff>165100</xdr:colOff>
      <xdr:row>36</xdr:row>
      <xdr:rowOff>41910</xdr:rowOff>
    </xdr:to>
    <xdr:sp macro="" textlink="">
      <xdr:nvSpPr>
        <xdr:cNvPr id="783" name="楕円 782"/>
        <xdr:cNvSpPr/>
      </xdr:nvSpPr>
      <xdr:spPr>
        <a:xfrm>
          <a:off x="19494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58437</xdr:rowOff>
    </xdr:from>
    <xdr:ext cx="469744" cy="259045"/>
    <xdr:sp macro="" textlink="">
      <xdr:nvSpPr>
        <xdr:cNvPr id="784" name="テキスト ボックス 783"/>
        <xdr:cNvSpPr txBox="1"/>
      </xdr:nvSpPr>
      <xdr:spPr>
        <a:xfrm>
          <a:off x="19310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4826</xdr:rowOff>
    </xdr:from>
    <xdr:to>
      <xdr:col>98</xdr:col>
      <xdr:colOff>38100</xdr:colOff>
      <xdr:row>36</xdr:row>
      <xdr:rowOff>106426</xdr:rowOff>
    </xdr:to>
    <xdr:sp macro="" textlink="">
      <xdr:nvSpPr>
        <xdr:cNvPr id="785" name="楕円 784"/>
        <xdr:cNvSpPr/>
      </xdr:nvSpPr>
      <xdr:spPr>
        <a:xfrm>
          <a:off x="18605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97553</xdr:rowOff>
    </xdr:from>
    <xdr:ext cx="469744" cy="259045"/>
    <xdr:sp macro="" textlink="">
      <xdr:nvSpPr>
        <xdr:cNvPr id="786" name="テキスト ボックス 785"/>
        <xdr:cNvSpPr txBox="1"/>
      </xdr:nvSpPr>
      <xdr:spPr>
        <a:xfrm>
          <a:off x="18421428" y="626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470,327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円（歳出総額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is-IS" altLang="ja-JP" sz="1100">
              <a:solidFill>
                <a:sysClr val="windowText" lastClr="000000"/>
              </a:solidFill>
              <a:latin typeface="ＭＳ Ｐゴシック" panose="020B0600070205080204" pitchFamily="50" charset="-128"/>
              <a:ea typeface="ＭＳ Ｐゴシック" panose="020B0600070205080204" pitchFamily="50" charset="-128"/>
            </a:rPr>
            <a:t>R2.1.1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時点の人口）となっています。各経費の住民一人当たりコストは、概ね類似団体平均よりも低く 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175,912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円となっており、前年度と比較して大きく上昇しています。主な要因は、幼児教育・保育の無償化に伴う施設型給付費の増、給付費の増に伴う介護保険事業費会計繰出金の増 などによるものです。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商工費は、住民一人当たり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14,564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円となっており、前年度と比較して大きく上昇しています。主な要因は、プレミアム付商品券の発行などによるものです。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消防費は、住民一人当たり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12,410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円となっており、前年度と比較して大きく上昇しています。主な要因は、消防本部庁舎整備などによるものです。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53,224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円となっており、前年度と比較して上昇しています。主な要因は、用地先行取得債の償還 によるものです。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ＭＳ ゴシック" pitchFamily="49" charset="-128"/>
              <a:ea typeface="ＭＳ ゴシック" pitchFamily="49" charset="-128"/>
            </a:rPr>
            <a:t>　平成</a:t>
          </a:r>
          <a:r>
            <a:rPr kumimoji="1" lang="en-US" altLang="ja-JP" sz="800">
              <a:solidFill>
                <a:sysClr val="windowText" lastClr="000000"/>
              </a:solidFill>
              <a:latin typeface="ＭＳ ゴシック" pitchFamily="49" charset="-128"/>
              <a:ea typeface="ＭＳ ゴシック" pitchFamily="49" charset="-128"/>
            </a:rPr>
            <a:t>28</a:t>
          </a:r>
          <a:r>
            <a:rPr kumimoji="1" lang="ja-JP" altLang="en-US" sz="800">
              <a:solidFill>
                <a:sysClr val="windowText" lastClr="000000"/>
              </a:solidFill>
              <a:latin typeface="ＭＳ ゴシック" pitchFamily="49" charset="-128"/>
              <a:ea typeface="ＭＳ ゴシック" pitchFamily="49" charset="-128"/>
            </a:rPr>
            <a:t>年度は、「歳入歳出差引」が減少したことにより、「実質収支額」が減少し、加えて、財政調整基金の取崩額が大きかったことから、「実質単年度収支」が赤字となりました。</a:t>
          </a:r>
          <a:r>
            <a:rPr kumimoji="1" lang="en-US" altLang="ja-JP" sz="800">
              <a:solidFill>
                <a:sysClr val="windowText" lastClr="000000"/>
              </a:solidFill>
              <a:latin typeface="ＭＳ ゴシック" pitchFamily="49" charset="-128"/>
              <a:ea typeface="ＭＳ ゴシック" pitchFamily="49" charset="-128"/>
            </a:rPr>
            <a:t>29</a:t>
          </a:r>
          <a:r>
            <a:rPr kumimoji="1" lang="ja-JP" altLang="en-US" sz="800">
              <a:solidFill>
                <a:sysClr val="windowText" lastClr="000000"/>
              </a:solidFill>
              <a:latin typeface="ＭＳ ゴシック" pitchFamily="49" charset="-128"/>
              <a:ea typeface="ＭＳ ゴシック" pitchFamily="49" charset="-128"/>
            </a:rPr>
            <a:t>年度は、「歳入歳出差引」が増加したことに加え、財政調整基金の積立額が大きかったことから、「実質単年度収支」が黒字となりました。</a:t>
          </a:r>
          <a:r>
            <a:rPr kumimoji="1" lang="en-US" altLang="ja-JP" sz="800">
              <a:solidFill>
                <a:sysClr val="windowText" lastClr="000000"/>
              </a:solidFill>
              <a:latin typeface="ＭＳ ゴシック" pitchFamily="49" charset="-128"/>
              <a:ea typeface="ＭＳ ゴシック" pitchFamily="49" charset="-128"/>
            </a:rPr>
            <a:t>30</a:t>
          </a:r>
          <a:r>
            <a:rPr kumimoji="1" lang="ja-JP" altLang="en-US" sz="800">
              <a:solidFill>
                <a:sysClr val="windowText" lastClr="000000"/>
              </a:solidFill>
              <a:latin typeface="ＭＳ ゴシック" pitchFamily="49" charset="-128"/>
              <a:ea typeface="ＭＳ ゴシック" pitchFamily="49" charset="-128"/>
            </a:rPr>
            <a:t>年度は、再び「歳入歳出差引」が減少したことにより、「実質収支額」が減少、また、財政調整基金の取崩額が大きかったことから、「実質単年度収支」が再び赤字となりました。令和元年度は、「歳入歳出差引」は増加したものの、財政調整基金の取崩額が非常に大きかったことから、「実質単年度収支」は赤字のままとなっています。</a:t>
          </a:r>
        </a:p>
        <a:p>
          <a:r>
            <a:rPr kumimoji="1" lang="ja-JP" altLang="en-US" sz="800">
              <a:solidFill>
                <a:sysClr val="windowText" lastClr="000000"/>
              </a:solidFill>
              <a:latin typeface="ＭＳ ゴシック" pitchFamily="49" charset="-128"/>
              <a:ea typeface="ＭＳ ゴシック" pitchFamily="49" charset="-128"/>
            </a:rPr>
            <a:t>　なお、財政調整基金については、毎年度、決算剰余金の</a:t>
          </a:r>
          <a:r>
            <a:rPr kumimoji="1" lang="en-US" altLang="ja-JP" sz="800">
              <a:solidFill>
                <a:sysClr val="windowText" lastClr="000000"/>
              </a:solidFill>
              <a:latin typeface="ＭＳ ゴシック" pitchFamily="49" charset="-128"/>
              <a:ea typeface="ＭＳ ゴシック" pitchFamily="49" charset="-128"/>
            </a:rPr>
            <a:t>1/2</a:t>
          </a:r>
          <a:r>
            <a:rPr kumimoji="1" lang="ja-JP" altLang="en-US" sz="800">
              <a:solidFill>
                <a:sysClr val="windowText" lastClr="000000"/>
              </a:solidFill>
              <a:latin typeface="ＭＳ ゴシック" pitchFamily="49" charset="-128"/>
              <a:ea typeface="ＭＳ ゴシック" pitchFamily="49" charset="-128"/>
            </a:rPr>
            <a:t>の積立てに加え、近年、効率的・効果的な執行により捻出した財源を一旦積み立て、翌年度の財源として活用（財源の年度間調整</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）しており、これに伴う各年度の積立額と取崩額の変動が実質単年度収支に大きな影響を与えています。</a:t>
          </a:r>
          <a:endParaRPr kumimoji="1" lang="en-US" altLang="ja-JP"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　</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財源の年度間調整を除いた場合、表中の基金残高は、</a:t>
          </a:r>
          <a:endParaRPr kumimoji="1" lang="en-US" altLang="ja-JP"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　　</a:t>
          </a:r>
          <a:r>
            <a:rPr kumimoji="1" lang="is-IS" altLang="ja-JP" sz="800">
              <a:solidFill>
                <a:sysClr val="windowText" lastClr="000000"/>
              </a:solidFill>
              <a:latin typeface="ＭＳ ゴシック" pitchFamily="49" charset="-128"/>
              <a:ea typeface="ＭＳ ゴシック" pitchFamily="49" charset="-128"/>
            </a:rPr>
            <a:t>H27</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1.46%</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H28</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1.46%</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H29</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1.09%</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H30</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1.35</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R01</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0.79</a:t>
          </a:r>
          <a:r>
            <a:rPr kumimoji="1" lang="ja-JP" altLang="is-IS" sz="80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令和元年度は、引き続き全会計が黒字会計のため、連結実質赤字比率は発生していません。</a:t>
          </a:r>
        </a:p>
        <a:p>
          <a:r>
            <a:rPr kumimoji="1" lang="ja-JP" altLang="en-US" sz="1050">
              <a:solidFill>
                <a:sysClr val="windowText" lastClr="000000"/>
              </a:solidFill>
              <a:latin typeface="ＭＳ ゴシック" pitchFamily="49" charset="-128"/>
              <a:ea typeface="ＭＳ ゴシック" pitchFamily="49" charset="-128"/>
            </a:rPr>
            <a:t>　前年度と比べ、国民健康保険事業費会計における繰越金の減に伴う歳入歳出差引の減や、介護保険事業費会計における保険給付費の増に伴う歳入歳出差引の減などがありましたが、下水道事業会計における現金・預金の増加に伴う実質収支額の増や一般会計における実質収支の増などにより、標準財政規模比の全体の黒字額は増加しました。</a:t>
          </a:r>
        </a:p>
        <a:p>
          <a:r>
            <a:rPr kumimoji="1" lang="ja-JP" altLang="en-US" sz="1050">
              <a:solidFill>
                <a:sysClr val="windowText" lastClr="000000"/>
              </a:solidFill>
              <a:latin typeface="ＭＳ ゴシック" pitchFamily="49" charset="-128"/>
              <a:ea typeface="ＭＳ ゴシック" pitchFamily="49" charset="-128"/>
            </a:rPr>
            <a:t>　今後は、企業会計を中心に施設やインフラ設備の老朽化による保全・更新経費等の上昇が見込まれますが、経営計画等により、計画的な財政運営を行っていきます。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1794130726</v>
      </c>
      <c r="BO4" s="431"/>
      <c r="BP4" s="431"/>
      <c r="BQ4" s="431"/>
      <c r="BR4" s="431"/>
      <c r="BS4" s="431"/>
      <c r="BT4" s="431"/>
      <c r="BU4" s="432"/>
      <c r="BV4" s="430">
        <v>1748495260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0.9</v>
      </c>
      <c r="CU4" s="437"/>
      <c r="CV4" s="437"/>
      <c r="CW4" s="437"/>
      <c r="CX4" s="437"/>
      <c r="CY4" s="437"/>
      <c r="CZ4" s="437"/>
      <c r="DA4" s="438"/>
      <c r="DB4" s="436">
        <v>0.5</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1765970570</v>
      </c>
      <c r="BO5" s="468"/>
      <c r="BP5" s="468"/>
      <c r="BQ5" s="468"/>
      <c r="BR5" s="468"/>
      <c r="BS5" s="468"/>
      <c r="BT5" s="468"/>
      <c r="BU5" s="469"/>
      <c r="BV5" s="467">
        <v>1730887224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101.2</v>
      </c>
      <c r="CU5" s="465"/>
      <c r="CV5" s="465"/>
      <c r="CW5" s="465"/>
      <c r="CX5" s="465"/>
      <c r="CY5" s="465"/>
      <c r="CZ5" s="465"/>
      <c r="DA5" s="466"/>
      <c r="DB5" s="464">
        <v>97.7</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28160156</v>
      </c>
      <c r="BO6" s="468"/>
      <c r="BP6" s="468"/>
      <c r="BQ6" s="468"/>
      <c r="BR6" s="468"/>
      <c r="BS6" s="468"/>
      <c r="BT6" s="468"/>
      <c r="BU6" s="469"/>
      <c r="BV6" s="467">
        <v>17608036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105.9</v>
      </c>
      <c r="CU6" s="505"/>
      <c r="CV6" s="505"/>
      <c r="CW6" s="505"/>
      <c r="CX6" s="505"/>
      <c r="CY6" s="505"/>
      <c r="CZ6" s="505"/>
      <c r="DA6" s="506"/>
      <c r="DB6" s="504">
        <v>103.7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20075118</v>
      </c>
      <c r="BO7" s="468"/>
      <c r="BP7" s="468"/>
      <c r="BQ7" s="468"/>
      <c r="BR7" s="468"/>
      <c r="BS7" s="468"/>
      <c r="BT7" s="468"/>
      <c r="BU7" s="469"/>
      <c r="BV7" s="467">
        <v>12853011</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944806570</v>
      </c>
      <c r="CU7" s="468"/>
      <c r="CV7" s="468"/>
      <c r="CW7" s="468"/>
      <c r="CX7" s="468"/>
      <c r="CY7" s="468"/>
      <c r="CZ7" s="468"/>
      <c r="DA7" s="469"/>
      <c r="DB7" s="467">
        <v>940364001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8085038</v>
      </c>
      <c r="BO8" s="468"/>
      <c r="BP8" s="468"/>
      <c r="BQ8" s="468"/>
      <c r="BR8" s="468"/>
      <c r="BS8" s="468"/>
      <c r="BT8" s="468"/>
      <c r="BU8" s="469"/>
      <c r="BV8" s="467">
        <v>4755025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0.97</v>
      </c>
      <c r="CU8" s="508"/>
      <c r="CV8" s="508"/>
      <c r="CW8" s="508"/>
      <c r="CX8" s="508"/>
      <c r="CY8" s="508"/>
      <c r="CZ8" s="508"/>
      <c r="DA8" s="509"/>
      <c r="DB8" s="507">
        <v>0.97</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3724844</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102</v>
      </c>
      <c r="AV9" s="500"/>
      <c r="AW9" s="500"/>
      <c r="AX9" s="500"/>
      <c r="AY9" s="501" t="s">
        <v>117</v>
      </c>
      <c r="AZ9" s="502"/>
      <c r="BA9" s="502"/>
      <c r="BB9" s="502"/>
      <c r="BC9" s="502"/>
      <c r="BD9" s="502"/>
      <c r="BE9" s="502"/>
      <c r="BF9" s="502"/>
      <c r="BG9" s="502"/>
      <c r="BH9" s="502"/>
      <c r="BI9" s="502"/>
      <c r="BJ9" s="502"/>
      <c r="BK9" s="502"/>
      <c r="BL9" s="502"/>
      <c r="BM9" s="503"/>
      <c r="BN9" s="467">
        <v>3330013</v>
      </c>
      <c r="BO9" s="468"/>
      <c r="BP9" s="468"/>
      <c r="BQ9" s="468"/>
      <c r="BR9" s="468"/>
      <c r="BS9" s="468"/>
      <c r="BT9" s="468"/>
      <c r="BU9" s="469"/>
      <c r="BV9" s="467">
        <v>-8301017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15.8</v>
      </c>
      <c r="CU9" s="465"/>
      <c r="CV9" s="465"/>
      <c r="CW9" s="465"/>
      <c r="CX9" s="465"/>
      <c r="CY9" s="465"/>
      <c r="CZ9" s="465"/>
      <c r="DA9" s="466"/>
      <c r="DB9" s="464">
        <v>14.7</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3688773</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102</v>
      </c>
      <c r="AV10" s="500"/>
      <c r="AW10" s="500"/>
      <c r="AX10" s="500"/>
      <c r="AY10" s="501" t="s">
        <v>121</v>
      </c>
      <c r="AZ10" s="502"/>
      <c r="BA10" s="502"/>
      <c r="BB10" s="502"/>
      <c r="BC10" s="502"/>
      <c r="BD10" s="502"/>
      <c r="BE10" s="502"/>
      <c r="BF10" s="502"/>
      <c r="BG10" s="502"/>
      <c r="BH10" s="502"/>
      <c r="BI10" s="502"/>
      <c r="BJ10" s="502"/>
      <c r="BK10" s="502"/>
      <c r="BL10" s="502"/>
      <c r="BM10" s="503"/>
      <c r="BN10" s="467">
        <v>503382</v>
      </c>
      <c r="BO10" s="468"/>
      <c r="BP10" s="468"/>
      <c r="BQ10" s="468"/>
      <c r="BR10" s="468"/>
      <c r="BS10" s="468"/>
      <c r="BT10" s="468"/>
      <c r="BU10" s="469"/>
      <c r="BV10" s="467">
        <v>9004874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102</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3754772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102</v>
      </c>
      <c r="AV12" s="500"/>
      <c r="AW12" s="500"/>
      <c r="AX12" s="500"/>
      <c r="AY12" s="501" t="s">
        <v>134</v>
      </c>
      <c r="AZ12" s="502"/>
      <c r="BA12" s="502"/>
      <c r="BB12" s="502"/>
      <c r="BC12" s="502"/>
      <c r="BD12" s="502"/>
      <c r="BE12" s="502"/>
      <c r="BF12" s="502"/>
      <c r="BG12" s="502"/>
      <c r="BH12" s="502"/>
      <c r="BI12" s="502"/>
      <c r="BJ12" s="502"/>
      <c r="BK12" s="502"/>
      <c r="BL12" s="502"/>
      <c r="BM12" s="503"/>
      <c r="BN12" s="467">
        <v>15219608</v>
      </c>
      <c r="BO12" s="468"/>
      <c r="BP12" s="468"/>
      <c r="BQ12" s="468"/>
      <c r="BR12" s="468"/>
      <c r="BS12" s="468"/>
      <c r="BT12" s="468"/>
      <c r="BU12" s="469"/>
      <c r="BV12" s="467">
        <v>17200000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136</v>
      </c>
      <c r="N13" s="559"/>
      <c r="O13" s="559"/>
      <c r="P13" s="559"/>
      <c r="Q13" s="560"/>
      <c r="R13" s="551">
        <v>3650739</v>
      </c>
      <c r="S13" s="552"/>
      <c r="T13" s="552"/>
      <c r="U13" s="552"/>
      <c r="V13" s="553"/>
      <c r="W13" s="483" t="s">
        <v>137</v>
      </c>
      <c r="X13" s="484"/>
      <c r="Y13" s="484"/>
      <c r="Z13" s="484"/>
      <c r="AA13" s="484"/>
      <c r="AB13" s="474"/>
      <c r="AC13" s="518">
        <v>7761</v>
      </c>
      <c r="AD13" s="519"/>
      <c r="AE13" s="519"/>
      <c r="AF13" s="519"/>
      <c r="AG13" s="561"/>
      <c r="AH13" s="518">
        <v>7814</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-11386213</v>
      </c>
      <c r="BO13" s="468"/>
      <c r="BP13" s="468"/>
      <c r="BQ13" s="468"/>
      <c r="BR13" s="468"/>
      <c r="BS13" s="468"/>
      <c r="BT13" s="468"/>
      <c r="BU13" s="469"/>
      <c r="BV13" s="467">
        <v>-16496143</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10.199999999999999</v>
      </c>
      <c r="CU13" s="465"/>
      <c r="CV13" s="465"/>
      <c r="CW13" s="465"/>
      <c r="CX13" s="465"/>
      <c r="CY13" s="465"/>
      <c r="CZ13" s="465"/>
      <c r="DA13" s="466"/>
      <c r="DB13" s="464">
        <v>11.2</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142</v>
      </c>
      <c r="M14" s="549"/>
      <c r="N14" s="549"/>
      <c r="O14" s="549"/>
      <c r="P14" s="549"/>
      <c r="Q14" s="550"/>
      <c r="R14" s="551">
        <v>3745796</v>
      </c>
      <c r="S14" s="552"/>
      <c r="T14" s="552"/>
      <c r="U14" s="552"/>
      <c r="V14" s="553"/>
      <c r="W14" s="457"/>
      <c r="X14" s="458"/>
      <c r="Y14" s="458"/>
      <c r="Z14" s="458"/>
      <c r="AA14" s="458"/>
      <c r="AB14" s="447"/>
      <c r="AC14" s="554">
        <v>0.5</v>
      </c>
      <c r="AD14" s="555"/>
      <c r="AE14" s="555"/>
      <c r="AF14" s="555"/>
      <c r="AG14" s="556"/>
      <c r="AH14" s="554">
        <v>0.5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140.4</v>
      </c>
      <c r="CU14" s="566"/>
      <c r="CV14" s="566"/>
      <c r="CW14" s="566"/>
      <c r="CX14" s="566"/>
      <c r="CY14" s="566"/>
      <c r="CZ14" s="566"/>
      <c r="DA14" s="567"/>
      <c r="DB14" s="565">
        <v>138.5</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144</v>
      </c>
      <c r="N15" s="559"/>
      <c r="O15" s="559"/>
      <c r="P15" s="559"/>
      <c r="Q15" s="560"/>
      <c r="R15" s="551">
        <v>3648264</v>
      </c>
      <c r="S15" s="552"/>
      <c r="T15" s="552"/>
      <c r="U15" s="552"/>
      <c r="V15" s="553"/>
      <c r="W15" s="483" t="s">
        <v>145</v>
      </c>
      <c r="X15" s="484"/>
      <c r="Y15" s="484"/>
      <c r="Z15" s="484"/>
      <c r="AA15" s="484"/>
      <c r="AB15" s="474"/>
      <c r="AC15" s="518">
        <v>324156</v>
      </c>
      <c r="AD15" s="519"/>
      <c r="AE15" s="519"/>
      <c r="AF15" s="519"/>
      <c r="AG15" s="561"/>
      <c r="AH15" s="518">
        <v>334137</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698269277</v>
      </c>
      <c r="BO15" s="431"/>
      <c r="BP15" s="431"/>
      <c r="BQ15" s="431"/>
      <c r="BR15" s="431"/>
      <c r="BS15" s="431"/>
      <c r="BT15" s="431"/>
      <c r="BU15" s="432"/>
      <c r="BV15" s="430">
        <v>687162831</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20.7</v>
      </c>
      <c r="AD16" s="555"/>
      <c r="AE16" s="555"/>
      <c r="AF16" s="555"/>
      <c r="AG16" s="556"/>
      <c r="AH16" s="554">
        <v>20.7</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723418635</v>
      </c>
      <c r="BO16" s="468"/>
      <c r="BP16" s="468"/>
      <c r="BQ16" s="468"/>
      <c r="BR16" s="468"/>
      <c r="BS16" s="468"/>
      <c r="BT16" s="468"/>
      <c r="BU16" s="469"/>
      <c r="BV16" s="467">
        <v>710223342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1233147</v>
      </c>
      <c r="AD17" s="519"/>
      <c r="AE17" s="519"/>
      <c r="AF17" s="519"/>
      <c r="AG17" s="561"/>
      <c r="AH17" s="518">
        <v>1274381</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880457759</v>
      </c>
      <c r="BO17" s="468"/>
      <c r="BP17" s="468"/>
      <c r="BQ17" s="468"/>
      <c r="BR17" s="468"/>
      <c r="BS17" s="468"/>
      <c r="BT17" s="468"/>
      <c r="BU17" s="469"/>
      <c r="BV17" s="467">
        <v>864781393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155</v>
      </c>
      <c r="C18" s="510"/>
      <c r="D18" s="510"/>
      <c r="E18" s="582"/>
      <c r="F18" s="582"/>
      <c r="G18" s="582"/>
      <c r="H18" s="582"/>
      <c r="I18" s="582"/>
      <c r="J18" s="582"/>
      <c r="K18" s="582"/>
      <c r="L18" s="583">
        <v>437.7</v>
      </c>
      <c r="M18" s="583"/>
      <c r="N18" s="583"/>
      <c r="O18" s="583"/>
      <c r="P18" s="583"/>
      <c r="Q18" s="583"/>
      <c r="R18" s="584"/>
      <c r="S18" s="584"/>
      <c r="T18" s="584"/>
      <c r="U18" s="584"/>
      <c r="V18" s="585"/>
      <c r="W18" s="485"/>
      <c r="X18" s="486"/>
      <c r="Y18" s="486"/>
      <c r="Z18" s="486"/>
      <c r="AA18" s="486"/>
      <c r="AB18" s="477"/>
      <c r="AC18" s="586">
        <v>78.8</v>
      </c>
      <c r="AD18" s="587"/>
      <c r="AE18" s="587"/>
      <c r="AF18" s="587"/>
      <c r="AG18" s="588"/>
      <c r="AH18" s="586">
        <v>78.8</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979509417</v>
      </c>
      <c r="BO18" s="468"/>
      <c r="BP18" s="468"/>
      <c r="BQ18" s="468"/>
      <c r="BR18" s="468"/>
      <c r="BS18" s="468"/>
      <c r="BT18" s="468"/>
      <c r="BU18" s="469"/>
      <c r="BV18" s="467">
        <v>943541056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157</v>
      </c>
      <c r="C19" s="510"/>
      <c r="D19" s="510"/>
      <c r="E19" s="582"/>
      <c r="F19" s="582"/>
      <c r="G19" s="582"/>
      <c r="H19" s="582"/>
      <c r="I19" s="582"/>
      <c r="J19" s="582"/>
      <c r="K19" s="582"/>
      <c r="L19" s="590">
        <v>8510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1115857662</v>
      </c>
      <c r="BO19" s="468"/>
      <c r="BP19" s="468"/>
      <c r="BQ19" s="468"/>
      <c r="BR19" s="468"/>
      <c r="BS19" s="468"/>
      <c r="BT19" s="468"/>
      <c r="BU19" s="469"/>
      <c r="BV19" s="467">
        <v>1101597887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159</v>
      </c>
      <c r="C20" s="510"/>
      <c r="D20" s="510"/>
      <c r="E20" s="582"/>
      <c r="F20" s="582"/>
      <c r="G20" s="582"/>
      <c r="H20" s="582"/>
      <c r="I20" s="582"/>
      <c r="J20" s="582"/>
      <c r="K20" s="582"/>
      <c r="L20" s="590">
        <v>1645618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2392643732</v>
      </c>
      <c r="BO23" s="468"/>
      <c r="BP23" s="468"/>
      <c r="BQ23" s="468"/>
      <c r="BR23" s="468"/>
      <c r="BS23" s="468"/>
      <c r="BT23" s="468"/>
      <c r="BU23" s="469"/>
      <c r="BV23" s="467">
        <v>2379038652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168</v>
      </c>
      <c r="F24" s="497"/>
      <c r="G24" s="497"/>
      <c r="H24" s="497"/>
      <c r="I24" s="497"/>
      <c r="J24" s="497"/>
      <c r="K24" s="498"/>
      <c r="L24" s="518">
        <v>1</v>
      </c>
      <c r="M24" s="519"/>
      <c r="N24" s="519"/>
      <c r="O24" s="519"/>
      <c r="P24" s="561"/>
      <c r="Q24" s="518">
        <v>15990</v>
      </c>
      <c r="R24" s="519"/>
      <c r="S24" s="519"/>
      <c r="T24" s="519"/>
      <c r="U24" s="519"/>
      <c r="V24" s="561"/>
      <c r="W24" s="620"/>
      <c r="X24" s="608"/>
      <c r="Y24" s="609"/>
      <c r="Z24" s="517" t="s">
        <v>169</v>
      </c>
      <c r="AA24" s="497"/>
      <c r="AB24" s="497"/>
      <c r="AC24" s="497"/>
      <c r="AD24" s="497"/>
      <c r="AE24" s="497"/>
      <c r="AF24" s="497"/>
      <c r="AG24" s="498"/>
      <c r="AH24" s="518">
        <v>21407</v>
      </c>
      <c r="AI24" s="519"/>
      <c r="AJ24" s="519"/>
      <c r="AK24" s="519"/>
      <c r="AL24" s="561"/>
      <c r="AM24" s="518">
        <v>66725619</v>
      </c>
      <c r="AN24" s="519"/>
      <c r="AO24" s="519"/>
      <c r="AP24" s="519"/>
      <c r="AQ24" s="519"/>
      <c r="AR24" s="561"/>
      <c r="AS24" s="518">
        <v>3117</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464237066</v>
      </c>
      <c r="BO24" s="468"/>
      <c r="BP24" s="468"/>
      <c r="BQ24" s="468"/>
      <c r="BR24" s="468"/>
      <c r="BS24" s="468"/>
      <c r="BT24" s="468"/>
      <c r="BU24" s="469"/>
      <c r="BV24" s="467">
        <v>490848281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171</v>
      </c>
      <c r="F25" s="497"/>
      <c r="G25" s="497"/>
      <c r="H25" s="497"/>
      <c r="I25" s="497"/>
      <c r="J25" s="497"/>
      <c r="K25" s="498"/>
      <c r="L25" s="518">
        <v>4</v>
      </c>
      <c r="M25" s="519"/>
      <c r="N25" s="519"/>
      <c r="O25" s="519"/>
      <c r="P25" s="561"/>
      <c r="Q25" s="518">
        <v>12850</v>
      </c>
      <c r="R25" s="519"/>
      <c r="S25" s="519"/>
      <c r="T25" s="519"/>
      <c r="U25" s="519"/>
      <c r="V25" s="561"/>
      <c r="W25" s="620"/>
      <c r="X25" s="608"/>
      <c r="Y25" s="609"/>
      <c r="Z25" s="517" t="s">
        <v>172</v>
      </c>
      <c r="AA25" s="497"/>
      <c r="AB25" s="497"/>
      <c r="AC25" s="497"/>
      <c r="AD25" s="497"/>
      <c r="AE25" s="497"/>
      <c r="AF25" s="497"/>
      <c r="AG25" s="498"/>
      <c r="AH25" s="518">
        <v>3641</v>
      </c>
      <c r="AI25" s="519"/>
      <c r="AJ25" s="519"/>
      <c r="AK25" s="519"/>
      <c r="AL25" s="561"/>
      <c r="AM25" s="518">
        <v>11119614</v>
      </c>
      <c r="AN25" s="519"/>
      <c r="AO25" s="519"/>
      <c r="AP25" s="519"/>
      <c r="AQ25" s="519"/>
      <c r="AR25" s="561"/>
      <c r="AS25" s="518">
        <v>3054</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254108152</v>
      </c>
      <c r="BO25" s="431"/>
      <c r="BP25" s="431"/>
      <c r="BQ25" s="431"/>
      <c r="BR25" s="431"/>
      <c r="BS25" s="431"/>
      <c r="BT25" s="431"/>
      <c r="BU25" s="432"/>
      <c r="BV25" s="430">
        <v>254738257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174</v>
      </c>
      <c r="F26" s="497"/>
      <c r="G26" s="497"/>
      <c r="H26" s="497"/>
      <c r="I26" s="497"/>
      <c r="J26" s="497"/>
      <c r="K26" s="498"/>
      <c r="L26" s="518">
        <v>1</v>
      </c>
      <c r="M26" s="519"/>
      <c r="N26" s="519"/>
      <c r="O26" s="519"/>
      <c r="P26" s="561"/>
      <c r="Q26" s="518">
        <v>9400</v>
      </c>
      <c r="R26" s="519"/>
      <c r="S26" s="519"/>
      <c r="T26" s="519"/>
      <c r="U26" s="519"/>
      <c r="V26" s="561"/>
      <c r="W26" s="620"/>
      <c r="X26" s="608"/>
      <c r="Y26" s="609"/>
      <c r="Z26" s="517" t="s">
        <v>175</v>
      </c>
      <c r="AA26" s="630"/>
      <c r="AB26" s="630"/>
      <c r="AC26" s="630"/>
      <c r="AD26" s="630"/>
      <c r="AE26" s="630"/>
      <c r="AF26" s="630"/>
      <c r="AG26" s="631"/>
      <c r="AH26" s="518">
        <v>2708</v>
      </c>
      <c r="AI26" s="519"/>
      <c r="AJ26" s="519"/>
      <c r="AK26" s="519"/>
      <c r="AL26" s="561"/>
      <c r="AM26" s="518">
        <v>8516660</v>
      </c>
      <c r="AN26" s="519"/>
      <c r="AO26" s="519"/>
      <c r="AP26" s="519"/>
      <c r="AQ26" s="519"/>
      <c r="AR26" s="561"/>
      <c r="AS26" s="518">
        <v>3145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v>8759560</v>
      </c>
      <c r="BO26" s="468"/>
      <c r="BP26" s="468"/>
      <c r="BQ26" s="468"/>
      <c r="BR26" s="468"/>
      <c r="BS26" s="468"/>
      <c r="BT26" s="468"/>
      <c r="BU26" s="469"/>
      <c r="BV26" s="467">
        <v>8063007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177</v>
      </c>
      <c r="F27" s="497"/>
      <c r="G27" s="497"/>
      <c r="H27" s="497"/>
      <c r="I27" s="497"/>
      <c r="J27" s="497"/>
      <c r="K27" s="498"/>
      <c r="L27" s="518">
        <v>1</v>
      </c>
      <c r="M27" s="519"/>
      <c r="N27" s="519"/>
      <c r="O27" s="519"/>
      <c r="P27" s="561"/>
      <c r="Q27" s="518">
        <v>11790</v>
      </c>
      <c r="R27" s="519"/>
      <c r="S27" s="519"/>
      <c r="T27" s="519"/>
      <c r="U27" s="519"/>
      <c r="V27" s="561"/>
      <c r="W27" s="620"/>
      <c r="X27" s="608"/>
      <c r="Y27" s="609"/>
      <c r="Z27" s="517" t="s">
        <v>178</v>
      </c>
      <c r="AA27" s="497"/>
      <c r="AB27" s="497"/>
      <c r="AC27" s="497"/>
      <c r="AD27" s="497"/>
      <c r="AE27" s="497"/>
      <c r="AF27" s="497"/>
      <c r="AG27" s="498"/>
      <c r="AH27" s="518">
        <v>15656</v>
      </c>
      <c r="AI27" s="519"/>
      <c r="AJ27" s="519"/>
      <c r="AK27" s="519"/>
      <c r="AL27" s="561"/>
      <c r="AM27" s="518">
        <v>53096963</v>
      </c>
      <c r="AN27" s="519"/>
      <c r="AO27" s="519"/>
      <c r="AP27" s="519"/>
      <c r="AQ27" s="519"/>
      <c r="AR27" s="561"/>
      <c r="AS27" s="518">
        <v>3391</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111794508</v>
      </c>
      <c r="BO27" s="644"/>
      <c r="BP27" s="644"/>
      <c r="BQ27" s="644"/>
      <c r="BR27" s="644"/>
      <c r="BS27" s="644"/>
      <c r="BT27" s="644"/>
      <c r="BU27" s="645"/>
      <c r="BV27" s="643">
        <v>117293004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180</v>
      </c>
      <c r="F28" s="497"/>
      <c r="G28" s="497"/>
      <c r="H28" s="497"/>
      <c r="I28" s="497"/>
      <c r="J28" s="497"/>
      <c r="K28" s="498"/>
      <c r="L28" s="518">
        <v>1</v>
      </c>
      <c r="M28" s="519"/>
      <c r="N28" s="519"/>
      <c r="O28" s="519"/>
      <c r="P28" s="561"/>
      <c r="Q28" s="518">
        <v>10610</v>
      </c>
      <c r="R28" s="519"/>
      <c r="S28" s="519"/>
      <c r="T28" s="519"/>
      <c r="U28" s="519"/>
      <c r="V28" s="561"/>
      <c r="W28" s="620"/>
      <c r="X28" s="608"/>
      <c r="Y28" s="609"/>
      <c r="Z28" s="517" t="s">
        <v>181</v>
      </c>
      <c r="AA28" s="497"/>
      <c r="AB28" s="497"/>
      <c r="AC28" s="497"/>
      <c r="AD28" s="497"/>
      <c r="AE28" s="497"/>
      <c r="AF28" s="497"/>
      <c r="AG28" s="498"/>
      <c r="AH28" s="518" t="s">
        <v>182</v>
      </c>
      <c r="AI28" s="519"/>
      <c r="AJ28" s="519"/>
      <c r="AK28" s="519"/>
      <c r="AL28" s="561"/>
      <c r="AM28" s="518" t="s">
        <v>128</v>
      </c>
      <c r="AN28" s="519"/>
      <c r="AO28" s="519"/>
      <c r="AP28" s="519"/>
      <c r="AQ28" s="519"/>
      <c r="AR28" s="561"/>
      <c r="AS28" s="518" t="s">
        <v>128</v>
      </c>
      <c r="AT28" s="519"/>
      <c r="AU28" s="519"/>
      <c r="AV28" s="519"/>
      <c r="AW28" s="519"/>
      <c r="AX28" s="520"/>
      <c r="AY28" s="646" t="s">
        <v>183</v>
      </c>
      <c r="AZ28" s="647"/>
      <c r="BA28" s="647"/>
      <c r="BB28" s="648"/>
      <c r="BC28" s="427" t="s">
        <v>49</v>
      </c>
      <c r="BD28" s="428"/>
      <c r="BE28" s="428"/>
      <c r="BF28" s="428"/>
      <c r="BG28" s="428"/>
      <c r="BH28" s="428"/>
      <c r="BI28" s="428"/>
      <c r="BJ28" s="428"/>
      <c r="BK28" s="428"/>
      <c r="BL28" s="428"/>
      <c r="BM28" s="429"/>
      <c r="BN28" s="430">
        <v>7964885</v>
      </c>
      <c r="BO28" s="431"/>
      <c r="BP28" s="431"/>
      <c r="BQ28" s="431"/>
      <c r="BR28" s="431"/>
      <c r="BS28" s="431"/>
      <c r="BT28" s="431"/>
      <c r="BU28" s="432"/>
      <c r="BV28" s="430">
        <v>21690393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184</v>
      </c>
      <c r="F29" s="497"/>
      <c r="G29" s="497"/>
      <c r="H29" s="497"/>
      <c r="I29" s="497"/>
      <c r="J29" s="497"/>
      <c r="K29" s="498"/>
      <c r="L29" s="518">
        <v>84</v>
      </c>
      <c r="M29" s="519"/>
      <c r="N29" s="519"/>
      <c r="O29" s="519"/>
      <c r="P29" s="561"/>
      <c r="Q29" s="518">
        <v>9530</v>
      </c>
      <c r="R29" s="519"/>
      <c r="S29" s="519"/>
      <c r="T29" s="519"/>
      <c r="U29" s="519"/>
      <c r="V29" s="561"/>
      <c r="W29" s="621"/>
      <c r="X29" s="622"/>
      <c r="Y29" s="623"/>
      <c r="Z29" s="517" t="s">
        <v>185</v>
      </c>
      <c r="AA29" s="497"/>
      <c r="AB29" s="497"/>
      <c r="AC29" s="497"/>
      <c r="AD29" s="497"/>
      <c r="AE29" s="497"/>
      <c r="AF29" s="497"/>
      <c r="AG29" s="498"/>
      <c r="AH29" s="518">
        <v>37063</v>
      </c>
      <c r="AI29" s="519"/>
      <c r="AJ29" s="519"/>
      <c r="AK29" s="519"/>
      <c r="AL29" s="561"/>
      <c r="AM29" s="518">
        <v>119822582</v>
      </c>
      <c r="AN29" s="519"/>
      <c r="AO29" s="519"/>
      <c r="AP29" s="519"/>
      <c r="AQ29" s="519"/>
      <c r="AR29" s="561"/>
      <c r="AS29" s="518">
        <v>3233</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t="s">
        <v>182</v>
      </c>
      <c r="BO29" s="468"/>
      <c r="BP29" s="468"/>
      <c r="BQ29" s="468"/>
      <c r="BR29" s="468"/>
      <c r="BS29" s="468"/>
      <c r="BT29" s="468"/>
      <c r="BU29" s="469"/>
      <c r="BV29" s="467" t="s">
        <v>128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51</v>
      </c>
      <c r="BD30" s="641"/>
      <c r="BE30" s="641"/>
      <c r="BF30" s="641"/>
      <c r="BG30" s="641"/>
      <c r="BH30" s="641"/>
      <c r="BI30" s="641"/>
      <c r="BJ30" s="641"/>
      <c r="BK30" s="641"/>
      <c r="BL30" s="641"/>
      <c r="BM30" s="642"/>
      <c r="BN30" s="643">
        <v>16740058</v>
      </c>
      <c r="BO30" s="644"/>
      <c r="BP30" s="644"/>
      <c r="BQ30" s="644"/>
      <c r="BR30" s="644"/>
      <c r="BS30" s="644"/>
      <c r="BT30" s="644"/>
      <c r="BU30" s="645"/>
      <c r="BV30" s="643">
        <v>14529504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10</v>
      </c>
      <c r="V34" s="656"/>
      <c r="W34" s="657" t="str">
        <f>IF('各会計、関係団体の財政状況及び健全化判断比率'!B28="","",'各会計、関係団体の財政状況及び健全化判断比率'!B28)</f>
        <v>国民健康保険事業費会計</v>
      </c>
      <c r="X34" s="657"/>
      <c r="Y34" s="657"/>
      <c r="Z34" s="657"/>
      <c r="AA34" s="657"/>
      <c r="AB34" s="657"/>
      <c r="AC34" s="657"/>
      <c r="AD34" s="657"/>
      <c r="AE34" s="657"/>
      <c r="AF34" s="657"/>
      <c r="AG34" s="657"/>
      <c r="AH34" s="657"/>
      <c r="AI34" s="657"/>
      <c r="AJ34" s="657"/>
      <c r="AK34" s="657"/>
      <c r="AL34" s="214"/>
      <c r="AM34" s="656">
        <f>IF(AO34="","",MAX(C34:D43,U34:V43)+1)</f>
        <v>14</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21</v>
      </c>
      <c r="BF34" s="656"/>
      <c r="BG34" s="657" t="str">
        <f>IF('各会計、関係団体の財政状況及び健全化判断比率'!B39="","",'各会計、関係団体の財政状況及び健全化判断比率'!B39)</f>
        <v>港湾整備事業費会計</v>
      </c>
      <c r="BH34" s="657"/>
      <c r="BI34" s="657"/>
      <c r="BJ34" s="657"/>
      <c r="BK34" s="657"/>
      <c r="BL34" s="657"/>
      <c r="BM34" s="657"/>
      <c r="BN34" s="657"/>
      <c r="BO34" s="657"/>
      <c r="BP34" s="657"/>
      <c r="BQ34" s="657"/>
      <c r="BR34" s="657"/>
      <c r="BS34" s="657"/>
      <c r="BT34" s="657"/>
      <c r="BU34" s="657"/>
      <c r="BV34" s="214"/>
      <c r="BW34" s="656">
        <f>IF(BY34="","",MAX(C34:D43,U34:V43,AM34:AN43,BE34:BF43)+1)</f>
        <v>25</v>
      </c>
      <c r="BX34" s="656"/>
      <c r="BY34" s="657" t="str">
        <f>IF('各会計、関係団体の財政状況及び健全化判断比率'!B68="","",'各会計、関係団体の財政状況及び健全化判断比率'!B68)</f>
        <v>神奈川県内広域水道企業団（水道用水供給事業会計）</v>
      </c>
      <c r="BZ34" s="657"/>
      <c r="CA34" s="657"/>
      <c r="CB34" s="657"/>
      <c r="CC34" s="657"/>
      <c r="CD34" s="657"/>
      <c r="CE34" s="657"/>
      <c r="CF34" s="657"/>
      <c r="CG34" s="657"/>
      <c r="CH34" s="657"/>
      <c r="CI34" s="657"/>
      <c r="CJ34" s="657"/>
      <c r="CK34" s="657"/>
      <c r="CL34" s="657"/>
      <c r="CM34" s="657"/>
      <c r="CN34" s="214"/>
      <c r="CO34" s="656">
        <f>IF(CQ34="","",MAX(C34:D43,U34:V43,AM34:AN43,BE34:BF43,BW34:BX43)+1)</f>
        <v>28</v>
      </c>
      <c r="CP34" s="656"/>
      <c r="CQ34" s="657" t="str">
        <f>IF('各会計、関係団体の財政状況及び健全化判断比率'!BS7="","",'各会計、関係団体の財政状況及び健全化判断比率'!BS7)</f>
        <v>公益財団法人横浜市男女共同参画推進協会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市債金会計</v>
      </c>
      <c r="F35" s="657"/>
      <c r="G35" s="657"/>
      <c r="H35" s="657"/>
      <c r="I35" s="657"/>
      <c r="J35" s="657"/>
      <c r="K35" s="657"/>
      <c r="L35" s="657"/>
      <c r="M35" s="657"/>
      <c r="N35" s="657"/>
      <c r="O35" s="657"/>
      <c r="P35" s="657"/>
      <c r="Q35" s="657"/>
      <c r="R35" s="657"/>
      <c r="S35" s="657"/>
      <c r="T35" s="214"/>
      <c r="U35" s="656">
        <f>IF(W35="","",U34+1)</f>
        <v>11</v>
      </c>
      <c r="V35" s="656"/>
      <c r="W35" s="657" t="str">
        <f>IF('各会計、関係団体の財政状況及び健全化判断比率'!B29="","",'各会計、関係団体の財政状況及び健全化判断比率'!B29)</f>
        <v>介護保険事業費会計</v>
      </c>
      <c r="X35" s="657"/>
      <c r="Y35" s="657"/>
      <c r="Z35" s="657"/>
      <c r="AA35" s="657"/>
      <c r="AB35" s="657"/>
      <c r="AC35" s="657"/>
      <c r="AD35" s="657"/>
      <c r="AE35" s="657"/>
      <c r="AF35" s="657"/>
      <c r="AG35" s="657"/>
      <c r="AH35" s="657"/>
      <c r="AI35" s="657"/>
      <c r="AJ35" s="657"/>
      <c r="AK35" s="657"/>
      <c r="AL35" s="214"/>
      <c r="AM35" s="656">
        <f t="shared" ref="AM35:AM43" si="0">IF(AO35="","",AM34+1)</f>
        <v>15</v>
      </c>
      <c r="AN35" s="656"/>
      <c r="AO35" s="657" t="str">
        <f>IF('各会計、関係団体の財政状況及び健全化判断比率'!B33="","",'各会計、関係団体の財政状況及び健全化判断比率'!B33)</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22</v>
      </c>
      <c r="BF35" s="656"/>
      <c r="BG35" s="657" t="str">
        <f>IF('各会計、関係団体の財政状況及び健全化判断比率'!B40="","",'各会計、関係団体の財政状況及び健全化判断比率'!B40)</f>
        <v>中央卸売市場費会計</v>
      </c>
      <c r="BH35" s="657"/>
      <c r="BI35" s="657"/>
      <c r="BJ35" s="657"/>
      <c r="BK35" s="657"/>
      <c r="BL35" s="657"/>
      <c r="BM35" s="657"/>
      <c r="BN35" s="657"/>
      <c r="BO35" s="657"/>
      <c r="BP35" s="657"/>
      <c r="BQ35" s="657"/>
      <c r="BR35" s="657"/>
      <c r="BS35" s="657"/>
      <c r="BT35" s="657"/>
      <c r="BU35" s="657"/>
      <c r="BV35" s="214"/>
      <c r="BW35" s="656">
        <f t="shared" ref="BW35:BW43" si="2">IF(BY35="","",BW34+1)</f>
        <v>26</v>
      </c>
      <c r="BX35" s="656"/>
      <c r="BY35" s="657" t="str">
        <f>IF('各会計、関係団体の財政状況及び健全化判断比率'!B69="","",'各会計、関係団体の財政状況及び健全化判断比率'!B69)</f>
        <v>神奈川県後期高齢者医療広域連合（一般会計）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29</v>
      </c>
      <c r="CP35" s="656"/>
      <c r="CQ35" s="657" t="str">
        <f>IF('各会計、関係団体の財政状況及び健全化判断比率'!BS8="","",'各会計、関係団体の財政状況及び健全化判断比率'!BS8)</f>
        <v>公益財団法人横浜市国際交流協会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母子父子寡婦福祉資金会計</v>
      </c>
      <c r="F36" s="657"/>
      <c r="G36" s="657"/>
      <c r="H36" s="657"/>
      <c r="I36" s="657"/>
      <c r="J36" s="657"/>
      <c r="K36" s="657"/>
      <c r="L36" s="657"/>
      <c r="M36" s="657"/>
      <c r="N36" s="657"/>
      <c r="O36" s="657"/>
      <c r="P36" s="657"/>
      <c r="Q36" s="657"/>
      <c r="R36" s="657"/>
      <c r="S36" s="657"/>
      <c r="T36" s="214"/>
      <c r="U36" s="656">
        <f t="shared" ref="U36:U43" si="4">IF(W36="","",U35+1)</f>
        <v>12</v>
      </c>
      <c r="V36" s="656"/>
      <c r="W36" s="657" t="str">
        <f>IF('各会計、関係団体の財政状況及び健全化判断比率'!B30="","",'各会計、関係団体の財政状況及び健全化判断比率'!B30)</f>
        <v>後期高齢者医療事業費会計</v>
      </c>
      <c r="X36" s="657"/>
      <c r="Y36" s="657"/>
      <c r="Z36" s="657"/>
      <c r="AA36" s="657"/>
      <c r="AB36" s="657"/>
      <c r="AC36" s="657"/>
      <c r="AD36" s="657"/>
      <c r="AE36" s="657"/>
      <c r="AF36" s="657"/>
      <c r="AG36" s="657"/>
      <c r="AH36" s="657"/>
      <c r="AI36" s="657"/>
      <c r="AJ36" s="657"/>
      <c r="AK36" s="657"/>
      <c r="AL36" s="214"/>
      <c r="AM36" s="656">
        <f t="shared" si="0"/>
        <v>16</v>
      </c>
      <c r="AN36" s="656"/>
      <c r="AO36" s="657" t="str">
        <f>IF('各会計、関係団体の財政状況及び健全化判断比率'!B34="","",'各会計、関係団体の財政状況及び健全化判断比率'!B34)</f>
        <v>自動車事業会計</v>
      </c>
      <c r="AP36" s="657"/>
      <c r="AQ36" s="657"/>
      <c r="AR36" s="657"/>
      <c r="AS36" s="657"/>
      <c r="AT36" s="657"/>
      <c r="AU36" s="657"/>
      <c r="AV36" s="657"/>
      <c r="AW36" s="657"/>
      <c r="AX36" s="657"/>
      <c r="AY36" s="657"/>
      <c r="AZ36" s="657"/>
      <c r="BA36" s="657"/>
      <c r="BB36" s="657"/>
      <c r="BC36" s="657"/>
      <c r="BD36" s="214"/>
      <c r="BE36" s="656">
        <f t="shared" si="1"/>
        <v>23</v>
      </c>
      <c r="BF36" s="656"/>
      <c r="BG36" s="657" t="str">
        <f>IF('各会計、関係団体の財政状況及び健全化判断比率'!B41="","",'各会計、関係団体の財政状況及び健全化判断比率'!B41)</f>
        <v>中央と畜場費会計</v>
      </c>
      <c r="BH36" s="657"/>
      <c r="BI36" s="657"/>
      <c r="BJ36" s="657"/>
      <c r="BK36" s="657"/>
      <c r="BL36" s="657"/>
      <c r="BM36" s="657"/>
      <c r="BN36" s="657"/>
      <c r="BO36" s="657"/>
      <c r="BP36" s="657"/>
      <c r="BQ36" s="657"/>
      <c r="BR36" s="657"/>
      <c r="BS36" s="657"/>
      <c r="BT36" s="657"/>
      <c r="BU36" s="657"/>
      <c r="BV36" s="214"/>
      <c r="BW36" s="656">
        <f t="shared" si="2"/>
        <v>27</v>
      </c>
      <c r="BX36" s="656"/>
      <c r="BY36" s="657" t="str">
        <f>IF('各会計、関係団体の財政状況及び健全化判断比率'!B70="","",'各会計、関係団体の財政状況及び健全化判断比率'!B70)</f>
        <v>神奈川県後期高齢者医療広域連合（後期高齢者医療特別会計）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f t="shared" si="3"/>
        <v>30</v>
      </c>
      <c r="CP36" s="656"/>
      <c r="CQ36" s="657" t="str">
        <f>IF('各会計、関係団体の財政状況及び健全化判断比率'!BS9="","",'各会計、関係団体の財政状況及び健全化判断比率'!BS9)</f>
        <v>公益財団法人横浜市スポーツ協会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f>IF(E37="","",C36+1)</f>
        <v>4</v>
      </c>
      <c r="D37" s="656"/>
      <c r="E37" s="657" t="str">
        <f>IF('各会計、関係団体の財政状況及び健全化判断比率'!B10="","",'各会計、関係団体の財政状況及び健全化判断比率'!B10)</f>
        <v>勤労者福祉共済事業費会計</v>
      </c>
      <c r="F37" s="657"/>
      <c r="G37" s="657"/>
      <c r="H37" s="657"/>
      <c r="I37" s="657"/>
      <c r="J37" s="657"/>
      <c r="K37" s="657"/>
      <c r="L37" s="657"/>
      <c r="M37" s="657"/>
      <c r="N37" s="657"/>
      <c r="O37" s="657"/>
      <c r="P37" s="657"/>
      <c r="Q37" s="657"/>
      <c r="R37" s="657"/>
      <c r="S37" s="657"/>
      <c r="T37" s="214"/>
      <c r="U37" s="656">
        <f t="shared" si="4"/>
        <v>13</v>
      </c>
      <c r="V37" s="656"/>
      <c r="W37" s="657" t="str">
        <f>IF('各会計、関係団体の財政状況及び健全化判断比率'!B31="","",'各会計、関係団体の財政状況及び健全化判断比率'!B31)</f>
        <v>自動車駐車場事業費会計</v>
      </c>
      <c r="X37" s="657"/>
      <c r="Y37" s="657"/>
      <c r="Z37" s="657"/>
      <c r="AA37" s="657"/>
      <c r="AB37" s="657"/>
      <c r="AC37" s="657"/>
      <c r="AD37" s="657"/>
      <c r="AE37" s="657"/>
      <c r="AF37" s="657"/>
      <c r="AG37" s="657"/>
      <c r="AH37" s="657"/>
      <c r="AI37" s="657"/>
      <c r="AJ37" s="657"/>
      <c r="AK37" s="657"/>
      <c r="AL37" s="214"/>
      <c r="AM37" s="656">
        <f t="shared" si="0"/>
        <v>17</v>
      </c>
      <c r="AN37" s="656"/>
      <c r="AO37" s="657" t="str">
        <f>IF('各会計、関係団体の財政状況及び健全化判断比率'!B35="","",'各会計、関係団体の財政状況及び健全化判断比率'!B35)</f>
        <v>高速鉄道事業会計</v>
      </c>
      <c r="AP37" s="657"/>
      <c r="AQ37" s="657"/>
      <c r="AR37" s="657"/>
      <c r="AS37" s="657"/>
      <c r="AT37" s="657"/>
      <c r="AU37" s="657"/>
      <c r="AV37" s="657"/>
      <c r="AW37" s="657"/>
      <c r="AX37" s="657"/>
      <c r="AY37" s="657"/>
      <c r="AZ37" s="657"/>
      <c r="BA37" s="657"/>
      <c r="BB37" s="657"/>
      <c r="BC37" s="657"/>
      <c r="BD37" s="214"/>
      <c r="BE37" s="656">
        <f t="shared" si="1"/>
        <v>24</v>
      </c>
      <c r="BF37" s="656"/>
      <c r="BG37" s="657" t="str">
        <f>IF('各会計、関係団体の財政状況及び健全化判断比率'!B42="","",'各会計、関係団体の財政状況及び健全化判断比率'!B42)</f>
        <v>風力発電事業費会計</v>
      </c>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31</v>
      </c>
      <c r="CP37" s="656"/>
      <c r="CQ37" s="657" t="str">
        <f>IF('各会計、関係団体の財政状況及び健全化判断比率'!BS10="","",'各会計、関係団体の財政状況及び健全化判断比率'!BS10)</f>
        <v>公益財団法人横浜市芸術文化振興財団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f t="shared" ref="C38:C43" si="5">IF(E38="","",C37+1)</f>
        <v>5</v>
      </c>
      <c r="D38" s="656"/>
      <c r="E38" s="657" t="str">
        <f>IF('各会計、関係団体の財政状況及び健全化判断比率'!B11="","",'各会計、関係団体の財政状況及び健全化判断比率'!B11)</f>
        <v>公害被害者救済事業費会計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f t="shared" si="0"/>
        <v>18</v>
      </c>
      <c r="AN38" s="656"/>
      <c r="AO38" s="657" t="str">
        <f>IF('各会計、関係団体の財政状況及び健全化判断比率'!B36="","",'各会計、関係団体の財政状況及び健全化判断比率'!B36)</f>
        <v>下水道事業会計</v>
      </c>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32</v>
      </c>
      <c r="CP38" s="656"/>
      <c r="CQ38" s="657" t="str">
        <f>IF('各会計、関係団体の財政状況及び健全化判断比率'!BS11="","",'各会計、関係団体の財政状況及び健全化判断比率'!BS11)</f>
        <v>公益財団法人三溪園保勝会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f t="shared" si="5"/>
        <v>6</v>
      </c>
      <c r="D39" s="656"/>
      <c r="E39" s="657" t="str">
        <f>IF('各会計、関係団体の財政状況及び健全化判断比率'!B12="","",'各会計、関係団体の財政状況及び健全化判断比率'!B12)</f>
        <v>公共事業用地費会計</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f t="shared" si="0"/>
        <v>19</v>
      </c>
      <c r="AN39" s="656"/>
      <c r="AO39" s="657" t="str">
        <f>IF('各会計、関係団体の財政状況及び健全化判断比率'!B37="","",'各会計、関係団体の財政状況及び健全化判断比率'!B37)</f>
        <v>病院事業会計</v>
      </c>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33</v>
      </c>
      <c r="CP39" s="656"/>
      <c r="CQ39" s="657" t="str">
        <f>IF('各会計、関係団体の財政状況及び健全化判断比率'!BS12="","",'各会計、関係団体の財政状況及び健全化判断比率'!BS12)</f>
        <v>公益財団法人横浜観光コンベンション・ビューロー</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f t="shared" si="5"/>
        <v>7</v>
      </c>
      <c r="D40" s="656"/>
      <c r="E40" s="657" t="str">
        <f>IF('各会計、関係団体の財政状況及び健全化判断比率'!B13="","",'各会計、関係団体の財政状況及び健全化判断比率'!B13)</f>
        <v>新墓園事業費会計</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f t="shared" si="0"/>
        <v>20</v>
      </c>
      <c r="AN40" s="656"/>
      <c r="AO40" s="657" t="str">
        <f>IF('各会計、関係団体の財政状況及び健全化判断比率'!B38="","",'各会計、関係団体の財政状況及び健全化判断比率'!B38)</f>
        <v>埋立事業会計</v>
      </c>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34</v>
      </c>
      <c r="CP40" s="656"/>
      <c r="CQ40" s="657" t="str">
        <f>IF('各会計、関係団体の財政状況及び健全化判断比率'!BS13="","",'各会計、関係団体の財政状況及び健全化判断比率'!BS13)</f>
        <v>株式会社横浜国際平和会議場</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f t="shared" si="5"/>
        <v>8</v>
      </c>
      <c r="D41" s="656"/>
      <c r="E41" s="657" t="str">
        <f>IF('各会計、関係団体の財政状況及び健全化判断比率'!B14="","",'各会計、関係団体の財政状況及び健全化判断比率'!B14)</f>
        <v>みどり保全創造事業費会計</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35</v>
      </c>
      <c r="CP41" s="656"/>
      <c r="CQ41" s="657" t="str">
        <f>IF('各会計、関係団体の財政状況及び健全化判断比率'!BS14="","",'各会計、関係団体の財政状況及び健全化判断比率'!BS14)</f>
        <v>公益財団法人木原記念横浜生命科学振興財団</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f t="shared" si="5"/>
        <v>9</v>
      </c>
      <c r="D42" s="656"/>
      <c r="E42" s="657" t="str">
        <f>IF('各会計、関係団体の財政状況及び健全化判断比率'!B15="","",'各会計、関係団体の財政状況及び健全化判断比率'!B15)</f>
        <v>市街地開発事業費会計</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36</v>
      </c>
      <c r="CP42" s="656"/>
      <c r="CQ42" s="657" t="str">
        <f>IF('各会計、関係団体の財政状況及び健全化判断比率'!BS15="","",'各会計、関係団体の財政状況及び健全化判断比率'!BS15)</f>
        <v>公益財団法人横浜企業経営支援財団</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37</v>
      </c>
      <c r="CP43" s="656"/>
      <c r="CQ43" s="657" t="str">
        <f>IF('各会計、関係団体の財政状況及び健全化判断比率'!BS16="","",'各会計、関係団体の財政状況及び健全化判断比率'!BS16)</f>
        <v>公益財団法人横浜市消費者協会</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gSkXF7jqicWD7Dq+gbhPWtctCjA625AVzYsUN5n6VVL2XbxUpnICWGQvpGLFOC7qJrhb2gkY/1Gn1bnzKDBF6A==" saltValue="32ZH3tgDY+VhY8oFqNvL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48" t="s">
        <v>576</v>
      </c>
      <c r="D34" s="1248"/>
      <c r="E34" s="1249"/>
      <c r="F34" s="32">
        <v>2.16</v>
      </c>
      <c r="G34" s="33">
        <v>3.49</v>
      </c>
      <c r="H34" s="33">
        <v>3.78</v>
      </c>
      <c r="I34" s="33">
        <v>4.3099999999999996</v>
      </c>
      <c r="J34" s="34">
        <v>4.46</v>
      </c>
      <c r="K34" s="22"/>
      <c r="L34" s="22"/>
      <c r="M34" s="22"/>
      <c r="N34" s="22"/>
      <c r="O34" s="22"/>
      <c r="P34" s="22"/>
    </row>
    <row r="35" spans="1:16" ht="39" customHeight="1" x14ac:dyDescent="0.2">
      <c r="A35" s="22"/>
      <c r="B35" s="35"/>
      <c r="C35" s="1242" t="s">
        <v>577</v>
      </c>
      <c r="D35" s="1243"/>
      <c r="E35" s="1244"/>
      <c r="F35" s="36">
        <v>2.9</v>
      </c>
      <c r="G35" s="37">
        <v>3.12</v>
      </c>
      <c r="H35" s="37">
        <v>2.46</v>
      </c>
      <c r="I35" s="37">
        <v>2.34</v>
      </c>
      <c r="J35" s="38">
        <v>2.34</v>
      </c>
      <c r="K35" s="22"/>
      <c r="L35" s="22"/>
      <c r="M35" s="22"/>
      <c r="N35" s="22"/>
      <c r="O35" s="22"/>
      <c r="P35" s="22"/>
    </row>
    <row r="36" spans="1:16" ht="39" customHeight="1" x14ac:dyDescent="0.2">
      <c r="A36" s="22"/>
      <c r="B36" s="35"/>
      <c r="C36" s="1242" t="s">
        <v>578</v>
      </c>
      <c r="D36" s="1243"/>
      <c r="E36" s="1244"/>
      <c r="F36" s="36">
        <v>0.64</v>
      </c>
      <c r="G36" s="37">
        <v>1.03</v>
      </c>
      <c r="H36" s="37">
        <v>0.9</v>
      </c>
      <c r="I36" s="37">
        <v>1.1200000000000001</v>
      </c>
      <c r="J36" s="38">
        <v>1.21</v>
      </c>
      <c r="K36" s="22"/>
      <c r="L36" s="22"/>
      <c r="M36" s="22"/>
      <c r="N36" s="22"/>
      <c r="O36" s="22"/>
      <c r="P36" s="22"/>
    </row>
    <row r="37" spans="1:16" ht="39" customHeight="1" x14ac:dyDescent="0.2">
      <c r="A37" s="22"/>
      <c r="B37" s="35"/>
      <c r="C37" s="1242" t="s">
        <v>579</v>
      </c>
      <c r="D37" s="1243"/>
      <c r="E37" s="1244"/>
      <c r="F37" s="36">
        <v>0.82</v>
      </c>
      <c r="G37" s="37">
        <v>0.86</v>
      </c>
      <c r="H37" s="37">
        <v>0.7</v>
      </c>
      <c r="I37" s="37">
        <v>0.68</v>
      </c>
      <c r="J37" s="38">
        <v>0.68</v>
      </c>
      <c r="K37" s="22"/>
      <c r="L37" s="22"/>
      <c r="M37" s="22"/>
      <c r="N37" s="22"/>
      <c r="O37" s="22"/>
      <c r="P37" s="22"/>
    </row>
    <row r="38" spans="1:16" ht="39" customHeight="1" x14ac:dyDescent="0.2">
      <c r="A38" s="22"/>
      <c r="B38" s="35"/>
      <c r="C38" s="1242" t="s">
        <v>580</v>
      </c>
      <c r="D38" s="1243"/>
      <c r="E38" s="1244"/>
      <c r="F38" s="36">
        <v>0.5</v>
      </c>
      <c r="G38" s="37">
        <v>0.55000000000000004</v>
      </c>
      <c r="H38" s="37">
        <v>0.52</v>
      </c>
      <c r="I38" s="37">
        <v>0.51</v>
      </c>
      <c r="J38" s="38">
        <v>0.47</v>
      </c>
      <c r="K38" s="22"/>
      <c r="L38" s="22"/>
      <c r="M38" s="22"/>
      <c r="N38" s="22"/>
      <c r="O38" s="22"/>
      <c r="P38" s="22"/>
    </row>
    <row r="39" spans="1:16" ht="39" customHeight="1" x14ac:dyDescent="0.2">
      <c r="A39" s="22"/>
      <c r="B39" s="35"/>
      <c r="C39" s="1242" t="s">
        <v>581</v>
      </c>
      <c r="D39" s="1243"/>
      <c r="E39" s="1244"/>
      <c r="F39" s="36">
        <v>0.74</v>
      </c>
      <c r="G39" s="37">
        <v>0.3</v>
      </c>
      <c r="H39" s="37">
        <v>0.77</v>
      </c>
      <c r="I39" s="37">
        <v>0.21</v>
      </c>
      <c r="J39" s="38">
        <v>0.44</v>
      </c>
      <c r="K39" s="22"/>
      <c r="L39" s="22"/>
      <c r="M39" s="22"/>
      <c r="N39" s="22"/>
      <c r="O39" s="22"/>
      <c r="P39" s="22"/>
    </row>
    <row r="40" spans="1:16" ht="39" customHeight="1" x14ac:dyDescent="0.2">
      <c r="A40" s="22"/>
      <c r="B40" s="35"/>
      <c r="C40" s="1242" t="s">
        <v>582</v>
      </c>
      <c r="D40" s="1243"/>
      <c r="E40" s="1244"/>
      <c r="F40" s="36">
        <v>0.55000000000000004</v>
      </c>
      <c r="G40" s="37">
        <v>1.3</v>
      </c>
      <c r="H40" s="37">
        <v>0.28999999999999998</v>
      </c>
      <c r="I40" s="37">
        <v>0.59</v>
      </c>
      <c r="J40" s="38">
        <v>0.44</v>
      </c>
      <c r="K40" s="22"/>
      <c r="L40" s="22"/>
      <c r="M40" s="22"/>
      <c r="N40" s="22"/>
      <c r="O40" s="22"/>
      <c r="P40" s="22"/>
    </row>
    <row r="41" spans="1:16" ht="39" customHeight="1" x14ac:dyDescent="0.2">
      <c r="A41" s="22"/>
      <c r="B41" s="35"/>
      <c r="C41" s="1242" t="s">
        <v>583</v>
      </c>
      <c r="D41" s="1243"/>
      <c r="E41" s="1244"/>
      <c r="F41" s="36">
        <v>1.44</v>
      </c>
      <c r="G41" s="37">
        <v>1.22</v>
      </c>
      <c r="H41" s="37">
        <v>1.4</v>
      </c>
      <c r="I41" s="37">
        <v>0.45</v>
      </c>
      <c r="J41" s="38">
        <v>0.34</v>
      </c>
      <c r="K41" s="22"/>
      <c r="L41" s="22"/>
      <c r="M41" s="22"/>
      <c r="N41" s="22"/>
      <c r="O41" s="22"/>
      <c r="P41" s="22"/>
    </row>
    <row r="42" spans="1:16" ht="39" customHeight="1" x14ac:dyDescent="0.2">
      <c r="A42" s="22"/>
      <c r="B42" s="39"/>
      <c r="C42" s="1242" t="s">
        <v>584</v>
      </c>
      <c r="D42" s="1243"/>
      <c r="E42" s="1244"/>
      <c r="F42" s="36" t="s">
        <v>527</v>
      </c>
      <c r="G42" s="37" t="s">
        <v>527</v>
      </c>
      <c r="H42" s="37" t="s">
        <v>527</v>
      </c>
      <c r="I42" s="37" t="s">
        <v>527</v>
      </c>
      <c r="J42" s="38" t="s">
        <v>527</v>
      </c>
      <c r="K42" s="22"/>
      <c r="L42" s="22"/>
      <c r="M42" s="22"/>
      <c r="N42" s="22"/>
      <c r="O42" s="22"/>
      <c r="P42" s="22"/>
    </row>
    <row r="43" spans="1:16" ht="39" customHeight="1" thickBot="1" x14ac:dyDescent="0.25">
      <c r="A43" s="22"/>
      <c r="B43" s="40"/>
      <c r="C43" s="1245" t="s">
        <v>585</v>
      </c>
      <c r="D43" s="1246"/>
      <c r="E43" s="1247"/>
      <c r="F43" s="41">
        <v>1.04</v>
      </c>
      <c r="G43" s="42">
        <v>0.88</v>
      </c>
      <c r="H43" s="42">
        <v>0.69</v>
      </c>
      <c r="I43" s="42">
        <v>0.57999999999999996</v>
      </c>
      <c r="J43" s="43">
        <v>0.77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ABeJFOO3F85KHpemAFGkp2QsHrHF/euckQxBjD0k96zLUPMX6z5Mlxe94kGY7vtJblnOvXYcyc2j7IaUxFJew==" saltValue="yv845CpsUnmJno1FzjJr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104527</v>
      </c>
      <c r="L45" s="60">
        <v>106090</v>
      </c>
      <c r="M45" s="60">
        <v>102444</v>
      </c>
      <c r="N45" s="60">
        <v>105495</v>
      </c>
      <c r="O45" s="61">
        <v>119475</v>
      </c>
      <c r="P45" s="48"/>
      <c r="Q45" s="48"/>
      <c r="R45" s="48"/>
      <c r="S45" s="48"/>
      <c r="T45" s="48"/>
      <c r="U45" s="48"/>
    </row>
    <row r="46" spans="1:21" ht="30.75" customHeight="1" x14ac:dyDescent="0.2">
      <c r="A46" s="48"/>
      <c r="B46" s="1252"/>
      <c r="C46" s="1253"/>
      <c r="D46" s="62"/>
      <c r="E46" s="1258" t="s">
        <v>13</v>
      </c>
      <c r="F46" s="1258"/>
      <c r="G46" s="1258"/>
      <c r="H46" s="1258"/>
      <c r="I46" s="1258"/>
      <c r="J46" s="1259"/>
      <c r="K46" s="63">
        <v>47442</v>
      </c>
      <c r="L46" s="64">
        <v>42139</v>
      </c>
      <c r="M46" s="64">
        <v>29184</v>
      </c>
      <c r="N46" s="64">
        <v>38039</v>
      </c>
      <c r="O46" s="65">
        <v>37686</v>
      </c>
      <c r="P46" s="48"/>
      <c r="Q46" s="48"/>
      <c r="R46" s="48"/>
      <c r="S46" s="48"/>
      <c r="T46" s="48"/>
      <c r="U46" s="48"/>
    </row>
    <row r="47" spans="1:21" ht="30.75" customHeight="1" x14ac:dyDescent="0.2">
      <c r="A47" s="48"/>
      <c r="B47" s="1252"/>
      <c r="C47" s="1253"/>
      <c r="D47" s="62"/>
      <c r="E47" s="1258" t="s">
        <v>14</v>
      </c>
      <c r="F47" s="1258"/>
      <c r="G47" s="1258"/>
      <c r="H47" s="1258"/>
      <c r="I47" s="1258"/>
      <c r="J47" s="1259"/>
      <c r="K47" s="63">
        <v>78757</v>
      </c>
      <c r="L47" s="64">
        <v>74182</v>
      </c>
      <c r="M47" s="64">
        <v>69842</v>
      </c>
      <c r="N47" s="64">
        <v>66507</v>
      </c>
      <c r="O47" s="65">
        <v>61378</v>
      </c>
      <c r="P47" s="48"/>
      <c r="Q47" s="48"/>
      <c r="R47" s="48"/>
      <c r="S47" s="48"/>
      <c r="T47" s="48"/>
      <c r="U47" s="48"/>
    </row>
    <row r="48" spans="1:21" ht="30.75" customHeight="1" x14ac:dyDescent="0.2">
      <c r="A48" s="48"/>
      <c r="B48" s="1252"/>
      <c r="C48" s="1253"/>
      <c r="D48" s="62"/>
      <c r="E48" s="1258" t="s">
        <v>15</v>
      </c>
      <c r="F48" s="1258"/>
      <c r="G48" s="1258"/>
      <c r="H48" s="1258"/>
      <c r="I48" s="1258"/>
      <c r="J48" s="1259"/>
      <c r="K48" s="63">
        <v>59166</v>
      </c>
      <c r="L48" s="64">
        <v>57351</v>
      </c>
      <c r="M48" s="64">
        <v>56443</v>
      </c>
      <c r="N48" s="64">
        <v>53308</v>
      </c>
      <c r="O48" s="65">
        <v>48636</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527</v>
      </c>
      <c r="L49" s="64" t="s">
        <v>527</v>
      </c>
      <c r="M49" s="64" t="s">
        <v>527</v>
      </c>
      <c r="N49" s="64" t="s">
        <v>527</v>
      </c>
      <c r="O49" s="65" t="s">
        <v>527</v>
      </c>
      <c r="P49" s="48"/>
      <c r="Q49" s="48"/>
      <c r="R49" s="48"/>
      <c r="S49" s="48"/>
      <c r="T49" s="48"/>
      <c r="U49" s="48"/>
    </row>
    <row r="50" spans="1:21" ht="30.75" customHeight="1" x14ac:dyDescent="0.2">
      <c r="A50" s="48"/>
      <c r="B50" s="1252"/>
      <c r="C50" s="1253"/>
      <c r="D50" s="62"/>
      <c r="E50" s="1258" t="s">
        <v>17</v>
      </c>
      <c r="F50" s="1258"/>
      <c r="G50" s="1258"/>
      <c r="H50" s="1258"/>
      <c r="I50" s="1258"/>
      <c r="J50" s="1259"/>
      <c r="K50" s="63">
        <v>1652</v>
      </c>
      <c r="L50" s="64">
        <v>1653</v>
      </c>
      <c r="M50" s="64">
        <v>1654</v>
      </c>
      <c r="N50" s="64">
        <v>1655</v>
      </c>
      <c r="O50" s="65">
        <v>2556</v>
      </c>
      <c r="P50" s="48"/>
      <c r="Q50" s="48"/>
      <c r="R50" s="48"/>
      <c r="S50" s="48"/>
      <c r="T50" s="48"/>
      <c r="U50" s="48"/>
    </row>
    <row r="51" spans="1:21" ht="30.75" customHeight="1" x14ac:dyDescent="0.2">
      <c r="A51" s="48"/>
      <c r="B51" s="1254"/>
      <c r="C51" s="1255"/>
      <c r="D51" s="66"/>
      <c r="E51" s="1258" t="s">
        <v>18</v>
      </c>
      <c r="F51" s="1258"/>
      <c r="G51" s="1258"/>
      <c r="H51" s="1258"/>
      <c r="I51" s="1258"/>
      <c r="J51" s="1259"/>
      <c r="K51" s="63">
        <v>0</v>
      </c>
      <c r="L51" s="64" t="s">
        <v>527</v>
      </c>
      <c r="M51" s="64" t="s">
        <v>527</v>
      </c>
      <c r="N51" s="64" t="s">
        <v>527</v>
      </c>
      <c r="O51" s="65" t="s">
        <v>527</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178901</v>
      </c>
      <c r="L52" s="64">
        <v>179633</v>
      </c>
      <c r="M52" s="64">
        <v>179831</v>
      </c>
      <c r="N52" s="64">
        <v>183591</v>
      </c>
      <c r="O52" s="65">
        <v>175855</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112643</v>
      </c>
      <c r="L53" s="69">
        <v>101782</v>
      </c>
      <c r="M53" s="69">
        <v>79736</v>
      </c>
      <c r="N53" s="69">
        <v>81413</v>
      </c>
      <c r="O53" s="70">
        <v>93876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66" t="s">
        <v>26</v>
      </c>
      <c r="C57" s="1267"/>
      <c r="D57" s="1270" t="s">
        <v>27</v>
      </c>
      <c r="E57" s="1271"/>
      <c r="F57" s="1271"/>
      <c r="G57" s="1271"/>
      <c r="H57" s="1271"/>
      <c r="I57" s="1271"/>
      <c r="J57" s="1272"/>
      <c r="K57" s="83">
        <v>108152</v>
      </c>
      <c r="L57" s="84">
        <v>100786</v>
      </c>
      <c r="M57" s="84">
        <v>91390</v>
      </c>
      <c r="N57" s="84">
        <v>98140</v>
      </c>
      <c r="O57" s="85">
        <v>128350</v>
      </c>
    </row>
    <row r="58" spans="1:21" ht="31.5" customHeight="1" thickBot="1" x14ac:dyDescent="0.25">
      <c r="B58" s="1268"/>
      <c r="C58" s="1269"/>
      <c r="D58" s="1273" t="s">
        <v>28</v>
      </c>
      <c r="E58" s="1274"/>
      <c r="F58" s="1274"/>
      <c r="G58" s="1274"/>
      <c r="H58" s="1274"/>
      <c r="I58" s="1274"/>
      <c r="J58" s="1275"/>
      <c r="K58" s="86">
        <v>385974</v>
      </c>
      <c r="L58" s="87">
        <v>387531</v>
      </c>
      <c r="M58" s="87">
        <v>382960</v>
      </c>
      <c r="N58" s="87">
        <v>410840</v>
      </c>
      <c r="O58" s="88">
        <v>419943</v>
      </c>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YJKxcPYG3NJc9Ba4FFtHc2lYTZ3y0ty/aNq3VWQ0XFGfrS1YCYDPBWVs/jV9+AQ84vCob9Pp8xeGLTsJdnig==" saltValue="uoVDRtl7ICCSe1Bknp41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76" t="s">
        <v>31</v>
      </c>
      <c r="C41" s="1277"/>
      <c r="D41" s="102"/>
      <c r="E41" s="1282" t="s">
        <v>32</v>
      </c>
      <c r="F41" s="1282"/>
      <c r="G41" s="1282"/>
      <c r="H41" s="1283"/>
      <c r="I41" s="103">
        <v>2598085</v>
      </c>
      <c r="J41" s="104">
        <v>2587859</v>
      </c>
      <c r="K41" s="104">
        <v>2599222</v>
      </c>
      <c r="L41" s="104">
        <v>2639495</v>
      </c>
      <c r="M41" s="105">
        <v>2671095</v>
      </c>
    </row>
    <row r="42" spans="2:13" ht="27.75" customHeight="1" x14ac:dyDescent="0.2">
      <c r="B42" s="1278"/>
      <c r="C42" s="1279"/>
      <c r="D42" s="106"/>
      <c r="E42" s="1284" t="s">
        <v>33</v>
      </c>
      <c r="F42" s="1284"/>
      <c r="G42" s="1284"/>
      <c r="H42" s="1285"/>
      <c r="I42" s="107">
        <v>12603</v>
      </c>
      <c r="J42" s="108">
        <v>11072</v>
      </c>
      <c r="K42" s="108">
        <v>27605</v>
      </c>
      <c r="L42" s="108">
        <v>41831</v>
      </c>
      <c r="M42" s="109">
        <v>95988</v>
      </c>
    </row>
    <row r="43" spans="2:13" ht="27.75" customHeight="1" x14ac:dyDescent="0.2">
      <c r="B43" s="1278"/>
      <c r="C43" s="1279"/>
      <c r="D43" s="106"/>
      <c r="E43" s="1284" t="s">
        <v>34</v>
      </c>
      <c r="F43" s="1284"/>
      <c r="G43" s="1284"/>
      <c r="H43" s="1285"/>
      <c r="I43" s="107">
        <v>601221</v>
      </c>
      <c r="J43" s="108">
        <v>572183</v>
      </c>
      <c r="K43" s="108">
        <v>552351</v>
      </c>
      <c r="L43" s="108">
        <v>520361</v>
      </c>
      <c r="M43" s="109">
        <v>493202</v>
      </c>
    </row>
    <row r="44" spans="2:13" ht="27.75" customHeight="1" x14ac:dyDescent="0.2">
      <c r="B44" s="1278"/>
      <c r="C44" s="1279"/>
      <c r="D44" s="106"/>
      <c r="E44" s="1284" t="s">
        <v>35</v>
      </c>
      <c r="F44" s="1284"/>
      <c r="G44" s="1284"/>
      <c r="H44" s="1285"/>
      <c r="I44" s="107">
        <v>983</v>
      </c>
      <c r="J44" s="108">
        <v>590</v>
      </c>
      <c r="K44" s="108">
        <v>296</v>
      </c>
      <c r="L44" s="108">
        <v>105</v>
      </c>
      <c r="M44" s="109" t="s">
        <v>527</v>
      </c>
    </row>
    <row r="45" spans="2:13" ht="27.75" customHeight="1" x14ac:dyDescent="0.2">
      <c r="B45" s="1278"/>
      <c r="C45" s="1279"/>
      <c r="D45" s="106"/>
      <c r="E45" s="1284" t="s">
        <v>36</v>
      </c>
      <c r="F45" s="1284"/>
      <c r="G45" s="1284"/>
      <c r="H45" s="1285"/>
      <c r="I45" s="107">
        <v>146890</v>
      </c>
      <c r="J45" s="108">
        <v>143758</v>
      </c>
      <c r="K45" s="108">
        <v>227722</v>
      </c>
      <c r="L45" s="108">
        <v>207077</v>
      </c>
      <c r="M45" s="109">
        <v>204782</v>
      </c>
    </row>
    <row r="46" spans="2:13" ht="27.75" customHeight="1" x14ac:dyDescent="0.2">
      <c r="B46" s="1278"/>
      <c r="C46" s="1279"/>
      <c r="D46" s="110"/>
      <c r="E46" s="1284" t="s">
        <v>37</v>
      </c>
      <c r="F46" s="1284"/>
      <c r="G46" s="1284"/>
      <c r="H46" s="1285"/>
      <c r="I46" s="107">
        <v>70388</v>
      </c>
      <c r="J46" s="108">
        <v>64639</v>
      </c>
      <c r="K46" s="108">
        <v>57500</v>
      </c>
      <c r="L46" s="108">
        <v>50501</v>
      </c>
      <c r="M46" s="109">
        <v>38574</v>
      </c>
    </row>
    <row r="47" spans="2:13" ht="27.75" customHeight="1" x14ac:dyDescent="0.2">
      <c r="B47" s="1278"/>
      <c r="C47" s="1279"/>
      <c r="D47" s="111"/>
      <c r="E47" s="1286" t="s">
        <v>38</v>
      </c>
      <c r="F47" s="1287"/>
      <c r="G47" s="1287"/>
      <c r="H47" s="1288"/>
      <c r="I47" s="107" t="s">
        <v>527</v>
      </c>
      <c r="J47" s="108" t="s">
        <v>527</v>
      </c>
      <c r="K47" s="108" t="s">
        <v>527</v>
      </c>
      <c r="L47" s="108" t="s">
        <v>527</v>
      </c>
      <c r="M47" s="109" t="s">
        <v>527</v>
      </c>
    </row>
    <row r="48" spans="2:13" ht="27.75" customHeight="1" x14ac:dyDescent="0.2">
      <c r="B48" s="1278"/>
      <c r="C48" s="1279"/>
      <c r="D48" s="106"/>
      <c r="E48" s="1284" t="s">
        <v>39</v>
      </c>
      <c r="F48" s="1284"/>
      <c r="G48" s="1284"/>
      <c r="H48" s="1285"/>
      <c r="I48" s="107" t="s">
        <v>527</v>
      </c>
      <c r="J48" s="108" t="s">
        <v>527</v>
      </c>
      <c r="K48" s="108" t="s">
        <v>527</v>
      </c>
      <c r="L48" s="108" t="s">
        <v>527</v>
      </c>
      <c r="M48" s="109" t="s">
        <v>527</v>
      </c>
    </row>
    <row r="49" spans="2:13" ht="27.75" customHeight="1" x14ac:dyDescent="0.2">
      <c r="B49" s="1280"/>
      <c r="C49" s="1281"/>
      <c r="D49" s="106"/>
      <c r="E49" s="1284" t="s">
        <v>40</v>
      </c>
      <c r="F49" s="1284"/>
      <c r="G49" s="1284"/>
      <c r="H49" s="1285"/>
      <c r="I49" s="107" t="s">
        <v>527</v>
      </c>
      <c r="J49" s="108" t="s">
        <v>527</v>
      </c>
      <c r="K49" s="108" t="s">
        <v>527</v>
      </c>
      <c r="L49" s="108" t="s">
        <v>527</v>
      </c>
      <c r="M49" s="109" t="s">
        <v>527</v>
      </c>
    </row>
    <row r="50" spans="2:13" ht="27.75" customHeight="1" x14ac:dyDescent="0.2">
      <c r="B50" s="1289" t="s">
        <v>41</v>
      </c>
      <c r="C50" s="1290"/>
      <c r="D50" s="112"/>
      <c r="E50" s="1284" t="s">
        <v>42</v>
      </c>
      <c r="F50" s="1284"/>
      <c r="G50" s="1284"/>
      <c r="H50" s="1285"/>
      <c r="I50" s="107">
        <v>139041</v>
      </c>
      <c r="J50" s="108">
        <v>132395</v>
      </c>
      <c r="K50" s="108">
        <v>155643</v>
      </c>
      <c r="L50" s="108">
        <v>182347</v>
      </c>
      <c r="M50" s="109">
        <v>181000</v>
      </c>
    </row>
    <row r="51" spans="2:13" ht="27.75" customHeight="1" x14ac:dyDescent="0.2">
      <c r="B51" s="1278"/>
      <c r="C51" s="1279"/>
      <c r="D51" s="106"/>
      <c r="E51" s="1284" t="s">
        <v>43</v>
      </c>
      <c r="F51" s="1284"/>
      <c r="G51" s="1284"/>
      <c r="H51" s="1285"/>
      <c r="I51" s="107">
        <v>646672</v>
      </c>
      <c r="J51" s="108">
        <v>706008</v>
      </c>
      <c r="K51" s="108">
        <v>715000</v>
      </c>
      <c r="L51" s="108">
        <v>746716</v>
      </c>
      <c r="M51" s="109">
        <v>777314</v>
      </c>
    </row>
    <row r="52" spans="2:13" ht="27.75" customHeight="1" x14ac:dyDescent="0.2">
      <c r="B52" s="1280"/>
      <c r="C52" s="1281"/>
      <c r="D52" s="106"/>
      <c r="E52" s="1284" t="s">
        <v>44</v>
      </c>
      <c r="F52" s="1284"/>
      <c r="G52" s="1284"/>
      <c r="H52" s="1285"/>
      <c r="I52" s="107">
        <v>1406770</v>
      </c>
      <c r="J52" s="108">
        <v>1403720</v>
      </c>
      <c r="K52" s="108">
        <v>1392552</v>
      </c>
      <c r="L52" s="108">
        <v>1377858</v>
      </c>
      <c r="M52" s="109">
        <v>1367852</v>
      </c>
    </row>
    <row r="53" spans="2:13" ht="27.75" customHeight="1" thickBot="1" x14ac:dyDescent="0.25">
      <c r="B53" s="1291" t="s">
        <v>45</v>
      </c>
      <c r="C53" s="1292"/>
      <c r="D53" s="113"/>
      <c r="E53" s="1293" t="s">
        <v>46</v>
      </c>
      <c r="F53" s="1293"/>
      <c r="G53" s="1293"/>
      <c r="H53" s="1294"/>
      <c r="I53" s="114">
        <v>1237688</v>
      </c>
      <c r="J53" s="115">
        <v>1137979</v>
      </c>
      <c r="K53" s="115">
        <v>1201501</v>
      </c>
      <c r="L53" s="115">
        <v>1152448</v>
      </c>
      <c r="M53" s="116">
        <v>1177474</v>
      </c>
    </row>
    <row r="54" spans="2:13" ht="27.75" customHeight="1" x14ac:dyDescent="0.25">
      <c r="B54" s="117" t="s">
        <v>47</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j6dyMLhvvYr0yNI/kTn2alZ4ziktgOrFVdaRf8tnf1ZTX+Bkif1TlSXX78Ljk7HiDzvbRKHT5p166Ltc+ndHQ==" saltValue="ZXFOPyXh3ZK/hU9/xjiH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48</v>
      </c>
    </row>
    <row r="54" spans="2:8" ht="29.25" customHeight="1" thickBot="1" x14ac:dyDescent="0.35">
      <c r="B54" s="122" t="s">
        <v>1</v>
      </c>
      <c r="C54" s="123"/>
      <c r="D54" s="123"/>
      <c r="E54" s="124" t="s">
        <v>2</v>
      </c>
      <c r="F54" s="125" t="s">
        <v>570</v>
      </c>
      <c r="G54" s="125" t="s">
        <v>571</v>
      </c>
      <c r="H54" s="126" t="s">
        <v>572</v>
      </c>
    </row>
    <row r="55" spans="2:8" ht="52.5" customHeight="1" x14ac:dyDescent="0.2">
      <c r="B55" s="127"/>
      <c r="C55" s="1303" t="s">
        <v>49</v>
      </c>
      <c r="D55" s="1303"/>
      <c r="E55" s="1304"/>
      <c r="F55" s="128">
        <v>26247</v>
      </c>
      <c r="G55" s="128">
        <v>21690</v>
      </c>
      <c r="H55" s="129">
        <v>7965</v>
      </c>
    </row>
    <row r="56" spans="2:8" ht="52.5" customHeight="1" x14ac:dyDescent="0.2">
      <c r="B56" s="130"/>
      <c r="C56" s="1305" t="s">
        <v>50</v>
      </c>
      <c r="D56" s="1305"/>
      <c r="E56" s="1306"/>
      <c r="F56" s="131" t="s">
        <v>527</v>
      </c>
      <c r="G56" s="131" t="s">
        <v>527</v>
      </c>
      <c r="H56" s="132" t="s">
        <v>527</v>
      </c>
    </row>
    <row r="57" spans="2:8" ht="53.25" customHeight="1" x14ac:dyDescent="0.2">
      <c r="B57" s="130"/>
      <c r="C57" s="1307" t="s">
        <v>51</v>
      </c>
      <c r="D57" s="1307"/>
      <c r="E57" s="1308"/>
      <c r="F57" s="133">
        <v>15367</v>
      </c>
      <c r="G57" s="133">
        <v>14530</v>
      </c>
      <c r="H57" s="134">
        <v>16740</v>
      </c>
    </row>
    <row r="58" spans="2:8" ht="45.75" customHeight="1" x14ac:dyDescent="0.2">
      <c r="B58" s="135"/>
      <c r="C58" s="1295" t="s">
        <v>591</v>
      </c>
      <c r="D58" s="1296"/>
      <c r="E58" s="1297"/>
      <c r="F58" s="136">
        <v>9489</v>
      </c>
      <c r="G58" s="136">
        <v>9494</v>
      </c>
      <c r="H58" s="137">
        <v>9499</v>
      </c>
    </row>
    <row r="59" spans="2:8" ht="45.75" customHeight="1" x14ac:dyDescent="0.2">
      <c r="B59" s="135"/>
      <c r="C59" s="1295" t="s">
        <v>592</v>
      </c>
      <c r="D59" s="1296"/>
      <c r="E59" s="1297"/>
      <c r="F59" s="136"/>
      <c r="G59" s="136"/>
      <c r="H59" s="137">
        <v>2581</v>
      </c>
    </row>
    <row r="60" spans="2:8" ht="45.75" customHeight="1" x14ac:dyDescent="0.2">
      <c r="B60" s="135"/>
      <c r="C60" s="1295" t="s">
        <v>593</v>
      </c>
      <c r="D60" s="1296"/>
      <c r="E60" s="1297"/>
      <c r="F60" s="136">
        <v>1366</v>
      </c>
      <c r="G60" s="136">
        <v>1656</v>
      </c>
      <c r="H60" s="137">
        <v>1688</v>
      </c>
    </row>
    <row r="61" spans="2:8" ht="45.75" customHeight="1" x14ac:dyDescent="0.2">
      <c r="B61" s="135"/>
      <c r="C61" s="1295" t="s">
        <v>594</v>
      </c>
      <c r="D61" s="1296"/>
      <c r="E61" s="1297"/>
      <c r="F61" s="136">
        <v>757</v>
      </c>
      <c r="G61" s="136">
        <v>635</v>
      </c>
      <c r="H61" s="137">
        <v>511</v>
      </c>
    </row>
    <row r="62" spans="2:8" ht="45.75" customHeight="1" thickBot="1" x14ac:dyDescent="0.25">
      <c r="B62" s="138"/>
      <c r="C62" s="1298" t="s">
        <v>595</v>
      </c>
      <c r="D62" s="1299"/>
      <c r="E62" s="1300"/>
      <c r="F62" s="139">
        <v>103</v>
      </c>
      <c r="G62" s="139">
        <v>117</v>
      </c>
      <c r="H62" s="140">
        <v>351</v>
      </c>
    </row>
    <row r="63" spans="2:8" ht="52.5" customHeight="1" thickBot="1" x14ac:dyDescent="0.25">
      <c r="B63" s="141"/>
      <c r="C63" s="1301" t="s">
        <v>52</v>
      </c>
      <c r="D63" s="1301"/>
      <c r="E63" s="1302"/>
      <c r="F63" s="142">
        <v>41613</v>
      </c>
      <c r="G63" s="142">
        <v>36220</v>
      </c>
      <c r="H63" s="143">
        <v>24705</v>
      </c>
    </row>
    <row r="64" spans="2:8" ht="15" customHeight="1" x14ac:dyDescent="0.2"/>
  </sheetData>
  <sheetProtection algorithmName="SHA-512" hashValue="NN4gg4cM/jwaOcMYza7jVWy8wSQXYUA0eXDk8ggXdDPhN0i5c2EZfn2uIUuwb04C/Iz1+9x/zdD79XPrWVxz/Q==" saltValue="UATygWCDJ2olNCudnukw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640</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640</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641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642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32" t="s">
        <v>643</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ht="13" x14ac:dyDescent="0.2">
      <c r="B44" s="395"/>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ht="13" x14ac:dyDescent="0.2">
      <c r="B45" s="395"/>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ht="13" x14ac:dyDescent="0.2">
      <c r="B46" s="395"/>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ht="13" x14ac:dyDescent="0.2">
      <c r="B47" s="395"/>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644</v>
      </c>
    </row>
    <row r="50" spans="1:109" ht="13"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568</v>
      </c>
      <c r="BQ50" s="1314"/>
      <c r="BR50" s="1314"/>
      <c r="BS50" s="1314"/>
      <c r="BT50" s="1314"/>
      <c r="BU50" s="1314"/>
      <c r="BV50" s="1314"/>
      <c r="BW50" s="1314"/>
      <c r="BX50" s="1314" t="s">
        <v>569</v>
      </c>
      <c r="BY50" s="1314"/>
      <c r="BZ50" s="1314"/>
      <c r="CA50" s="1314"/>
      <c r="CB50" s="1314"/>
      <c r="CC50" s="1314"/>
      <c r="CD50" s="1314"/>
      <c r="CE50" s="1314"/>
      <c r="CF50" s="1314" t="s">
        <v>570</v>
      </c>
      <c r="CG50" s="1314"/>
      <c r="CH50" s="1314"/>
      <c r="CI50" s="1314"/>
      <c r="CJ50" s="1314"/>
      <c r="CK50" s="1314"/>
      <c r="CL50" s="1314"/>
      <c r="CM50" s="1314"/>
      <c r="CN50" s="1314" t="s">
        <v>571</v>
      </c>
      <c r="CO50" s="1314"/>
      <c r="CP50" s="1314"/>
      <c r="CQ50" s="1314"/>
      <c r="CR50" s="1314"/>
      <c r="CS50" s="1314"/>
      <c r="CT50" s="1314"/>
      <c r="CU50" s="1314"/>
      <c r="CV50" s="1314" t="s">
        <v>572</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645</v>
      </c>
      <c r="AO51" s="1312"/>
      <c r="AP51" s="1312"/>
      <c r="AQ51" s="1312"/>
      <c r="AR51" s="1312"/>
      <c r="AS51" s="1312"/>
      <c r="AT51" s="1312"/>
      <c r="AU51" s="1312"/>
      <c r="AV51" s="1312"/>
      <c r="AW51" s="1312"/>
      <c r="AX51" s="1312"/>
      <c r="AY51" s="1312"/>
      <c r="AZ51" s="1312"/>
      <c r="BA51" s="1312"/>
      <c r="BB51" s="1312" t="s">
        <v>646</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160.69999999999999</v>
      </c>
      <c r="BY51" s="1309"/>
      <c r="BZ51" s="1309"/>
      <c r="CA51" s="1309"/>
      <c r="CB51" s="1309"/>
      <c r="CC51" s="1309"/>
      <c r="CD51" s="1309"/>
      <c r="CE51" s="1309"/>
      <c r="CF51" s="1309">
        <v>145.6</v>
      </c>
      <c r="CG51" s="1309"/>
      <c r="CH51" s="1309"/>
      <c r="CI51" s="1309"/>
      <c r="CJ51" s="1309"/>
      <c r="CK51" s="1309"/>
      <c r="CL51" s="1309"/>
      <c r="CM51" s="1309"/>
      <c r="CN51" s="1309">
        <v>138.5</v>
      </c>
      <c r="CO51" s="1309"/>
      <c r="CP51" s="1309"/>
      <c r="CQ51" s="1309"/>
      <c r="CR51" s="1309"/>
      <c r="CS51" s="1309"/>
      <c r="CT51" s="1309"/>
      <c r="CU51" s="1309"/>
      <c r="CV51" s="1309">
        <v>140.4</v>
      </c>
      <c r="CW51" s="1309"/>
      <c r="CX51" s="1309"/>
      <c r="CY51" s="1309"/>
      <c r="CZ51" s="1309"/>
      <c r="DA51" s="1309"/>
      <c r="DB51" s="1309"/>
      <c r="DC51" s="1309"/>
    </row>
    <row r="52" spans="1:109" ht="13"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647</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54.5</v>
      </c>
      <c r="BY53" s="1309"/>
      <c r="BZ53" s="1309"/>
      <c r="CA53" s="1309"/>
      <c r="CB53" s="1309"/>
      <c r="CC53" s="1309"/>
      <c r="CD53" s="1309"/>
      <c r="CE53" s="1309"/>
      <c r="CF53" s="1309">
        <v>55.2</v>
      </c>
      <c r="CG53" s="1309"/>
      <c r="CH53" s="1309"/>
      <c r="CI53" s="1309"/>
      <c r="CJ53" s="1309"/>
      <c r="CK53" s="1309"/>
      <c r="CL53" s="1309"/>
      <c r="CM53" s="1309"/>
      <c r="CN53" s="1309">
        <v>56.4</v>
      </c>
      <c r="CO53" s="1309"/>
      <c r="CP53" s="1309"/>
      <c r="CQ53" s="1309"/>
      <c r="CR53" s="1309"/>
      <c r="CS53" s="1309"/>
      <c r="CT53" s="1309"/>
      <c r="CU53" s="1309"/>
      <c r="CV53" s="1309">
        <v>55.4</v>
      </c>
      <c r="CW53" s="1309"/>
      <c r="CX53" s="1309"/>
      <c r="CY53" s="1309"/>
      <c r="CZ53" s="1309"/>
      <c r="DA53" s="1309"/>
      <c r="DB53" s="1309"/>
      <c r="DC53" s="1309"/>
    </row>
    <row r="54" spans="1:109" ht="13"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5"/>
      <c r="H55" s="1315"/>
      <c r="I55" s="1315"/>
      <c r="J55" s="1315"/>
      <c r="K55" s="1316"/>
      <c r="L55" s="1316"/>
      <c r="M55" s="1316"/>
      <c r="N55" s="1316"/>
      <c r="AN55" s="1314" t="s">
        <v>648</v>
      </c>
      <c r="AO55" s="1314"/>
      <c r="AP55" s="1314"/>
      <c r="AQ55" s="1314"/>
      <c r="AR55" s="1314"/>
      <c r="AS55" s="1314"/>
      <c r="AT55" s="1314"/>
      <c r="AU55" s="1314"/>
      <c r="AV55" s="1314"/>
      <c r="AW55" s="1314"/>
      <c r="AX55" s="1314"/>
      <c r="AY55" s="1314"/>
      <c r="AZ55" s="1314"/>
      <c r="BA55" s="1314"/>
      <c r="BB55" s="1312" t="s">
        <v>646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115.7</v>
      </c>
      <c r="BY55" s="1309"/>
      <c r="BZ55" s="1309"/>
      <c r="CA55" s="1309"/>
      <c r="CB55" s="1309"/>
      <c r="CC55" s="1309"/>
      <c r="CD55" s="1309"/>
      <c r="CE55" s="1309"/>
      <c r="CF55" s="1309">
        <v>106</v>
      </c>
      <c r="CG55" s="1309"/>
      <c r="CH55" s="1309"/>
      <c r="CI55" s="1309"/>
      <c r="CJ55" s="1309"/>
      <c r="CK55" s="1309"/>
      <c r="CL55" s="1309"/>
      <c r="CM55" s="1309"/>
      <c r="CN55" s="1309">
        <v>97.6</v>
      </c>
      <c r="CO55" s="1309"/>
      <c r="CP55" s="1309"/>
      <c r="CQ55" s="1309"/>
      <c r="CR55" s="1309"/>
      <c r="CS55" s="1309"/>
      <c r="CT55" s="1309"/>
      <c r="CU55" s="1309"/>
      <c r="CV55" s="1309">
        <v>91.6</v>
      </c>
      <c r="CW55" s="1309"/>
      <c r="CX55" s="1309"/>
      <c r="CY55" s="1309"/>
      <c r="CZ55" s="1309"/>
      <c r="DA55" s="1309"/>
      <c r="DB55" s="1309"/>
      <c r="DC55" s="1309"/>
    </row>
    <row r="56" spans="1:109" ht="13"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647</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61</v>
      </c>
      <c r="BY57" s="1309"/>
      <c r="BZ57" s="1309"/>
      <c r="CA57" s="1309"/>
      <c r="CB57" s="1309"/>
      <c r="CC57" s="1309"/>
      <c r="CD57" s="1309"/>
      <c r="CE57" s="1309"/>
      <c r="CF57" s="1309">
        <v>62</v>
      </c>
      <c r="CG57" s="1309"/>
      <c r="CH57" s="1309"/>
      <c r="CI57" s="1309"/>
      <c r="CJ57" s="1309"/>
      <c r="CK57" s="1309"/>
      <c r="CL57" s="1309"/>
      <c r="CM57" s="1309"/>
      <c r="CN57" s="1309">
        <v>62.9</v>
      </c>
      <c r="CO57" s="1309"/>
      <c r="CP57" s="1309"/>
      <c r="CQ57" s="1309"/>
      <c r="CR57" s="1309"/>
      <c r="CS57" s="1309"/>
      <c r="CT57" s="1309"/>
      <c r="CU57" s="1309"/>
      <c r="CV57" s="1309">
        <v>63.3</v>
      </c>
      <c r="CW57" s="1309"/>
      <c r="CX57" s="1309"/>
      <c r="CY57" s="1309"/>
      <c r="CZ57" s="1309"/>
      <c r="DA57" s="1309"/>
      <c r="DB57" s="1309"/>
      <c r="DC57" s="1309"/>
      <c r="DD57" s="408"/>
      <c r="DE57" s="407"/>
    </row>
    <row r="58" spans="1:109" s="403" customFormat="1" ht="13"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649</v>
      </c>
    </row>
    <row r="64" spans="1:109" ht="13" x14ac:dyDescent="0.2">
      <c r="B64" s="395"/>
      <c r="G64" s="402"/>
      <c r="I64" s="415"/>
      <c r="J64" s="415"/>
      <c r="K64" s="415"/>
      <c r="L64" s="415"/>
      <c r="M64" s="415"/>
      <c r="N64" s="416"/>
      <c r="AM64" s="402"/>
      <c r="AN64" s="402" t="s">
        <v>642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2" t="s">
        <v>650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644</v>
      </c>
    </row>
    <row r="72" spans="2:107" ht="13"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568</v>
      </c>
      <c r="BQ72" s="1314"/>
      <c r="BR72" s="1314"/>
      <c r="BS72" s="1314"/>
      <c r="BT72" s="1314"/>
      <c r="BU72" s="1314"/>
      <c r="BV72" s="1314"/>
      <c r="BW72" s="1314"/>
      <c r="BX72" s="1314" t="s">
        <v>569</v>
      </c>
      <c r="BY72" s="1314"/>
      <c r="BZ72" s="1314"/>
      <c r="CA72" s="1314"/>
      <c r="CB72" s="1314"/>
      <c r="CC72" s="1314"/>
      <c r="CD72" s="1314"/>
      <c r="CE72" s="1314"/>
      <c r="CF72" s="1314" t="s">
        <v>570</v>
      </c>
      <c r="CG72" s="1314"/>
      <c r="CH72" s="1314"/>
      <c r="CI72" s="1314"/>
      <c r="CJ72" s="1314"/>
      <c r="CK72" s="1314"/>
      <c r="CL72" s="1314"/>
      <c r="CM72" s="1314"/>
      <c r="CN72" s="1314" t="s">
        <v>571</v>
      </c>
      <c r="CO72" s="1314"/>
      <c r="CP72" s="1314"/>
      <c r="CQ72" s="1314"/>
      <c r="CR72" s="1314"/>
      <c r="CS72" s="1314"/>
      <c r="CT72" s="1314"/>
      <c r="CU72" s="1314"/>
      <c r="CV72" s="1314" t="s">
        <v>572</v>
      </c>
      <c r="CW72" s="1314"/>
      <c r="CX72" s="1314"/>
      <c r="CY72" s="1314"/>
      <c r="CZ72" s="1314"/>
      <c r="DA72" s="1314"/>
      <c r="DB72" s="1314"/>
      <c r="DC72" s="1314"/>
    </row>
    <row r="73" spans="2:107" ht="13" x14ac:dyDescent="0.2">
      <c r="B73" s="395"/>
      <c r="G73" s="1317"/>
      <c r="H73" s="1317"/>
      <c r="I73" s="1317"/>
      <c r="J73" s="1317"/>
      <c r="K73" s="1313"/>
      <c r="L73" s="1313"/>
      <c r="M73" s="1313"/>
      <c r="N73" s="1313"/>
      <c r="AM73" s="404"/>
      <c r="AN73" s="1312" t="s">
        <v>645</v>
      </c>
      <c r="AO73" s="1312"/>
      <c r="AP73" s="1312"/>
      <c r="AQ73" s="1312"/>
      <c r="AR73" s="1312"/>
      <c r="AS73" s="1312"/>
      <c r="AT73" s="1312"/>
      <c r="AU73" s="1312"/>
      <c r="AV73" s="1312"/>
      <c r="AW73" s="1312"/>
      <c r="AX73" s="1312"/>
      <c r="AY73" s="1312"/>
      <c r="AZ73" s="1312"/>
      <c r="BA73" s="1312"/>
      <c r="BB73" s="1312" t="s">
        <v>646</v>
      </c>
      <c r="BC73" s="1312"/>
      <c r="BD73" s="1312"/>
      <c r="BE73" s="1312"/>
      <c r="BF73" s="1312"/>
      <c r="BG73" s="1312"/>
      <c r="BH73" s="1312"/>
      <c r="BI73" s="1312"/>
      <c r="BJ73" s="1312"/>
      <c r="BK73" s="1312"/>
      <c r="BL73" s="1312"/>
      <c r="BM73" s="1312"/>
      <c r="BN73" s="1312"/>
      <c r="BO73" s="1312"/>
      <c r="BP73" s="1309">
        <v>175.6</v>
      </c>
      <c r="BQ73" s="1309"/>
      <c r="BR73" s="1309"/>
      <c r="BS73" s="1309"/>
      <c r="BT73" s="1309"/>
      <c r="BU73" s="1309"/>
      <c r="BV73" s="1309"/>
      <c r="BW73" s="1309"/>
      <c r="BX73" s="1309">
        <v>160.69999999999999</v>
      </c>
      <c r="BY73" s="1309"/>
      <c r="BZ73" s="1309"/>
      <c r="CA73" s="1309"/>
      <c r="CB73" s="1309"/>
      <c r="CC73" s="1309"/>
      <c r="CD73" s="1309"/>
      <c r="CE73" s="1309"/>
      <c r="CF73" s="1309">
        <v>145.6</v>
      </c>
      <c r="CG73" s="1309"/>
      <c r="CH73" s="1309"/>
      <c r="CI73" s="1309"/>
      <c r="CJ73" s="1309"/>
      <c r="CK73" s="1309"/>
      <c r="CL73" s="1309"/>
      <c r="CM73" s="1309"/>
      <c r="CN73" s="1309">
        <v>138.5</v>
      </c>
      <c r="CO73" s="1309"/>
      <c r="CP73" s="1309"/>
      <c r="CQ73" s="1309"/>
      <c r="CR73" s="1309"/>
      <c r="CS73" s="1309"/>
      <c r="CT73" s="1309"/>
      <c r="CU73" s="1309"/>
      <c r="CV73" s="1309">
        <v>140.4</v>
      </c>
      <c r="CW73" s="1309"/>
      <c r="CX73" s="1309"/>
      <c r="CY73" s="1309"/>
      <c r="CZ73" s="1309"/>
      <c r="DA73" s="1309"/>
      <c r="DB73" s="1309"/>
      <c r="DC73" s="1309"/>
    </row>
    <row r="74" spans="2:107" ht="13"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651</v>
      </c>
      <c r="BC75" s="1312"/>
      <c r="BD75" s="1312"/>
      <c r="BE75" s="1312"/>
      <c r="BF75" s="1312"/>
      <c r="BG75" s="1312"/>
      <c r="BH75" s="1312"/>
      <c r="BI75" s="1312"/>
      <c r="BJ75" s="1312"/>
      <c r="BK75" s="1312"/>
      <c r="BL75" s="1312"/>
      <c r="BM75" s="1312"/>
      <c r="BN75" s="1312"/>
      <c r="BO75" s="1312"/>
      <c r="BP75" s="1309">
        <v>17</v>
      </c>
      <c r="BQ75" s="1309"/>
      <c r="BR75" s="1309"/>
      <c r="BS75" s="1309"/>
      <c r="BT75" s="1309"/>
      <c r="BU75" s="1309"/>
      <c r="BV75" s="1309"/>
      <c r="BW75" s="1309"/>
      <c r="BX75" s="1309">
        <v>16.5</v>
      </c>
      <c r="BY75" s="1309"/>
      <c r="BZ75" s="1309"/>
      <c r="CA75" s="1309"/>
      <c r="CB75" s="1309"/>
      <c r="CC75" s="1309"/>
      <c r="CD75" s="1309"/>
      <c r="CE75" s="1309"/>
      <c r="CF75" s="1309">
        <v>13.3</v>
      </c>
      <c r="CG75" s="1309"/>
      <c r="CH75" s="1309"/>
      <c r="CI75" s="1309"/>
      <c r="CJ75" s="1309"/>
      <c r="CK75" s="1309"/>
      <c r="CL75" s="1309"/>
      <c r="CM75" s="1309"/>
      <c r="CN75" s="1309">
        <v>11.2</v>
      </c>
      <c r="CO75" s="1309"/>
      <c r="CP75" s="1309"/>
      <c r="CQ75" s="1309"/>
      <c r="CR75" s="1309"/>
      <c r="CS75" s="1309"/>
      <c r="CT75" s="1309"/>
      <c r="CU75" s="1309"/>
      <c r="CV75" s="1309">
        <v>10.199999999999999</v>
      </c>
      <c r="CW75" s="1309"/>
      <c r="CX75" s="1309"/>
      <c r="CY75" s="1309"/>
      <c r="CZ75" s="1309"/>
      <c r="DA75" s="1309"/>
      <c r="DB75" s="1309"/>
      <c r="DC75" s="1309"/>
    </row>
    <row r="76" spans="2:107" ht="13"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5"/>
      <c r="H77" s="1315"/>
      <c r="I77" s="1315"/>
      <c r="J77" s="1315"/>
      <c r="K77" s="1313"/>
      <c r="L77" s="1313"/>
      <c r="M77" s="1313"/>
      <c r="N77" s="1313"/>
      <c r="AN77" s="1314" t="s">
        <v>648</v>
      </c>
      <c r="AO77" s="1314"/>
      <c r="AP77" s="1314"/>
      <c r="AQ77" s="1314"/>
      <c r="AR77" s="1314"/>
      <c r="AS77" s="1314"/>
      <c r="AT77" s="1314"/>
      <c r="AU77" s="1314"/>
      <c r="AV77" s="1314"/>
      <c r="AW77" s="1314"/>
      <c r="AX77" s="1314"/>
      <c r="AY77" s="1314"/>
      <c r="AZ77" s="1314"/>
      <c r="BA77" s="1314"/>
      <c r="BB77" s="1312" t="s">
        <v>646</v>
      </c>
      <c r="BC77" s="1312"/>
      <c r="BD77" s="1312"/>
      <c r="BE77" s="1312"/>
      <c r="BF77" s="1312"/>
      <c r="BG77" s="1312"/>
      <c r="BH77" s="1312"/>
      <c r="BI77" s="1312"/>
      <c r="BJ77" s="1312"/>
      <c r="BK77" s="1312"/>
      <c r="BL77" s="1312"/>
      <c r="BM77" s="1312"/>
      <c r="BN77" s="1312"/>
      <c r="BO77" s="1312"/>
      <c r="BP77" s="1309">
        <v>124.2</v>
      </c>
      <c r="BQ77" s="1309"/>
      <c r="BR77" s="1309"/>
      <c r="BS77" s="1309"/>
      <c r="BT77" s="1309"/>
      <c r="BU77" s="1309"/>
      <c r="BV77" s="1309"/>
      <c r="BW77" s="1309"/>
      <c r="BX77" s="1309">
        <v>115.7</v>
      </c>
      <c r="BY77" s="1309"/>
      <c r="BZ77" s="1309"/>
      <c r="CA77" s="1309"/>
      <c r="CB77" s="1309"/>
      <c r="CC77" s="1309"/>
      <c r="CD77" s="1309"/>
      <c r="CE77" s="1309"/>
      <c r="CF77" s="1309">
        <v>106</v>
      </c>
      <c r="CG77" s="1309"/>
      <c r="CH77" s="1309"/>
      <c r="CI77" s="1309"/>
      <c r="CJ77" s="1309"/>
      <c r="CK77" s="1309"/>
      <c r="CL77" s="1309"/>
      <c r="CM77" s="1309"/>
      <c r="CN77" s="1309">
        <v>97.6</v>
      </c>
      <c r="CO77" s="1309"/>
      <c r="CP77" s="1309"/>
      <c r="CQ77" s="1309"/>
      <c r="CR77" s="1309"/>
      <c r="CS77" s="1309"/>
      <c r="CT77" s="1309"/>
      <c r="CU77" s="1309"/>
      <c r="CV77" s="1309">
        <v>91.6</v>
      </c>
      <c r="CW77" s="1309"/>
      <c r="CX77" s="1309"/>
      <c r="CY77" s="1309"/>
      <c r="CZ77" s="1309"/>
      <c r="DA77" s="1309"/>
      <c r="DB77" s="1309"/>
      <c r="DC77" s="1309"/>
    </row>
    <row r="78" spans="2:107" ht="13"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651</v>
      </c>
      <c r="BC79" s="1312"/>
      <c r="BD79" s="1312"/>
      <c r="BE79" s="1312"/>
      <c r="BF79" s="1312"/>
      <c r="BG79" s="1312"/>
      <c r="BH79" s="1312"/>
      <c r="BI79" s="1312"/>
      <c r="BJ79" s="1312"/>
      <c r="BK79" s="1312"/>
      <c r="BL79" s="1312"/>
      <c r="BM79" s="1312"/>
      <c r="BN79" s="1312"/>
      <c r="BO79" s="1312"/>
      <c r="BP79" s="1309">
        <v>10.9</v>
      </c>
      <c r="BQ79" s="1309"/>
      <c r="BR79" s="1309"/>
      <c r="BS79" s="1309"/>
      <c r="BT79" s="1309"/>
      <c r="BU79" s="1309"/>
      <c r="BV79" s="1309"/>
      <c r="BW79" s="1309"/>
      <c r="BX79" s="1309">
        <v>10.3</v>
      </c>
      <c r="BY79" s="1309"/>
      <c r="BZ79" s="1309"/>
      <c r="CA79" s="1309"/>
      <c r="CB79" s="1309"/>
      <c r="CC79" s="1309"/>
      <c r="CD79" s="1309"/>
      <c r="CE79" s="1309"/>
      <c r="CF79" s="1309">
        <v>9</v>
      </c>
      <c r="CG79" s="1309"/>
      <c r="CH79" s="1309"/>
      <c r="CI79" s="1309"/>
      <c r="CJ79" s="1309"/>
      <c r="CK79" s="1309"/>
      <c r="CL79" s="1309"/>
      <c r="CM79" s="1309"/>
      <c r="CN79" s="1309">
        <v>8</v>
      </c>
      <c r="CO79" s="1309"/>
      <c r="CP79" s="1309"/>
      <c r="CQ79" s="1309"/>
      <c r="CR79" s="1309"/>
      <c r="CS79" s="1309"/>
      <c r="CT79" s="1309"/>
      <c r="CU79" s="1309"/>
      <c r="CV79" s="1309">
        <v>7.3</v>
      </c>
      <c r="CW79" s="1309"/>
      <c r="CX79" s="1309"/>
      <c r="CY79" s="1309"/>
      <c r="CZ79" s="1309"/>
      <c r="DA79" s="1309"/>
      <c r="DB79" s="1309"/>
      <c r="DC79" s="1309"/>
    </row>
    <row r="80" spans="2:107" ht="13"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pBQei9LzlQeCp8eF8O3kOGJJBkPHdCIR24q4orrw+E9E3PFcmSLqINEWAVYQpalsHVIgogKk4IC2hVuV1UYGPg==" saltValue="J5R3DjFK73HIPlD6j9Nl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514</v>
      </c>
    </row>
  </sheetData>
  <sheetProtection algorithmName="SHA-512" hashValue="U/H+aZTY+sxDxc7ITE9HCCFr1YmBy1vlB9mvApiHMtbCeH40WTVb1/SSWxpH49bkizqaB9COh2FmrzTNjEjAqw==" saltValue="JepkSrRFI2bOaX17F7Y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514</v>
      </c>
    </row>
  </sheetData>
  <sheetProtection algorithmName="SHA-512" hashValue="q160I+Rde1SCo1dj4KhCtfEwBd9LJ65jgqR53jzg2V2mT/VDQB4YA/7GY18Ae/u5zfYpM1RSIlyUIFsvzs6ffQ==" saltValue="QRec5HYUC4I32QSrJzpS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53</v>
      </c>
      <c r="E2" s="155"/>
      <c r="F2" s="156" t="s">
        <v>565</v>
      </c>
      <c r="G2" s="157"/>
      <c r="H2" s="158"/>
    </row>
    <row r="3" spans="1:8" x14ac:dyDescent="0.2">
      <c r="A3" s="154" t="s">
        <v>558</v>
      </c>
      <c r="B3" s="159"/>
      <c r="C3" s="160"/>
      <c r="D3" s="161">
        <v>58470</v>
      </c>
      <c r="E3" s="162"/>
      <c r="F3" s="163">
        <v>51898</v>
      </c>
      <c r="G3" s="164"/>
      <c r="H3" s="165"/>
    </row>
    <row r="4" spans="1:8" x14ac:dyDescent="0.2">
      <c r="A4" s="166"/>
      <c r="B4" s="167"/>
      <c r="C4" s="168"/>
      <c r="D4" s="169">
        <v>31702</v>
      </c>
      <c r="E4" s="170"/>
      <c r="F4" s="171">
        <v>25986</v>
      </c>
      <c r="G4" s="172"/>
      <c r="H4" s="173"/>
    </row>
    <row r="5" spans="1:8" x14ac:dyDescent="0.2">
      <c r="A5" s="154" t="s">
        <v>560</v>
      </c>
      <c r="B5" s="159"/>
      <c r="C5" s="160"/>
      <c r="D5" s="161">
        <v>58178</v>
      </c>
      <c r="E5" s="162"/>
      <c r="F5" s="163">
        <v>51684</v>
      </c>
      <c r="G5" s="164"/>
      <c r="H5" s="165"/>
    </row>
    <row r="6" spans="1:8" x14ac:dyDescent="0.2">
      <c r="A6" s="166"/>
      <c r="B6" s="167"/>
      <c r="C6" s="168"/>
      <c r="D6" s="169">
        <v>33978</v>
      </c>
      <c r="E6" s="170"/>
      <c r="F6" s="171">
        <v>26671</v>
      </c>
      <c r="G6" s="172"/>
      <c r="H6" s="173"/>
    </row>
    <row r="7" spans="1:8" x14ac:dyDescent="0.2">
      <c r="A7" s="154" t="s">
        <v>561</v>
      </c>
      <c r="B7" s="159"/>
      <c r="C7" s="160"/>
      <c r="D7" s="161">
        <v>54167</v>
      </c>
      <c r="E7" s="162"/>
      <c r="F7" s="163">
        <v>52897</v>
      </c>
      <c r="G7" s="164"/>
      <c r="H7" s="165"/>
    </row>
    <row r="8" spans="1:8" x14ac:dyDescent="0.2">
      <c r="A8" s="166"/>
      <c r="B8" s="167"/>
      <c r="C8" s="168"/>
      <c r="D8" s="169">
        <v>30902</v>
      </c>
      <c r="E8" s="170"/>
      <c r="F8" s="171">
        <v>27013</v>
      </c>
      <c r="G8" s="172"/>
      <c r="H8" s="173"/>
    </row>
    <row r="9" spans="1:8" x14ac:dyDescent="0.2">
      <c r="A9" s="154" t="s">
        <v>562</v>
      </c>
      <c r="B9" s="159"/>
      <c r="C9" s="160"/>
      <c r="D9" s="161">
        <v>62800</v>
      </c>
      <c r="E9" s="162"/>
      <c r="F9" s="163">
        <v>54945</v>
      </c>
      <c r="G9" s="164"/>
      <c r="H9" s="165"/>
    </row>
    <row r="10" spans="1:8" x14ac:dyDescent="0.2">
      <c r="A10" s="166"/>
      <c r="B10" s="167"/>
      <c r="C10" s="168"/>
      <c r="D10" s="169">
        <v>41663</v>
      </c>
      <c r="E10" s="170"/>
      <c r="F10" s="171">
        <v>29293</v>
      </c>
      <c r="G10" s="172"/>
      <c r="H10" s="173"/>
    </row>
    <row r="11" spans="1:8" x14ac:dyDescent="0.2">
      <c r="A11" s="154" t="s">
        <v>563</v>
      </c>
      <c r="B11" s="159"/>
      <c r="C11" s="160"/>
      <c r="D11" s="161">
        <v>62653</v>
      </c>
      <c r="E11" s="162"/>
      <c r="F11" s="163">
        <v>57132</v>
      </c>
      <c r="G11" s="164"/>
      <c r="H11" s="165"/>
    </row>
    <row r="12" spans="1:8" x14ac:dyDescent="0.2">
      <c r="A12" s="166"/>
      <c r="B12" s="167"/>
      <c r="C12" s="174"/>
      <c r="D12" s="169">
        <v>39911</v>
      </c>
      <c r="E12" s="170"/>
      <c r="F12" s="171">
        <v>30126</v>
      </c>
      <c r="G12" s="172"/>
      <c r="H12" s="173"/>
    </row>
    <row r="13" spans="1:8" x14ac:dyDescent="0.2">
      <c r="A13" s="154"/>
      <c r="B13" s="159"/>
      <c r="C13" s="175"/>
      <c r="D13" s="176">
        <v>59254</v>
      </c>
      <c r="E13" s="177"/>
      <c r="F13" s="178">
        <v>53711</v>
      </c>
      <c r="G13" s="179"/>
      <c r="H13" s="165"/>
    </row>
    <row r="14" spans="1:8" x14ac:dyDescent="0.2">
      <c r="A14" s="166"/>
      <c r="B14" s="167"/>
      <c r="C14" s="168"/>
      <c r="D14" s="169">
        <v>35631</v>
      </c>
      <c r="E14" s="170"/>
      <c r="F14" s="171">
        <v>27818</v>
      </c>
      <c r="G14" s="172"/>
      <c r="H14" s="173"/>
    </row>
    <row r="17" spans="1:11" x14ac:dyDescent="0.2">
      <c r="A17" s="150" t="s">
        <v>54</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55</v>
      </c>
      <c r="B19" s="180">
        <f>ROUND(VALUE(SUBSTITUTE(実質収支比率等に係る経年分析!F$48,"▲","-")),2)</f>
        <v>1.59</v>
      </c>
      <c r="C19" s="180">
        <f>ROUND(VALUE(SUBSTITUTE(実質収支比率等に係る経年分析!G$48,"▲","-")),2)</f>
        <v>1</v>
      </c>
      <c r="D19" s="180">
        <f>ROUND(VALUE(SUBSTITUTE(実質収支比率等に係る経年分析!H$48,"▲","-")),2)</f>
        <v>1.39</v>
      </c>
      <c r="E19" s="180">
        <f>ROUND(VALUE(SUBSTITUTE(実質収支比率等に係る経年分析!I$48,"▲","-")),2)</f>
        <v>0.51</v>
      </c>
      <c r="F19" s="180">
        <f>ROUND(VALUE(SUBSTITUTE(実質収支比率等に係る経年分析!J$48,"▲","-")),2)</f>
        <v>0.86</v>
      </c>
    </row>
    <row r="20" spans="1:11" x14ac:dyDescent="0.2">
      <c r="A20" s="180" t="s">
        <v>56</v>
      </c>
      <c r="B20" s="180">
        <f>ROUND(VALUE(SUBSTITUTE(実質収支比率等に係る経年分析!F$47,"▲","-")),2)</f>
        <v>2.84</v>
      </c>
      <c r="C20" s="180">
        <f>ROUND(VALUE(SUBSTITUTE(実質収支比率等に係る経年分析!G$47,"▲","-")),2)</f>
        <v>2.12</v>
      </c>
      <c r="D20" s="180">
        <f>ROUND(VALUE(SUBSTITUTE(実質収支比率等に係る経年分析!H$47,"▲","-")),2)</f>
        <v>2.8</v>
      </c>
      <c r="E20" s="180">
        <f>ROUND(VALUE(SUBSTITUTE(実質収支比率等に係る経年分析!I$47,"▲","-")),2)</f>
        <v>2.31</v>
      </c>
      <c r="F20" s="180">
        <f>ROUND(VALUE(SUBSTITUTE(実質収支比率等に係る経年分析!J$47,"▲","-")),2)</f>
        <v>0.84</v>
      </c>
    </row>
    <row r="21" spans="1:11" x14ac:dyDescent="0.2">
      <c r="A21" s="180" t="s">
        <v>57</v>
      </c>
      <c r="B21" s="180">
        <f>IF(ISNUMBER(VALUE(SUBSTITUTE(実質収支比率等に係る経年分析!F$49,"▲","-"))),ROUND(VALUE(SUBSTITUTE(実質収支比率等に係る経年分析!F$49,"▲","-")),2),NA())</f>
        <v>0.64</v>
      </c>
      <c r="C21" s="180">
        <f>IF(ISNUMBER(VALUE(SUBSTITUTE(実質収支比率等に係る経年分析!G$49,"▲","-"))),ROUND(VALUE(SUBSTITUTE(実質収支比率等に係る経年分析!G$49,"▲","-")),2),NA())</f>
        <v>-1.65</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-1.75</v>
      </c>
      <c r="F21" s="180">
        <f>IF(ISNUMBER(VALUE(SUBSTITUTE(実質収支比率等に係る経年分析!J$49,"▲","-"))),ROUND(VALUE(SUBSTITUTE(実質収支比率等に係る経年分析!J$49,"▲","-")),2),NA())</f>
        <v>-1.21</v>
      </c>
    </row>
    <row r="24" spans="1:11" x14ac:dyDescent="0.2">
      <c r="A24" s="150" t="s">
        <v>58</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0.77</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国民健康保険事業費会計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1.44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1.22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0.34</v>
      </c>
    </row>
    <row r="30" spans="1:11" x14ac:dyDescent="0.2">
      <c r="A30" s="181" t="str">
        <f>IF(連結実質赤字比率に係る赤字・黒字の構成分析!C$40="",NA(),連結実質赤字比率に係る赤字・黒字の構成分析!C$40)</f>
        <v>介護保険事業費会計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0.55000000000000004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0.28999999999999998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0.44</v>
      </c>
    </row>
    <row r="31" spans="1:11" x14ac:dyDescent="0.2">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2">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2">
      <c r="A33" s="181" t="str">
        <f>IF(連結実質赤字比率に係る赤字・黒字の構成分析!C$37="",NA(),連結実質赤字比率に係る赤字・黒字の構成分析!C$37)</f>
        <v>自動車事業会計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2">
      <c r="A34" s="181" t="str">
        <f>IF(連結実質赤字比率に係る赤字・黒字の構成分析!C$36="",NA(),連結実質赤字比率に係る赤字・黒字の構成分析!C$36)</f>
        <v>高速鉄道事業会計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2.34</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4.3099999999999996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4.46</v>
      </c>
    </row>
    <row r="39" spans="1:16" x14ac:dyDescent="0.2">
      <c r="A39" s="150" t="s">
        <v>61</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178901</v>
      </c>
      <c r="E42" s="182"/>
      <c r="F42" s="182"/>
      <c r="G42" s="182">
        <f>'実質公債費比率（分子）の構造'!L$52</f>
        <v>179633</v>
      </c>
      <c r="H42" s="182"/>
      <c r="I42" s="182"/>
      <c r="J42" s="182">
        <f>'実質公債費比率（分子）の構造'!M$52</f>
        <v>179831</v>
      </c>
      <c r="K42" s="182"/>
      <c r="L42" s="182"/>
      <c r="M42" s="182">
        <f>'実質公債費比率（分子）の構造'!N$52</f>
        <v>183591</v>
      </c>
      <c r="N42" s="182"/>
      <c r="O42" s="182"/>
      <c r="P42" s="182">
        <f>'実質公債費比率（分子）の構造'!O$52</f>
        <v>175855</v>
      </c>
    </row>
    <row r="43" spans="1:16" x14ac:dyDescent="0.2">
      <c r="A43" s="182" t="s">
        <v>65</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66</v>
      </c>
      <c r="B44" s="182">
        <f>'実質公債費比率（分子）の構造'!K$50</f>
        <v>1652</v>
      </c>
      <c r="C44" s="182"/>
      <c r="D44" s="182"/>
      <c r="E44" s="182">
        <f>'実質公債費比率（分子）の構造'!L$50</f>
        <v>1653</v>
      </c>
      <c r="F44" s="182"/>
      <c r="G44" s="182"/>
      <c r="H44" s="182">
        <f>'実質公債費比率（分子）の構造'!M$50</f>
        <v>1654</v>
      </c>
      <c r="I44" s="182"/>
      <c r="J44" s="182"/>
      <c r="K44" s="182">
        <f>'実質公債費比率（分子）の構造'!N$50</f>
        <v>1655</v>
      </c>
      <c r="L44" s="182"/>
      <c r="M44" s="182"/>
      <c r="N44" s="182">
        <f>'実質公債費比率（分子）の構造'!O$50</f>
        <v>2556</v>
      </c>
      <c r="O44" s="182"/>
      <c r="P44" s="182"/>
    </row>
    <row r="45" spans="1:16" x14ac:dyDescent="0.2">
      <c r="A45" s="182" t="s">
        <v>67</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68</v>
      </c>
      <c r="B46" s="182">
        <f>'実質公債費比率（分子）の構造'!K$48</f>
        <v>59166</v>
      </c>
      <c r="C46" s="182"/>
      <c r="D46" s="182"/>
      <c r="E46" s="182">
        <f>'実質公債費比率（分子）の構造'!L$48</f>
        <v>57351</v>
      </c>
      <c r="F46" s="182"/>
      <c r="G46" s="182"/>
      <c r="H46" s="182">
        <f>'実質公債費比率（分子）の構造'!M$48</f>
        <v>56443</v>
      </c>
      <c r="I46" s="182"/>
      <c r="J46" s="182"/>
      <c r="K46" s="182">
        <f>'実質公債費比率（分子）の構造'!N$48</f>
        <v>53308</v>
      </c>
      <c r="L46" s="182"/>
      <c r="M46" s="182"/>
      <c r="N46" s="182">
        <f>'実質公債費比率（分子）の構造'!O$48</f>
        <v>48636</v>
      </c>
      <c r="O46" s="182"/>
      <c r="P46" s="182"/>
    </row>
    <row r="47" spans="1:16" x14ac:dyDescent="0.2">
      <c r="A47" s="182" t="s">
        <v>14</v>
      </c>
      <c r="B47" s="182">
        <f>'実質公債費比率（分子）の構造'!K$47</f>
        <v>78757</v>
      </c>
      <c r="C47" s="182"/>
      <c r="D47" s="182"/>
      <c r="E47" s="182">
        <f>'実質公債費比率（分子）の構造'!L$47</f>
        <v>74182</v>
      </c>
      <c r="F47" s="182"/>
      <c r="G47" s="182"/>
      <c r="H47" s="182">
        <f>'実質公債費比率（分子）の構造'!M$47</f>
        <v>69842</v>
      </c>
      <c r="I47" s="182"/>
      <c r="J47" s="182"/>
      <c r="K47" s="182">
        <f>'実質公債費比率（分子）の構造'!N$47</f>
        <v>66507</v>
      </c>
      <c r="L47" s="182"/>
      <c r="M47" s="182"/>
      <c r="N47" s="182">
        <f>'実質公債費比率（分子）の構造'!O$47</f>
        <v>61378</v>
      </c>
      <c r="O47" s="182"/>
      <c r="P47" s="182"/>
    </row>
    <row r="48" spans="1:16" x14ac:dyDescent="0.2">
      <c r="A48" s="182" t="s">
        <v>69</v>
      </c>
      <c r="B48" s="182">
        <f>'実質公債費比率（分子）の構造'!K$46</f>
        <v>47442</v>
      </c>
      <c r="C48" s="182"/>
      <c r="D48" s="182"/>
      <c r="E48" s="182">
        <f>'実質公債費比率（分子）の構造'!L$46</f>
        <v>42139</v>
      </c>
      <c r="F48" s="182"/>
      <c r="G48" s="182"/>
      <c r="H48" s="182">
        <f>'実質公債費比率（分子）の構造'!M$46</f>
        <v>29184</v>
      </c>
      <c r="I48" s="182"/>
      <c r="J48" s="182"/>
      <c r="K48" s="182">
        <f>'実質公債費比率（分子）の構造'!N$46</f>
        <v>38039</v>
      </c>
      <c r="L48" s="182"/>
      <c r="M48" s="182"/>
      <c r="N48" s="182">
        <f>'実質公債費比率（分子）の構造'!O$46</f>
        <v>37686</v>
      </c>
      <c r="O48" s="182"/>
      <c r="P48" s="182"/>
    </row>
    <row r="49" spans="1:16" x14ac:dyDescent="0.2">
      <c r="A49" s="182" t="s">
        <v>70</v>
      </c>
      <c r="B49" s="182">
        <f>'実質公債費比率（分子）の構造'!K$45</f>
        <v>104527</v>
      </c>
      <c r="C49" s="182"/>
      <c r="D49" s="182"/>
      <c r="E49" s="182">
        <f>'実質公債費比率（分子）の構造'!L$45</f>
        <v>106090</v>
      </c>
      <c r="F49" s="182"/>
      <c r="G49" s="182"/>
      <c r="H49" s="182">
        <f>'実質公債費比率（分子）の構造'!M$45</f>
        <v>102444</v>
      </c>
      <c r="I49" s="182"/>
      <c r="J49" s="182"/>
      <c r="K49" s="182">
        <f>'実質公債費比率（分子）の構造'!N$45</f>
        <v>105495</v>
      </c>
      <c r="L49" s="182"/>
      <c r="M49" s="182"/>
      <c r="N49" s="182">
        <f>'実質公債費比率（分子）の構造'!O$45</f>
        <v>119475</v>
      </c>
      <c r="O49" s="182"/>
      <c r="P49" s="182"/>
    </row>
    <row r="50" spans="1:16" x14ac:dyDescent="0.2">
      <c r="A50" s="182" t="s">
        <v>71</v>
      </c>
      <c r="B50" s="182" t="e">
        <f>NA()</f>
        <v>#N/A</v>
      </c>
      <c r="C50" s="182">
        <f>IF(ISNUMBER('実質公債費比率（分子）の構造'!K$53),'実質公債費比率（分子）の構造'!K$53,NA())</f>
        <v>112643</v>
      </c>
      <c r="D50" s="182" t="e">
        <f>NA()</f>
        <v>#N/A</v>
      </c>
      <c r="E50" s="182" t="e">
        <f>NA()</f>
        <v>#N/A</v>
      </c>
      <c r="F50" s="182">
        <f>IF(ISNUMBER('実質公債費比率（分子）の構造'!L$53),'実質公債費比率（分子）の構造'!L$53,NA())</f>
        <v>101782</v>
      </c>
      <c r="G50" s="182" t="e">
        <f>NA()</f>
        <v>#N/A</v>
      </c>
      <c r="H50" s="182" t="e">
        <f>NA()</f>
        <v>#N/A</v>
      </c>
      <c r="I50" s="182">
        <f>IF(ISNUMBER('実質公債費比率（分子）の構造'!M$53),'実質公債費比率（分子）の構造'!M$53,NA())</f>
        <v>79736</v>
      </c>
      <c r="J50" s="182" t="e">
        <f>NA()</f>
        <v>#N/A</v>
      </c>
      <c r="K50" s="182" t="e">
        <f>NA()</f>
        <v>#N/A</v>
      </c>
      <c r="L50" s="182">
        <f>IF(ISNUMBER('実質公債費比率（分子）の構造'!N$53),'実質公債費比率（分子）の構造'!N$53,NA())</f>
        <v>81413</v>
      </c>
      <c r="M50" s="182" t="e">
        <f>NA()</f>
        <v>#N/A</v>
      </c>
      <c r="N50" s="182" t="e">
        <f>NA()</f>
        <v>#N/A</v>
      </c>
      <c r="O50" s="182">
        <f>IF(ISNUMBER('実質公債費比率（分子）の構造'!O$53),'実質公債費比率（分子）の構造'!O$53,NA())</f>
        <v>93876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44</v>
      </c>
      <c r="B56" s="181"/>
      <c r="C56" s="181"/>
      <c r="D56" s="181">
        <f>'将来負担比率（分子）の構造'!I$52</f>
        <v>1406770</v>
      </c>
      <c r="E56" s="181"/>
      <c r="F56" s="181"/>
      <c r="G56" s="181">
        <f>'将来負担比率（分子）の構造'!J$52</f>
        <v>1403720</v>
      </c>
      <c r="H56" s="181"/>
      <c r="I56" s="181"/>
      <c r="J56" s="181">
        <f>'将来負担比率（分子）の構造'!K$52</f>
        <v>1392552</v>
      </c>
      <c r="K56" s="181"/>
      <c r="L56" s="181"/>
      <c r="M56" s="181">
        <f>'将来負担比率（分子）の構造'!L$52</f>
        <v>1377858</v>
      </c>
      <c r="N56" s="181"/>
      <c r="O56" s="181"/>
      <c r="P56" s="181">
        <f>'将来負担比率（分子）の構造'!M$52</f>
        <v>1367852</v>
      </c>
    </row>
    <row r="57" spans="1:16" x14ac:dyDescent="0.2">
      <c r="A57" s="181" t="s">
        <v>43</v>
      </c>
      <c r="B57" s="181"/>
      <c r="C57" s="181"/>
      <c r="D57" s="181">
        <f>'将来負担比率（分子）の構造'!I$51</f>
        <v>646672</v>
      </c>
      <c r="E57" s="181"/>
      <c r="F57" s="181"/>
      <c r="G57" s="181">
        <f>'将来負担比率（分子）の構造'!J$51</f>
        <v>706008</v>
      </c>
      <c r="H57" s="181"/>
      <c r="I57" s="181"/>
      <c r="J57" s="181">
        <f>'将来負担比率（分子）の構造'!K$51</f>
        <v>715000</v>
      </c>
      <c r="K57" s="181"/>
      <c r="L57" s="181"/>
      <c r="M57" s="181">
        <f>'将来負担比率（分子）の構造'!L$51</f>
        <v>746716</v>
      </c>
      <c r="N57" s="181"/>
      <c r="O57" s="181"/>
      <c r="P57" s="181">
        <f>'将来負担比率（分子）の構造'!M$51</f>
        <v>777314</v>
      </c>
    </row>
    <row r="58" spans="1:16" x14ac:dyDescent="0.2">
      <c r="A58" s="181" t="s">
        <v>42</v>
      </c>
      <c r="B58" s="181"/>
      <c r="C58" s="181"/>
      <c r="D58" s="181">
        <f>'将来負担比率（分子）の構造'!I$50</f>
        <v>139041</v>
      </c>
      <c r="E58" s="181"/>
      <c r="F58" s="181"/>
      <c r="G58" s="181">
        <f>'将来負担比率（分子）の構造'!J$50</f>
        <v>132395</v>
      </c>
      <c r="H58" s="181"/>
      <c r="I58" s="181"/>
      <c r="J58" s="181">
        <f>'将来負担比率（分子）の構造'!K$50</f>
        <v>155643</v>
      </c>
      <c r="K58" s="181"/>
      <c r="L58" s="181"/>
      <c r="M58" s="181">
        <f>'将来負担比率（分子）の構造'!L$50</f>
        <v>182347</v>
      </c>
      <c r="N58" s="181"/>
      <c r="O58" s="181"/>
      <c r="P58" s="181">
        <f>'将来負担比率（分子）の構造'!M$50</f>
        <v>181000</v>
      </c>
    </row>
    <row r="59" spans="1:16" x14ac:dyDescent="0.2">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37</v>
      </c>
      <c r="B61" s="181">
        <f>'将来負担比率（分子）の構造'!I$46</f>
        <v>70388</v>
      </c>
      <c r="C61" s="181"/>
      <c r="D61" s="181"/>
      <c r="E61" s="181">
        <f>'将来負担比率（分子）の構造'!J$46</f>
        <v>64639</v>
      </c>
      <c r="F61" s="181"/>
      <c r="G61" s="181"/>
      <c r="H61" s="181">
        <f>'将来負担比率（分子）の構造'!K$46</f>
        <v>57500</v>
      </c>
      <c r="I61" s="181"/>
      <c r="J61" s="181"/>
      <c r="K61" s="181">
        <f>'将来負担比率（分子）の構造'!L$46</f>
        <v>50501</v>
      </c>
      <c r="L61" s="181"/>
      <c r="M61" s="181"/>
      <c r="N61" s="181">
        <f>'将来負担比率（分子）の構造'!M$46</f>
        <v>38574</v>
      </c>
      <c r="O61" s="181"/>
      <c r="P61" s="181"/>
    </row>
    <row r="62" spans="1:16" x14ac:dyDescent="0.2">
      <c r="A62" s="181" t="s">
        <v>36</v>
      </c>
      <c r="B62" s="181">
        <f>'将来負担比率（分子）の構造'!I$45</f>
        <v>146890</v>
      </c>
      <c r="C62" s="181"/>
      <c r="D62" s="181"/>
      <c r="E62" s="181">
        <f>'将来負担比率（分子）の構造'!J$45</f>
        <v>143758</v>
      </c>
      <c r="F62" s="181"/>
      <c r="G62" s="181"/>
      <c r="H62" s="181">
        <f>'将来負担比率（分子）の構造'!K$45</f>
        <v>227722</v>
      </c>
      <c r="I62" s="181"/>
      <c r="J62" s="181"/>
      <c r="K62" s="181">
        <f>'将来負担比率（分子）の構造'!L$45</f>
        <v>207077</v>
      </c>
      <c r="L62" s="181"/>
      <c r="M62" s="181"/>
      <c r="N62" s="181">
        <f>'将来負担比率（分子）の構造'!M$45</f>
        <v>204782</v>
      </c>
      <c r="O62" s="181"/>
      <c r="P62" s="181"/>
    </row>
    <row r="63" spans="1:16" x14ac:dyDescent="0.2">
      <c r="A63" s="181" t="s">
        <v>35</v>
      </c>
      <c r="B63" s="181">
        <f>'将来負担比率（分子）の構造'!I$44</f>
        <v>983</v>
      </c>
      <c r="C63" s="181"/>
      <c r="D63" s="181"/>
      <c r="E63" s="181">
        <f>'将来負担比率（分子）の構造'!J$44</f>
        <v>590</v>
      </c>
      <c r="F63" s="181"/>
      <c r="G63" s="181"/>
      <c r="H63" s="181">
        <f>'将来負担比率（分子）の構造'!K$44</f>
        <v>296</v>
      </c>
      <c r="I63" s="181"/>
      <c r="J63" s="181"/>
      <c r="K63" s="181">
        <f>'将来負担比率（分子）の構造'!L$44</f>
        <v>105</v>
      </c>
      <c r="L63" s="181"/>
      <c r="M63" s="181"/>
      <c r="N63" s="181" t="str">
        <f>'将来負担比率（分子）の構造'!M$44</f>
        <v>-</v>
      </c>
      <c r="O63" s="181"/>
      <c r="P63" s="181"/>
    </row>
    <row r="64" spans="1:16" x14ac:dyDescent="0.2">
      <c r="A64" s="181" t="s">
        <v>34</v>
      </c>
      <c r="B64" s="181">
        <f>'将来負担比率（分子）の構造'!I$43</f>
        <v>601221</v>
      </c>
      <c r="C64" s="181"/>
      <c r="D64" s="181"/>
      <c r="E64" s="181">
        <f>'将来負担比率（分子）の構造'!J$43</f>
        <v>572183</v>
      </c>
      <c r="F64" s="181"/>
      <c r="G64" s="181"/>
      <c r="H64" s="181">
        <f>'将来負担比率（分子）の構造'!K$43</f>
        <v>552351</v>
      </c>
      <c r="I64" s="181"/>
      <c r="J64" s="181"/>
      <c r="K64" s="181">
        <f>'将来負担比率（分子）の構造'!L$43</f>
        <v>520361</v>
      </c>
      <c r="L64" s="181"/>
      <c r="M64" s="181"/>
      <c r="N64" s="181">
        <f>'将来負担比率（分子）の構造'!M$43</f>
        <v>493202</v>
      </c>
      <c r="O64" s="181"/>
      <c r="P64" s="181"/>
    </row>
    <row r="65" spans="1:16" x14ac:dyDescent="0.2">
      <c r="A65" s="181" t="s">
        <v>33</v>
      </c>
      <c r="B65" s="181">
        <f>'将来負担比率（分子）の構造'!I$42</f>
        <v>12603</v>
      </c>
      <c r="C65" s="181"/>
      <c r="D65" s="181"/>
      <c r="E65" s="181">
        <f>'将来負担比率（分子）の構造'!J$42</f>
        <v>11072</v>
      </c>
      <c r="F65" s="181"/>
      <c r="G65" s="181"/>
      <c r="H65" s="181">
        <f>'将来負担比率（分子）の構造'!K$42</f>
        <v>27605</v>
      </c>
      <c r="I65" s="181"/>
      <c r="J65" s="181"/>
      <c r="K65" s="181">
        <f>'将来負担比率（分子）の構造'!L$42</f>
        <v>41831</v>
      </c>
      <c r="L65" s="181"/>
      <c r="M65" s="181"/>
      <c r="N65" s="181">
        <f>'将来負担比率（分子）の構造'!M$42</f>
        <v>95988</v>
      </c>
      <c r="O65" s="181"/>
      <c r="P65" s="181"/>
    </row>
    <row r="66" spans="1:16" x14ac:dyDescent="0.2">
      <c r="A66" s="181" t="s">
        <v>32</v>
      </c>
      <c r="B66" s="181">
        <f>'将来負担比率（分子）の構造'!I$41</f>
        <v>2598085</v>
      </c>
      <c r="C66" s="181"/>
      <c r="D66" s="181"/>
      <c r="E66" s="181">
        <f>'将来負担比率（分子）の構造'!J$41</f>
        <v>2587859</v>
      </c>
      <c r="F66" s="181"/>
      <c r="G66" s="181"/>
      <c r="H66" s="181">
        <f>'将来負担比率（分子）の構造'!K$41</f>
        <v>2599222</v>
      </c>
      <c r="I66" s="181"/>
      <c r="J66" s="181"/>
      <c r="K66" s="181">
        <f>'将来負担比率（分子）の構造'!L$41</f>
        <v>2639495</v>
      </c>
      <c r="L66" s="181"/>
      <c r="M66" s="181"/>
      <c r="N66" s="181">
        <f>'将来負担比率（分子）の構造'!M$41</f>
        <v>2671095</v>
      </c>
      <c r="O66" s="181"/>
      <c r="P66" s="181"/>
    </row>
    <row r="67" spans="1:16" x14ac:dyDescent="0.2">
      <c r="A67" s="181" t="s">
        <v>75</v>
      </c>
      <c r="B67" s="181" t="e">
        <f>NA()</f>
        <v>#N/A</v>
      </c>
      <c r="C67" s="181">
        <f>IF(ISNUMBER('将来負担比率（分子）の構造'!I$53), IF('将来負担比率（分子）の構造'!I$53 &lt; 0, 0, '将来負担比率（分子）の構造'!I$53), NA())</f>
        <v>1237688</v>
      </c>
      <c r="D67" s="181" t="e">
        <f>NA()</f>
        <v>#N/A</v>
      </c>
      <c r="E67" s="181" t="e">
        <f>NA()</f>
        <v>#N/A</v>
      </c>
      <c r="F67" s="181">
        <f>IF(ISNUMBER('将来負担比率（分子）の構造'!J$53), IF('将来負担比率（分子）の構造'!J$53 &lt; 0, 0, '将来負担比率（分子）の構造'!J$53), NA())</f>
        <v>1137979</v>
      </c>
      <c r="G67" s="181" t="e">
        <f>NA()</f>
        <v>#N/A</v>
      </c>
      <c r="H67" s="181" t="e">
        <f>NA()</f>
        <v>#N/A</v>
      </c>
      <c r="I67" s="181">
        <f>IF(ISNUMBER('将来負担比率（分子）の構造'!K$53), IF('将来負担比率（分子）の構造'!K$53 &lt; 0, 0, '将来負担比率（分子）の構造'!K$53), NA())</f>
        <v>1201501</v>
      </c>
      <c r="J67" s="181" t="e">
        <f>NA()</f>
        <v>#N/A</v>
      </c>
      <c r="K67" s="181" t="e">
        <f>NA()</f>
        <v>#N/A</v>
      </c>
      <c r="L67" s="181">
        <f>IF(ISNUMBER('将来負担比率（分子）の構造'!L$53), IF('将来負担比率（分子）の構造'!L$53 &lt; 0, 0, '将来負担比率（分子）の構造'!L$53), NA())</f>
        <v>1152448</v>
      </c>
      <c r="M67" s="181" t="e">
        <f>NA()</f>
        <v>#N/A</v>
      </c>
      <c r="N67" s="181" t="e">
        <f>NA()</f>
        <v>#N/A</v>
      </c>
      <c r="O67" s="181">
        <f>IF(ISNUMBER('将来負担比率（分子）の構造'!M$53), IF('将来負担比率（分子）の構造'!M$53 &lt; 0, 0, '将来負担比率（分子）の構造'!M$53), NA())</f>
        <v>1177474</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26247</v>
      </c>
      <c r="C72" s="185">
        <f>基金残高に係る経年分析!G55</f>
        <v>21690</v>
      </c>
      <c r="D72" s="185">
        <f>基金残高に係る経年分析!H55</f>
        <v>7965</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15367</v>
      </c>
      <c r="C74" s="185">
        <f>基金残高に係る経年分析!G57</f>
        <v>14530</v>
      </c>
      <c r="D74" s="185">
        <f>基金残高に係る経年分析!H57</f>
        <v>16740</v>
      </c>
    </row>
  </sheetData>
  <sheetProtection algorithmName="SHA-512" hashValue="EIvFQHsUXs0hMJZ418tJzllaktIU+WFL9h/+NWX5sDbOTyvQRtuGweEG5d1Ce/zteR5Z0o5Ak1DpEFPuy1ySaQ==" saltValue="4fMSOkYi6llqr5Gk7tlU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223</v>
      </c>
      <c r="C5" s="670"/>
      <c r="D5" s="670"/>
      <c r="E5" s="670"/>
      <c r="F5" s="670"/>
      <c r="G5" s="670"/>
      <c r="H5" s="670"/>
      <c r="I5" s="670"/>
      <c r="J5" s="670"/>
      <c r="K5" s="670"/>
      <c r="L5" s="670"/>
      <c r="M5" s="670"/>
      <c r="N5" s="670"/>
      <c r="O5" s="670"/>
      <c r="P5" s="670"/>
      <c r="Q5" s="671"/>
      <c r="R5" s="672">
        <v>846456006</v>
      </c>
      <c r="S5" s="673"/>
      <c r="T5" s="673"/>
      <c r="U5" s="673"/>
      <c r="V5" s="673"/>
      <c r="W5" s="673"/>
      <c r="X5" s="673"/>
      <c r="Y5" s="674"/>
      <c r="Z5" s="675">
        <v>47.2</v>
      </c>
      <c r="AA5" s="675"/>
      <c r="AB5" s="675"/>
      <c r="AC5" s="675"/>
      <c r="AD5" s="676">
        <v>787016399</v>
      </c>
      <c r="AE5" s="676"/>
      <c r="AF5" s="676"/>
      <c r="AG5" s="676"/>
      <c r="AH5" s="676"/>
      <c r="AI5" s="676"/>
      <c r="AJ5" s="676"/>
      <c r="AK5" s="676"/>
      <c r="AL5" s="677">
        <v>85.1</v>
      </c>
      <c r="AM5" s="678"/>
      <c r="AN5" s="678"/>
      <c r="AO5" s="679"/>
      <c r="AP5" s="669" t="s">
        <v>224</v>
      </c>
      <c r="AQ5" s="670"/>
      <c r="AR5" s="670"/>
      <c r="AS5" s="670"/>
      <c r="AT5" s="670"/>
      <c r="AU5" s="670"/>
      <c r="AV5" s="670"/>
      <c r="AW5" s="670"/>
      <c r="AX5" s="670"/>
      <c r="AY5" s="670"/>
      <c r="AZ5" s="670"/>
      <c r="BA5" s="670"/>
      <c r="BB5" s="670"/>
      <c r="BC5" s="670"/>
      <c r="BD5" s="670"/>
      <c r="BE5" s="670"/>
      <c r="BF5" s="671"/>
      <c r="BG5" s="683">
        <v>768392170</v>
      </c>
      <c r="BH5" s="684"/>
      <c r="BI5" s="684"/>
      <c r="BJ5" s="684"/>
      <c r="BK5" s="684"/>
      <c r="BL5" s="684"/>
      <c r="BM5" s="684"/>
      <c r="BN5" s="685"/>
      <c r="BO5" s="686">
        <v>90.8</v>
      </c>
      <c r="BP5" s="686"/>
      <c r="BQ5" s="686"/>
      <c r="BR5" s="686"/>
      <c r="BS5" s="687">
        <v>8109906</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2">
      <c r="B6" s="680" t="s">
        <v>228</v>
      </c>
      <c r="C6" s="681"/>
      <c r="D6" s="681"/>
      <c r="E6" s="681"/>
      <c r="F6" s="681"/>
      <c r="G6" s="681"/>
      <c r="H6" s="681"/>
      <c r="I6" s="681"/>
      <c r="J6" s="681"/>
      <c r="K6" s="681"/>
      <c r="L6" s="681"/>
      <c r="M6" s="681"/>
      <c r="N6" s="681"/>
      <c r="O6" s="681"/>
      <c r="P6" s="681"/>
      <c r="Q6" s="682"/>
      <c r="R6" s="683">
        <v>8580175</v>
      </c>
      <c r="S6" s="684"/>
      <c r="T6" s="684"/>
      <c r="U6" s="684"/>
      <c r="V6" s="684"/>
      <c r="W6" s="684"/>
      <c r="X6" s="684"/>
      <c r="Y6" s="685"/>
      <c r="Z6" s="686">
        <v>0.5</v>
      </c>
      <c r="AA6" s="686"/>
      <c r="AB6" s="686"/>
      <c r="AC6" s="686"/>
      <c r="AD6" s="687">
        <v>8580175</v>
      </c>
      <c r="AE6" s="687"/>
      <c r="AF6" s="687"/>
      <c r="AG6" s="687"/>
      <c r="AH6" s="687"/>
      <c r="AI6" s="687"/>
      <c r="AJ6" s="687"/>
      <c r="AK6" s="687"/>
      <c r="AL6" s="688">
        <v>0.9</v>
      </c>
      <c r="AM6" s="689"/>
      <c r="AN6" s="689"/>
      <c r="AO6" s="690"/>
      <c r="AP6" s="680" t="s">
        <v>229</v>
      </c>
      <c r="AQ6" s="681"/>
      <c r="AR6" s="681"/>
      <c r="AS6" s="681"/>
      <c r="AT6" s="681"/>
      <c r="AU6" s="681"/>
      <c r="AV6" s="681"/>
      <c r="AW6" s="681"/>
      <c r="AX6" s="681"/>
      <c r="AY6" s="681"/>
      <c r="AZ6" s="681"/>
      <c r="BA6" s="681"/>
      <c r="BB6" s="681"/>
      <c r="BC6" s="681"/>
      <c r="BD6" s="681"/>
      <c r="BE6" s="681"/>
      <c r="BF6" s="682"/>
      <c r="BG6" s="683">
        <v>768392170</v>
      </c>
      <c r="BH6" s="684"/>
      <c r="BI6" s="684"/>
      <c r="BJ6" s="684"/>
      <c r="BK6" s="684"/>
      <c r="BL6" s="684"/>
      <c r="BM6" s="684"/>
      <c r="BN6" s="685"/>
      <c r="BO6" s="686">
        <v>90.8</v>
      </c>
      <c r="BP6" s="686"/>
      <c r="BQ6" s="686"/>
      <c r="BR6" s="686"/>
      <c r="BS6" s="687">
        <v>8109906</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3010262</v>
      </c>
      <c r="CS6" s="684"/>
      <c r="CT6" s="684"/>
      <c r="CU6" s="684"/>
      <c r="CV6" s="684"/>
      <c r="CW6" s="684"/>
      <c r="CX6" s="684"/>
      <c r="CY6" s="685"/>
      <c r="CZ6" s="677">
        <v>0.2</v>
      </c>
      <c r="DA6" s="678"/>
      <c r="DB6" s="678"/>
      <c r="DC6" s="697"/>
      <c r="DD6" s="692" t="s">
        <v>128</v>
      </c>
      <c r="DE6" s="684"/>
      <c r="DF6" s="684"/>
      <c r="DG6" s="684"/>
      <c r="DH6" s="684"/>
      <c r="DI6" s="684"/>
      <c r="DJ6" s="684"/>
      <c r="DK6" s="684"/>
      <c r="DL6" s="684"/>
      <c r="DM6" s="684"/>
      <c r="DN6" s="684"/>
      <c r="DO6" s="684"/>
      <c r="DP6" s="685"/>
      <c r="DQ6" s="692">
        <v>3010083</v>
      </c>
      <c r="DR6" s="684"/>
      <c r="DS6" s="684"/>
      <c r="DT6" s="684"/>
      <c r="DU6" s="684"/>
      <c r="DV6" s="684"/>
      <c r="DW6" s="684"/>
      <c r="DX6" s="684"/>
      <c r="DY6" s="684"/>
      <c r="DZ6" s="684"/>
      <c r="EA6" s="684"/>
      <c r="EB6" s="684"/>
      <c r="EC6" s="693"/>
    </row>
    <row r="7" spans="2:143" ht="11.25" customHeight="1" x14ac:dyDescent="0.2">
      <c r="B7" s="680" t="s">
        <v>231</v>
      </c>
      <c r="C7" s="681"/>
      <c r="D7" s="681"/>
      <c r="E7" s="681"/>
      <c r="F7" s="681"/>
      <c r="G7" s="681"/>
      <c r="H7" s="681"/>
      <c r="I7" s="681"/>
      <c r="J7" s="681"/>
      <c r="K7" s="681"/>
      <c r="L7" s="681"/>
      <c r="M7" s="681"/>
      <c r="N7" s="681"/>
      <c r="O7" s="681"/>
      <c r="P7" s="681"/>
      <c r="Q7" s="682"/>
      <c r="R7" s="683">
        <v>437269</v>
      </c>
      <c r="S7" s="684"/>
      <c r="T7" s="684"/>
      <c r="U7" s="684"/>
      <c r="V7" s="684"/>
      <c r="W7" s="684"/>
      <c r="X7" s="684"/>
      <c r="Y7" s="685"/>
      <c r="Z7" s="686">
        <v>0</v>
      </c>
      <c r="AA7" s="686"/>
      <c r="AB7" s="686"/>
      <c r="AC7" s="686"/>
      <c r="AD7" s="687">
        <v>437269</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467960654</v>
      </c>
      <c r="BH7" s="684"/>
      <c r="BI7" s="684"/>
      <c r="BJ7" s="684"/>
      <c r="BK7" s="684"/>
      <c r="BL7" s="684"/>
      <c r="BM7" s="684"/>
      <c r="BN7" s="685"/>
      <c r="BO7" s="686">
        <v>55.3</v>
      </c>
      <c r="BP7" s="686"/>
      <c r="BQ7" s="686"/>
      <c r="BR7" s="686"/>
      <c r="BS7" s="687">
        <v>8109906</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132849201</v>
      </c>
      <c r="CS7" s="684"/>
      <c r="CT7" s="684"/>
      <c r="CU7" s="684"/>
      <c r="CV7" s="684"/>
      <c r="CW7" s="684"/>
      <c r="CX7" s="684"/>
      <c r="CY7" s="685"/>
      <c r="CZ7" s="686">
        <v>7.5</v>
      </c>
      <c r="DA7" s="686"/>
      <c r="DB7" s="686"/>
      <c r="DC7" s="686"/>
      <c r="DD7" s="692">
        <v>45366234</v>
      </c>
      <c r="DE7" s="684"/>
      <c r="DF7" s="684"/>
      <c r="DG7" s="684"/>
      <c r="DH7" s="684"/>
      <c r="DI7" s="684"/>
      <c r="DJ7" s="684"/>
      <c r="DK7" s="684"/>
      <c r="DL7" s="684"/>
      <c r="DM7" s="684"/>
      <c r="DN7" s="684"/>
      <c r="DO7" s="684"/>
      <c r="DP7" s="685"/>
      <c r="DQ7" s="692">
        <v>83906005</v>
      </c>
      <c r="DR7" s="684"/>
      <c r="DS7" s="684"/>
      <c r="DT7" s="684"/>
      <c r="DU7" s="684"/>
      <c r="DV7" s="684"/>
      <c r="DW7" s="684"/>
      <c r="DX7" s="684"/>
      <c r="DY7" s="684"/>
      <c r="DZ7" s="684"/>
      <c r="EA7" s="684"/>
      <c r="EB7" s="684"/>
      <c r="EC7" s="693"/>
    </row>
    <row r="8" spans="2:143" ht="11.25" customHeight="1" x14ac:dyDescent="0.2">
      <c r="B8" s="680" t="s">
        <v>234</v>
      </c>
      <c r="C8" s="681"/>
      <c r="D8" s="681"/>
      <c r="E8" s="681"/>
      <c r="F8" s="681"/>
      <c r="G8" s="681"/>
      <c r="H8" s="681"/>
      <c r="I8" s="681"/>
      <c r="J8" s="681"/>
      <c r="K8" s="681"/>
      <c r="L8" s="681"/>
      <c r="M8" s="681"/>
      <c r="N8" s="681"/>
      <c r="O8" s="681"/>
      <c r="P8" s="681"/>
      <c r="Q8" s="682"/>
      <c r="R8" s="683">
        <v>4029642</v>
      </c>
      <c r="S8" s="684"/>
      <c r="T8" s="684"/>
      <c r="U8" s="684"/>
      <c r="V8" s="684"/>
      <c r="W8" s="684"/>
      <c r="X8" s="684"/>
      <c r="Y8" s="685"/>
      <c r="Z8" s="686">
        <v>0.2</v>
      </c>
      <c r="AA8" s="686"/>
      <c r="AB8" s="686"/>
      <c r="AC8" s="686"/>
      <c r="AD8" s="687">
        <v>4029642</v>
      </c>
      <c r="AE8" s="687"/>
      <c r="AF8" s="687"/>
      <c r="AG8" s="687"/>
      <c r="AH8" s="687"/>
      <c r="AI8" s="687"/>
      <c r="AJ8" s="687"/>
      <c r="AK8" s="687"/>
      <c r="AL8" s="688">
        <v>0.4</v>
      </c>
      <c r="AM8" s="689"/>
      <c r="AN8" s="689"/>
      <c r="AO8" s="690"/>
      <c r="AP8" s="680" t="s">
        <v>235</v>
      </c>
      <c r="AQ8" s="681"/>
      <c r="AR8" s="681"/>
      <c r="AS8" s="681"/>
      <c r="AT8" s="681"/>
      <c r="AU8" s="681"/>
      <c r="AV8" s="681"/>
      <c r="AW8" s="681"/>
      <c r="AX8" s="681"/>
      <c r="AY8" s="681"/>
      <c r="AZ8" s="681"/>
      <c r="BA8" s="681"/>
      <c r="BB8" s="681"/>
      <c r="BC8" s="681"/>
      <c r="BD8" s="681"/>
      <c r="BE8" s="681"/>
      <c r="BF8" s="682"/>
      <c r="BG8" s="683">
        <v>8563385</v>
      </c>
      <c r="BH8" s="684"/>
      <c r="BI8" s="684"/>
      <c r="BJ8" s="684"/>
      <c r="BK8" s="684"/>
      <c r="BL8" s="684"/>
      <c r="BM8" s="684"/>
      <c r="BN8" s="685"/>
      <c r="BO8" s="686">
        <v>1</v>
      </c>
      <c r="BP8" s="686"/>
      <c r="BQ8" s="686"/>
      <c r="BR8" s="686"/>
      <c r="BS8" s="692">
        <v>1741691</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660510017</v>
      </c>
      <c r="CS8" s="684"/>
      <c r="CT8" s="684"/>
      <c r="CU8" s="684"/>
      <c r="CV8" s="684"/>
      <c r="CW8" s="684"/>
      <c r="CX8" s="684"/>
      <c r="CY8" s="685"/>
      <c r="CZ8" s="686">
        <v>37.4</v>
      </c>
      <c r="DA8" s="686"/>
      <c r="DB8" s="686"/>
      <c r="DC8" s="686"/>
      <c r="DD8" s="692">
        <v>11086680</v>
      </c>
      <c r="DE8" s="684"/>
      <c r="DF8" s="684"/>
      <c r="DG8" s="684"/>
      <c r="DH8" s="684"/>
      <c r="DI8" s="684"/>
      <c r="DJ8" s="684"/>
      <c r="DK8" s="684"/>
      <c r="DL8" s="684"/>
      <c r="DM8" s="684"/>
      <c r="DN8" s="684"/>
      <c r="DO8" s="684"/>
      <c r="DP8" s="685"/>
      <c r="DQ8" s="692">
        <v>335752108</v>
      </c>
      <c r="DR8" s="684"/>
      <c r="DS8" s="684"/>
      <c r="DT8" s="684"/>
      <c r="DU8" s="684"/>
      <c r="DV8" s="684"/>
      <c r="DW8" s="684"/>
      <c r="DX8" s="684"/>
      <c r="DY8" s="684"/>
      <c r="DZ8" s="684"/>
      <c r="EA8" s="684"/>
      <c r="EB8" s="684"/>
      <c r="EC8" s="693"/>
    </row>
    <row r="9" spans="2:143" ht="11.25" customHeight="1" x14ac:dyDescent="0.2">
      <c r="B9" s="680" t="s">
        <v>237</v>
      </c>
      <c r="C9" s="681"/>
      <c r="D9" s="681"/>
      <c r="E9" s="681"/>
      <c r="F9" s="681"/>
      <c r="G9" s="681"/>
      <c r="H9" s="681"/>
      <c r="I9" s="681"/>
      <c r="J9" s="681"/>
      <c r="K9" s="681"/>
      <c r="L9" s="681"/>
      <c r="M9" s="681"/>
      <c r="N9" s="681"/>
      <c r="O9" s="681"/>
      <c r="P9" s="681"/>
      <c r="Q9" s="682"/>
      <c r="R9" s="683">
        <v>2421615</v>
      </c>
      <c r="S9" s="684"/>
      <c r="T9" s="684"/>
      <c r="U9" s="684"/>
      <c r="V9" s="684"/>
      <c r="W9" s="684"/>
      <c r="X9" s="684"/>
      <c r="Y9" s="685"/>
      <c r="Z9" s="686">
        <v>0.1</v>
      </c>
      <c r="AA9" s="686"/>
      <c r="AB9" s="686"/>
      <c r="AC9" s="686"/>
      <c r="AD9" s="687">
        <v>2421615</v>
      </c>
      <c r="AE9" s="687"/>
      <c r="AF9" s="687"/>
      <c r="AG9" s="687"/>
      <c r="AH9" s="687"/>
      <c r="AI9" s="687"/>
      <c r="AJ9" s="687"/>
      <c r="AK9" s="687"/>
      <c r="AL9" s="688">
        <v>0.3</v>
      </c>
      <c r="AM9" s="689"/>
      <c r="AN9" s="689"/>
      <c r="AO9" s="690"/>
      <c r="AP9" s="680" t="s">
        <v>238</v>
      </c>
      <c r="AQ9" s="681"/>
      <c r="AR9" s="681"/>
      <c r="AS9" s="681"/>
      <c r="AT9" s="681"/>
      <c r="AU9" s="681"/>
      <c r="AV9" s="681"/>
      <c r="AW9" s="681"/>
      <c r="AX9" s="681"/>
      <c r="AY9" s="681"/>
      <c r="AZ9" s="681"/>
      <c r="BA9" s="681"/>
      <c r="BB9" s="681"/>
      <c r="BC9" s="681"/>
      <c r="BD9" s="681"/>
      <c r="BE9" s="681"/>
      <c r="BF9" s="682"/>
      <c r="BG9" s="683">
        <v>400759803</v>
      </c>
      <c r="BH9" s="684"/>
      <c r="BI9" s="684"/>
      <c r="BJ9" s="684"/>
      <c r="BK9" s="684"/>
      <c r="BL9" s="684"/>
      <c r="BM9" s="684"/>
      <c r="BN9" s="685"/>
      <c r="BO9" s="686">
        <v>47.3</v>
      </c>
      <c r="BP9" s="686"/>
      <c r="BQ9" s="686"/>
      <c r="BR9" s="686"/>
      <c r="BS9" s="692" t="s">
        <v>128</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101070232</v>
      </c>
      <c r="CS9" s="684"/>
      <c r="CT9" s="684"/>
      <c r="CU9" s="684"/>
      <c r="CV9" s="684"/>
      <c r="CW9" s="684"/>
      <c r="CX9" s="684"/>
      <c r="CY9" s="685"/>
      <c r="CZ9" s="686">
        <v>5.7</v>
      </c>
      <c r="DA9" s="686"/>
      <c r="DB9" s="686"/>
      <c r="DC9" s="686"/>
      <c r="DD9" s="692">
        <v>4353496</v>
      </c>
      <c r="DE9" s="684"/>
      <c r="DF9" s="684"/>
      <c r="DG9" s="684"/>
      <c r="DH9" s="684"/>
      <c r="DI9" s="684"/>
      <c r="DJ9" s="684"/>
      <c r="DK9" s="684"/>
      <c r="DL9" s="684"/>
      <c r="DM9" s="684"/>
      <c r="DN9" s="684"/>
      <c r="DO9" s="684"/>
      <c r="DP9" s="685"/>
      <c r="DQ9" s="692">
        <v>85484968</v>
      </c>
      <c r="DR9" s="684"/>
      <c r="DS9" s="684"/>
      <c r="DT9" s="684"/>
      <c r="DU9" s="684"/>
      <c r="DV9" s="684"/>
      <c r="DW9" s="684"/>
      <c r="DX9" s="684"/>
      <c r="DY9" s="684"/>
      <c r="DZ9" s="684"/>
      <c r="EA9" s="684"/>
      <c r="EB9" s="684"/>
      <c r="EC9" s="693"/>
    </row>
    <row r="10" spans="2:143" ht="11.25" customHeight="1" x14ac:dyDescent="0.2">
      <c r="B10" s="680" t="s">
        <v>240</v>
      </c>
      <c r="C10" s="681"/>
      <c r="D10" s="681"/>
      <c r="E10" s="681"/>
      <c r="F10" s="681"/>
      <c r="G10" s="681"/>
      <c r="H10" s="681"/>
      <c r="I10" s="681"/>
      <c r="J10" s="681"/>
      <c r="K10" s="681"/>
      <c r="L10" s="681"/>
      <c r="M10" s="681"/>
      <c r="N10" s="681"/>
      <c r="O10" s="681"/>
      <c r="P10" s="681"/>
      <c r="Q10" s="682"/>
      <c r="R10" s="683">
        <v>1151549</v>
      </c>
      <c r="S10" s="684"/>
      <c r="T10" s="684"/>
      <c r="U10" s="684"/>
      <c r="V10" s="684"/>
      <c r="W10" s="684"/>
      <c r="X10" s="684"/>
      <c r="Y10" s="685"/>
      <c r="Z10" s="686">
        <v>0.1</v>
      </c>
      <c r="AA10" s="686"/>
      <c r="AB10" s="686"/>
      <c r="AC10" s="686"/>
      <c r="AD10" s="687">
        <v>1151549</v>
      </c>
      <c r="AE10" s="687"/>
      <c r="AF10" s="687"/>
      <c r="AG10" s="687"/>
      <c r="AH10" s="687"/>
      <c r="AI10" s="687"/>
      <c r="AJ10" s="687"/>
      <c r="AK10" s="687"/>
      <c r="AL10" s="688">
        <v>0.1</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13292560</v>
      </c>
      <c r="BH10" s="684"/>
      <c r="BI10" s="684"/>
      <c r="BJ10" s="684"/>
      <c r="BK10" s="684"/>
      <c r="BL10" s="684"/>
      <c r="BM10" s="684"/>
      <c r="BN10" s="685"/>
      <c r="BO10" s="686">
        <v>1.6</v>
      </c>
      <c r="BP10" s="686"/>
      <c r="BQ10" s="686"/>
      <c r="BR10" s="686"/>
      <c r="BS10" s="692">
        <v>1097670</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1300436</v>
      </c>
      <c r="CS10" s="684"/>
      <c r="CT10" s="684"/>
      <c r="CU10" s="684"/>
      <c r="CV10" s="684"/>
      <c r="CW10" s="684"/>
      <c r="CX10" s="684"/>
      <c r="CY10" s="685"/>
      <c r="CZ10" s="686">
        <v>0.1</v>
      </c>
      <c r="DA10" s="686"/>
      <c r="DB10" s="686"/>
      <c r="DC10" s="686"/>
      <c r="DD10" s="692" t="s">
        <v>128</v>
      </c>
      <c r="DE10" s="684"/>
      <c r="DF10" s="684"/>
      <c r="DG10" s="684"/>
      <c r="DH10" s="684"/>
      <c r="DI10" s="684"/>
      <c r="DJ10" s="684"/>
      <c r="DK10" s="684"/>
      <c r="DL10" s="684"/>
      <c r="DM10" s="684"/>
      <c r="DN10" s="684"/>
      <c r="DO10" s="684"/>
      <c r="DP10" s="685"/>
      <c r="DQ10" s="692">
        <v>455493</v>
      </c>
      <c r="DR10" s="684"/>
      <c r="DS10" s="684"/>
      <c r="DT10" s="684"/>
      <c r="DU10" s="684"/>
      <c r="DV10" s="684"/>
      <c r="DW10" s="684"/>
      <c r="DX10" s="684"/>
      <c r="DY10" s="684"/>
      <c r="DZ10" s="684"/>
      <c r="EA10" s="684"/>
      <c r="EB10" s="684"/>
      <c r="EC10" s="693"/>
    </row>
    <row r="11" spans="2:143" ht="11.25" customHeight="1" x14ac:dyDescent="0.2">
      <c r="B11" s="680" t="s">
        <v>243</v>
      </c>
      <c r="C11" s="681"/>
      <c r="D11" s="681"/>
      <c r="E11" s="681"/>
      <c r="F11" s="681"/>
      <c r="G11" s="681"/>
      <c r="H11" s="681"/>
      <c r="I11" s="681"/>
      <c r="J11" s="681"/>
      <c r="K11" s="681"/>
      <c r="L11" s="681"/>
      <c r="M11" s="681"/>
      <c r="N11" s="681"/>
      <c r="O11" s="681"/>
      <c r="P11" s="681"/>
      <c r="Q11" s="682"/>
      <c r="R11" s="683">
        <v>63378942</v>
      </c>
      <c r="S11" s="684"/>
      <c r="T11" s="684"/>
      <c r="U11" s="684"/>
      <c r="V11" s="684"/>
      <c r="W11" s="684"/>
      <c r="X11" s="684"/>
      <c r="Y11" s="685"/>
      <c r="Z11" s="688">
        <v>3.5</v>
      </c>
      <c r="AA11" s="689"/>
      <c r="AB11" s="689"/>
      <c r="AC11" s="701"/>
      <c r="AD11" s="692">
        <v>63378942</v>
      </c>
      <c r="AE11" s="684"/>
      <c r="AF11" s="684"/>
      <c r="AG11" s="684"/>
      <c r="AH11" s="684"/>
      <c r="AI11" s="684"/>
      <c r="AJ11" s="684"/>
      <c r="AK11" s="685"/>
      <c r="AL11" s="688">
        <v>6.9</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45344906</v>
      </c>
      <c r="BH11" s="684"/>
      <c r="BI11" s="684"/>
      <c r="BJ11" s="684"/>
      <c r="BK11" s="684"/>
      <c r="BL11" s="684"/>
      <c r="BM11" s="684"/>
      <c r="BN11" s="685"/>
      <c r="BO11" s="686">
        <v>5.4</v>
      </c>
      <c r="BP11" s="686"/>
      <c r="BQ11" s="686"/>
      <c r="BR11" s="686"/>
      <c r="BS11" s="692">
        <v>5270545</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1817313</v>
      </c>
      <c r="CS11" s="684"/>
      <c r="CT11" s="684"/>
      <c r="CU11" s="684"/>
      <c r="CV11" s="684"/>
      <c r="CW11" s="684"/>
      <c r="CX11" s="684"/>
      <c r="CY11" s="685"/>
      <c r="CZ11" s="686">
        <v>0.1</v>
      </c>
      <c r="DA11" s="686"/>
      <c r="DB11" s="686"/>
      <c r="DC11" s="686"/>
      <c r="DD11" s="692">
        <v>157876</v>
      </c>
      <c r="DE11" s="684"/>
      <c r="DF11" s="684"/>
      <c r="DG11" s="684"/>
      <c r="DH11" s="684"/>
      <c r="DI11" s="684"/>
      <c r="DJ11" s="684"/>
      <c r="DK11" s="684"/>
      <c r="DL11" s="684"/>
      <c r="DM11" s="684"/>
      <c r="DN11" s="684"/>
      <c r="DO11" s="684"/>
      <c r="DP11" s="685"/>
      <c r="DQ11" s="692">
        <v>1722639</v>
      </c>
      <c r="DR11" s="684"/>
      <c r="DS11" s="684"/>
      <c r="DT11" s="684"/>
      <c r="DU11" s="684"/>
      <c r="DV11" s="684"/>
      <c r="DW11" s="684"/>
      <c r="DX11" s="684"/>
      <c r="DY11" s="684"/>
      <c r="DZ11" s="684"/>
      <c r="EA11" s="684"/>
      <c r="EB11" s="684"/>
      <c r="EC11" s="693"/>
    </row>
    <row r="12" spans="2:143" ht="11.25" customHeight="1" x14ac:dyDescent="0.2">
      <c r="B12" s="680" t="s">
        <v>246</v>
      </c>
      <c r="C12" s="681"/>
      <c r="D12" s="681"/>
      <c r="E12" s="681"/>
      <c r="F12" s="681"/>
      <c r="G12" s="681"/>
      <c r="H12" s="681"/>
      <c r="I12" s="681"/>
      <c r="J12" s="681"/>
      <c r="K12" s="681"/>
      <c r="L12" s="681"/>
      <c r="M12" s="681"/>
      <c r="N12" s="681"/>
      <c r="O12" s="681"/>
      <c r="P12" s="681"/>
      <c r="Q12" s="682"/>
      <c r="R12" s="683">
        <v>137664</v>
      </c>
      <c r="S12" s="684"/>
      <c r="T12" s="684"/>
      <c r="U12" s="684"/>
      <c r="V12" s="684"/>
      <c r="W12" s="684"/>
      <c r="X12" s="684"/>
      <c r="Y12" s="685"/>
      <c r="Z12" s="686">
        <v>0</v>
      </c>
      <c r="AA12" s="686"/>
      <c r="AB12" s="686"/>
      <c r="AC12" s="686"/>
      <c r="AD12" s="687">
        <v>137664</v>
      </c>
      <c r="AE12" s="687"/>
      <c r="AF12" s="687"/>
      <c r="AG12" s="687"/>
      <c r="AH12" s="687"/>
      <c r="AI12" s="687"/>
      <c r="AJ12" s="687"/>
      <c r="AK12" s="687"/>
      <c r="AL12" s="688">
        <v>0</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276338757</v>
      </c>
      <c r="BH12" s="684"/>
      <c r="BI12" s="684"/>
      <c r="BJ12" s="684"/>
      <c r="BK12" s="684"/>
      <c r="BL12" s="684"/>
      <c r="BM12" s="684"/>
      <c r="BN12" s="685"/>
      <c r="BO12" s="686">
        <v>32.6</v>
      </c>
      <c r="BP12" s="686"/>
      <c r="BQ12" s="686"/>
      <c r="BR12" s="686"/>
      <c r="BS12" s="692" t="s">
        <v>128</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54684976</v>
      </c>
      <c r="CS12" s="684"/>
      <c r="CT12" s="684"/>
      <c r="CU12" s="684"/>
      <c r="CV12" s="684"/>
      <c r="CW12" s="684"/>
      <c r="CX12" s="684"/>
      <c r="CY12" s="685"/>
      <c r="CZ12" s="686">
        <v>3.1</v>
      </c>
      <c r="DA12" s="686"/>
      <c r="DB12" s="686"/>
      <c r="DC12" s="686"/>
      <c r="DD12" s="692">
        <v>4540255</v>
      </c>
      <c r="DE12" s="684"/>
      <c r="DF12" s="684"/>
      <c r="DG12" s="684"/>
      <c r="DH12" s="684"/>
      <c r="DI12" s="684"/>
      <c r="DJ12" s="684"/>
      <c r="DK12" s="684"/>
      <c r="DL12" s="684"/>
      <c r="DM12" s="684"/>
      <c r="DN12" s="684"/>
      <c r="DO12" s="684"/>
      <c r="DP12" s="685"/>
      <c r="DQ12" s="692">
        <v>16989979</v>
      </c>
      <c r="DR12" s="684"/>
      <c r="DS12" s="684"/>
      <c r="DT12" s="684"/>
      <c r="DU12" s="684"/>
      <c r="DV12" s="684"/>
      <c r="DW12" s="684"/>
      <c r="DX12" s="684"/>
      <c r="DY12" s="684"/>
      <c r="DZ12" s="684"/>
      <c r="EA12" s="684"/>
      <c r="EB12" s="684"/>
      <c r="EC12" s="693"/>
    </row>
    <row r="13" spans="2:143" ht="11.25" customHeight="1" x14ac:dyDescent="0.2">
      <c r="B13" s="680" t="s">
        <v>249</v>
      </c>
      <c r="C13" s="681"/>
      <c r="D13" s="681"/>
      <c r="E13" s="681"/>
      <c r="F13" s="681"/>
      <c r="G13" s="681"/>
      <c r="H13" s="681"/>
      <c r="I13" s="681"/>
      <c r="J13" s="681"/>
      <c r="K13" s="681"/>
      <c r="L13" s="681"/>
      <c r="M13" s="681"/>
      <c r="N13" s="681"/>
      <c r="O13" s="681"/>
      <c r="P13" s="681"/>
      <c r="Q13" s="682"/>
      <c r="R13" s="683" t="s">
        <v>182</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182</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275374744</v>
      </c>
      <c r="BH13" s="684"/>
      <c r="BI13" s="684"/>
      <c r="BJ13" s="684"/>
      <c r="BK13" s="684"/>
      <c r="BL13" s="684"/>
      <c r="BM13" s="684"/>
      <c r="BN13" s="685"/>
      <c r="BO13" s="686">
        <v>32.5</v>
      </c>
      <c r="BP13" s="686"/>
      <c r="BQ13" s="686"/>
      <c r="BR13" s="686"/>
      <c r="BS13" s="692" t="s">
        <v>182</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248415910</v>
      </c>
      <c r="CS13" s="684"/>
      <c r="CT13" s="684"/>
      <c r="CU13" s="684"/>
      <c r="CV13" s="684"/>
      <c r="CW13" s="684"/>
      <c r="CX13" s="684"/>
      <c r="CY13" s="685"/>
      <c r="CZ13" s="686">
        <v>14.1</v>
      </c>
      <c r="DA13" s="686"/>
      <c r="DB13" s="686"/>
      <c r="DC13" s="686"/>
      <c r="DD13" s="692">
        <v>135139000</v>
      </c>
      <c r="DE13" s="684"/>
      <c r="DF13" s="684"/>
      <c r="DG13" s="684"/>
      <c r="DH13" s="684"/>
      <c r="DI13" s="684"/>
      <c r="DJ13" s="684"/>
      <c r="DK13" s="684"/>
      <c r="DL13" s="684"/>
      <c r="DM13" s="684"/>
      <c r="DN13" s="684"/>
      <c r="DO13" s="684"/>
      <c r="DP13" s="685"/>
      <c r="DQ13" s="692">
        <v>127205222</v>
      </c>
      <c r="DR13" s="684"/>
      <c r="DS13" s="684"/>
      <c r="DT13" s="684"/>
      <c r="DU13" s="684"/>
      <c r="DV13" s="684"/>
      <c r="DW13" s="684"/>
      <c r="DX13" s="684"/>
      <c r="DY13" s="684"/>
      <c r="DZ13" s="684"/>
      <c r="EA13" s="684"/>
      <c r="EB13" s="684"/>
      <c r="EC13" s="693"/>
    </row>
    <row r="14" spans="2:143" ht="11.25" customHeight="1" x14ac:dyDescent="0.2">
      <c r="B14" s="680" t="s">
        <v>252</v>
      </c>
      <c r="C14" s="681"/>
      <c r="D14" s="681"/>
      <c r="E14" s="681"/>
      <c r="F14" s="681"/>
      <c r="G14" s="681"/>
      <c r="H14" s="681"/>
      <c r="I14" s="681"/>
      <c r="J14" s="681"/>
      <c r="K14" s="681"/>
      <c r="L14" s="681"/>
      <c r="M14" s="681"/>
      <c r="N14" s="681"/>
      <c r="O14" s="681"/>
      <c r="P14" s="681"/>
      <c r="Q14" s="682"/>
      <c r="R14" s="683">
        <v>2353353</v>
      </c>
      <c r="S14" s="684"/>
      <c r="T14" s="684"/>
      <c r="U14" s="684"/>
      <c r="V14" s="684"/>
      <c r="W14" s="684"/>
      <c r="X14" s="684"/>
      <c r="Y14" s="685"/>
      <c r="Z14" s="686">
        <v>0.1</v>
      </c>
      <c r="AA14" s="686"/>
      <c r="AB14" s="686"/>
      <c r="AC14" s="686"/>
      <c r="AD14" s="687">
        <v>2353353</v>
      </c>
      <c r="AE14" s="687"/>
      <c r="AF14" s="687"/>
      <c r="AG14" s="687"/>
      <c r="AH14" s="687"/>
      <c r="AI14" s="687"/>
      <c r="AJ14" s="687"/>
      <c r="AK14" s="687"/>
      <c r="AL14" s="688">
        <v>0.3</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2942245</v>
      </c>
      <c r="BH14" s="684"/>
      <c r="BI14" s="684"/>
      <c r="BJ14" s="684"/>
      <c r="BK14" s="684"/>
      <c r="BL14" s="684"/>
      <c r="BM14" s="684"/>
      <c r="BN14" s="685"/>
      <c r="BO14" s="686">
        <v>0.3</v>
      </c>
      <c r="BP14" s="686"/>
      <c r="BQ14" s="686"/>
      <c r="BR14" s="686"/>
      <c r="BS14" s="692" t="s">
        <v>182</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46595252</v>
      </c>
      <c r="CS14" s="684"/>
      <c r="CT14" s="684"/>
      <c r="CU14" s="684"/>
      <c r="CV14" s="684"/>
      <c r="CW14" s="684"/>
      <c r="CX14" s="684"/>
      <c r="CY14" s="685"/>
      <c r="CZ14" s="686">
        <v>2.6</v>
      </c>
      <c r="DA14" s="686"/>
      <c r="DB14" s="686"/>
      <c r="DC14" s="686"/>
      <c r="DD14" s="692">
        <v>5471042</v>
      </c>
      <c r="DE14" s="684"/>
      <c r="DF14" s="684"/>
      <c r="DG14" s="684"/>
      <c r="DH14" s="684"/>
      <c r="DI14" s="684"/>
      <c r="DJ14" s="684"/>
      <c r="DK14" s="684"/>
      <c r="DL14" s="684"/>
      <c r="DM14" s="684"/>
      <c r="DN14" s="684"/>
      <c r="DO14" s="684"/>
      <c r="DP14" s="685"/>
      <c r="DQ14" s="692">
        <v>42041610</v>
      </c>
      <c r="DR14" s="684"/>
      <c r="DS14" s="684"/>
      <c r="DT14" s="684"/>
      <c r="DU14" s="684"/>
      <c r="DV14" s="684"/>
      <c r="DW14" s="684"/>
      <c r="DX14" s="684"/>
      <c r="DY14" s="684"/>
      <c r="DZ14" s="684"/>
      <c r="EA14" s="684"/>
      <c r="EB14" s="684"/>
      <c r="EC14" s="693"/>
    </row>
    <row r="15" spans="2:143" ht="11.25" customHeight="1" x14ac:dyDescent="0.2">
      <c r="B15" s="680" t="s">
        <v>255</v>
      </c>
      <c r="C15" s="681"/>
      <c r="D15" s="681"/>
      <c r="E15" s="681"/>
      <c r="F15" s="681"/>
      <c r="G15" s="681"/>
      <c r="H15" s="681"/>
      <c r="I15" s="681"/>
      <c r="J15" s="681"/>
      <c r="K15" s="681"/>
      <c r="L15" s="681"/>
      <c r="M15" s="681"/>
      <c r="N15" s="681"/>
      <c r="O15" s="681"/>
      <c r="P15" s="681"/>
      <c r="Q15" s="682"/>
      <c r="R15" s="683">
        <v>12032468</v>
      </c>
      <c r="S15" s="684"/>
      <c r="T15" s="684"/>
      <c r="U15" s="684"/>
      <c r="V15" s="684"/>
      <c r="W15" s="684"/>
      <c r="X15" s="684"/>
      <c r="Y15" s="685"/>
      <c r="Z15" s="686">
        <v>0.7</v>
      </c>
      <c r="AA15" s="686"/>
      <c r="AB15" s="686"/>
      <c r="AC15" s="686"/>
      <c r="AD15" s="687">
        <v>12032468</v>
      </c>
      <c r="AE15" s="687"/>
      <c r="AF15" s="687"/>
      <c r="AG15" s="687"/>
      <c r="AH15" s="687"/>
      <c r="AI15" s="687"/>
      <c r="AJ15" s="687"/>
      <c r="AK15" s="687"/>
      <c r="AL15" s="688">
        <v>1.3</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21150514</v>
      </c>
      <c r="BH15" s="684"/>
      <c r="BI15" s="684"/>
      <c r="BJ15" s="684"/>
      <c r="BK15" s="684"/>
      <c r="BL15" s="684"/>
      <c r="BM15" s="684"/>
      <c r="BN15" s="685"/>
      <c r="BO15" s="686">
        <v>2.5</v>
      </c>
      <c r="BP15" s="686"/>
      <c r="BQ15" s="686"/>
      <c r="BR15" s="686"/>
      <c r="BS15" s="692" t="s">
        <v>128</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301873284</v>
      </c>
      <c r="CS15" s="684"/>
      <c r="CT15" s="684"/>
      <c r="CU15" s="684"/>
      <c r="CV15" s="684"/>
      <c r="CW15" s="684"/>
      <c r="CX15" s="684"/>
      <c r="CY15" s="685"/>
      <c r="CZ15" s="686">
        <v>17.100000000000001</v>
      </c>
      <c r="DA15" s="686"/>
      <c r="DB15" s="686"/>
      <c r="DC15" s="686"/>
      <c r="DD15" s="692">
        <v>29132008</v>
      </c>
      <c r="DE15" s="684"/>
      <c r="DF15" s="684"/>
      <c r="DG15" s="684"/>
      <c r="DH15" s="684"/>
      <c r="DI15" s="684"/>
      <c r="DJ15" s="684"/>
      <c r="DK15" s="684"/>
      <c r="DL15" s="684"/>
      <c r="DM15" s="684"/>
      <c r="DN15" s="684"/>
      <c r="DO15" s="684"/>
      <c r="DP15" s="685"/>
      <c r="DQ15" s="692">
        <v>219927451</v>
      </c>
      <c r="DR15" s="684"/>
      <c r="DS15" s="684"/>
      <c r="DT15" s="684"/>
      <c r="DU15" s="684"/>
      <c r="DV15" s="684"/>
      <c r="DW15" s="684"/>
      <c r="DX15" s="684"/>
      <c r="DY15" s="684"/>
      <c r="DZ15" s="684"/>
      <c r="EA15" s="684"/>
      <c r="EB15" s="684"/>
      <c r="EC15" s="693"/>
    </row>
    <row r="16" spans="2:143" ht="11.25" customHeight="1" x14ac:dyDescent="0.2">
      <c r="B16" s="680" t="s">
        <v>258</v>
      </c>
      <c r="C16" s="681"/>
      <c r="D16" s="681"/>
      <c r="E16" s="681"/>
      <c r="F16" s="681"/>
      <c r="G16" s="681"/>
      <c r="H16" s="681"/>
      <c r="I16" s="681"/>
      <c r="J16" s="681"/>
      <c r="K16" s="681"/>
      <c r="L16" s="681"/>
      <c r="M16" s="681"/>
      <c r="N16" s="681"/>
      <c r="O16" s="681"/>
      <c r="P16" s="681"/>
      <c r="Q16" s="682"/>
      <c r="R16" s="683">
        <v>887198</v>
      </c>
      <c r="S16" s="684"/>
      <c r="T16" s="684"/>
      <c r="U16" s="684"/>
      <c r="V16" s="684"/>
      <c r="W16" s="684"/>
      <c r="X16" s="684"/>
      <c r="Y16" s="685"/>
      <c r="Z16" s="686">
        <v>0</v>
      </c>
      <c r="AA16" s="686"/>
      <c r="AB16" s="686"/>
      <c r="AC16" s="686"/>
      <c r="AD16" s="687">
        <v>887198</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261</v>
      </c>
      <c r="DA16" s="686"/>
      <c r="DB16" s="686"/>
      <c r="DC16" s="686"/>
      <c r="DD16" s="692" t="s">
        <v>128</v>
      </c>
      <c r="DE16" s="684"/>
      <c r="DF16" s="684"/>
      <c r="DG16" s="684"/>
      <c r="DH16" s="684"/>
      <c r="DI16" s="684"/>
      <c r="DJ16" s="684"/>
      <c r="DK16" s="684"/>
      <c r="DL16" s="684"/>
      <c r="DM16" s="684"/>
      <c r="DN16" s="684"/>
      <c r="DO16" s="684"/>
      <c r="DP16" s="685"/>
      <c r="DQ16" s="692" t="s">
        <v>261</v>
      </c>
      <c r="DR16" s="684"/>
      <c r="DS16" s="684"/>
      <c r="DT16" s="684"/>
      <c r="DU16" s="684"/>
      <c r="DV16" s="684"/>
      <c r="DW16" s="684"/>
      <c r="DX16" s="684"/>
      <c r="DY16" s="684"/>
      <c r="DZ16" s="684"/>
      <c r="EA16" s="684"/>
      <c r="EB16" s="684"/>
      <c r="EC16" s="693"/>
    </row>
    <row r="17" spans="2:133" ht="11.25" customHeight="1" x14ac:dyDescent="0.2">
      <c r="B17" s="680" t="s">
        <v>262</v>
      </c>
      <c r="C17" s="681"/>
      <c r="D17" s="681"/>
      <c r="E17" s="681"/>
      <c r="F17" s="681"/>
      <c r="G17" s="681"/>
      <c r="H17" s="681"/>
      <c r="I17" s="681"/>
      <c r="J17" s="681"/>
      <c r="K17" s="681"/>
      <c r="L17" s="681"/>
      <c r="M17" s="681"/>
      <c r="N17" s="681"/>
      <c r="O17" s="681"/>
      <c r="P17" s="681"/>
      <c r="Q17" s="682"/>
      <c r="R17" s="683">
        <v>9067797</v>
      </c>
      <c r="S17" s="684"/>
      <c r="T17" s="684"/>
      <c r="U17" s="684"/>
      <c r="V17" s="684"/>
      <c r="W17" s="684"/>
      <c r="X17" s="684"/>
      <c r="Y17" s="685"/>
      <c r="Z17" s="686">
        <v>0.5</v>
      </c>
      <c r="AA17" s="686"/>
      <c r="AB17" s="686"/>
      <c r="AC17" s="686"/>
      <c r="AD17" s="687">
        <v>9067797</v>
      </c>
      <c r="AE17" s="687"/>
      <c r="AF17" s="687"/>
      <c r="AG17" s="687"/>
      <c r="AH17" s="687"/>
      <c r="AI17" s="687"/>
      <c r="AJ17" s="687"/>
      <c r="AK17" s="687"/>
      <c r="AL17" s="688">
        <v>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182</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199844325</v>
      </c>
      <c r="CS17" s="684"/>
      <c r="CT17" s="684"/>
      <c r="CU17" s="684"/>
      <c r="CV17" s="684"/>
      <c r="CW17" s="684"/>
      <c r="CX17" s="684"/>
      <c r="CY17" s="685"/>
      <c r="CZ17" s="686">
        <v>11.3</v>
      </c>
      <c r="DA17" s="686"/>
      <c r="DB17" s="686"/>
      <c r="DC17" s="686"/>
      <c r="DD17" s="692" t="s">
        <v>128</v>
      </c>
      <c r="DE17" s="684"/>
      <c r="DF17" s="684"/>
      <c r="DG17" s="684"/>
      <c r="DH17" s="684"/>
      <c r="DI17" s="684"/>
      <c r="DJ17" s="684"/>
      <c r="DK17" s="684"/>
      <c r="DL17" s="684"/>
      <c r="DM17" s="684"/>
      <c r="DN17" s="684"/>
      <c r="DO17" s="684"/>
      <c r="DP17" s="685"/>
      <c r="DQ17" s="692">
        <v>176417997</v>
      </c>
      <c r="DR17" s="684"/>
      <c r="DS17" s="684"/>
      <c r="DT17" s="684"/>
      <c r="DU17" s="684"/>
      <c r="DV17" s="684"/>
      <c r="DW17" s="684"/>
      <c r="DX17" s="684"/>
      <c r="DY17" s="684"/>
      <c r="DZ17" s="684"/>
      <c r="EA17" s="684"/>
      <c r="EB17" s="684"/>
      <c r="EC17" s="693"/>
    </row>
    <row r="18" spans="2:133" ht="11.25" customHeight="1" x14ac:dyDescent="0.2">
      <c r="B18" s="680" t="s">
        <v>265</v>
      </c>
      <c r="C18" s="681"/>
      <c r="D18" s="681"/>
      <c r="E18" s="681"/>
      <c r="F18" s="681"/>
      <c r="G18" s="681"/>
      <c r="H18" s="681"/>
      <c r="I18" s="681"/>
      <c r="J18" s="681"/>
      <c r="K18" s="681"/>
      <c r="L18" s="681"/>
      <c r="M18" s="681"/>
      <c r="N18" s="681"/>
      <c r="O18" s="681"/>
      <c r="P18" s="681"/>
      <c r="Q18" s="682"/>
      <c r="R18" s="683">
        <v>4460673</v>
      </c>
      <c r="S18" s="684"/>
      <c r="T18" s="684"/>
      <c r="U18" s="684"/>
      <c r="V18" s="684"/>
      <c r="W18" s="684"/>
      <c r="X18" s="684"/>
      <c r="Y18" s="685"/>
      <c r="Z18" s="686">
        <v>0.2</v>
      </c>
      <c r="AA18" s="686"/>
      <c r="AB18" s="686"/>
      <c r="AC18" s="686"/>
      <c r="AD18" s="687">
        <v>4460673</v>
      </c>
      <c r="AE18" s="687"/>
      <c r="AF18" s="687"/>
      <c r="AG18" s="687"/>
      <c r="AH18" s="687"/>
      <c r="AI18" s="687"/>
      <c r="AJ18" s="687"/>
      <c r="AK18" s="687"/>
      <c r="AL18" s="688">
        <v>0.5</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261</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v>13999362</v>
      </c>
      <c r="CS18" s="684"/>
      <c r="CT18" s="684"/>
      <c r="CU18" s="684"/>
      <c r="CV18" s="684"/>
      <c r="CW18" s="684"/>
      <c r="CX18" s="684"/>
      <c r="CY18" s="685"/>
      <c r="CZ18" s="686">
        <v>0.8</v>
      </c>
      <c r="DA18" s="686"/>
      <c r="DB18" s="686"/>
      <c r="DC18" s="686"/>
      <c r="DD18" s="692" t="s">
        <v>261</v>
      </c>
      <c r="DE18" s="684"/>
      <c r="DF18" s="684"/>
      <c r="DG18" s="684"/>
      <c r="DH18" s="684"/>
      <c r="DI18" s="684"/>
      <c r="DJ18" s="684"/>
      <c r="DK18" s="684"/>
      <c r="DL18" s="684"/>
      <c r="DM18" s="684"/>
      <c r="DN18" s="684"/>
      <c r="DO18" s="684"/>
      <c r="DP18" s="685"/>
      <c r="DQ18" s="692">
        <v>10196891</v>
      </c>
      <c r="DR18" s="684"/>
      <c r="DS18" s="684"/>
      <c r="DT18" s="684"/>
      <c r="DU18" s="684"/>
      <c r="DV18" s="684"/>
      <c r="DW18" s="684"/>
      <c r="DX18" s="684"/>
      <c r="DY18" s="684"/>
      <c r="DZ18" s="684"/>
      <c r="EA18" s="684"/>
      <c r="EB18" s="684"/>
      <c r="EC18" s="693"/>
    </row>
    <row r="19" spans="2:133" ht="11.25" customHeight="1" x14ac:dyDescent="0.2">
      <c r="B19" s="680" t="s">
        <v>268</v>
      </c>
      <c r="C19" s="681"/>
      <c r="D19" s="681"/>
      <c r="E19" s="681"/>
      <c r="F19" s="681"/>
      <c r="G19" s="681"/>
      <c r="H19" s="681"/>
      <c r="I19" s="681"/>
      <c r="J19" s="681"/>
      <c r="K19" s="681"/>
      <c r="L19" s="681"/>
      <c r="M19" s="681"/>
      <c r="N19" s="681"/>
      <c r="O19" s="681"/>
      <c r="P19" s="681"/>
      <c r="Q19" s="682"/>
      <c r="R19" s="683">
        <v>461116</v>
      </c>
      <c r="S19" s="684"/>
      <c r="T19" s="684"/>
      <c r="U19" s="684"/>
      <c r="V19" s="684"/>
      <c r="W19" s="684"/>
      <c r="X19" s="684"/>
      <c r="Y19" s="685"/>
      <c r="Z19" s="686">
        <v>0</v>
      </c>
      <c r="AA19" s="686"/>
      <c r="AB19" s="686"/>
      <c r="AC19" s="686"/>
      <c r="AD19" s="687">
        <v>461116</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78063836</v>
      </c>
      <c r="BH19" s="684"/>
      <c r="BI19" s="684"/>
      <c r="BJ19" s="684"/>
      <c r="BK19" s="684"/>
      <c r="BL19" s="684"/>
      <c r="BM19" s="684"/>
      <c r="BN19" s="685"/>
      <c r="BO19" s="686">
        <v>9.1999999999999993</v>
      </c>
      <c r="BP19" s="686"/>
      <c r="BQ19" s="686"/>
      <c r="BR19" s="686"/>
      <c r="BS19" s="692" t="s">
        <v>128</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182</v>
      </c>
      <c r="CS19" s="684"/>
      <c r="CT19" s="684"/>
      <c r="CU19" s="684"/>
      <c r="CV19" s="684"/>
      <c r="CW19" s="684"/>
      <c r="CX19" s="684"/>
      <c r="CY19" s="685"/>
      <c r="CZ19" s="686" t="s">
        <v>182</v>
      </c>
      <c r="DA19" s="686"/>
      <c r="DB19" s="686"/>
      <c r="DC19" s="686"/>
      <c r="DD19" s="692" t="s">
        <v>182</v>
      </c>
      <c r="DE19" s="684"/>
      <c r="DF19" s="684"/>
      <c r="DG19" s="684"/>
      <c r="DH19" s="684"/>
      <c r="DI19" s="684"/>
      <c r="DJ19" s="684"/>
      <c r="DK19" s="684"/>
      <c r="DL19" s="684"/>
      <c r="DM19" s="684"/>
      <c r="DN19" s="684"/>
      <c r="DO19" s="684"/>
      <c r="DP19" s="685"/>
      <c r="DQ19" s="692" t="s">
        <v>182</v>
      </c>
      <c r="DR19" s="684"/>
      <c r="DS19" s="684"/>
      <c r="DT19" s="684"/>
      <c r="DU19" s="684"/>
      <c r="DV19" s="684"/>
      <c r="DW19" s="684"/>
      <c r="DX19" s="684"/>
      <c r="DY19" s="684"/>
      <c r="DZ19" s="684"/>
      <c r="EA19" s="684"/>
      <c r="EB19" s="684"/>
      <c r="EC19" s="693"/>
    </row>
    <row r="20" spans="2:133" ht="11.25" customHeight="1" x14ac:dyDescent="0.2">
      <c r="B20" s="680" t="s">
        <v>271</v>
      </c>
      <c r="C20" s="681"/>
      <c r="D20" s="681"/>
      <c r="E20" s="681"/>
      <c r="F20" s="681"/>
      <c r="G20" s="681"/>
      <c r="H20" s="681"/>
      <c r="I20" s="681"/>
      <c r="J20" s="681"/>
      <c r="K20" s="681"/>
      <c r="L20" s="681"/>
      <c r="M20" s="681"/>
      <c r="N20" s="681"/>
      <c r="O20" s="681"/>
      <c r="P20" s="681"/>
      <c r="Q20" s="682"/>
      <c r="R20" s="683">
        <v>30035</v>
      </c>
      <c r="S20" s="684"/>
      <c r="T20" s="684"/>
      <c r="U20" s="684"/>
      <c r="V20" s="684"/>
      <c r="W20" s="684"/>
      <c r="X20" s="684"/>
      <c r="Y20" s="685"/>
      <c r="Z20" s="686">
        <v>0</v>
      </c>
      <c r="AA20" s="686"/>
      <c r="AB20" s="686"/>
      <c r="AC20" s="686"/>
      <c r="AD20" s="687">
        <v>30035</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78063836</v>
      </c>
      <c r="BH20" s="684"/>
      <c r="BI20" s="684"/>
      <c r="BJ20" s="684"/>
      <c r="BK20" s="684"/>
      <c r="BL20" s="684"/>
      <c r="BM20" s="684"/>
      <c r="BN20" s="685"/>
      <c r="BO20" s="686">
        <v>9.1999999999999993</v>
      </c>
      <c r="BP20" s="686"/>
      <c r="BQ20" s="686"/>
      <c r="BR20" s="686"/>
      <c r="BS20" s="692" t="s">
        <v>182</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1765970570</v>
      </c>
      <c r="CS20" s="684"/>
      <c r="CT20" s="684"/>
      <c r="CU20" s="684"/>
      <c r="CV20" s="684"/>
      <c r="CW20" s="684"/>
      <c r="CX20" s="684"/>
      <c r="CY20" s="685"/>
      <c r="CZ20" s="686">
        <v>100</v>
      </c>
      <c r="DA20" s="686"/>
      <c r="DB20" s="686"/>
      <c r="DC20" s="686"/>
      <c r="DD20" s="692">
        <v>235246591</v>
      </c>
      <c r="DE20" s="684"/>
      <c r="DF20" s="684"/>
      <c r="DG20" s="684"/>
      <c r="DH20" s="684"/>
      <c r="DI20" s="684"/>
      <c r="DJ20" s="684"/>
      <c r="DK20" s="684"/>
      <c r="DL20" s="684"/>
      <c r="DM20" s="684"/>
      <c r="DN20" s="684"/>
      <c r="DO20" s="684"/>
      <c r="DP20" s="685"/>
      <c r="DQ20" s="692">
        <v>1103110446</v>
      </c>
      <c r="DR20" s="684"/>
      <c r="DS20" s="684"/>
      <c r="DT20" s="684"/>
      <c r="DU20" s="684"/>
      <c r="DV20" s="684"/>
      <c r="DW20" s="684"/>
      <c r="DX20" s="684"/>
      <c r="DY20" s="684"/>
      <c r="DZ20" s="684"/>
      <c r="EA20" s="684"/>
      <c r="EB20" s="684"/>
      <c r="EC20" s="693"/>
    </row>
    <row r="21" spans="2:133" ht="11.25" customHeight="1" x14ac:dyDescent="0.2">
      <c r="B21" s="680" t="s">
        <v>274</v>
      </c>
      <c r="C21" s="681"/>
      <c r="D21" s="681"/>
      <c r="E21" s="681"/>
      <c r="F21" s="681"/>
      <c r="G21" s="681"/>
      <c r="H21" s="681"/>
      <c r="I21" s="681"/>
      <c r="J21" s="681"/>
      <c r="K21" s="681"/>
      <c r="L21" s="681"/>
      <c r="M21" s="681"/>
      <c r="N21" s="681"/>
      <c r="O21" s="681"/>
      <c r="P21" s="681"/>
      <c r="Q21" s="682"/>
      <c r="R21" s="683">
        <v>4115973</v>
      </c>
      <c r="S21" s="684"/>
      <c r="T21" s="684"/>
      <c r="U21" s="684"/>
      <c r="V21" s="684"/>
      <c r="W21" s="684"/>
      <c r="X21" s="684"/>
      <c r="Y21" s="685"/>
      <c r="Z21" s="686">
        <v>0.2</v>
      </c>
      <c r="AA21" s="686"/>
      <c r="AB21" s="686"/>
      <c r="AC21" s="686"/>
      <c r="AD21" s="687">
        <v>4115973</v>
      </c>
      <c r="AE21" s="687"/>
      <c r="AF21" s="687"/>
      <c r="AG21" s="687"/>
      <c r="AH21" s="687"/>
      <c r="AI21" s="687"/>
      <c r="AJ21" s="687"/>
      <c r="AK21" s="687"/>
      <c r="AL21" s="688">
        <v>0.4</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80364</v>
      </c>
      <c r="BH21" s="684"/>
      <c r="BI21" s="684"/>
      <c r="BJ21" s="684"/>
      <c r="BK21" s="684"/>
      <c r="BL21" s="684"/>
      <c r="BM21" s="684"/>
      <c r="BN21" s="685"/>
      <c r="BO21" s="686">
        <v>0</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276</v>
      </c>
      <c r="C22" s="681"/>
      <c r="D22" s="681"/>
      <c r="E22" s="681"/>
      <c r="F22" s="681"/>
      <c r="G22" s="681"/>
      <c r="H22" s="681"/>
      <c r="I22" s="681"/>
      <c r="J22" s="681"/>
      <c r="K22" s="681"/>
      <c r="L22" s="681"/>
      <c r="M22" s="681"/>
      <c r="N22" s="681"/>
      <c r="O22" s="681"/>
      <c r="P22" s="681"/>
      <c r="Q22" s="682"/>
      <c r="R22" s="683">
        <v>23732375</v>
      </c>
      <c r="S22" s="684"/>
      <c r="T22" s="684"/>
      <c r="U22" s="684"/>
      <c r="V22" s="684"/>
      <c r="W22" s="684"/>
      <c r="X22" s="684"/>
      <c r="Y22" s="685"/>
      <c r="Z22" s="686">
        <v>1.3</v>
      </c>
      <c r="AA22" s="686"/>
      <c r="AB22" s="686"/>
      <c r="AC22" s="686"/>
      <c r="AD22" s="687">
        <v>21805461</v>
      </c>
      <c r="AE22" s="687"/>
      <c r="AF22" s="687"/>
      <c r="AG22" s="687"/>
      <c r="AH22" s="687"/>
      <c r="AI22" s="687"/>
      <c r="AJ22" s="687"/>
      <c r="AK22" s="687"/>
      <c r="AL22" s="688">
        <v>2.4</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v>18543865</v>
      </c>
      <c r="BH22" s="684"/>
      <c r="BI22" s="684"/>
      <c r="BJ22" s="684"/>
      <c r="BK22" s="684"/>
      <c r="BL22" s="684"/>
      <c r="BM22" s="684"/>
      <c r="BN22" s="685"/>
      <c r="BO22" s="686">
        <v>2.2000000000000002</v>
      </c>
      <c r="BP22" s="686"/>
      <c r="BQ22" s="686"/>
      <c r="BR22" s="686"/>
      <c r="BS22" s="692" t="s">
        <v>182</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279</v>
      </c>
      <c r="C23" s="681"/>
      <c r="D23" s="681"/>
      <c r="E23" s="681"/>
      <c r="F23" s="681"/>
      <c r="G23" s="681"/>
      <c r="H23" s="681"/>
      <c r="I23" s="681"/>
      <c r="J23" s="681"/>
      <c r="K23" s="681"/>
      <c r="L23" s="681"/>
      <c r="M23" s="681"/>
      <c r="N23" s="681"/>
      <c r="O23" s="681"/>
      <c r="P23" s="681"/>
      <c r="Q23" s="682"/>
      <c r="R23" s="683">
        <v>21805461</v>
      </c>
      <c r="S23" s="684"/>
      <c r="T23" s="684"/>
      <c r="U23" s="684"/>
      <c r="V23" s="684"/>
      <c r="W23" s="684"/>
      <c r="X23" s="684"/>
      <c r="Y23" s="685"/>
      <c r="Z23" s="686">
        <v>1.2</v>
      </c>
      <c r="AA23" s="686"/>
      <c r="AB23" s="686"/>
      <c r="AC23" s="686"/>
      <c r="AD23" s="687">
        <v>21805461</v>
      </c>
      <c r="AE23" s="687"/>
      <c r="AF23" s="687"/>
      <c r="AG23" s="687"/>
      <c r="AH23" s="687"/>
      <c r="AI23" s="687"/>
      <c r="AJ23" s="687"/>
      <c r="AK23" s="687"/>
      <c r="AL23" s="688">
        <v>2.4</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59439607</v>
      </c>
      <c r="BH23" s="684"/>
      <c r="BI23" s="684"/>
      <c r="BJ23" s="684"/>
      <c r="BK23" s="684"/>
      <c r="BL23" s="684"/>
      <c r="BM23" s="684"/>
      <c r="BN23" s="685"/>
      <c r="BO23" s="686">
        <v>7</v>
      </c>
      <c r="BP23" s="686"/>
      <c r="BQ23" s="686"/>
      <c r="BR23" s="686"/>
      <c r="BS23" s="692" t="s">
        <v>128</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2">
      <c r="B24" s="680" t="s">
        <v>286</v>
      </c>
      <c r="C24" s="681"/>
      <c r="D24" s="681"/>
      <c r="E24" s="681"/>
      <c r="F24" s="681"/>
      <c r="G24" s="681"/>
      <c r="H24" s="681"/>
      <c r="I24" s="681"/>
      <c r="J24" s="681"/>
      <c r="K24" s="681"/>
      <c r="L24" s="681"/>
      <c r="M24" s="681"/>
      <c r="N24" s="681"/>
      <c r="O24" s="681"/>
      <c r="P24" s="681"/>
      <c r="Q24" s="682"/>
      <c r="R24" s="683">
        <v>1921269</v>
      </c>
      <c r="S24" s="684"/>
      <c r="T24" s="684"/>
      <c r="U24" s="684"/>
      <c r="V24" s="684"/>
      <c r="W24" s="684"/>
      <c r="X24" s="684"/>
      <c r="Y24" s="685"/>
      <c r="Z24" s="686">
        <v>0.1</v>
      </c>
      <c r="AA24" s="686"/>
      <c r="AB24" s="686"/>
      <c r="AC24" s="686"/>
      <c r="AD24" s="687" t="s">
        <v>128</v>
      </c>
      <c r="AE24" s="687"/>
      <c r="AF24" s="687"/>
      <c r="AG24" s="687"/>
      <c r="AH24" s="687"/>
      <c r="AI24" s="687"/>
      <c r="AJ24" s="687"/>
      <c r="AK24" s="687"/>
      <c r="AL24" s="688" t="s">
        <v>128</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261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1029067962</v>
      </c>
      <c r="CS24" s="673"/>
      <c r="CT24" s="673"/>
      <c r="CU24" s="673"/>
      <c r="CV24" s="673"/>
      <c r="CW24" s="673"/>
      <c r="CX24" s="673"/>
      <c r="CY24" s="674"/>
      <c r="CZ24" s="677">
        <v>58.3</v>
      </c>
      <c r="DA24" s="678"/>
      <c r="DB24" s="678"/>
      <c r="DC24" s="697"/>
      <c r="DD24" s="722">
        <v>654654192</v>
      </c>
      <c r="DE24" s="673"/>
      <c r="DF24" s="673"/>
      <c r="DG24" s="673"/>
      <c r="DH24" s="673"/>
      <c r="DI24" s="673"/>
      <c r="DJ24" s="673"/>
      <c r="DK24" s="674"/>
      <c r="DL24" s="722">
        <v>647962594</v>
      </c>
      <c r="DM24" s="673"/>
      <c r="DN24" s="673"/>
      <c r="DO24" s="673"/>
      <c r="DP24" s="673"/>
      <c r="DQ24" s="673"/>
      <c r="DR24" s="673"/>
      <c r="DS24" s="673"/>
      <c r="DT24" s="673"/>
      <c r="DU24" s="673"/>
      <c r="DV24" s="674"/>
      <c r="DW24" s="677">
        <v>67</v>
      </c>
      <c r="DX24" s="678"/>
      <c r="DY24" s="678"/>
      <c r="DZ24" s="678"/>
      <c r="EA24" s="678"/>
      <c r="EB24" s="678"/>
      <c r="EC24" s="679"/>
    </row>
    <row r="25" spans="2:133" ht="11.25" customHeight="1" x14ac:dyDescent="0.2">
      <c r="B25" s="680" t="s">
        <v>289</v>
      </c>
      <c r="C25" s="681"/>
      <c r="D25" s="681"/>
      <c r="E25" s="681"/>
      <c r="F25" s="681"/>
      <c r="G25" s="681"/>
      <c r="H25" s="681"/>
      <c r="I25" s="681"/>
      <c r="J25" s="681"/>
      <c r="K25" s="681"/>
      <c r="L25" s="681"/>
      <c r="M25" s="681"/>
      <c r="N25" s="681"/>
      <c r="O25" s="681"/>
      <c r="P25" s="681"/>
      <c r="Q25" s="682"/>
      <c r="R25" s="683">
        <v>5645</v>
      </c>
      <c r="S25" s="684"/>
      <c r="T25" s="684"/>
      <c r="U25" s="684"/>
      <c r="V25" s="684"/>
      <c r="W25" s="684"/>
      <c r="X25" s="684"/>
      <c r="Y25" s="685"/>
      <c r="Z25" s="686">
        <v>0</v>
      </c>
      <c r="AA25" s="686"/>
      <c r="AB25" s="686"/>
      <c r="AC25" s="686"/>
      <c r="AD25" s="687" t="s">
        <v>182</v>
      </c>
      <c r="AE25" s="687"/>
      <c r="AF25" s="687"/>
      <c r="AG25" s="687"/>
      <c r="AH25" s="687"/>
      <c r="AI25" s="687"/>
      <c r="AJ25" s="687"/>
      <c r="AK25" s="687"/>
      <c r="AL25" s="688" t="s">
        <v>128</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352492920</v>
      </c>
      <c r="CS25" s="719"/>
      <c r="CT25" s="719"/>
      <c r="CU25" s="719"/>
      <c r="CV25" s="719"/>
      <c r="CW25" s="719"/>
      <c r="CX25" s="719"/>
      <c r="CY25" s="720"/>
      <c r="CZ25" s="688">
        <v>20</v>
      </c>
      <c r="DA25" s="717"/>
      <c r="DB25" s="717"/>
      <c r="DC25" s="721"/>
      <c r="DD25" s="692">
        <v>299280169</v>
      </c>
      <c r="DE25" s="719"/>
      <c r="DF25" s="719"/>
      <c r="DG25" s="719"/>
      <c r="DH25" s="719"/>
      <c r="DI25" s="719"/>
      <c r="DJ25" s="719"/>
      <c r="DK25" s="720"/>
      <c r="DL25" s="692">
        <v>296161452</v>
      </c>
      <c r="DM25" s="719"/>
      <c r="DN25" s="719"/>
      <c r="DO25" s="719"/>
      <c r="DP25" s="719"/>
      <c r="DQ25" s="719"/>
      <c r="DR25" s="719"/>
      <c r="DS25" s="719"/>
      <c r="DT25" s="719"/>
      <c r="DU25" s="719"/>
      <c r="DV25" s="720"/>
      <c r="DW25" s="688">
        <v>30.6</v>
      </c>
      <c r="DX25" s="717"/>
      <c r="DY25" s="717"/>
      <c r="DZ25" s="717"/>
      <c r="EA25" s="717"/>
      <c r="EB25" s="717"/>
      <c r="EC25" s="718"/>
    </row>
    <row r="26" spans="2:133" ht="11.25" customHeight="1" x14ac:dyDescent="0.2">
      <c r="B26" s="680" t="s">
        <v>292</v>
      </c>
      <c r="C26" s="681"/>
      <c r="D26" s="681"/>
      <c r="E26" s="681"/>
      <c r="F26" s="681"/>
      <c r="G26" s="681"/>
      <c r="H26" s="681"/>
      <c r="I26" s="681"/>
      <c r="J26" s="681"/>
      <c r="K26" s="681"/>
      <c r="L26" s="681"/>
      <c r="M26" s="681"/>
      <c r="N26" s="681"/>
      <c r="O26" s="681"/>
      <c r="P26" s="681"/>
      <c r="Q26" s="682"/>
      <c r="R26" s="683">
        <v>974666053</v>
      </c>
      <c r="S26" s="684"/>
      <c r="T26" s="684"/>
      <c r="U26" s="684"/>
      <c r="V26" s="684"/>
      <c r="W26" s="684"/>
      <c r="X26" s="684"/>
      <c r="Y26" s="685"/>
      <c r="Z26" s="686">
        <v>54.3</v>
      </c>
      <c r="AA26" s="686"/>
      <c r="AB26" s="686"/>
      <c r="AC26" s="686"/>
      <c r="AD26" s="687">
        <v>913299532</v>
      </c>
      <c r="AE26" s="687"/>
      <c r="AF26" s="687"/>
      <c r="AG26" s="687"/>
      <c r="AH26" s="687"/>
      <c r="AI26" s="687"/>
      <c r="AJ26" s="687"/>
      <c r="AK26" s="687"/>
      <c r="AL26" s="688">
        <v>98.7</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182</v>
      </c>
      <c r="BH26" s="684"/>
      <c r="BI26" s="684"/>
      <c r="BJ26" s="684"/>
      <c r="BK26" s="684"/>
      <c r="BL26" s="684"/>
      <c r="BM26" s="684"/>
      <c r="BN26" s="685"/>
      <c r="BO26" s="686" t="s">
        <v>128</v>
      </c>
      <c r="BP26" s="686"/>
      <c r="BQ26" s="686"/>
      <c r="BR26" s="686"/>
      <c r="BS26" s="692" t="s">
        <v>182</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252642246</v>
      </c>
      <c r="CS26" s="684"/>
      <c r="CT26" s="684"/>
      <c r="CU26" s="684"/>
      <c r="CV26" s="684"/>
      <c r="CW26" s="684"/>
      <c r="CX26" s="684"/>
      <c r="CY26" s="685"/>
      <c r="CZ26" s="688">
        <v>14.3</v>
      </c>
      <c r="DA26" s="717"/>
      <c r="DB26" s="717"/>
      <c r="DC26" s="721"/>
      <c r="DD26" s="692">
        <v>204740817</v>
      </c>
      <c r="DE26" s="684"/>
      <c r="DF26" s="684"/>
      <c r="DG26" s="684"/>
      <c r="DH26" s="684"/>
      <c r="DI26" s="684"/>
      <c r="DJ26" s="684"/>
      <c r="DK26" s="685"/>
      <c r="DL26" s="692" t="s">
        <v>128</v>
      </c>
      <c r="DM26" s="684"/>
      <c r="DN26" s="684"/>
      <c r="DO26" s="684"/>
      <c r="DP26" s="684"/>
      <c r="DQ26" s="684"/>
      <c r="DR26" s="684"/>
      <c r="DS26" s="684"/>
      <c r="DT26" s="684"/>
      <c r="DU26" s="684"/>
      <c r="DV26" s="685"/>
      <c r="DW26" s="688" t="s">
        <v>182</v>
      </c>
      <c r="DX26" s="717"/>
      <c r="DY26" s="717"/>
      <c r="DZ26" s="717"/>
      <c r="EA26" s="717"/>
      <c r="EB26" s="717"/>
      <c r="EC26" s="718"/>
    </row>
    <row r="27" spans="2:133" ht="11.25" customHeight="1" x14ac:dyDescent="0.2">
      <c r="B27" s="680" t="s">
        <v>295</v>
      </c>
      <c r="C27" s="681"/>
      <c r="D27" s="681"/>
      <c r="E27" s="681"/>
      <c r="F27" s="681"/>
      <c r="G27" s="681"/>
      <c r="H27" s="681"/>
      <c r="I27" s="681"/>
      <c r="J27" s="681"/>
      <c r="K27" s="681"/>
      <c r="L27" s="681"/>
      <c r="M27" s="681"/>
      <c r="N27" s="681"/>
      <c r="O27" s="681"/>
      <c r="P27" s="681"/>
      <c r="Q27" s="682"/>
      <c r="R27" s="683">
        <v>834037</v>
      </c>
      <c r="S27" s="684"/>
      <c r="T27" s="684"/>
      <c r="U27" s="684"/>
      <c r="V27" s="684"/>
      <c r="W27" s="684"/>
      <c r="X27" s="684"/>
      <c r="Y27" s="685"/>
      <c r="Z27" s="686">
        <v>0</v>
      </c>
      <c r="AA27" s="686"/>
      <c r="AB27" s="686"/>
      <c r="AC27" s="686"/>
      <c r="AD27" s="687">
        <v>834037</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846456006</v>
      </c>
      <c r="BH27" s="684"/>
      <c r="BI27" s="684"/>
      <c r="BJ27" s="684"/>
      <c r="BK27" s="684"/>
      <c r="BL27" s="684"/>
      <c r="BM27" s="684"/>
      <c r="BN27" s="685"/>
      <c r="BO27" s="686">
        <v>100</v>
      </c>
      <c r="BP27" s="686"/>
      <c r="BQ27" s="686"/>
      <c r="BR27" s="686"/>
      <c r="BS27" s="692">
        <v>8109906</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477311332</v>
      </c>
      <c r="CS27" s="719"/>
      <c r="CT27" s="719"/>
      <c r="CU27" s="719"/>
      <c r="CV27" s="719"/>
      <c r="CW27" s="719"/>
      <c r="CX27" s="719"/>
      <c r="CY27" s="720"/>
      <c r="CZ27" s="688">
        <v>27</v>
      </c>
      <c r="DA27" s="717"/>
      <c r="DB27" s="717"/>
      <c r="DC27" s="721"/>
      <c r="DD27" s="692">
        <v>179535637</v>
      </c>
      <c r="DE27" s="719"/>
      <c r="DF27" s="719"/>
      <c r="DG27" s="719"/>
      <c r="DH27" s="719"/>
      <c r="DI27" s="719"/>
      <c r="DJ27" s="719"/>
      <c r="DK27" s="720"/>
      <c r="DL27" s="692">
        <v>179514901</v>
      </c>
      <c r="DM27" s="719"/>
      <c r="DN27" s="719"/>
      <c r="DO27" s="719"/>
      <c r="DP27" s="719"/>
      <c r="DQ27" s="719"/>
      <c r="DR27" s="719"/>
      <c r="DS27" s="719"/>
      <c r="DT27" s="719"/>
      <c r="DU27" s="719"/>
      <c r="DV27" s="720"/>
      <c r="DW27" s="688">
        <v>18.600000000000001</v>
      </c>
      <c r="DX27" s="717"/>
      <c r="DY27" s="717"/>
      <c r="DZ27" s="717"/>
      <c r="EA27" s="717"/>
      <c r="EB27" s="717"/>
      <c r="EC27" s="718"/>
    </row>
    <row r="28" spans="2:133" ht="11.25" customHeight="1" x14ac:dyDescent="0.2">
      <c r="B28" s="680" t="s">
        <v>298</v>
      </c>
      <c r="C28" s="681"/>
      <c r="D28" s="681"/>
      <c r="E28" s="681"/>
      <c r="F28" s="681"/>
      <c r="G28" s="681"/>
      <c r="H28" s="681"/>
      <c r="I28" s="681"/>
      <c r="J28" s="681"/>
      <c r="K28" s="681"/>
      <c r="L28" s="681"/>
      <c r="M28" s="681"/>
      <c r="N28" s="681"/>
      <c r="O28" s="681"/>
      <c r="P28" s="681"/>
      <c r="Q28" s="682"/>
      <c r="R28" s="683">
        <v>31071774</v>
      </c>
      <c r="S28" s="684"/>
      <c r="T28" s="684"/>
      <c r="U28" s="684"/>
      <c r="V28" s="684"/>
      <c r="W28" s="684"/>
      <c r="X28" s="684"/>
      <c r="Y28" s="685"/>
      <c r="Z28" s="686">
        <v>1.7</v>
      </c>
      <c r="AA28" s="686"/>
      <c r="AB28" s="686"/>
      <c r="AC28" s="686"/>
      <c r="AD28" s="687">
        <v>83033</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199263710</v>
      </c>
      <c r="CS28" s="684"/>
      <c r="CT28" s="684"/>
      <c r="CU28" s="684"/>
      <c r="CV28" s="684"/>
      <c r="CW28" s="684"/>
      <c r="CX28" s="684"/>
      <c r="CY28" s="685"/>
      <c r="CZ28" s="688">
        <v>11.3</v>
      </c>
      <c r="DA28" s="717"/>
      <c r="DB28" s="717"/>
      <c r="DC28" s="721"/>
      <c r="DD28" s="692">
        <v>175838386</v>
      </c>
      <c r="DE28" s="684"/>
      <c r="DF28" s="684"/>
      <c r="DG28" s="684"/>
      <c r="DH28" s="684"/>
      <c r="DI28" s="684"/>
      <c r="DJ28" s="684"/>
      <c r="DK28" s="685"/>
      <c r="DL28" s="692">
        <v>172286241</v>
      </c>
      <c r="DM28" s="684"/>
      <c r="DN28" s="684"/>
      <c r="DO28" s="684"/>
      <c r="DP28" s="684"/>
      <c r="DQ28" s="684"/>
      <c r="DR28" s="684"/>
      <c r="DS28" s="684"/>
      <c r="DT28" s="684"/>
      <c r="DU28" s="684"/>
      <c r="DV28" s="685"/>
      <c r="DW28" s="688">
        <v>17.8</v>
      </c>
      <c r="DX28" s="717"/>
      <c r="DY28" s="717"/>
      <c r="DZ28" s="717"/>
      <c r="EA28" s="717"/>
      <c r="EB28" s="717"/>
      <c r="EC28" s="718"/>
    </row>
    <row r="29" spans="2:133" ht="11.25" customHeight="1" x14ac:dyDescent="0.2">
      <c r="B29" s="680" t="s">
        <v>300</v>
      </c>
      <c r="C29" s="681"/>
      <c r="D29" s="681"/>
      <c r="E29" s="681"/>
      <c r="F29" s="681"/>
      <c r="G29" s="681"/>
      <c r="H29" s="681"/>
      <c r="I29" s="681"/>
      <c r="J29" s="681"/>
      <c r="K29" s="681"/>
      <c r="L29" s="681"/>
      <c r="M29" s="681"/>
      <c r="N29" s="681"/>
      <c r="O29" s="681"/>
      <c r="P29" s="681"/>
      <c r="Q29" s="682"/>
      <c r="R29" s="683">
        <v>32281188</v>
      </c>
      <c r="S29" s="684"/>
      <c r="T29" s="684"/>
      <c r="U29" s="684"/>
      <c r="V29" s="684"/>
      <c r="W29" s="684"/>
      <c r="X29" s="684"/>
      <c r="Y29" s="685"/>
      <c r="Z29" s="686">
        <v>1.8</v>
      </c>
      <c r="AA29" s="686"/>
      <c r="AB29" s="686"/>
      <c r="AC29" s="686"/>
      <c r="AD29" s="687">
        <v>4769047</v>
      </c>
      <c r="AE29" s="687"/>
      <c r="AF29" s="687"/>
      <c r="AG29" s="687"/>
      <c r="AH29" s="687"/>
      <c r="AI29" s="687"/>
      <c r="AJ29" s="687"/>
      <c r="AK29" s="687"/>
      <c r="AL29" s="688">
        <v>0.5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70</v>
      </c>
      <c r="CG29" s="699"/>
      <c r="CH29" s="699"/>
      <c r="CI29" s="699"/>
      <c r="CJ29" s="699"/>
      <c r="CK29" s="699"/>
      <c r="CL29" s="699"/>
      <c r="CM29" s="699"/>
      <c r="CN29" s="699"/>
      <c r="CO29" s="699"/>
      <c r="CP29" s="699"/>
      <c r="CQ29" s="700"/>
      <c r="CR29" s="683">
        <v>199228853</v>
      </c>
      <c r="CS29" s="719"/>
      <c r="CT29" s="719"/>
      <c r="CU29" s="719"/>
      <c r="CV29" s="719"/>
      <c r="CW29" s="719"/>
      <c r="CX29" s="719"/>
      <c r="CY29" s="720"/>
      <c r="CZ29" s="688">
        <v>11.3</v>
      </c>
      <c r="DA29" s="717"/>
      <c r="DB29" s="717"/>
      <c r="DC29" s="721"/>
      <c r="DD29" s="692">
        <v>175803529</v>
      </c>
      <c r="DE29" s="719"/>
      <c r="DF29" s="719"/>
      <c r="DG29" s="719"/>
      <c r="DH29" s="719"/>
      <c r="DI29" s="719"/>
      <c r="DJ29" s="719"/>
      <c r="DK29" s="720"/>
      <c r="DL29" s="692">
        <v>172251384</v>
      </c>
      <c r="DM29" s="719"/>
      <c r="DN29" s="719"/>
      <c r="DO29" s="719"/>
      <c r="DP29" s="719"/>
      <c r="DQ29" s="719"/>
      <c r="DR29" s="719"/>
      <c r="DS29" s="719"/>
      <c r="DT29" s="719"/>
      <c r="DU29" s="719"/>
      <c r="DV29" s="720"/>
      <c r="DW29" s="688">
        <v>17.8</v>
      </c>
      <c r="DX29" s="717"/>
      <c r="DY29" s="717"/>
      <c r="DZ29" s="717"/>
      <c r="EA29" s="717"/>
      <c r="EB29" s="717"/>
      <c r="EC29" s="718"/>
    </row>
    <row r="30" spans="2:133" ht="11.25" customHeight="1" x14ac:dyDescent="0.2">
      <c r="B30" s="680" t="s">
        <v>302</v>
      </c>
      <c r="C30" s="681"/>
      <c r="D30" s="681"/>
      <c r="E30" s="681"/>
      <c r="F30" s="681"/>
      <c r="G30" s="681"/>
      <c r="H30" s="681"/>
      <c r="I30" s="681"/>
      <c r="J30" s="681"/>
      <c r="K30" s="681"/>
      <c r="L30" s="681"/>
      <c r="M30" s="681"/>
      <c r="N30" s="681"/>
      <c r="O30" s="681"/>
      <c r="P30" s="681"/>
      <c r="Q30" s="682"/>
      <c r="R30" s="683">
        <v>9593458</v>
      </c>
      <c r="S30" s="684"/>
      <c r="T30" s="684"/>
      <c r="U30" s="684"/>
      <c r="V30" s="684"/>
      <c r="W30" s="684"/>
      <c r="X30" s="684"/>
      <c r="Y30" s="685"/>
      <c r="Z30" s="686">
        <v>0.5</v>
      </c>
      <c r="AA30" s="686"/>
      <c r="AB30" s="686"/>
      <c r="AC30" s="686"/>
      <c r="AD30" s="687" t="s">
        <v>128</v>
      </c>
      <c r="AE30" s="687"/>
      <c r="AF30" s="687"/>
      <c r="AG30" s="687"/>
      <c r="AH30" s="687"/>
      <c r="AI30" s="687"/>
      <c r="AJ30" s="687"/>
      <c r="AK30" s="687"/>
      <c r="AL30" s="688" t="s">
        <v>182</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172176407</v>
      </c>
      <c r="CS30" s="684"/>
      <c r="CT30" s="684"/>
      <c r="CU30" s="684"/>
      <c r="CV30" s="684"/>
      <c r="CW30" s="684"/>
      <c r="CX30" s="684"/>
      <c r="CY30" s="685"/>
      <c r="CZ30" s="688">
        <v>9.6999999999999993</v>
      </c>
      <c r="DA30" s="717"/>
      <c r="DB30" s="717"/>
      <c r="DC30" s="721"/>
      <c r="DD30" s="692">
        <v>152114707</v>
      </c>
      <c r="DE30" s="684"/>
      <c r="DF30" s="684"/>
      <c r="DG30" s="684"/>
      <c r="DH30" s="684"/>
      <c r="DI30" s="684"/>
      <c r="DJ30" s="684"/>
      <c r="DK30" s="685"/>
      <c r="DL30" s="692">
        <v>149064996</v>
      </c>
      <c r="DM30" s="684"/>
      <c r="DN30" s="684"/>
      <c r="DO30" s="684"/>
      <c r="DP30" s="684"/>
      <c r="DQ30" s="684"/>
      <c r="DR30" s="684"/>
      <c r="DS30" s="684"/>
      <c r="DT30" s="684"/>
      <c r="DU30" s="684"/>
      <c r="DV30" s="685"/>
      <c r="DW30" s="688">
        <v>15.4</v>
      </c>
      <c r="DX30" s="717"/>
      <c r="DY30" s="717"/>
      <c r="DZ30" s="717"/>
      <c r="EA30" s="717"/>
      <c r="EB30" s="717"/>
      <c r="EC30" s="718"/>
    </row>
    <row r="31" spans="2:133" ht="11.25" customHeight="1" x14ac:dyDescent="0.2">
      <c r="B31" s="680" t="s">
        <v>306</v>
      </c>
      <c r="C31" s="681"/>
      <c r="D31" s="681"/>
      <c r="E31" s="681"/>
      <c r="F31" s="681"/>
      <c r="G31" s="681"/>
      <c r="H31" s="681"/>
      <c r="I31" s="681"/>
      <c r="J31" s="681"/>
      <c r="K31" s="681"/>
      <c r="L31" s="681"/>
      <c r="M31" s="681"/>
      <c r="N31" s="681"/>
      <c r="O31" s="681"/>
      <c r="P31" s="681"/>
      <c r="Q31" s="682"/>
      <c r="R31" s="683">
        <v>319255288</v>
      </c>
      <c r="S31" s="684"/>
      <c r="T31" s="684"/>
      <c r="U31" s="684"/>
      <c r="V31" s="684"/>
      <c r="W31" s="684"/>
      <c r="X31" s="684"/>
      <c r="Y31" s="685"/>
      <c r="Z31" s="686">
        <v>17.8</v>
      </c>
      <c r="AA31" s="686"/>
      <c r="AB31" s="686"/>
      <c r="AC31" s="686"/>
      <c r="AD31" s="687" t="s">
        <v>261</v>
      </c>
      <c r="AE31" s="687"/>
      <c r="AF31" s="687"/>
      <c r="AG31" s="687"/>
      <c r="AH31" s="687"/>
      <c r="AI31" s="687"/>
      <c r="AJ31" s="687"/>
      <c r="AK31" s="687"/>
      <c r="AL31" s="688" t="s">
        <v>182</v>
      </c>
      <c r="AM31" s="689"/>
      <c r="AN31" s="689"/>
      <c r="AO31" s="690"/>
      <c r="AP31" s="740" t="s">
        <v>307</v>
      </c>
      <c r="AQ31" s="741"/>
      <c r="AR31" s="741"/>
      <c r="AS31" s="741"/>
      <c r="AT31" s="746" t="s">
        <v>308</v>
      </c>
      <c r="AU31" s="231"/>
      <c r="AV31" s="231"/>
      <c r="AW31" s="231"/>
      <c r="AX31" s="669" t="s">
        <v>185</v>
      </c>
      <c r="AY31" s="670"/>
      <c r="AZ31" s="670"/>
      <c r="BA31" s="670"/>
      <c r="BB31" s="670"/>
      <c r="BC31" s="670"/>
      <c r="BD31" s="670"/>
      <c r="BE31" s="670"/>
      <c r="BF31" s="671"/>
      <c r="BG31" s="751">
        <v>99.5</v>
      </c>
      <c r="BH31" s="738"/>
      <c r="BI31" s="738"/>
      <c r="BJ31" s="738"/>
      <c r="BK31" s="738"/>
      <c r="BL31" s="738"/>
      <c r="BM31" s="678">
        <v>99.2</v>
      </c>
      <c r="BN31" s="738"/>
      <c r="BO31" s="738"/>
      <c r="BP31" s="738"/>
      <c r="BQ31" s="739"/>
      <c r="BR31" s="751">
        <v>99.6</v>
      </c>
      <c r="BS31" s="738"/>
      <c r="BT31" s="738"/>
      <c r="BU31" s="738"/>
      <c r="BV31" s="738"/>
      <c r="BW31" s="738"/>
      <c r="BX31" s="678">
        <v>99.2</v>
      </c>
      <c r="BY31" s="738"/>
      <c r="BZ31" s="738"/>
      <c r="CA31" s="738"/>
      <c r="CB31" s="739"/>
      <c r="CD31" s="725"/>
      <c r="CE31" s="726"/>
      <c r="CF31" s="698" t="s">
        <v>309</v>
      </c>
      <c r="CG31" s="699"/>
      <c r="CH31" s="699"/>
      <c r="CI31" s="699"/>
      <c r="CJ31" s="699"/>
      <c r="CK31" s="699"/>
      <c r="CL31" s="699"/>
      <c r="CM31" s="699"/>
      <c r="CN31" s="699"/>
      <c r="CO31" s="699"/>
      <c r="CP31" s="699"/>
      <c r="CQ31" s="700"/>
      <c r="CR31" s="683">
        <v>27052446</v>
      </c>
      <c r="CS31" s="719"/>
      <c r="CT31" s="719"/>
      <c r="CU31" s="719"/>
      <c r="CV31" s="719"/>
      <c r="CW31" s="719"/>
      <c r="CX31" s="719"/>
      <c r="CY31" s="720"/>
      <c r="CZ31" s="688">
        <v>1.5</v>
      </c>
      <c r="DA31" s="717"/>
      <c r="DB31" s="717"/>
      <c r="DC31" s="721"/>
      <c r="DD31" s="692">
        <v>23688822</v>
      </c>
      <c r="DE31" s="719"/>
      <c r="DF31" s="719"/>
      <c r="DG31" s="719"/>
      <c r="DH31" s="719"/>
      <c r="DI31" s="719"/>
      <c r="DJ31" s="719"/>
      <c r="DK31" s="720"/>
      <c r="DL31" s="692">
        <v>23186388</v>
      </c>
      <c r="DM31" s="719"/>
      <c r="DN31" s="719"/>
      <c r="DO31" s="719"/>
      <c r="DP31" s="719"/>
      <c r="DQ31" s="719"/>
      <c r="DR31" s="719"/>
      <c r="DS31" s="719"/>
      <c r="DT31" s="719"/>
      <c r="DU31" s="719"/>
      <c r="DV31" s="720"/>
      <c r="DW31" s="688">
        <v>2.4</v>
      </c>
      <c r="DX31" s="717"/>
      <c r="DY31" s="717"/>
      <c r="DZ31" s="717"/>
      <c r="EA31" s="717"/>
      <c r="EB31" s="717"/>
      <c r="EC31" s="718"/>
    </row>
    <row r="32" spans="2:133" ht="11.25" customHeight="1" x14ac:dyDescent="0.2">
      <c r="B32" s="729" t="s">
        <v>310</v>
      </c>
      <c r="C32" s="730"/>
      <c r="D32" s="730"/>
      <c r="E32" s="730"/>
      <c r="F32" s="730"/>
      <c r="G32" s="730"/>
      <c r="H32" s="730"/>
      <c r="I32" s="730"/>
      <c r="J32" s="730"/>
      <c r="K32" s="730"/>
      <c r="L32" s="730"/>
      <c r="M32" s="730"/>
      <c r="N32" s="730"/>
      <c r="O32" s="730"/>
      <c r="P32" s="730"/>
      <c r="Q32" s="731"/>
      <c r="R32" s="683">
        <v>498822</v>
      </c>
      <c r="S32" s="684"/>
      <c r="T32" s="684"/>
      <c r="U32" s="684"/>
      <c r="V32" s="684"/>
      <c r="W32" s="684"/>
      <c r="X32" s="684"/>
      <c r="Y32" s="685"/>
      <c r="Z32" s="686">
        <v>0</v>
      </c>
      <c r="AA32" s="686"/>
      <c r="AB32" s="686"/>
      <c r="AC32" s="686"/>
      <c r="AD32" s="687">
        <v>498822</v>
      </c>
      <c r="AE32" s="687"/>
      <c r="AF32" s="687"/>
      <c r="AG32" s="687"/>
      <c r="AH32" s="687"/>
      <c r="AI32" s="687"/>
      <c r="AJ32" s="687"/>
      <c r="AK32" s="687"/>
      <c r="AL32" s="688">
        <v>0.1</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99.3</v>
      </c>
      <c r="BH32" s="719"/>
      <c r="BI32" s="719"/>
      <c r="BJ32" s="719"/>
      <c r="BK32" s="719"/>
      <c r="BL32" s="719"/>
      <c r="BM32" s="689">
        <v>98.9</v>
      </c>
      <c r="BN32" s="749"/>
      <c r="BO32" s="749"/>
      <c r="BP32" s="749"/>
      <c r="BQ32" s="750"/>
      <c r="BR32" s="752">
        <v>99.4</v>
      </c>
      <c r="BS32" s="719"/>
      <c r="BT32" s="719"/>
      <c r="BU32" s="719"/>
      <c r="BV32" s="719"/>
      <c r="BW32" s="719"/>
      <c r="BX32" s="689">
        <v>99</v>
      </c>
      <c r="BY32" s="749"/>
      <c r="BZ32" s="749"/>
      <c r="CA32" s="749"/>
      <c r="CB32" s="750"/>
      <c r="CD32" s="727"/>
      <c r="CE32" s="728"/>
      <c r="CF32" s="698" t="s">
        <v>313</v>
      </c>
      <c r="CG32" s="699"/>
      <c r="CH32" s="699"/>
      <c r="CI32" s="699"/>
      <c r="CJ32" s="699"/>
      <c r="CK32" s="699"/>
      <c r="CL32" s="699"/>
      <c r="CM32" s="699"/>
      <c r="CN32" s="699"/>
      <c r="CO32" s="699"/>
      <c r="CP32" s="699"/>
      <c r="CQ32" s="700"/>
      <c r="CR32" s="683">
        <v>34857</v>
      </c>
      <c r="CS32" s="684"/>
      <c r="CT32" s="684"/>
      <c r="CU32" s="684"/>
      <c r="CV32" s="684"/>
      <c r="CW32" s="684"/>
      <c r="CX32" s="684"/>
      <c r="CY32" s="685"/>
      <c r="CZ32" s="688">
        <v>0</v>
      </c>
      <c r="DA32" s="717"/>
      <c r="DB32" s="717"/>
      <c r="DC32" s="721"/>
      <c r="DD32" s="692">
        <v>34857</v>
      </c>
      <c r="DE32" s="684"/>
      <c r="DF32" s="684"/>
      <c r="DG32" s="684"/>
      <c r="DH32" s="684"/>
      <c r="DI32" s="684"/>
      <c r="DJ32" s="684"/>
      <c r="DK32" s="685"/>
      <c r="DL32" s="692">
        <v>34857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314</v>
      </c>
      <c r="C33" s="681"/>
      <c r="D33" s="681"/>
      <c r="E33" s="681"/>
      <c r="F33" s="681"/>
      <c r="G33" s="681"/>
      <c r="H33" s="681"/>
      <c r="I33" s="681"/>
      <c r="J33" s="681"/>
      <c r="K33" s="681"/>
      <c r="L33" s="681"/>
      <c r="M33" s="681"/>
      <c r="N33" s="681"/>
      <c r="O33" s="681"/>
      <c r="P33" s="681"/>
      <c r="Q33" s="682"/>
      <c r="R33" s="683">
        <v>78155209</v>
      </c>
      <c r="S33" s="684"/>
      <c r="T33" s="684"/>
      <c r="U33" s="684"/>
      <c r="V33" s="684"/>
      <c r="W33" s="684"/>
      <c r="X33" s="684"/>
      <c r="Y33" s="685"/>
      <c r="Z33" s="686">
        <v>4.4000000000000004</v>
      </c>
      <c r="AA33" s="686"/>
      <c r="AB33" s="686"/>
      <c r="AC33" s="686"/>
      <c r="AD33" s="687" t="s">
        <v>128</v>
      </c>
      <c r="AE33" s="687"/>
      <c r="AF33" s="687"/>
      <c r="AG33" s="687"/>
      <c r="AH33" s="687"/>
      <c r="AI33" s="687"/>
      <c r="AJ33" s="687"/>
      <c r="AK33" s="687"/>
      <c r="AL33" s="688" t="s">
        <v>182</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99.6</v>
      </c>
      <c r="BH33" s="754"/>
      <c r="BI33" s="754"/>
      <c r="BJ33" s="754"/>
      <c r="BK33" s="754"/>
      <c r="BL33" s="754"/>
      <c r="BM33" s="755">
        <v>99.5</v>
      </c>
      <c r="BN33" s="754"/>
      <c r="BO33" s="754"/>
      <c r="BP33" s="754"/>
      <c r="BQ33" s="756"/>
      <c r="BR33" s="753">
        <v>99.7</v>
      </c>
      <c r="BS33" s="754"/>
      <c r="BT33" s="754"/>
      <c r="BU33" s="754"/>
      <c r="BV33" s="754"/>
      <c r="BW33" s="754"/>
      <c r="BX33" s="755">
        <v>99.5</v>
      </c>
      <c r="BY33" s="754"/>
      <c r="BZ33" s="754"/>
      <c r="CA33" s="754"/>
      <c r="CB33" s="756"/>
      <c r="CD33" s="698" t="s">
        <v>316</v>
      </c>
      <c r="CE33" s="699"/>
      <c r="CF33" s="699"/>
      <c r="CG33" s="699"/>
      <c r="CH33" s="699"/>
      <c r="CI33" s="699"/>
      <c r="CJ33" s="699"/>
      <c r="CK33" s="699"/>
      <c r="CL33" s="699"/>
      <c r="CM33" s="699"/>
      <c r="CN33" s="699"/>
      <c r="CO33" s="699"/>
      <c r="CP33" s="699"/>
      <c r="CQ33" s="700"/>
      <c r="CR33" s="683">
        <v>501656017</v>
      </c>
      <c r="CS33" s="719"/>
      <c r="CT33" s="719"/>
      <c r="CU33" s="719"/>
      <c r="CV33" s="719"/>
      <c r="CW33" s="719"/>
      <c r="CX33" s="719"/>
      <c r="CY33" s="720"/>
      <c r="CZ33" s="688">
        <v>28.4</v>
      </c>
      <c r="DA33" s="717"/>
      <c r="DB33" s="717"/>
      <c r="DC33" s="721"/>
      <c r="DD33" s="692">
        <v>380890455</v>
      </c>
      <c r="DE33" s="719"/>
      <c r="DF33" s="719"/>
      <c r="DG33" s="719"/>
      <c r="DH33" s="719"/>
      <c r="DI33" s="719"/>
      <c r="DJ33" s="719"/>
      <c r="DK33" s="720"/>
      <c r="DL33" s="692">
        <v>331546823</v>
      </c>
      <c r="DM33" s="719"/>
      <c r="DN33" s="719"/>
      <c r="DO33" s="719"/>
      <c r="DP33" s="719"/>
      <c r="DQ33" s="719"/>
      <c r="DR33" s="719"/>
      <c r="DS33" s="719"/>
      <c r="DT33" s="719"/>
      <c r="DU33" s="719"/>
      <c r="DV33" s="720"/>
      <c r="DW33" s="688">
        <v>34.299999999999997</v>
      </c>
      <c r="DX33" s="717"/>
      <c r="DY33" s="717"/>
      <c r="DZ33" s="717"/>
      <c r="EA33" s="717"/>
      <c r="EB33" s="717"/>
      <c r="EC33" s="718"/>
    </row>
    <row r="34" spans="2:133" ht="11.25" customHeight="1" x14ac:dyDescent="0.2">
      <c r="B34" s="680" t="s">
        <v>317</v>
      </c>
      <c r="C34" s="681"/>
      <c r="D34" s="681"/>
      <c r="E34" s="681"/>
      <c r="F34" s="681"/>
      <c r="G34" s="681"/>
      <c r="H34" s="681"/>
      <c r="I34" s="681"/>
      <c r="J34" s="681"/>
      <c r="K34" s="681"/>
      <c r="L34" s="681"/>
      <c r="M34" s="681"/>
      <c r="N34" s="681"/>
      <c r="O34" s="681"/>
      <c r="P34" s="681"/>
      <c r="Q34" s="682"/>
      <c r="R34" s="683">
        <v>33335781</v>
      </c>
      <c r="S34" s="684"/>
      <c r="T34" s="684"/>
      <c r="U34" s="684"/>
      <c r="V34" s="684"/>
      <c r="W34" s="684"/>
      <c r="X34" s="684"/>
      <c r="Y34" s="685"/>
      <c r="Z34" s="686">
        <v>1.9</v>
      </c>
      <c r="AA34" s="686"/>
      <c r="AB34" s="686"/>
      <c r="AC34" s="686"/>
      <c r="AD34" s="687">
        <v>1197311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168676058</v>
      </c>
      <c r="CS34" s="684"/>
      <c r="CT34" s="684"/>
      <c r="CU34" s="684"/>
      <c r="CV34" s="684"/>
      <c r="CW34" s="684"/>
      <c r="CX34" s="684"/>
      <c r="CY34" s="685"/>
      <c r="CZ34" s="688">
        <v>9.6</v>
      </c>
      <c r="DA34" s="717"/>
      <c r="DB34" s="717"/>
      <c r="DC34" s="721"/>
      <c r="DD34" s="692">
        <v>128971495</v>
      </c>
      <c r="DE34" s="684"/>
      <c r="DF34" s="684"/>
      <c r="DG34" s="684"/>
      <c r="DH34" s="684"/>
      <c r="DI34" s="684"/>
      <c r="DJ34" s="684"/>
      <c r="DK34" s="685"/>
      <c r="DL34" s="692">
        <v>124435928</v>
      </c>
      <c r="DM34" s="684"/>
      <c r="DN34" s="684"/>
      <c r="DO34" s="684"/>
      <c r="DP34" s="684"/>
      <c r="DQ34" s="684"/>
      <c r="DR34" s="684"/>
      <c r="DS34" s="684"/>
      <c r="DT34" s="684"/>
      <c r="DU34" s="684"/>
      <c r="DV34" s="685"/>
      <c r="DW34" s="688">
        <v>12.9</v>
      </c>
      <c r="DX34" s="717"/>
      <c r="DY34" s="717"/>
      <c r="DZ34" s="717"/>
      <c r="EA34" s="717"/>
      <c r="EB34" s="717"/>
      <c r="EC34" s="718"/>
    </row>
    <row r="35" spans="2:133" ht="11.25" customHeight="1" x14ac:dyDescent="0.2">
      <c r="B35" s="680" t="s">
        <v>319</v>
      </c>
      <c r="C35" s="681"/>
      <c r="D35" s="681"/>
      <c r="E35" s="681"/>
      <c r="F35" s="681"/>
      <c r="G35" s="681"/>
      <c r="H35" s="681"/>
      <c r="I35" s="681"/>
      <c r="J35" s="681"/>
      <c r="K35" s="681"/>
      <c r="L35" s="681"/>
      <c r="M35" s="681"/>
      <c r="N35" s="681"/>
      <c r="O35" s="681"/>
      <c r="P35" s="681"/>
      <c r="Q35" s="682"/>
      <c r="R35" s="683">
        <v>1251694</v>
      </c>
      <c r="S35" s="684"/>
      <c r="T35" s="684"/>
      <c r="U35" s="684"/>
      <c r="V35" s="684"/>
      <c r="W35" s="684"/>
      <c r="X35" s="684"/>
      <c r="Y35" s="685"/>
      <c r="Z35" s="686">
        <v>0.1</v>
      </c>
      <c r="AA35" s="686"/>
      <c r="AB35" s="686"/>
      <c r="AC35" s="686"/>
      <c r="AD35" s="687" t="s">
        <v>182</v>
      </c>
      <c r="AE35" s="687"/>
      <c r="AF35" s="687"/>
      <c r="AG35" s="687"/>
      <c r="AH35" s="687"/>
      <c r="AI35" s="687"/>
      <c r="AJ35" s="687"/>
      <c r="AK35" s="687"/>
      <c r="AL35" s="688" t="s">
        <v>182</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12543292</v>
      </c>
      <c r="CS35" s="719"/>
      <c r="CT35" s="719"/>
      <c r="CU35" s="719"/>
      <c r="CV35" s="719"/>
      <c r="CW35" s="719"/>
      <c r="CX35" s="719"/>
      <c r="CY35" s="720"/>
      <c r="CZ35" s="688">
        <v>0.7</v>
      </c>
      <c r="DA35" s="717"/>
      <c r="DB35" s="717"/>
      <c r="DC35" s="721"/>
      <c r="DD35" s="692">
        <v>10242516</v>
      </c>
      <c r="DE35" s="719"/>
      <c r="DF35" s="719"/>
      <c r="DG35" s="719"/>
      <c r="DH35" s="719"/>
      <c r="DI35" s="719"/>
      <c r="DJ35" s="719"/>
      <c r="DK35" s="720"/>
      <c r="DL35" s="692">
        <v>10231543</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2">
      <c r="B36" s="680" t="s">
        <v>323</v>
      </c>
      <c r="C36" s="681"/>
      <c r="D36" s="681"/>
      <c r="E36" s="681"/>
      <c r="F36" s="681"/>
      <c r="G36" s="681"/>
      <c r="H36" s="681"/>
      <c r="I36" s="681"/>
      <c r="J36" s="681"/>
      <c r="K36" s="681"/>
      <c r="L36" s="681"/>
      <c r="M36" s="681"/>
      <c r="N36" s="681"/>
      <c r="O36" s="681"/>
      <c r="P36" s="681"/>
      <c r="Q36" s="682"/>
      <c r="R36" s="683">
        <v>39132715</v>
      </c>
      <c r="S36" s="684"/>
      <c r="T36" s="684"/>
      <c r="U36" s="684"/>
      <c r="V36" s="684"/>
      <c r="W36" s="684"/>
      <c r="X36" s="684"/>
      <c r="Y36" s="685"/>
      <c r="Z36" s="686">
        <v>2.2000000000000002</v>
      </c>
      <c r="AA36" s="686"/>
      <c r="AB36" s="686"/>
      <c r="AC36" s="686"/>
      <c r="AD36" s="687" t="s">
        <v>128</v>
      </c>
      <c r="AE36" s="687"/>
      <c r="AF36" s="687"/>
      <c r="AG36" s="687"/>
      <c r="AH36" s="687"/>
      <c r="AI36" s="687"/>
      <c r="AJ36" s="687"/>
      <c r="AK36" s="687"/>
      <c r="AL36" s="688" t="s">
        <v>128</v>
      </c>
      <c r="AM36" s="689"/>
      <c r="AN36" s="689"/>
      <c r="AO36" s="690"/>
      <c r="AP36" s="235"/>
      <c r="AQ36" s="757" t="s">
        <v>324</v>
      </c>
      <c r="AR36" s="758"/>
      <c r="AS36" s="758"/>
      <c r="AT36" s="758"/>
      <c r="AU36" s="758"/>
      <c r="AV36" s="758"/>
      <c r="AW36" s="758"/>
      <c r="AX36" s="758"/>
      <c r="AY36" s="759"/>
      <c r="AZ36" s="672">
        <v>188274395</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3305446</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143358984</v>
      </c>
      <c r="CS36" s="684"/>
      <c r="CT36" s="684"/>
      <c r="CU36" s="684"/>
      <c r="CV36" s="684"/>
      <c r="CW36" s="684"/>
      <c r="CX36" s="684"/>
      <c r="CY36" s="685"/>
      <c r="CZ36" s="688">
        <v>8.1</v>
      </c>
      <c r="DA36" s="717"/>
      <c r="DB36" s="717"/>
      <c r="DC36" s="721"/>
      <c r="DD36" s="692">
        <v>128862291</v>
      </c>
      <c r="DE36" s="684"/>
      <c r="DF36" s="684"/>
      <c r="DG36" s="684"/>
      <c r="DH36" s="684"/>
      <c r="DI36" s="684"/>
      <c r="DJ36" s="684"/>
      <c r="DK36" s="685"/>
      <c r="DL36" s="692">
        <v>112514057</v>
      </c>
      <c r="DM36" s="684"/>
      <c r="DN36" s="684"/>
      <c r="DO36" s="684"/>
      <c r="DP36" s="684"/>
      <c r="DQ36" s="684"/>
      <c r="DR36" s="684"/>
      <c r="DS36" s="684"/>
      <c r="DT36" s="684"/>
      <c r="DU36" s="684"/>
      <c r="DV36" s="685"/>
      <c r="DW36" s="688">
        <v>11.6</v>
      </c>
      <c r="DX36" s="717"/>
      <c r="DY36" s="717"/>
      <c r="DZ36" s="717"/>
      <c r="EA36" s="717"/>
      <c r="EB36" s="717"/>
      <c r="EC36" s="718"/>
    </row>
    <row r="37" spans="2:133" ht="11.25" customHeight="1" x14ac:dyDescent="0.2">
      <c r="B37" s="680" t="s">
        <v>327</v>
      </c>
      <c r="C37" s="681"/>
      <c r="D37" s="681"/>
      <c r="E37" s="681"/>
      <c r="F37" s="681"/>
      <c r="G37" s="681"/>
      <c r="H37" s="681"/>
      <c r="I37" s="681"/>
      <c r="J37" s="681"/>
      <c r="K37" s="681"/>
      <c r="L37" s="681"/>
      <c r="M37" s="681"/>
      <c r="N37" s="681"/>
      <c r="O37" s="681"/>
      <c r="P37" s="681"/>
      <c r="Q37" s="682"/>
      <c r="R37" s="683">
        <v>16617318</v>
      </c>
      <c r="S37" s="684"/>
      <c r="T37" s="684"/>
      <c r="U37" s="684"/>
      <c r="V37" s="684"/>
      <c r="W37" s="684"/>
      <c r="X37" s="684"/>
      <c r="Y37" s="685"/>
      <c r="Z37" s="686">
        <v>0.9</v>
      </c>
      <c r="AA37" s="686"/>
      <c r="AB37" s="686"/>
      <c r="AC37" s="686"/>
      <c r="AD37" s="687" t="s">
        <v>261</v>
      </c>
      <c r="AE37" s="687"/>
      <c r="AF37" s="687"/>
      <c r="AG37" s="687"/>
      <c r="AH37" s="687"/>
      <c r="AI37" s="687"/>
      <c r="AJ37" s="687"/>
      <c r="AK37" s="687"/>
      <c r="AL37" s="688" t="s">
        <v>182</v>
      </c>
      <c r="AM37" s="689"/>
      <c r="AN37" s="689"/>
      <c r="AO37" s="690"/>
      <c r="AQ37" s="761" t="s">
        <v>328</v>
      </c>
      <c r="AR37" s="762"/>
      <c r="AS37" s="762"/>
      <c r="AT37" s="762"/>
      <c r="AU37" s="762"/>
      <c r="AV37" s="762"/>
      <c r="AW37" s="762"/>
      <c r="AX37" s="762"/>
      <c r="AY37" s="763"/>
      <c r="AZ37" s="683">
        <v>43018775</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2696773</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201449</v>
      </c>
      <c r="CS37" s="719"/>
      <c r="CT37" s="719"/>
      <c r="CU37" s="719"/>
      <c r="CV37" s="719"/>
      <c r="CW37" s="719"/>
      <c r="CX37" s="719"/>
      <c r="CY37" s="720"/>
      <c r="CZ37" s="688">
        <v>0</v>
      </c>
      <c r="DA37" s="717"/>
      <c r="DB37" s="717"/>
      <c r="DC37" s="721"/>
      <c r="DD37" s="692">
        <v>201449</v>
      </c>
      <c r="DE37" s="719"/>
      <c r="DF37" s="719"/>
      <c r="DG37" s="719"/>
      <c r="DH37" s="719"/>
      <c r="DI37" s="719"/>
      <c r="DJ37" s="719"/>
      <c r="DK37" s="720"/>
      <c r="DL37" s="692">
        <v>201449</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2">
      <c r="B38" s="680" t="s">
        <v>331</v>
      </c>
      <c r="C38" s="681"/>
      <c r="D38" s="681"/>
      <c r="E38" s="681"/>
      <c r="F38" s="681"/>
      <c r="G38" s="681"/>
      <c r="H38" s="681"/>
      <c r="I38" s="681"/>
      <c r="J38" s="681"/>
      <c r="K38" s="681"/>
      <c r="L38" s="681"/>
      <c r="M38" s="681"/>
      <c r="N38" s="681"/>
      <c r="O38" s="681"/>
      <c r="P38" s="681"/>
      <c r="Q38" s="682"/>
      <c r="R38" s="683">
        <v>71655902</v>
      </c>
      <c r="S38" s="684"/>
      <c r="T38" s="684"/>
      <c r="U38" s="684"/>
      <c r="V38" s="684"/>
      <c r="W38" s="684"/>
      <c r="X38" s="684"/>
      <c r="Y38" s="685"/>
      <c r="Z38" s="686">
        <v>4</v>
      </c>
      <c r="AA38" s="686"/>
      <c r="AB38" s="686"/>
      <c r="AC38" s="686"/>
      <c r="AD38" s="687">
        <v>4245203</v>
      </c>
      <c r="AE38" s="687"/>
      <c r="AF38" s="687"/>
      <c r="AG38" s="687"/>
      <c r="AH38" s="687"/>
      <c r="AI38" s="687"/>
      <c r="AJ38" s="687"/>
      <c r="AK38" s="687"/>
      <c r="AL38" s="688">
        <v>0.5</v>
      </c>
      <c r="AM38" s="689"/>
      <c r="AN38" s="689"/>
      <c r="AO38" s="690"/>
      <c r="AQ38" s="761" t="s">
        <v>332</v>
      </c>
      <c r="AR38" s="762"/>
      <c r="AS38" s="762"/>
      <c r="AT38" s="762"/>
      <c r="AU38" s="762"/>
      <c r="AV38" s="762"/>
      <c r="AW38" s="762"/>
      <c r="AX38" s="762"/>
      <c r="AY38" s="763"/>
      <c r="AZ38" s="683">
        <v>13999362</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466379</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116912375</v>
      </c>
      <c r="CS38" s="684"/>
      <c r="CT38" s="684"/>
      <c r="CU38" s="684"/>
      <c r="CV38" s="684"/>
      <c r="CW38" s="684"/>
      <c r="CX38" s="684"/>
      <c r="CY38" s="685"/>
      <c r="CZ38" s="688">
        <v>6.6</v>
      </c>
      <c r="DA38" s="717"/>
      <c r="DB38" s="717"/>
      <c r="DC38" s="721"/>
      <c r="DD38" s="692">
        <v>100533449</v>
      </c>
      <c r="DE38" s="684"/>
      <c r="DF38" s="684"/>
      <c r="DG38" s="684"/>
      <c r="DH38" s="684"/>
      <c r="DI38" s="684"/>
      <c r="DJ38" s="684"/>
      <c r="DK38" s="685"/>
      <c r="DL38" s="692">
        <v>83652584</v>
      </c>
      <c r="DM38" s="684"/>
      <c r="DN38" s="684"/>
      <c r="DO38" s="684"/>
      <c r="DP38" s="684"/>
      <c r="DQ38" s="684"/>
      <c r="DR38" s="684"/>
      <c r="DS38" s="684"/>
      <c r="DT38" s="684"/>
      <c r="DU38" s="684"/>
      <c r="DV38" s="685"/>
      <c r="DW38" s="688">
        <v>8.6</v>
      </c>
      <c r="DX38" s="717"/>
      <c r="DY38" s="717"/>
      <c r="DZ38" s="717"/>
      <c r="EA38" s="717"/>
      <c r="EB38" s="717"/>
      <c r="EC38" s="718"/>
    </row>
    <row r="39" spans="2:133" ht="11.25" customHeight="1" x14ac:dyDescent="0.2">
      <c r="B39" s="680" t="s">
        <v>335</v>
      </c>
      <c r="C39" s="681"/>
      <c r="D39" s="681"/>
      <c r="E39" s="681"/>
      <c r="F39" s="681"/>
      <c r="G39" s="681"/>
      <c r="H39" s="681"/>
      <c r="I39" s="681"/>
      <c r="J39" s="681"/>
      <c r="K39" s="681"/>
      <c r="L39" s="681"/>
      <c r="M39" s="681"/>
      <c r="N39" s="681"/>
      <c r="O39" s="681"/>
      <c r="P39" s="681"/>
      <c r="Q39" s="682"/>
      <c r="R39" s="683">
        <v>185781487</v>
      </c>
      <c r="S39" s="684"/>
      <c r="T39" s="684"/>
      <c r="U39" s="684"/>
      <c r="V39" s="684"/>
      <c r="W39" s="684"/>
      <c r="X39" s="684"/>
      <c r="Y39" s="685"/>
      <c r="Z39" s="686">
        <v>10.4</v>
      </c>
      <c r="AA39" s="686"/>
      <c r="AB39" s="686"/>
      <c r="AC39" s="686"/>
      <c r="AD39" s="687" t="s">
        <v>128</v>
      </c>
      <c r="AE39" s="687"/>
      <c r="AF39" s="687"/>
      <c r="AG39" s="687"/>
      <c r="AH39" s="687"/>
      <c r="AI39" s="687"/>
      <c r="AJ39" s="687"/>
      <c r="AK39" s="687"/>
      <c r="AL39" s="688" t="s">
        <v>261</v>
      </c>
      <c r="AM39" s="689"/>
      <c r="AN39" s="689"/>
      <c r="AO39" s="690"/>
      <c r="AQ39" s="761" t="s">
        <v>336</v>
      </c>
      <c r="AR39" s="762"/>
      <c r="AS39" s="762"/>
      <c r="AT39" s="762"/>
      <c r="AU39" s="762"/>
      <c r="AV39" s="762"/>
      <c r="AW39" s="762"/>
      <c r="AX39" s="762"/>
      <c r="AY39" s="763"/>
      <c r="AZ39" s="683">
        <v>6525104</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684097</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8972986</v>
      </c>
      <c r="CS39" s="719"/>
      <c r="CT39" s="719"/>
      <c r="CU39" s="719"/>
      <c r="CV39" s="719"/>
      <c r="CW39" s="719"/>
      <c r="CX39" s="719"/>
      <c r="CY39" s="720"/>
      <c r="CZ39" s="688">
        <v>0.5</v>
      </c>
      <c r="DA39" s="717"/>
      <c r="DB39" s="717"/>
      <c r="DC39" s="721"/>
      <c r="DD39" s="692">
        <v>8875325</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2">
      <c r="B40" s="680" t="s">
        <v>339</v>
      </c>
      <c r="C40" s="681"/>
      <c r="D40" s="681"/>
      <c r="E40" s="681"/>
      <c r="F40" s="681"/>
      <c r="G40" s="681"/>
      <c r="H40" s="681"/>
      <c r="I40" s="681"/>
      <c r="J40" s="681"/>
      <c r="K40" s="681"/>
      <c r="L40" s="681"/>
      <c r="M40" s="681"/>
      <c r="N40" s="681"/>
      <c r="O40" s="681"/>
      <c r="P40" s="681"/>
      <c r="Q40" s="682"/>
      <c r="R40" s="683" t="s">
        <v>182</v>
      </c>
      <c r="S40" s="684"/>
      <c r="T40" s="684"/>
      <c r="U40" s="684"/>
      <c r="V40" s="684"/>
      <c r="W40" s="684"/>
      <c r="X40" s="684"/>
      <c r="Y40" s="685"/>
      <c r="Z40" s="686" t="s">
        <v>182</v>
      </c>
      <c r="AA40" s="686"/>
      <c r="AB40" s="686"/>
      <c r="AC40" s="686"/>
      <c r="AD40" s="687" t="s">
        <v>128</v>
      </c>
      <c r="AE40" s="687"/>
      <c r="AF40" s="687"/>
      <c r="AG40" s="687"/>
      <c r="AH40" s="687"/>
      <c r="AI40" s="687"/>
      <c r="AJ40" s="687"/>
      <c r="AK40" s="687"/>
      <c r="AL40" s="688" t="s">
        <v>182</v>
      </c>
      <c r="AM40" s="689"/>
      <c r="AN40" s="689"/>
      <c r="AO40" s="690"/>
      <c r="AQ40" s="761" t="s">
        <v>340</v>
      </c>
      <c r="AR40" s="762"/>
      <c r="AS40" s="762"/>
      <c r="AT40" s="762"/>
      <c r="AU40" s="762"/>
      <c r="AV40" s="762"/>
      <c r="AW40" s="762"/>
      <c r="AX40" s="762"/>
      <c r="AY40" s="763"/>
      <c r="AZ40" s="683">
        <v>6457627</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109</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51192322</v>
      </c>
      <c r="CS40" s="684"/>
      <c r="CT40" s="684"/>
      <c r="CU40" s="684"/>
      <c r="CV40" s="684"/>
      <c r="CW40" s="684"/>
      <c r="CX40" s="684"/>
      <c r="CY40" s="685"/>
      <c r="CZ40" s="688">
        <v>2.9</v>
      </c>
      <c r="DA40" s="717"/>
      <c r="DB40" s="717"/>
      <c r="DC40" s="721"/>
      <c r="DD40" s="692">
        <v>3405379</v>
      </c>
      <c r="DE40" s="684"/>
      <c r="DF40" s="684"/>
      <c r="DG40" s="684"/>
      <c r="DH40" s="684"/>
      <c r="DI40" s="684"/>
      <c r="DJ40" s="684"/>
      <c r="DK40" s="685"/>
      <c r="DL40" s="692">
        <v>712711</v>
      </c>
      <c r="DM40" s="684"/>
      <c r="DN40" s="684"/>
      <c r="DO40" s="684"/>
      <c r="DP40" s="684"/>
      <c r="DQ40" s="684"/>
      <c r="DR40" s="684"/>
      <c r="DS40" s="684"/>
      <c r="DT40" s="684"/>
      <c r="DU40" s="684"/>
      <c r="DV40" s="685"/>
      <c r="DW40" s="688">
        <v>0.1</v>
      </c>
      <c r="DX40" s="717"/>
      <c r="DY40" s="717"/>
      <c r="DZ40" s="717"/>
      <c r="EA40" s="717"/>
      <c r="EB40" s="717"/>
      <c r="EC40" s="718"/>
    </row>
    <row r="41" spans="2:133" ht="11.25" customHeight="1" x14ac:dyDescent="0.2">
      <c r="B41" s="680" t="s">
        <v>344</v>
      </c>
      <c r="C41" s="681"/>
      <c r="D41" s="681"/>
      <c r="E41" s="681"/>
      <c r="F41" s="681"/>
      <c r="G41" s="681"/>
      <c r="H41" s="681"/>
      <c r="I41" s="681"/>
      <c r="J41" s="681"/>
      <c r="K41" s="681"/>
      <c r="L41" s="681"/>
      <c r="M41" s="681"/>
      <c r="N41" s="681"/>
      <c r="O41" s="681"/>
      <c r="P41" s="681"/>
      <c r="Q41" s="682"/>
      <c r="R41" s="683">
        <v>42543000</v>
      </c>
      <c r="S41" s="684"/>
      <c r="T41" s="684"/>
      <c r="U41" s="684"/>
      <c r="V41" s="684"/>
      <c r="W41" s="684"/>
      <c r="X41" s="684"/>
      <c r="Y41" s="685"/>
      <c r="Z41" s="686">
        <v>2.4</v>
      </c>
      <c r="AA41" s="686"/>
      <c r="AB41" s="686"/>
      <c r="AC41" s="686"/>
      <c r="AD41" s="687" t="s">
        <v>128</v>
      </c>
      <c r="AE41" s="687"/>
      <c r="AF41" s="687"/>
      <c r="AG41" s="687"/>
      <c r="AH41" s="687"/>
      <c r="AI41" s="687"/>
      <c r="AJ41" s="687"/>
      <c r="AK41" s="687"/>
      <c r="AL41" s="688" t="s">
        <v>128</v>
      </c>
      <c r="AM41" s="689"/>
      <c r="AN41" s="689"/>
      <c r="AO41" s="690"/>
      <c r="AQ41" s="761" t="s">
        <v>345</v>
      </c>
      <c r="AR41" s="762"/>
      <c r="AS41" s="762"/>
      <c r="AT41" s="762"/>
      <c r="AU41" s="762"/>
      <c r="AV41" s="762"/>
      <c r="AW41" s="762"/>
      <c r="AX41" s="762"/>
      <c r="AY41" s="763"/>
      <c r="AZ41" s="683">
        <v>30898639</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128</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182</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348</v>
      </c>
      <c r="C42" s="734"/>
      <c r="D42" s="734"/>
      <c r="E42" s="734"/>
      <c r="F42" s="734"/>
      <c r="G42" s="734"/>
      <c r="H42" s="734"/>
      <c r="I42" s="734"/>
      <c r="J42" s="734"/>
      <c r="K42" s="734"/>
      <c r="L42" s="734"/>
      <c r="M42" s="734"/>
      <c r="N42" s="734"/>
      <c r="O42" s="734"/>
      <c r="P42" s="734"/>
      <c r="Q42" s="735"/>
      <c r="R42" s="768">
        <v>1794130726</v>
      </c>
      <c r="S42" s="769"/>
      <c r="T42" s="769"/>
      <c r="U42" s="769"/>
      <c r="V42" s="769"/>
      <c r="W42" s="769"/>
      <c r="X42" s="769"/>
      <c r="Y42" s="777"/>
      <c r="Z42" s="778">
        <v>100</v>
      </c>
      <c r="AA42" s="778"/>
      <c r="AB42" s="778"/>
      <c r="AC42" s="778"/>
      <c r="AD42" s="779">
        <v>924926985</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87374888</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317</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235246591</v>
      </c>
      <c r="CS42" s="684"/>
      <c r="CT42" s="684"/>
      <c r="CU42" s="684"/>
      <c r="CV42" s="684"/>
      <c r="CW42" s="684"/>
      <c r="CX42" s="684"/>
      <c r="CY42" s="685"/>
      <c r="CZ42" s="688">
        <v>13.3</v>
      </c>
      <c r="DA42" s="689"/>
      <c r="DB42" s="689"/>
      <c r="DC42" s="701"/>
      <c r="DD42" s="692">
        <v>67565799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4771420</v>
      </c>
      <c r="CS43" s="719"/>
      <c r="CT43" s="719"/>
      <c r="CU43" s="719"/>
      <c r="CV43" s="719"/>
      <c r="CW43" s="719"/>
      <c r="CX43" s="719"/>
      <c r="CY43" s="720"/>
      <c r="CZ43" s="688">
        <v>0.3</v>
      </c>
      <c r="DA43" s="717"/>
      <c r="DB43" s="717"/>
      <c r="DC43" s="721"/>
      <c r="DD43" s="692">
        <v>4771420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301</v>
      </c>
      <c r="CE44" s="796"/>
      <c r="CF44" s="680" t="s">
        <v>353</v>
      </c>
      <c r="CG44" s="681"/>
      <c r="CH44" s="681"/>
      <c r="CI44" s="681"/>
      <c r="CJ44" s="681"/>
      <c r="CK44" s="681"/>
      <c r="CL44" s="681"/>
      <c r="CM44" s="681"/>
      <c r="CN44" s="681"/>
      <c r="CO44" s="681"/>
      <c r="CP44" s="681"/>
      <c r="CQ44" s="682"/>
      <c r="CR44" s="683">
        <v>235246591</v>
      </c>
      <c r="CS44" s="684"/>
      <c r="CT44" s="684"/>
      <c r="CU44" s="684"/>
      <c r="CV44" s="684"/>
      <c r="CW44" s="684"/>
      <c r="CX44" s="684"/>
      <c r="CY44" s="685"/>
      <c r="CZ44" s="688">
        <v>13.3</v>
      </c>
      <c r="DA44" s="689"/>
      <c r="DB44" s="689"/>
      <c r="DC44" s="701"/>
      <c r="DD44" s="692">
        <v>67565799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354</v>
      </c>
      <c r="CG45" s="681"/>
      <c r="CH45" s="681"/>
      <c r="CI45" s="681"/>
      <c r="CJ45" s="681"/>
      <c r="CK45" s="681"/>
      <c r="CL45" s="681"/>
      <c r="CM45" s="681"/>
      <c r="CN45" s="681"/>
      <c r="CO45" s="681"/>
      <c r="CP45" s="681"/>
      <c r="CQ45" s="682"/>
      <c r="CR45" s="683">
        <v>70467235</v>
      </c>
      <c r="CS45" s="719"/>
      <c r="CT45" s="719"/>
      <c r="CU45" s="719"/>
      <c r="CV45" s="719"/>
      <c r="CW45" s="719"/>
      <c r="CX45" s="719"/>
      <c r="CY45" s="720"/>
      <c r="CZ45" s="688">
        <v>4</v>
      </c>
      <c r="DA45" s="717"/>
      <c r="DB45" s="717"/>
      <c r="DC45" s="721"/>
      <c r="DD45" s="692">
        <v>5807871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149855391</v>
      </c>
      <c r="CS46" s="684"/>
      <c r="CT46" s="684"/>
      <c r="CU46" s="684"/>
      <c r="CV46" s="684"/>
      <c r="CW46" s="684"/>
      <c r="CX46" s="684"/>
      <c r="CY46" s="685"/>
      <c r="CZ46" s="688">
        <v>8.5</v>
      </c>
      <c r="DA46" s="689"/>
      <c r="DB46" s="689"/>
      <c r="DC46" s="701"/>
      <c r="DD46" s="692">
        <v>61618963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t="s">
        <v>261</v>
      </c>
      <c r="CS47" s="719"/>
      <c r="CT47" s="719"/>
      <c r="CU47" s="719"/>
      <c r="CV47" s="719"/>
      <c r="CW47" s="719"/>
      <c r="CX47" s="719"/>
      <c r="CY47" s="720"/>
      <c r="CZ47" s="688" t="s">
        <v>261</v>
      </c>
      <c r="DA47" s="717"/>
      <c r="DB47" s="717"/>
      <c r="DC47" s="721"/>
      <c r="DD47" s="692" t="s">
        <v>128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359</v>
      </c>
      <c r="CD48" s="799"/>
      <c r="CE48" s="800"/>
      <c r="CF48" s="680" t="s">
        <v>360</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261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361</v>
      </c>
      <c r="CE49" s="734"/>
      <c r="CF49" s="734"/>
      <c r="CG49" s="734"/>
      <c r="CH49" s="734"/>
      <c r="CI49" s="734"/>
      <c r="CJ49" s="734"/>
      <c r="CK49" s="734"/>
      <c r="CL49" s="734"/>
      <c r="CM49" s="734"/>
      <c r="CN49" s="734"/>
      <c r="CO49" s="734"/>
      <c r="CP49" s="734"/>
      <c r="CQ49" s="735"/>
      <c r="CR49" s="768">
        <v>1765970570</v>
      </c>
      <c r="CS49" s="754"/>
      <c r="CT49" s="754"/>
      <c r="CU49" s="754"/>
      <c r="CV49" s="754"/>
      <c r="CW49" s="754"/>
      <c r="CX49" s="754"/>
      <c r="CY49" s="785"/>
      <c r="CZ49" s="780">
        <v>100</v>
      </c>
      <c r="DA49" s="786"/>
      <c r="DB49" s="786"/>
      <c r="DC49" s="787"/>
      <c r="DD49" s="788">
        <v>1103110446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epoRrq8cz8ZYToepaPw3PthB4we5WOkUdnTwjlDtiQ2RRzUrRLVacCLfvgcuBd4H0r58G5UvClUUKM0aI1CGA==" saltValue="waExfoiHiof6HtR6zZ9nG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384</v>
      </c>
      <c r="C7" s="816"/>
      <c r="D7" s="816"/>
      <c r="E7" s="816"/>
      <c r="F7" s="816"/>
      <c r="G7" s="816"/>
      <c r="H7" s="816"/>
      <c r="I7" s="816"/>
      <c r="J7" s="816"/>
      <c r="K7" s="816"/>
      <c r="L7" s="816"/>
      <c r="M7" s="816"/>
      <c r="N7" s="816"/>
      <c r="O7" s="816"/>
      <c r="P7" s="817"/>
      <c r="Q7" s="818">
        <v>1757831</v>
      </c>
      <c r="R7" s="819"/>
      <c r="S7" s="819"/>
      <c r="T7" s="819"/>
      <c r="U7" s="819"/>
      <c r="V7" s="819">
        <v>1739960</v>
      </c>
      <c r="W7" s="819"/>
      <c r="X7" s="819"/>
      <c r="Y7" s="819"/>
      <c r="Z7" s="819"/>
      <c r="AA7" s="819">
        <v>17872</v>
      </c>
      <c r="AB7" s="819"/>
      <c r="AC7" s="819"/>
      <c r="AD7" s="819"/>
      <c r="AE7" s="820"/>
      <c r="AF7" s="821">
        <v>4248</v>
      </c>
      <c r="AG7" s="822"/>
      <c r="AH7" s="822"/>
      <c r="AI7" s="822"/>
      <c r="AJ7" s="823"/>
      <c r="AK7" s="858">
        <v>21669</v>
      </c>
      <c r="AL7" s="859"/>
      <c r="AM7" s="859"/>
      <c r="AN7" s="859"/>
      <c r="AO7" s="859"/>
      <c r="AP7" s="859">
        <v>2573599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15</v>
      </c>
      <c r="CI7" s="856"/>
      <c r="CJ7" s="856"/>
      <c r="CK7" s="856"/>
      <c r="CL7" s="857"/>
      <c r="CM7" s="855">
        <v>165</v>
      </c>
      <c r="CN7" s="856"/>
      <c r="CO7" s="856"/>
      <c r="CP7" s="856"/>
      <c r="CQ7" s="857"/>
      <c r="CR7" s="855">
        <v>30</v>
      </c>
      <c r="CS7" s="856"/>
      <c r="CT7" s="856"/>
      <c r="CU7" s="856"/>
      <c r="CV7" s="857"/>
      <c r="CW7" s="855">
        <v>75</v>
      </c>
      <c r="CX7" s="856"/>
      <c r="CY7" s="856"/>
      <c r="CZ7" s="856"/>
      <c r="DA7" s="857"/>
      <c r="DB7" s="855">
        <v>0</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x14ac:dyDescent="0.2">
      <c r="A8" s="262">
        <v>2</v>
      </c>
      <c r="B8" s="839" t="s">
        <v>385</v>
      </c>
      <c r="C8" s="840"/>
      <c r="D8" s="840"/>
      <c r="E8" s="840"/>
      <c r="F8" s="840"/>
      <c r="G8" s="840"/>
      <c r="H8" s="840"/>
      <c r="I8" s="840"/>
      <c r="J8" s="840"/>
      <c r="K8" s="840"/>
      <c r="L8" s="840"/>
      <c r="M8" s="840"/>
      <c r="N8" s="840"/>
      <c r="O8" s="840"/>
      <c r="P8" s="841"/>
      <c r="Q8" s="842">
        <v>548215</v>
      </c>
      <c r="R8" s="843"/>
      <c r="S8" s="843"/>
      <c r="T8" s="843"/>
      <c r="U8" s="843"/>
      <c r="V8" s="843">
        <v>548215</v>
      </c>
      <c r="W8" s="843"/>
      <c r="X8" s="843"/>
      <c r="Y8" s="843"/>
      <c r="Z8" s="843"/>
      <c r="AA8" s="843">
        <v>0</v>
      </c>
      <c r="AB8" s="843"/>
      <c r="AC8" s="843"/>
      <c r="AD8" s="843"/>
      <c r="AE8" s="844"/>
      <c r="AF8" s="845" t="s">
        <v>128</v>
      </c>
      <c r="AG8" s="846"/>
      <c r="AH8" s="846"/>
      <c r="AI8" s="846"/>
      <c r="AJ8" s="847"/>
      <c r="AK8" s="848">
        <v>433881</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600</v>
      </c>
      <c r="BT8" s="853"/>
      <c r="BU8" s="853"/>
      <c r="BV8" s="853"/>
      <c r="BW8" s="853"/>
      <c r="BX8" s="853"/>
      <c r="BY8" s="853"/>
      <c r="BZ8" s="853"/>
      <c r="CA8" s="853"/>
      <c r="CB8" s="853"/>
      <c r="CC8" s="853"/>
      <c r="CD8" s="853"/>
      <c r="CE8" s="853"/>
      <c r="CF8" s="853"/>
      <c r="CG8" s="854"/>
      <c r="CH8" s="865">
        <v>4</v>
      </c>
      <c r="CI8" s="866"/>
      <c r="CJ8" s="866"/>
      <c r="CK8" s="866"/>
      <c r="CL8" s="867"/>
      <c r="CM8" s="865">
        <v>978</v>
      </c>
      <c r="CN8" s="866"/>
      <c r="CO8" s="866"/>
      <c r="CP8" s="866"/>
      <c r="CQ8" s="867"/>
      <c r="CR8" s="865">
        <v>100</v>
      </c>
      <c r="CS8" s="866"/>
      <c r="CT8" s="866"/>
      <c r="CU8" s="866"/>
      <c r="CV8" s="867"/>
      <c r="CW8" s="865">
        <v>128</v>
      </c>
      <c r="CX8" s="866"/>
      <c r="CY8" s="866"/>
      <c r="CZ8" s="866"/>
      <c r="DA8" s="867"/>
      <c r="DB8" s="865">
        <v>0</v>
      </c>
      <c r="DC8" s="866"/>
      <c r="DD8" s="866"/>
      <c r="DE8" s="866"/>
      <c r="DF8" s="867"/>
      <c r="DG8" s="865">
        <v>0</v>
      </c>
      <c r="DH8" s="866"/>
      <c r="DI8" s="866"/>
      <c r="DJ8" s="866"/>
      <c r="DK8" s="867"/>
      <c r="DL8" s="865">
        <v>0</v>
      </c>
      <c r="DM8" s="866"/>
      <c r="DN8" s="866"/>
      <c r="DO8" s="866"/>
      <c r="DP8" s="867"/>
      <c r="DQ8" s="865">
        <v>0</v>
      </c>
      <c r="DR8" s="866"/>
      <c r="DS8" s="866"/>
      <c r="DT8" s="866"/>
      <c r="DU8" s="867"/>
      <c r="DV8" s="868"/>
      <c r="DW8" s="869"/>
      <c r="DX8" s="869"/>
      <c r="DY8" s="869"/>
      <c r="DZ8" s="870"/>
      <c r="EA8" s="255"/>
    </row>
    <row r="9" spans="1:131" s="256" customFormat="1" ht="26.25" customHeight="1" x14ac:dyDescent="0.2">
      <c r="A9" s="262">
        <v>3</v>
      </c>
      <c r="B9" s="839" t="s">
        <v>386</v>
      </c>
      <c r="C9" s="840"/>
      <c r="D9" s="840"/>
      <c r="E9" s="840"/>
      <c r="F9" s="840"/>
      <c r="G9" s="840"/>
      <c r="H9" s="840"/>
      <c r="I9" s="840"/>
      <c r="J9" s="840"/>
      <c r="K9" s="840"/>
      <c r="L9" s="840"/>
      <c r="M9" s="840"/>
      <c r="N9" s="840"/>
      <c r="O9" s="840"/>
      <c r="P9" s="841"/>
      <c r="Q9" s="842">
        <v>1694</v>
      </c>
      <c r="R9" s="843"/>
      <c r="S9" s="843"/>
      <c r="T9" s="843"/>
      <c r="U9" s="843"/>
      <c r="V9" s="843">
        <v>469</v>
      </c>
      <c r="W9" s="843"/>
      <c r="X9" s="843"/>
      <c r="Y9" s="843"/>
      <c r="Z9" s="843"/>
      <c r="AA9" s="843">
        <v>1225</v>
      </c>
      <c r="AB9" s="843"/>
      <c r="AC9" s="843"/>
      <c r="AD9" s="843"/>
      <c r="AE9" s="844"/>
      <c r="AF9" s="845">
        <v>1225</v>
      </c>
      <c r="AG9" s="846"/>
      <c r="AH9" s="846"/>
      <c r="AI9" s="846"/>
      <c r="AJ9" s="847"/>
      <c r="AK9" s="848">
        <v>22</v>
      </c>
      <c r="AL9" s="849"/>
      <c r="AM9" s="849"/>
      <c r="AN9" s="849"/>
      <c r="AO9" s="849"/>
      <c r="AP9" s="849">
        <v>3509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638</v>
      </c>
      <c r="BT9" s="853"/>
      <c r="BU9" s="853"/>
      <c r="BV9" s="853"/>
      <c r="BW9" s="853"/>
      <c r="BX9" s="853"/>
      <c r="BY9" s="853"/>
      <c r="BZ9" s="853"/>
      <c r="CA9" s="853"/>
      <c r="CB9" s="853"/>
      <c r="CC9" s="853"/>
      <c r="CD9" s="853"/>
      <c r="CE9" s="853"/>
      <c r="CF9" s="853"/>
      <c r="CG9" s="854"/>
      <c r="CH9" s="865">
        <v>177</v>
      </c>
      <c r="CI9" s="866"/>
      <c r="CJ9" s="866"/>
      <c r="CK9" s="866"/>
      <c r="CL9" s="867"/>
      <c r="CM9" s="865">
        <v>2844</v>
      </c>
      <c r="CN9" s="866"/>
      <c r="CO9" s="866"/>
      <c r="CP9" s="866"/>
      <c r="CQ9" s="867"/>
      <c r="CR9" s="865">
        <v>75</v>
      </c>
      <c r="CS9" s="866"/>
      <c r="CT9" s="866"/>
      <c r="CU9" s="866"/>
      <c r="CV9" s="867"/>
      <c r="CW9" s="865">
        <v>534</v>
      </c>
      <c r="CX9" s="866"/>
      <c r="CY9" s="866"/>
      <c r="CZ9" s="866"/>
      <c r="DA9" s="867"/>
      <c r="DB9" s="865">
        <v>0</v>
      </c>
      <c r="DC9" s="866"/>
      <c r="DD9" s="866"/>
      <c r="DE9" s="866"/>
      <c r="DF9" s="867"/>
      <c r="DG9" s="865">
        <v>0</v>
      </c>
      <c r="DH9" s="866"/>
      <c r="DI9" s="866"/>
      <c r="DJ9" s="866"/>
      <c r="DK9" s="867"/>
      <c r="DL9" s="865">
        <v>0</v>
      </c>
      <c r="DM9" s="866"/>
      <c r="DN9" s="866"/>
      <c r="DO9" s="866"/>
      <c r="DP9" s="867"/>
      <c r="DQ9" s="865">
        <v>0</v>
      </c>
      <c r="DR9" s="866"/>
      <c r="DS9" s="866"/>
      <c r="DT9" s="866"/>
      <c r="DU9" s="867"/>
      <c r="DV9" s="868"/>
      <c r="DW9" s="869"/>
      <c r="DX9" s="869"/>
      <c r="DY9" s="869"/>
      <c r="DZ9" s="870"/>
      <c r="EA9" s="255"/>
    </row>
    <row r="10" spans="1:131" s="256" customFormat="1" ht="26.25" customHeight="1" x14ac:dyDescent="0.2">
      <c r="A10" s="262">
        <v>4</v>
      </c>
      <c r="B10" s="839" t="s">
        <v>387</v>
      </c>
      <c r="C10" s="840"/>
      <c r="D10" s="840"/>
      <c r="E10" s="840"/>
      <c r="F10" s="840"/>
      <c r="G10" s="840"/>
      <c r="H10" s="840"/>
      <c r="I10" s="840"/>
      <c r="J10" s="840"/>
      <c r="K10" s="840"/>
      <c r="L10" s="840"/>
      <c r="M10" s="840"/>
      <c r="N10" s="840"/>
      <c r="O10" s="840"/>
      <c r="P10" s="841"/>
      <c r="Q10" s="842">
        <v>513</v>
      </c>
      <c r="R10" s="843"/>
      <c r="S10" s="843"/>
      <c r="T10" s="843"/>
      <c r="U10" s="843"/>
      <c r="V10" s="843">
        <v>410</v>
      </c>
      <c r="W10" s="843"/>
      <c r="X10" s="843"/>
      <c r="Y10" s="843"/>
      <c r="Z10" s="843"/>
      <c r="AA10" s="843">
        <v>103</v>
      </c>
      <c r="AB10" s="843"/>
      <c r="AC10" s="843"/>
      <c r="AD10" s="843"/>
      <c r="AE10" s="844"/>
      <c r="AF10" s="845">
        <v>103</v>
      </c>
      <c r="AG10" s="846"/>
      <c r="AH10" s="846"/>
      <c r="AI10" s="846"/>
      <c r="AJ10" s="847"/>
      <c r="AK10" s="848">
        <v>14</v>
      </c>
      <c r="AL10" s="849"/>
      <c r="AM10" s="849"/>
      <c r="AN10" s="849"/>
      <c r="AO10" s="849"/>
      <c r="AP10" s="849">
        <v>0</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601</v>
      </c>
      <c r="BT10" s="853"/>
      <c r="BU10" s="853"/>
      <c r="BV10" s="853"/>
      <c r="BW10" s="853"/>
      <c r="BX10" s="853"/>
      <c r="BY10" s="853"/>
      <c r="BZ10" s="853"/>
      <c r="CA10" s="853"/>
      <c r="CB10" s="853"/>
      <c r="CC10" s="853"/>
      <c r="CD10" s="853"/>
      <c r="CE10" s="853"/>
      <c r="CF10" s="853"/>
      <c r="CG10" s="854"/>
      <c r="CH10" s="865">
        <v>65</v>
      </c>
      <c r="CI10" s="866"/>
      <c r="CJ10" s="866"/>
      <c r="CK10" s="866"/>
      <c r="CL10" s="867"/>
      <c r="CM10" s="865">
        <v>1182</v>
      </c>
      <c r="CN10" s="866"/>
      <c r="CO10" s="866"/>
      <c r="CP10" s="866"/>
      <c r="CQ10" s="867"/>
      <c r="CR10" s="865">
        <v>100</v>
      </c>
      <c r="CS10" s="866"/>
      <c r="CT10" s="866"/>
      <c r="CU10" s="866"/>
      <c r="CV10" s="867"/>
      <c r="CW10" s="865">
        <v>192</v>
      </c>
      <c r="CX10" s="866"/>
      <c r="CY10" s="866"/>
      <c r="CZ10" s="866"/>
      <c r="DA10" s="867"/>
      <c r="DB10" s="865">
        <v>0</v>
      </c>
      <c r="DC10" s="866"/>
      <c r="DD10" s="866"/>
      <c r="DE10" s="866"/>
      <c r="DF10" s="867"/>
      <c r="DG10" s="865">
        <v>0</v>
      </c>
      <c r="DH10" s="866"/>
      <c r="DI10" s="866"/>
      <c r="DJ10" s="866"/>
      <c r="DK10" s="867"/>
      <c r="DL10" s="865">
        <v>0</v>
      </c>
      <c r="DM10" s="866"/>
      <c r="DN10" s="866"/>
      <c r="DO10" s="866"/>
      <c r="DP10" s="867"/>
      <c r="DQ10" s="865">
        <v>0</v>
      </c>
      <c r="DR10" s="866"/>
      <c r="DS10" s="866"/>
      <c r="DT10" s="866"/>
      <c r="DU10" s="867"/>
      <c r="DV10" s="868"/>
      <c r="DW10" s="869"/>
      <c r="DX10" s="869"/>
      <c r="DY10" s="869"/>
      <c r="DZ10" s="870"/>
      <c r="EA10" s="255"/>
    </row>
    <row r="11" spans="1:131" s="256" customFormat="1" ht="26.25" customHeight="1" x14ac:dyDescent="0.2">
      <c r="A11" s="262">
        <v>5</v>
      </c>
      <c r="B11" s="839" t="s">
        <v>388</v>
      </c>
      <c r="C11" s="840"/>
      <c r="D11" s="840"/>
      <c r="E11" s="840"/>
      <c r="F11" s="840"/>
      <c r="G11" s="840"/>
      <c r="H11" s="840"/>
      <c r="I11" s="840"/>
      <c r="J11" s="840"/>
      <c r="K11" s="840"/>
      <c r="L11" s="840"/>
      <c r="M11" s="840"/>
      <c r="N11" s="840"/>
      <c r="O11" s="840"/>
      <c r="P11" s="841"/>
      <c r="Q11" s="842">
        <v>47</v>
      </c>
      <c r="R11" s="843"/>
      <c r="S11" s="843"/>
      <c r="T11" s="843"/>
      <c r="U11" s="843"/>
      <c r="V11" s="843">
        <v>25</v>
      </c>
      <c r="W11" s="843"/>
      <c r="X11" s="843"/>
      <c r="Y11" s="843"/>
      <c r="Z11" s="843"/>
      <c r="AA11" s="843">
        <v>21</v>
      </c>
      <c r="AB11" s="843"/>
      <c r="AC11" s="843"/>
      <c r="AD11" s="843"/>
      <c r="AE11" s="844"/>
      <c r="AF11" s="845">
        <v>21</v>
      </c>
      <c r="AG11" s="846"/>
      <c r="AH11" s="846"/>
      <c r="AI11" s="846"/>
      <c r="AJ11" s="847"/>
      <c r="AK11" s="848">
        <v>21</v>
      </c>
      <c r="AL11" s="849"/>
      <c r="AM11" s="849"/>
      <c r="AN11" s="849"/>
      <c r="AO11" s="849"/>
      <c r="AP11" s="849">
        <v>0</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602</v>
      </c>
      <c r="BT11" s="853"/>
      <c r="BU11" s="853"/>
      <c r="BV11" s="853"/>
      <c r="BW11" s="853"/>
      <c r="BX11" s="853"/>
      <c r="BY11" s="853"/>
      <c r="BZ11" s="853"/>
      <c r="CA11" s="853"/>
      <c r="CB11" s="853"/>
      <c r="CC11" s="853"/>
      <c r="CD11" s="853"/>
      <c r="CE11" s="853"/>
      <c r="CF11" s="853"/>
      <c r="CG11" s="854"/>
      <c r="CH11" s="865">
        <v>0</v>
      </c>
      <c r="CI11" s="866"/>
      <c r="CJ11" s="866"/>
      <c r="CK11" s="866"/>
      <c r="CL11" s="867"/>
      <c r="CM11" s="865">
        <v>3437</v>
      </c>
      <c r="CN11" s="866"/>
      <c r="CO11" s="866"/>
      <c r="CP11" s="866"/>
      <c r="CQ11" s="867"/>
      <c r="CR11" s="865">
        <v>0</v>
      </c>
      <c r="CS11" s="866"/>
      <c r="CT11" s="866"/>
      <c r="CU11" s="866"/>
      <c r="CV11" s="867"/>
      <c r="CW11" s="865">
        <v>307</v>
      </c>
      <c r="CX11" s="866"/>
      <c r="CY11" s="866"/>
      <c r="CZ11" s="866"/>
      <c r="DA11" s="867"/>
      <c r="DB11" s="865">
        <v>0</v>
      </c>
      <c r="DC11" s="866"/>
      <c r="DD11" s="866"/>
      <c r="DE11" s="866"/>
      <c r="DF11" s="867"/>
      <c r="DG11" s="865">
        <v>0</v>
      </c>
      <c r="DH11" s="866"/>
      <c r="DI11" s="866"/>
      <c r="DJ11" s="866"/>
      <c r="DK11" s="867"/>
      <c r="DL11" s="865">
        <v>0</v>
      </c>
      <c r="DM11" s="866"/>
      <c r="DN11" s="866"/>
      <c r="DO11" s="866"/>
      <c r="DP11" s="867"/>
      <c r="DQ11" s="865">
        <v>0</v>
      </c>
      <c r="DR11" s="866"/>
      <c r="DS11" s="866"/>
      <c r="DT11" s="866"/>
      <c r="DU11" s="867"/>
      <c r="DV11" s="868"/>
      <c r="DW11" s="869"/>
      <c r="DX11" s="869"/>
      <c r="DY11" s="869"/>
      <c r="DZ11" s="870"/>
      <c r="EA11" s="255"/>
    </row>
    <row r="12" spans="1:131" s="256" customFormat="1" ht="26.25" customHeight="1" x14ac:dyDescent="0.2">
      <c r="A12" s="262">
        <v>6</v>
      </c>
      <c r="B12" s="839" t="s">
        <v>389</v>
      </c>
      <c r="C12" s="840"/>
      <c r="D12" s="840"/>
      <c r="E12" s="840"/>
      <c r="F12" s="840"/>
      <c r="G12" s="840"/>
      <c r="H12" s="840"/>
      <c r="I12" s="840"/>
      <c r="J12" s="840"/>
      <c r="K12" s="840"/>
      <c r="L12" s="840"/>
      <c r="M12" s="840"/>
      <c r="N12" s="840"/>
      <c r="O12" s="840"/>
      <c r="P12" s="841"/>
      <c r="Q12" s="842">
        <v>18932</v>
      </c>
      <c r="R12" s="843"/>
      <c r="S12" s="843"/>
      <c r="T12" s="843"/>
      <c r="U12" s="843"/>
      <c r="V12" s="843">
        <v>16331</v>
      </c>
      <c r="W12" s="843"/>
      <c r="X12" s="843"/>
      <c r="Y12" s="843"/>
      <c r="Z12" s="843"/>
      <c r="AA12" s="843">
        <v>2601</v>
      </c>
      <c r="AB12" s="843"/>
      <c r="AC12" s="843"/>
      <c r="AD12" s="843"/>
      <c r="AE12" s="844"/>
      <c r="AF12" s="845">
        <v>2601</v>
      </c>
      <c r="AG12" s="846"/>
      <c r="AH12" s="846"/>
      <c r="AI12" s="846"/>
      <c r="AJ12" s="847"/>
      <c r="AK12" s="848">
        <v>11887</v>
      </c>
      <c r="AL12" s="849"/>
      <c r="AM12" s="849"/>
      <c r="AN12" s="849"/>
      <c r="AO12" s="849"/>
      <c r="AP12" s="849">
        <v>14794</v>
      </c>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603</v>
      </c>
      <c r="BT12" s="853"/>
      <c r="BU12" s="853"/>
      <c r="BV12" s="853"/>
      <c r="BW12" s="853"/>
      <c r="BX12" s="853"/>
      <c r="BY12" s="853"/>
      <c r="BZ12" s="853"/>
      <c r="CA12" s="853"/>
      <c r="CB12" s="853"/>
      <c r="CC12" s="853"/>
      <c r="CD12" s="853"/>
      <c r="CE12" s="853"/>
      <c r="CF12" s="853"/>
      <c r="CG12" s="854"/>
      <c r="CH12" s="865">
        <v>17</v>
      </c>
      <c r="CI12" s="866"/>
      <c r="CJ12" s="866"/>
      <c r="CK12" s="866"/>
      <c r="CL12" s="867"/>
      <c r="CM12" s="865">
        <v>1012</v>
      </c>
      <c r="CN12" s="866"/>
      <c r="CO12" s="866"/>
      <c r="CP12" s="866"/>
      <c r="CQ12" s="867"/>
      <c r="CR12" s="865">
        <v>350</v>
      </c>
      <c r="CS12" s="866"/>
      <c r="CT12" s="866"/>
      <c r="CU12" s="866"/>
      <c r="CV12" s="867"/>
      <c r="CW12" s="865">
        <v>478</v>
      </c>
      <c r="CX12" s="866"/>
      <c r="CY12" s="866"/>
      <c r="CZ12" s="866"/>
      <c r="DA12" s="867"/>
      <c r="DB12" s="865">
        <v>0</v>
      </c>
      <c r="DC12" s="866"/>
      <c r="DD12" s="866"/>
      <c r="DE12" s="866"/>
      <c r="DF12" s="867"/>
      <c r="DG12" s="865">
        <v>0</v>
      </c>
      <c r="DH12" s="866"/>
      <c r="DI12" s="866"/>
      <c r="DJ12" s="866"/>
      <c r="DK12" s="867"/>
      <c r="DL12" s="865">
        <v>0</v>
      </c>
      <c r="DM12" s="866"/>
      <c r="DN12" s="866"/>
      <c r="DO12" s="866"/>
      <c r="DP12" s="867"/>
      <c r="DQ12" s="865">
        <v>0</v>
      </c>
      <c r="DR12" s="866"/>
      <c r="DS12" s="866"/>
      <c r="DT12" s="866"/>
      <c r="DU12" s="867"/>
      <c r="DV12" s="868"/>
      <c r="DW12" s="869"/>
      <c r="DX12" s="869"/>
      <c r="DY12" s="869"/>
      <c r="DZ12" s="870"/>
      <c r="EA12" s="255"/>
    </row>
    <row r="13" spans="1:131" s="256" customFormat="1" ht="26.25" customHeight="1" x14ac:dyDescent="0.2">
      <c r="A13" s="262">
        <v>7</v>
      </c>
      <c r="B13" s="839" t="s">
        <v>390</v>
      </c>
      <c r="C13" s="840"/>
      <c r="D13" s="840"/>
      <c r="E13" s="840"/>
      <c r="F13" s="840"/>
      <c r="G13" s="840"/>
      <c r="H13" s="840"/>
      <c r="I13" s="840"/>
      <c r="J13" s="840"/>
      <c r="K13" s="840"/>
      <c r="L13" s="840"/>
      <c r="M13" s="840"/>
      <c r="N13" s="840"/>
      <c r="O13" s="840"/>
      <c r="P13" s="841"/>
      <c r="Q13" s="842">
        <v>988</v>
      </c>
      <c r="R13" s="843"/>
      <c r="S13" s="843"/>
      <c r="T13" s="843"/>
      <c r="U13" s="843"/>
      <c r="V13" s="843">
        <v>988</v>
      </c>
      <c r="W13" s="843"/>
      <c r="X13" s="843"/>
      <c r="Y13" s="843"/>
      <c r="Z13" s="843"/>
      <c r="AA13" s="843">
        <v>0</v>
      </c>
      <c r="AB13" s="843"/>
      <c r="AC13" s="843"/>
      <c r="AD13" s="843"/>
      <c r="AE13" s="844"/>
      <c r="AF13" s="845">
        <v>0</v>
      </c>
      <c r="AG13" s="846"/>
      <c r="AH13" s="846"/>
      <c r="AI13" s="846"/>
      <c r="AJ13" s="847"/>
      <c r="AK13" s="848">
        <v>7</v>
      </c>
      <c r="AL13" s="849"/>
      <c r="AM13" s="849"/>
      <c r="AN13" s="849"/>
      <c r="AO13" s="849"/>
      <c r="AP13" s="849">
        <v>3020</v>
      </c>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604</v>
      </c>
      <c r="BT13" s="853"/>
      <c r="BU13" s="853"/>
      <c r="BV13" s="853"/>
      <c r="BW13" s="853"/>
      <c r="BX13" s="853"/>
      <c r="BY13" s="853"/>
      <c r="BZ13" s="853"/>
      <c r="CA13" s="853"/>
      <c r="CB13" s="853"/>
      <c r="CC13" s="853"/>
      <c r="CD13" s="853"/>
      <c r="CE13" s="853"/>
      <c r="CF13" s="853"/>
      <c r="CG13" s="854"/>
      <c r="CH13" s="865">
        <v>557</v>
      </c>
      <c r="CI13" s="866"/>
      <c r="CJ13" s="866"/>
      <c r="CK13" s="866"/>
      <c r="CL13" s="867"/>
      <c r="CM13" s="865">
        <v>11994</v>
      </c>
      <c r="CN13" s="866"/>
      <c r="CO13" s="866"/>
      <c r="CP13" s="866"/>
      <c r="CQ13" s="867"/>
      <c r="CR13" s="865">
        <v>4100</v>
      </c>
      <c r="CS13" s="866"/>
      <c r="CT13" s="866"/>
      <c r="CU13" s="866"/>
      <c r="CV13" s="867"/>
      <c r="CW13" s="865">
        <v>0</v>
      </c>
      <c r="CX13" s="866"/>
      <c r="CY13" s="866"/>
      <c r="CZ13" s="866"/>
      <c r="DA13" s="867"/>
      <c r="DB13" s="865">
        <v>7700</v>
      </c>
      <c r="DC13" s="866"/>
      <c r="DD13" s="866"/>
      <c r="DE13" s="866"/>
      <c r="DF13" s="867"/>
      <c r="DG13" s="865">
        <v>0</v>
      </c>
      <c r="DH13" s="866"/>
      <c r="DI13" s="866"/>
      <c r="DJ13" s="866"/>
      <c r="DK13" s="867"/>
      <c r="DL13" s="865">
        <v>30</v>
      </c>
      <c r="DM13" s="866"/>
      <c r="DN13" s="866"/>
      <c r="DO13" s="866"/>
      <c r="DP13" s="867"/>
      <c r="DQ13" s="865">
        <v>3</v>
      </c>
      <c r="DR13" s="866"/>
      <c r="DS13" s="866"/>
      <c r="DT13" s="866"/>
      <c r="DU13" s="867"/>
      <c r="DV13" s="868"/>
      <c r="DW13" s="869"/>
      <c r="DX13" s="869"/>
      <c r="DY13" s="869"/>
      <c r="DZ13" s="870"/>
      <c r="EA13" s="255"/>
    </row>
    <row r="14" spans="1:131" s="256" customFormat="1" ht="26.25" customHeight="1" x14ac:dyDescent="0.2">
      <c r="A14" s="262">
        <v>8</v>
      </c>
      <c r="B14" s="839" t="s">
        <v>391</v>
      </c>
      <c r="C14" s="840"/>
      <c r="D14" s="840"/>
      <c r="E14" s="840"/>
      <c r="F14" s="840"/>
      <c r="G14" s="840"/>
      <c r="H14" s="840"/>
      <c r="I14" s="840"/>
      <c r="J14" s="840"/>
      <c r="K14" s="840"/>
      <c r="L14" s="840"/>
      <c r="M14" s="840"/>
      <c r="N14" s="840"/>
      <c r="O14" s="840"/>
      <c r="P14" s="841"/>
      <c r="Q14" s="842">
        <v>12575</v>
      </c>
      <c r="R14" s="843"/>
      <c r="S14" s="843"/>
      <c r="T14" s="843"/>
      <c r="U14" s="843"/>
      <c r="V14" s="843">
        <v>12520</v>
      </c>
      <c r="W14" s="843"/>
      <c r="X14" s="843"/>
      <c r="Y14" s="843"/>
      <c r="Z14" s="843"/>
      <c r="AA14" s="843">
        <v>55</v>
      </c>
      <c r="AB14" s="843"/>
      <c r="AC14" s="843"/>
      <c r="AD14" s="843"/>
      <c r="AE14" s="844"/>
      <c r="AF14" s="845" t="s">
        <v>128</v>
      </c>
      <c r="AG14" s="846"/>
      <c r="AH14" s="846"/>
      <c r="AI14" s="846"/>
      <c r="AJ14" s="847"/>
      <c r="AK14" s="848">
        <v>6586</v>
      </c>
      <c r="AL14" s="849"/>
      <c r="AM14" s="849"/>
      <c r="AN14" s="849"/>
      <c r="AO14" s="849"/>
      <c r="AP14" s="849">
        <v>40081</v>
      </c>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605</v>
      </c>
      <c r="BT14" s="853"/>
      <c r="BU14" s="853"/>
      <c r="BV14" s="853"/>
      <c r="BW14" s="853"/>
      <c r="BX14" s="853"/>
      <c r="BY14" s="853"/>
      <c r="BZ14" s="853"/>
      <c r="CA14" s="853"/>
      <c r="CB14" s="853"/>
      <c r="CC14" s="853"/>
      <c r="CD14" s="853"/>
      <c r="CE14" s="853"/>
      <c r="CF14" s="853"/>
      <c r="CG14" s="854"/>
      <c r="CH14" s="865">
        <v>20</v>
      </c>
      <c r="CI14" s="866"/>
      <c r="CJ14" s="866"/>
      <c r="CK14" s="866"/>
      <c r="CL14" s="867"/>
      <c r="CM14" s="865">
        <v>1198</v>
      </c>
      <c r="CN14" s="866"/>
      <c r="CO14" s="866"/>
      <c r="CP14" s="866"/>
      <c r="CQ14" s="867"/>
      <c r="CR14" s="865">
        <v>500</v>
      </c>
      <c r="CS14" s="866"/>
      <c r="CT14" s="866"/>
      <c r="CU14" s="866"/>
      <c r="CV14" s="867"/>
      <c r="CW14" s="865">
        <v>105</v>
      </c>
      <c r="CX14" s="866"/>
      <c r="CY14" s="866"/>
      <c r="CZ14" s="866"/>
      <c r="DA14" s="867"/>
      <c r="DB14" s="865">
        <v>166</v>
      </c>
      <c r="DC14" s="866"/>
      <c r="DD14" s="866"/>
      <c r="DE14" s="866"/>
      <c r="DF14" s="867"/>
      <c r="DG14" s="865">
        <v>0</v>
      </c>
      <c r="DH14" s="866"/>
      <c r="DI14" s="866"/>
      <c r="DJ14" s="866"/>
      <c r="DK14" s="867"/>
      <c r="DL14" s="865">
        <v>0</v>
      </c>
      <c r="DM14" s="866"/>
      <c r="DN14" s="866"/>
      <c r="DO14" s="866"/>
      <c r="DP14" s="867"/>
      <c r="DQ14" s="865">
        <v>0</v>
      </c>
      <c r="DR14" s="866"/>
      <c r="DS14" s="866"/>
      <c r="DT14" s="866"/>
      <c r="DU14" s="867"/>
      <c r="DV14" s="868"/>
      <c r="DW14" s="869"/>
      <c r="DX14" s="869"/>
      <c r="DY14" s="869"/>
      <c r="DZ14" s="870"/>
      <c r="EA14" s="255"/>
    </row>
    <row r="15" spans="1:131" s="256" customFormat="1" ht="26.25" customHeight="1" x14ac:dyDescent="0.2">
      <c r="A15" s="262">
        <v>9</v>
      </c>
      <c r="B15" s="839" t="s">
        <v>392</v>
      </c>
      <c r="C15" s="840"/>
      <c r="D15" s="840"/>
      <c r="E15" s="840"/>
      <c r="F15" s="840"/>
      <c r="G15" s="840"/>
      <c r="H15" s="840"/>
      <c r="I15" s="840"/>
      <c r="J15" s="840"/>
      <c r="K15" s="840"/>
      <c r="L15" s="840"/>
      <c r="M15" s="840"/>
      <c r="N15" s="840"/>
      <c r="O15" s="840"/>
      <c r="P15" s="841"/>
      <c r="Q15" s="842">
        <v>15609</v>
      </c>
      <c r="R15" s="843"/>
      <c r="S15" s="843"/>
      <c r="T15" s="843"/>
      <c r="U15" s="843"/>
      <c r="V15" s="843">
        <v>11750</v>
      </c>
      <c r="W15" s="843"/>
      <c r="X15" s="843"/>
      <c r="Y15" s="843"/>
      <c r="Z15" s="843"/>
      <c r="AA15" s="843">
        <v>3859</v>
      </c>
      <c r="AB15" s="843"/>
      <c r="AC15" s="843"/>
      <c r="AD15" s="843"/>
      <c r="AE15" s="844"/>
      <c r="AF15" s="845">
        <v>65</v>
      </c>
      <c r="AG15" s="846"/>
      <c r="AH15" s="846"/>
      <c r="AI15" s="846"/>
      <c r="AJ15" s="847"/>
      <c r="AK15" s="848">
        <v>7508</v>
      </c>
      <c r="AL15" s="849"/>
      <c r="AM15" s="849"/>
      <c r="AN15" s="849"/>
      <c r="AO15" s="849"/>
      <c r="AP15" s="849">
        <v>36092</v>
      </c>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606</v>
      </c>
      <c r="BT15" s="853"/>
      <c r="BU15" s="853"/>
      <c r="BV15" s="853"/>
      <c r="BW15" s="853"/>
      <c r="BX15" s="853"/>
      <c r="BY15" s="853"/>
      <c r="BZ15" s="853"/>
      <c r="CA15" s="853"/>
      <c r="CB15" s="853"/>
      <c r="CC15" s="853"/>
      <c r="CD15" s="853"/>
      <c r="CE15" s="853"/>
      <c r="CF15" s="853"/>
      <c r="CG15" s="854"/>
      <c r="CH15" s="865">
        <v>-39</v>
      </c>
      <c r="CI15" s="866"/>
      <c r="CJ15" s="866"/>
      <c r="CK15" s="866"/>
      <c r="CL15" s="867"/>
      <c r="CM15" s="865">
        <v>15088</v>
      </c>
      <c r="CN15" s="866"/>
      <c r="CO15" s="866"/>
      <c r="CP15" s="866"/>
      <c r="CQ15" s="867"/>
      <c r="CR15" s="865">
        <v>100</v>
      </c>
      <c r="CS15" s="866"/>
      <c r="CT15" s="866"/>
      <c r="CU15" s="866"/>
      <c r="CV15" s="867"/>
      <c r="CW15" s="865">
        <v>451</v>
      </c>
      <c r="CX15" s="866"/>
      <c r="CY15" s="866"/>
      <c r="CZ15" s="866"/>
      <c r="DA15" s="867"/>
      <c r="DB15" s="865">
        <v>0</v>
      </c>
      <c r="DC15" s="866"/>
      <c r="DD15" s="866"/>
      <c r="DE15" s="866"/>
      <c r="DF15" s="867"/>
      <c r="DG15" s="865">
        <v>0</v>
      </c>
      <c r="DH15" s="866"/>
      <c r="DI15" s="866"/>
      <c r="DJ15" s="866"/>
      <c r="DK15" s="867"/>
      <c r="DL15" s="865">
        <v>0</v>
      </c>
      <c r="DM15" s="866"/>
      <c r="DN15" s="866"/>
      <c r="DO15" s="866"/>
      <c r="DP15" s="867"/>
      <c r="DQ15" s="865">
        <v>0</v>
      </c>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607</v>
      </c>
      <c r="BT16" s="853"/>
      <c r="BU16" s="853"/>
      <c r="BV16" s="853"/>
      <c r="BW16" s="853"/>
      <c r="BX16" s="853"/>
      <c r="BY16" s="853"/>
      <c r="BZ16" s="853"/>
      <c r="CA16" s="853"/>
      <c r="CB16" s="853"/>
      <c r="CC16" s="853"/>
      <c r="CD16" s="853"/>
      <c r="CE16" s="853"/>
      <c r="CF16" s="853"/>
      <c r="CG16" s="854"/>
      <c r="CH16" s="865">
        <v>3</v>
      </c>
      <c r="CI16" s="866"/>
      <c r="CJ16" s="866"/>
      <c r="CK16" s="866"/>
      <c r="CL16" s="867"/>
      <c r="CM16" s="865">
        <v>54</v>
      </c>
      <c r="CN16" s="866"/>
      <c r="CO16" s="866"/>
      <c r="CP16" s="866"/>
      <c r="CQ16" s="867"/>
      <c r="CR16" s="865">
        <v>5</v>
      </c>
      <c r="CS16" s="866"/>
      <c r="CT16" s="866"/>
      <c r="CU16" s="866"/>
      <c r="CV16" s="867"/>
      <c r="CW16" s="865">
        <v>13</v>
      </c>
      <c r="CX16" s="866"/>
      <c r="CY16" s="866"/>
      <c r="CZ16" s="866"/>
      <c r="DA16" s="867"/>
      <c r="DB16" s="865">
        <v>0</v>
      </c>
      <c r="DC16" s="866"/>
      <c r="DD16" s="866"/>
      <c r="DE16" s="866"/>
      <c r="DF16" s="867"/>
      <c r="DG16" s="865">
        <v>0</v>
      </c>
      <c r="DH16" s="866"/>
      <c r="DI16" s="866"/>
      <c r="DJ16" s="866"/>
      <c r="DK16" s="867"/>
      <c r="DL16" s="865">
        <v>0</v>
      </c>
      <c r="DM16" s="866"/>
      <c r="DN16" s="866"/>
      <c r="DO16" s="866"/>
      <c r="DP16" s="867"/>
      <c r="DQ16" s="865">
        <v>0</v>
      </c>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t="s">
        <v>608</v>
      </c>
      <c r="BT17" s="853"/>
      <c r="BU17" s="853"/>
      <c r="BV17" s="853"/>
      <c r="BW17" s="853"/>
      <c r="BX17" s="853"/>
      <c r="BY17" s="853"/>
      <c r="BZ17" s="853"/>
      <c r="CA17" s="853"/>
      <c r="CB17" s="853"/>
      <c r="CC17" s="853"/>
      <c r="CD17" s="853"/>
      <c r="CE17" s="853"/>
      <c r="CF17" s="853"/>
      <c r="CG17" s="854"/>
      <c r="CH17" s="865">
        <v>17</v>
      </c>
      <c r="CI17" s="866"/>
      <c r="CJ17" s="866"/>
      <c r="CK17" s="866"/>
      <c r="CL17" s="867"/>
      <c r="CM17" s="865">
        <v>513</v>
      </c>
      <c r="CN17" s="866"/>
      <c r="CO17" s="866"/>
      <c r="CP17" s="866"/>
      <c r="CQ17" s="867"/>
      <c r="CR17" s="865">
        <v>10</v>
      </c>
      <c r="CS17" s="866"/>
      <c r="CT17" s="866"/>
      <c r="CU17" s="866"/>
      <c r="CV17" s="867"/>
      <c r="CW17" s="865">
        <v>70</v>
      </c>
      <c r="CX17" s="866"/>
      <c r="CY17" s="866"/>
      <c r="CZ17" s="866"/>
      <c r="DA17" s="867"/>
      <c r="DB17" s="865">
        <v>0</v>
      </c>
      <c r="DC17" s="866"/>
      <c r="DD17" s="866"/>
      <c r="DE17" s="866"/>
      <c r="DF17" s="867"/>
      <c r="DG17" s="865">
        <v>0</v>
      </c>
      <c r="DH17" s="866"/>
      <c r="DI17" s="866"/>
      <c r="DJ17" s="866"/>
      <c r="DK17" s="867"/>
      <c r="DL17" s="865">
        <v>0</v>
      </c>
      <c r="DM17" s="866"/>
      <c r="DN17" s="866"/>
      <c r="DO17" s="866"/>
      <c r="DP17" s="867"/>
      <c r="DQ17" s="865">
        <v>0</v>
      </c>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t="s">
        <v>609</v>
      </c>
      <c r="BT18" s="853"/>
      <c r="BU18" s="853"/>
      <c r="BV18" s="853"/>
      <c r="BW18" s="853"/>
      <c r="BX18" s="853"/>
      <c r="BY18" s="853"/>
      <c r="BZ18" s="853"/>
      <c r="CA18" s="853"/>
      <c r="CB18" s="853"/>
      <c r="CC18" s="853"/>
      <c r="CD18" s="853"/>
      <c r="CE18" s="853"/>
      <c r="CF18" s="853"/>
      <c r="CG18" s="854"/>
      <c r="CH18" s="865">
        <v>1032</v>
      </c>
      <c r="CI18" s="866"/>
      <c r="CJ18" s="866"/>
      <c r="CK18" s="866"/>
      <c r="CL18" s="867"/>
      <c r="CM18" s="865">
        <v>33104</v>
      </c>
      <c r="CN18" s="866"/>
      <c r="CO18" s="866"/>
      <c r="CP18" s="866"/>
      <c r="CQ18" s="867"/>
      <c r="CR18" s="865">
        <v>7628</v>
      </c>
      <c r="CS18" s="866"/>
      <c r="CT18" s="866"/>
      <c r="CU18" s="866"/>
      <c r="CV18" s="867"/>
      <c r="CW18" s="865">
        <v>1461</v>
      </c>
      <c r="CX18" s="866"/>
      <c r="CY18" s="866"/>
      <c r="CZ18" s="866"/>
      <c r="DA18" s="867"/>
      <c r="DB18" s="865">
        <v>0</v>
      </c>
      <c r="DC18" s="866"/>
      <c r="DD18" s="866"/>
      <c r="DE18" s="866"/>
      <c r="DF18" s="867"/>
      <c r="DG18" s="865">
        <v>0</v>
      </c>
      <c r="DH18" s="866"/>
      <c r="DI18" s="866"/>
      <c r="DJ18" s="866"/>
      <c r="DK18" s="867"/>
      <c r="DL18" s="865">
        <v>0</v>
      </c>
      <c r="DM18" s="866"/>
      <c r="DN18" s="866"/>
      <c r="DO18" s="866"/>
      <c r="DP18" s="867"/>
      <c r="DQ18" s="865">
        <v>0</v>
      </c>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t="s">
        <v>610</v>
      </c>
      <c r="BT19" s="853"/>
      <c r="BU19" s="853"/>
      <c r="BV19" s="853"/>
      <c r="BW19" s="853"/>
      <c r="BX19" s="853"/>
      <c r="BY19" s="853"/>
      <c r="BZ19" s="853"/>
      <c r="CA19" s="853"/>
      <c r="CB19" s="853"/>
      <c r="CC19" s="853"/>
      <c r="CD19" s="853"/>
      <c r="CE19" s="853"/>
      <c r="CF19" s="853"/>
      <c r="CG19" s="854"/>
      <c r="CH19" s="865">
        <v>101</v>
      </c>
      <c r="CI19" s="866"/>
      <c r="CJ19" s="866"/>
      <c r="CK19" s="866"/>
      <c r="CL19" s="867"/>
      <c r="CM19" s="865">
        <v>1088</v>
      </c>
      <c r="CN19" s="866"/>
      <c r="CO19" s="866"/>
      <c r="CP19" s="866"/>
      <c r="CQ19" s="867"/>
      <c r="CR19" s="865">
        <v>25</v>
      </c>
      <c r="CS19" s="866"/>
      <c r="CT19" s="866"/>
      <c r="CU19" s="866"/>
      <c r="CV19" s="867"/>
      <c r="CW19" s="865">
        <v>0</v>
      </c>
      <c r="CX19" s="866"/>
      <c r="CY19" s="866"/>
      <c r="CZ19" s="866"/>
      <c r="DA19" s="867"/>
      <c r="DB19" s="865">
        <v>0</v>
      </c>
      <c r="DC19" s="866"/>
      <c r="DD19" s="866"/>
      <c r="DE19" s="866"/>
      <c r="DF19" s="867"/>
      <c r="DG19" s="865">
        <v>0</v>
      </c>
      <c r="DH19" s="866"/>
      <c r="DI19" s="866"/>
      <c r="DJ19" s="866"/>
      <c r="DK19" s="867"/>
      <c r="DL19" s="865">
        <v>0</v>
      </c>
      <c r="DM19" s="866"/>
      <c r="DN19" s="866"/>
      <c r="DO19" s="866"/>
      <c r="DP19" s="867"/>
      <c r="DQ19" s="865">
        <v>0</v>
      </c>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t="s">
        <v>611</v>
      </c>
      <c r="BT20" s="853"/>
      <c r="BU20" s="853"/>
      <c r="BV20" s="853"/>
      <c r="BW20" s="853"/>
      <c r="BX20" s="853"/>
      <c r="BY20" s="853"/>
      <c r="BZ20" s="853"/>
      <c r="CA20" s="853"/>
      <c r="CB20" s="853"/>
      <c r="CC20" s="853"/>
      <c r="CD20" s="853"/>
      <c r="CE20" s="853"/>
      <c r="CF20" s="853"/>
      <c r="CG20" s="854"/>
      <c r="CH20" s="865">
        <v>35</v>
      </c>
      <c r="CI20" s="866"/>
      <c r="CJ20" s="866"/>
      <c r="CK20" s="866"/>
      <c r="CL20" s="867"/>
      <c r="CM20" s="865">
        <v>163</v>
      </c>
      <c r="CN20" s="866"/>
      <c r="CO20" s="866"/>
      <c r="CP20" s="866"/>
      <c r="CQ20" s="867"/>
      <c r="CR20" s="865">
        <v>50</v>
      </c>
      <c r="CS20" s="866"/>
      <c r="CT20" s="866"/>
      <c r="CU20" s="866"/>
      <c r="CV20" s="867"/>
      <c r="CW20" s="865">
        <v>360</v>
      </c>
      <c r="CX20" s="866"/>
      <c r="CY20" s="866"/>
      <c r="CZ20" s="866"/>
      <c r="DA20" s="867"/>
      <c r="DB20" s="865">
        <v>0</v>
      </c>
      <c r="DC20" s="866"/>
      <c r="DD20" s="866"/>
      <c r="DE20" s="866"/>
      <c r="DF20" s="867"/>
      <c r="DG20" s="865">
        <v>0</v>
      </c>
      <c r="DH20" s="866"/>
      <c r="DI20" s="866"/>
      <c r="DJ20" s="866"/>
      <c r="DK20" s="867"/>
      <c r="DL20" s="865">
        <v>0</v>
      </c>
      <c r="DM20" s="866"/>
      <c r="DN20" s="866"/>
      <c r="DO20" s="866"/>
      <c r="DP20" s="867"/>
      <c r="DQ20" s="865">
        <v>0</v>
      </c>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t="s">
        <v>612</v>
      </c>
      <c r="BT21" s="853"/>
      <c r="BU21" s="853"/>
      <c r="BV21" s="853"/>
      <c r="BW21" s="853"/>
      <c r="BX21" s="853"/>
      <c r="BY21" s="853"/>
      <c r="BZ21" s="853"/>
      <c r="CA21" s="853"/>
      <c r="CB21" s="853"/>
      <c r="CC21" s="853"/>
      <c r="CD21" s="853"/>
      <c r="CE21" s="853"/>
      <c r="CF21" s="853"/>
      <c r="CG21" s="854"/>
      <c r="CH21" s="865">
        <v>-13</v>
      </c>
      <c r="CI21" s="866"/>
      <c r="CJ21" s="866"/>
      <c r="CK21" s="866"/>
      <c r="CL21" s="867"/>
      <c r="CM21" s="865">
        <v>5</v>
      </c>
      <c r="CN21" s="866"/>
      <c r="CO21" s="866"/>
      <c r="CP21" s="866"/>
      <c r="CQ21" s="867"/>
      <c r="CR21" s="865">
        <v>5</v>
      </c>
      <c r="CS21" s="866"/>
      <c r="CT21" s="866"/>
      <c r="CU21" s="866"/>
      <c r="CV21" s="867"/>
      <c r="CW21" s="865">
        <v>612</v>
      </c>
      <c r="CX21" s="866"/>
      <c r="CY21" s="866"/>
      <c r="CZ21" s="866"/>
      <c r="DA21" s="867"/>
      <c r="DB21" s="865">
        <v>0</v>
      </c>
      <c r="DC21" s="866"/>
      <c r="DD21" s="866"/>
      <c r="DE21" s="866"/>
      <c r="DF21" s="867"/>
      <c r="DG21" s="865">
        <v>0</v>
      </c>
      <c r="DH21" s="866"/>
      <c r="DI21" s="866"/>
      <c r="DJ21" s="866"/>
      <c r="DK21" s="867"/>
      <c r="DL21" s="865">
        <v>0</v>
      </c>
      <c r="DM21" s="866"/>
      <c r="DN21" s="866"/>
      <c r="DO21" s="866"/>
      <c r="DP21" s="867"/>
      <c r="DQ21" s="865">
        <v>0</v>
      </c>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t="s">
        <v>613</v>
      </c>
      <c r="BT22" s="853"/>
      <c r="BU22" s="853"/>
      <c r="BV22" s="853"/>
      <c r="BW22" s="853"/>
      <c r="BX22" s="853"/>
      <c r="BY22" s="853"/>
      <c r="BZ22" s="853"/>
      <c r="CA22" s="853"/>
      <c r="CB22" s="853"/>
      <c r="CC22" s="853"/>
      <c r="CD22" s="853"/>
      <c r="CE22" s="853"/>
      <c r="CF22" s="853"/>
      <c r="CG22" s="854"/>
      <c r="CH22" s="865">
        <v>13</v>
      </c>
      <c r="CI22" s="866"/>
      <c r="CJ22" s="866"/>
      <c r="CK22" s="866"/>
      <c r="CL22" s="867"/>
      <c r="CM22" s="865">
        <v>585</v>
      </c>
      <c r="CN22" s="866"/>
      <c r="CO22" s="866"/>
      <c r="CP22" s="866"/>
      <c r="CQ22" s="867"/>
      <c r="CR22" s="865">
        <v>290</v>
      </c>
      <c r="CS22" s="866"/>
      <c r="CT22" s="866"/>
      <c r="CU22" s="866"/>
      <c r="CV22" s="867"/>
      <c r="CW22" s="865">
        <v>466</v>
      </c>
      <c r="CX22" s="866"/>
      <c r="CY22" s="866"/>
      <c r="CZ22" s="866"/>
      <c r="DA22" s="867"/>
      <c r="DB22" s="865">
        <v>0</v>
      </c>
      <c r="DC22" s="866"/>
      <c r="DD22" s="866"/>
      <c r="DE22" s="866"/>
      <c r="DF22" s="867"/>
      <c r="DG22" s="865">
        <v>0</v>
      </c>
      <c r="DH22" s="866"/>
      <c r="DI22" s="866"/>
      <c r="DJ22" s="866"/>
      <c r="DK22" s="867"/>
      <c r="DL22" s="865">
        <v>0</v>
      </c>
      <c r="DM22" s="866"/>
      <c r="DN22" s="866"/>
      <c r="DO22" s="866"/>
      <c r="DP22" s="867"/>
      <c r="DQ22" s="865">
        <v>0</v>
      </c>
      <c r="DR22" s="866"/>
      <c r="DS22" s="866"/>
      <c r="DT22" s="866"/>
      <c r="DU22" s="867"/>
      <c r="DV22" s="868"/>
      <c r="DW22" s="869"/>
      <c r="DX22" s="869"/>
      <c r="DY22" s="869"/>
      <c r="DZ22" s="870"/>
      <c r="EA22" s="255"/>
    </row>
    <row r="23" spans="1:131" s="256" customFormat="1" ht="26.25" customHeight="1" thickBot="1" x14ac:dyDescent="0.25">
      <c r="A23" s="265" t="s">
        <v>394</v>
      </c>
      <c r="B23" s="874" t="s">
        <v>395</v>
      </c>
      <c r="C23" s="875"/>
      <c r="D23" s="875"/>
      <c r="E23" s="875"/>
      <c r="F23" s="875"/>
      <c r="G23" s="875"/>
      <c r="H23" s="875"/>
      <c r="I23" s="875"/>
      <c r="J23" s="875"/>
      <c r="K23" s="875"/>
      <c r="L23" s="875"/>
      <c r="M23" s="875"/>
      <c r="N23" s="875"/>
      <c r="O23" s="875"/>
      <c r="P23" s="876"/>
      <c r="Q23" s="877">
        <v>2143646</v>
      </c>
      <c r="R23" s="878"/>
      <c r="S23" s="878"/>
      <c r="T23" s="878"/>
      <c r="U23" s="878"/>
      <c r="V23" s="878">
        <v>2117910</v>
      </c>
      <c r="W23" s="878"/>
      <c r="X23" s="878"/>
      <c r="Y23" s="878"/>
      <c r="Z23" s="878"/>
      <c r="AA23" s="878">
        <v>25735</v>
      </c>
      <c r="AB23" s="878"/>
      <c r="AC23" s="878"/>
      <c r="AD23" s="878"/>
      <c r="AE23" s="879"/>
      <c r="AF23" s="880">
        <v>8263</v>
      </c>
      <c r="AG23" s="878"/>
      <c r="AH23" s="878"/>
      <c r="AI23" s="878"/>
      <c r="AJ23" s="881"/>
      <c r="AK23" s="882"/>
      <c r="AL23" s="883"/>
      <c r="AM23" s="883"/>
      <c r="AN23" s="883"/>
      <c r="AO23" s="883"/>
      <c r="AP23" s="878">
        <v>2671095</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t="s">
        <v>614</v>
      </c>
      <c r="BT23" s="853"/>
      <c r="BU23" s="853"/>
      <c r="BV23" s="853"/>
      <c r="BW23" s="853"/>
      <c r="BX23" s="853"/>
      <c r="BY23" s="853"/>
      <c r="BZ23" s="853"/>
      <c r="CA23" s="853"/>
      <c r="CB23" s="853"/>
      <c r="CC23" s="853"/>
      <c r="CD23" s="853"/>
      <c r="CE23" s="853"/>
      <c r="CF23" s="853"/>
      <c r="CG23" s="854"/>
      <c r="CH23" s="865">
        <v>29</v>
      </c>
      <c r="CI23" s="866"/>
      <c r="CJ23" s="866"/>
      <c r="CK23" s="866"/>
      <c r="CL23" s="867"/>
      <c r="CM23" s="865">
        <v>61</v>
      </c>
      <c r="CN23" s="866"/>
      <c r="CO23" s="866"/>
      <c r="CP23" s="866"/>
      <c r="CQ23" s="867"/>
      <c r="CR23" s="865">
        <v>1</v>
      </c>
      <c r="CS23" s="866"/>
      <c r="CT23" s="866"/>
      <c r="CU23" s="866"/>
      <c r="CV23" s="867"/>
      <c r="CW23" s="865">
        <v>15</v>
      </c>
      <c r="CX23" s="866"/>
      <c r="CY23" s="866"/>
      <c r="CZ23" s="866"/>
      <c r="DA23" s="867"/>
      <c r="DB23" s="865">
        <v>0</v>
      </c>
      <c r="DC23" s="866"/>
      <c r="DD23" s="866"/>
      <c r="DE23" s="866"/>
      <c r="DF23" s="867"/>
      <c r="DG23" s="865">
        <v>0</v>
      </c>
      <c r="DH23" s="866"/>
      <c r="DI23" s="866"/>
      <c r="DJ23" s="866"/>
      <c r="DK23" s="867"/>
      <c r="DL23" s="865">
        <v>0</v>
      </c>
      <c r="DM23" s="866"/>
      <c r="DN23" s="866"/>
      <c r="DO23" s="866"/>
      <c r="DP23" s="867"/>
      <c r="DQ23" s="865">
        <v>0</v>
      </c>
      <c r="DR23" s="866"/>
      <c r="DS23" s="866"/>
      <c r="DT23" s="866"/>
      <c r="DU23" s="867"/>
      <c r="DV23" s="868"/>
      <c r="DW23" s="869"/>
      <c r="DX23" s="869"/>
      <c r="DY23" s="869"/>
      <c r="DZ23" s="870"/>
      <c r="EA23" s="255"/>
    </row>
    <row r="24" spans="1:131" s="256" customFormat="1" ht="26.25" customHeight="1" x14ac:dyDescent="0.2">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t="s">
        <v>615</v>
      </c>
      <c r="BT24" s="853"/>
      <c r="BU24" s="853"/>
      <c r="BV24" s="853"/>
      <c r="BW24" s="853"/>
      <c r="BX24" s="853"/>
      <c r="BY24" s="853"/>
      <c r="BZ24" s="853"/>
      <c r="CA24" s="853"/>
      <c r="CB24" s="853"/>
      <c r="CC24" s="853"/>
      <c r="CD24" s="853"/>
      <c r="CE24" s="853"/>
      <c r="CF24" s="853"/>
      <c r="CG24" s="854"/>
      <c r="CH24" s="865">
        <v>49</v>
      </c>
      <c r="CI24" s="866"/>
      <c r="CJ24" s="866"/>
      <c r="CK24" s="866"/>
      <c r="CL24" s="867"/>
      <c r="CM24" s="865">
        <v>860</v>
      </c>
      <c r="CN24" s="866"/>
      <c r="CO24" s="866"/>
      <c r="CP24" s="866"/>
      <c r="CQ24" s="867"/>
      <c r="CR24" s="865">
        <v>300</v>
      </c>
      <c r="CS24" s="866"/>
      <c r="CT24" s="866"/>
      <c r="CU24" s="866"/>
      <c r="CV24" s="867"/>
      <c r="CW24" s="865">
        <v>2</v>
      </c>
      <c r="CX24" s="866"/>
      <c r="CY24" s="866"/>
      <c r="CZ24" s="866"/>
      <c r="DA24" s="867"/>
      <c r="DB24" s="865">
        <v>0</v>
      </c>
      <c r="DC24" s="866"/>
      <c r="DD24" s="866"/>
      <c r="DE24" s="866"/>
      <c r="DF24" s="867"/>
      <c r="DG24" s="865">
        <v>0</v>
      </c>
      <c r="DH24" s="866"/>
      <c r="DI24" s="866"/>
      <c r="DJ24" s="866"/>
      <c r="DK24" s="867"/>
      <c r="DL24" s="865">
        <v>0</v>
      </c>
      <c r="DM24" s="866"/>
      <c r="DN24" s="866"/>
      <c r="DO24" s="866"/>
      <c r="DP24" s="867"/>
      <c r="DQ24" s="865">
        <v>0</v>
      </c>
      <c r="DR24" s="866"/>
      <c r="DS24" s="866"/>
      <c r="DT24" s="866"/>
      <c r="DU24" s="867"/>
      <c r="DV24" s="868"/>
      <c r="DW24" s="869"/>
      <c r="DX24" s="869"/>
      <c r="DY24" s="869"/>
      <c r="DZ24" s="870"/>
      <c r="EA24" s="255"/>
    </row>
    <row r="25" spans="1:131" s="248" customFormat="1" ht="26.25" customHeight="1" thickBot="1" x14ac:dyDescent="0.25">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t="s">
        <v>616</v>
      </c>
      <c r="BT25" s="853"/>
      <c r="BU25" s="853"/>
      <c r="BV25" s="853"/>
      <c r="BW25" s="853"/>
      <c r="BX25" s="853"/>
      <c r="BY25" s="853"/>
      <c r="BZ25" s="853"/>
      <c r="CA25" s="853"/>
      <c r="CB25" s="853"/>
      <c r="CC25" s="853"/>
      <c r="CD25" s="853"/>
      <c r="CE25" s="853"/>
      <c r="CF25" s="853"/>
      <c r="CG25" s="854"/>
      <c r="CH25" s="865">
        <v>25</v>
      </c>
      <c r="CI25" s="866"/>
      <c r="CJ25" s="866"/>
      <c r="CK25" s="866"/>
      <c r="CL25" s="867"/>
      <c r="CM25" s="865">
        <v>5766</v>
      </c>
      <c r="CN25" s="866"/>
      <c r="CO25" s="866"/>
      <c r="CP25" s="866"/>
      <c r="CQ25" s="867"/>
      <c r="CR25" s="865">
        <v>0</v>
      </c>
      <c r="CS25" s="866"/>
      <c r="CT25" s="866"/>
      <c r="CU25" s="866"/>
      <c r="CV25" s="867"/>
      <c r="CW25" s="865">
        <v>4000</v>
      </c>
      <c r="CX25" s="866"/>
      <c r="CY25" s="866"/>
      <c r="CZ25" s="866"/>
      <c r="DA25" s="867"/>
      <c r="DB25" s="865">
        <v>0</v>
      </c>
      <c r="DC25" s="866"/>
      <c r="DD25" s="866"/>
      <c r="DE25" s="866"/>
      <c r="DF25" s="867"/>
      <c r="DG25" s="865">
        <v>0</v>
      </c>
      <c r="DH25" s="866"/>
      <c r="DI25" s="866"/>
      <c r="DJ25" s="866"/>
      <c r="DK25" s="867"/>
      <c r="DL25" s="865">
        <v>7670</v>
      </c>
      <c r="DM25" s="866"/>
      <c r="DN25" s="866"/>
      <c r="DO25" s="866"/>
      <c r="DP25" s="867"/>
      <c r="DQ25" s="865">
        <v>5369</v>
      </c>
      <c r="DR25" s="866"/>
      <c r="DS25" s="866"/>
      <c r="DT25" s="866"/>
      <c r="DU25" s="867"/>
      <c r="DV25" s="868"/>
      <c r="DW25" s="869"/>
      <c r="DX25" s="869"/>
      <c r="DY25" s="869"/>
      <c r="DZ25" s="870"/>
      <c r="EA25" s="247"/>
    </row>
    <row r="26" spans="1:131" s="248" customFormat="1" ht="26.25" customHeight="1" x14ac:dyDescent="0.2">
      <c r="A26" s="824" t="s">
        <v>367</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374</v>
      </c>
      <c r="BF26" s="802"/>
      <c r="BG26" s="802"/>
      <c r="BH26" s="802"/>
      <c r="BI26" s="813"/>
      <c r="BJ26" s="253"/>
      <c r="BK26" s="253"/>
      <c r="BL26" s="253"/>
      <c r="BM26" s="253"/>
      <c r="BN26" s="253"/>
      <c r="BO26" s="266"/>
      <c r="BP26" s="266"/>
      <c r="BQ26" s="263">
        <v>20</v>
      </c>
      <c r="BR26" s="264"/>
      <c r="BS26" s="852" t="s">
        <v>617</v>
      </c>
      <c r="BT26" s="853"/>
      <c r="BU26" s="853"/>
      <c r="BV26" s="853"/>
      <c r="BW26" s="853"/>
      <c r="BX26" s="853"/>
      <c r="BY26" s="853"/>
      <c r="BZ26" s="853"/>
      <c r="CA26" s="853"/>
      <c r="CB26" s="853"/>
      <c r="CC26" s="853"/>
      <c r="CD26" s="853"/>
      <c r="CE26" s="853"/>
      <c r="CF26" s="853"/>
      <c r="CG26" s="854"/>
      <c r="CH26" s="865">
        <v>-42</v>
      </c>
      <c r="CI26" s="866"/>
      <c r="CJ26" s="866"/>
      <c r="CK26" s="866"/>
      <c r="CL26" s="867"/>
      <c r="CM26" s="865">
        <v>1330</v>
      </c>
      <c r="CN26" s="866"/>
      <c r="CO26" s="866"/>
      <c r="CP26" s="866"/>
      <c r="CQ26" s="867"/>
      <c r="CR26" s="865">
        <v>30</v>
      </c>
      <c r="CS26" s="866"/>
      <c r="CT26" s="866"/>
      <c r="CU26" s="866"/>
      <c r="CV26" s="867"/>
      <c r="CW26" s="865">
        <v>368</v>
      </c>
      <c r="CX26" s="866"/>
      <c r="CY26" s="866"/>
      <c r="CZ26" s="866"/>
      <c r="DA26" s="867"/>
      <c r="DB26" s="865">
        <v>0</v>
      </c>
      <c r="DC26" s="866"/>
      <c r="DD26" s="866"/>
      <c r="DE26" s="866"/>
      <c r="DF26" s="867"/>
      <c r="DG26" s="865">
        <v>0</v>
      </c>
      <c r="DH26" s="866"/>
      <c r="DI26" s="866"/>
      <c r="DJ26" s="866"/>
      <c r="DK26" s="867"/>
      <c r="DL26" s="865">
        <v>0</v>
      </c>
      <c r="DM26" s="866"/>
      <c r="DN26" s="866"/>
      <c r="DO26" s="866"/>
      <c r="DP26" s="867"/>
      <c r="DQ26" s="865">
        <v>0</v>
      </c>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t="s">
        <v>618</v>
      </c>
      <c r="BT27" s="853"/>
      <c r="BU27" s="853"/>
      <c r="BV27" s="853"/>
      <c r="BW27" s="853"/>
      <c r="BX27" s="853"/>
      <c r="BY27" s="853"/>
      <c r="BZ27" s="853"/>
      <c r="CA27" s="853"/>
      <c r="CB27" s="853"/>
      <c r="CC27" s="853"/>
      <c r="CD27" s="853"/>
      <c r="CE27" s="853"/>
      <c r="CF27" s="853"/>
      <c r="CG27" s="854"/>
      <c r="CH27" s="865">
        <v>-42</v>
      </c>
      <c r="CI27" s="866"/>
      <c r="CJ27" s="866"/>
      <c r="CK27" s="866"/>
      <c r="CL27" s="867"/>
      <c r="CM27" s="865">
        <v>5616</v>
      </c>
      <c r="CN27" s="866"/>
      <c r="CO27" s="866"/>
      <c r="CP27" s="866"/>
      <c r="CQ27" s="867"/>
      <c r="CR27" s="865">
        <v>1</v>
      </c>
      <c r="CS27" s="866"/>
      <c r="CT27" s="866"/>
      <c r="CU27" s="866"/>
      <c r="CV27" s="867"/>
      <c r="CW27" s="865">
        <v>0</v>
      </c>
      <c r="CX27" s="866"/>
      <c r="CY27" s="866"/>
      <c r="CZ27" s="866"/>
      <c r="DA27" s="867"/>
      <c r="DB27" s="865">
        <v>0</v>
      </c>
      <c r="DC27" s="866"/>
      <c r="DD27" s="866"/>
      <c r="DE27" s="866"/>
      <c r="DF27" s="867"/>
      <c r="DG27" s="865">
        <v>0</v>
      </c>
      <c r="DH27" s="866"/>
      <c r="DI27" s="866"/>
      <c r="DJ27" s="866"/>
      <c r="DK27" s="867"/>
      <c r="DL27" s="865">
        <v>0</v>
      </c>
      <c r="DM27" s="866"/>
      <c r="DN27" s="866"/>
      <c r="DO27" s="866"/>
      <c r="DP27" s="867"/>
      <c r="DQ27" s="865">
        <v>0</v>
      </c>
      <c r="DR27" s="866"/>
      <c r="DS27" s="866"/>
      <c r="DT27" s="866"/>
      <c r="DU27" s="867"/>
      <c r="DV27" s="868"/>
      <c r="DW27" s="869"/>
      <c r="DX27" s="869"/>
      <c r="DY27" s="869"/>
      <c r="DZ27" s="870"/>
      <c r="EA27" s="247"/>
    </row>
    <row r="28" spans="1:131" s="248" customFormat="1" ht="26.25" customHeight="1" thickTop="1" x14ac:dyDescent="0.2">
      <c r="A28" s="267">
        <v>1</v>
      </c>
      <c r="B28" s="815" t="s">
        <v>406</v>
      </c>
      <c r="C28" s="816"/>
      <c r="D28" s="816"/>
      <c r="E28" s="816"/>
      <c r="F28" s="816"/>
      <c r="G28" s="816"/>
      <c r="H28" s="816"/>
      <c r="I28" s="816"/>
      <c r="J28" s="816"/>
      <c r="K28" s="816"/>
      <c r="L28" s="816"/>
      <c r="M28" s="816"/>
      <c r="N28" s="816"/>
      <c r="O28" s="816"/>
      <c r="P28" s="817"/>
      <c r="Q28" s="906">
        <v>328980</v>
      </c>
      <c r="R28" s="907"/>
      <c r="S28" s="907"/>
      <c r="T28" s="907"/>
      <c r="U28" s="907"/>
      <c r="V28" s="907">
        <v>325674</v>
      </c>
      <c r="W28" s="907"/>
      <c r="X28" s="907"/>
      <c r="Y28" s="907"/>
      <c r="Z28" s="907"/>
      <c r="AA28" s="907">
        <v>3305</v>
      </c>
      <c r="AB28" s="907"/>
      <c r="AC28" s="907"/>
      <c r="AD28" s="907"/>
      <c r="AE28" s="908"/>
      <c r="AF28" s="909">
        <v>3305</v>
      </c>
      <c r="AG28" s="907"/>
      <c r="AH28" s="907"/>
      <c r="AI28" s="907"/>
      <c r="AJ28" s="910"/>
      <c r="AK28" s="911">
        <v>30899</v>
      </c>
      <c r="AL28" s="902"/>
      <c r="AM28" s="902"/>
      <c r="AN28" s="902"/>
      <c r="AO28" s="902"/>
      <c r="AP28" s="902" t="s">
        <v>527</v>
      </c>
      <c r="AQ28" s="902"/>
      <c r="AR28" s="902"/>
      <c r="AS28" s="902"/>
      <c r="AT28" s="902"/>
      <c r="AU28" s="902">
        <v>0</v>
      </c>
      <c r="AV28" s="902"/>
      <c r="AW28" s="902"/>
      <c r="AX28" s="902"/>
      <c r="AY28" s="902"/>
      <c r="AZ28" s="903" t="s">
        <v>527</v>
      </c>
      <c r="BA28" s="903"/>
      <c r="BB28" s="903"/>
      <c r="BC28" s="903"/>
      <c r="BD28" s="903"/>
      <c r="BE28" s="904"/>
      <c r="BF28" s="904"/>
      <c r="BG28" s="904"/>
      <c r="BH28" s="904"/>
      <c r="BI28" s="905"/>
      <c r="BJ28" s="253"/>
      <c r="BK28" s="253"/>
      <c r="BL28" s="253"/>
      <c r="BM28" s="253"/>
      <c r="BN28" s="253"/>
      <c r="BO28" s="266"/>
      <c r="BP28" s="266"/>
      <c r="BQ28" s="263">
        <v>22</v>
      </c>
      <c r="BR28" s="264"/>
      <c r="BS28" s="852" t="s">
        <v>619</v>
      </c>
      <c r="BT28" s="853"/>
      <c r="BU28" s="853"/>
      <c r="BV28" s="853"/>
      <c r="BW28" s="853"/>
      <c r="BX28" s="853"/>
      <c r="BY28" s="853"/>
      <c r="BZ28" s="853"/>
      <c r="CA28" s="853"/>
      <c r="CB28" s="853"/>
      <c r="CC28" s="853"/>
      <c r="CD28" s="853"/>
      <c r="CE28" s="853"/>
      <c r="CF28" s="853"/>
      <c r="CG28" s="854"/>
      <c r="CH28" s="865">
        <v>-48</v>
      </c>
      <c r="CI28" s="866"/>
      <c r="CJ28" s="866"/>
      <c r="CK28" s="866"/>
      <c r="CL28" s="867"/>
      <c r="CM28" s="865">
        <v>925</v>
      </c>
      <c r="CN28" s="866"/>
      <c r="CO28" s="866"/>
      <c r="CP28" s="866"/>
      <c r="CQ28" s="867"/>
      <c r="CR28" s="865">
        <v>10</v>
      </c>
      <c r="CS28" s="866"/>
      <c r="CT28" s="866"/>
      <c r="CU28" s="866"/>
      <c r="CV28" s="867"/>
      <c r="CW28" s="865">
        <v>0</v>
      </c>
      <c r="CX28" s="866"/>
      <c r="CY28" s="866"/>
      <c r="CZ28" s="866"/>
      <c r="DA28" s="867"/>
      <c r="DB28" s="865">
        <v>0</v>
      </c>
      <c r="DC28" s="866"/>
      <c r="DD28" s="866"/>
      <c r="DE28" s="866"/>
      <c r="DF28" s="867"/>
      <c r="DG28" s="865">
        <v>0</v>
      </c>
      <c r="DH28" s="866"/>
      <c r="DI28" s="866"/>
      <c r="DJ28" s="866"/>
      <c r="DK28" s="867"/>
      <c r="DL28" s="865">
        <v>0</v>
      </c>
      <c r="DM28" s="866"/>
      <c r="DN28" s="866"/>
      <c r="DO28" s="866"/>
      <c r="DP28" s="867"/>
      <c r="DQ28" s="865">
        <v>0</v>
      </c>
      <c r="DR28" s="866"/>
      <c r="DS28" s="866"/>
      <c r="DT28" s="866"/>
      <c r="DU28" s="867"/>
      <c r="DV28" s="868"/>
      <c r="DW28" s="869"/>
      <c r="DX28" s="869"/>
      <c r="DY28" s="869"/>
      <c r="DZ28" s="870"/>
      <c r="EA28" s="247"/>
    </row>
    <row r="29" spans="1:131" s="248" customFormat="1" ht="26.25" customHeight="1" x14ac:dyDescent="0.2">
      <c r="A29" s="267">
        <v>2</v>
      </c>
      <c r="B29" s="839" t="s">
        <v>407</v>
      </c>
      <c r="C29" s="840"/>
      <c r="D29" s="840"/>
      <c r="E29" s="840"/>
      <c r="F29" s="840"/>
      <c r="G29" s="840"/>
      <c r="H29" s="840"/>
      <c r="I29" s="840"/>
      <c r="J29" s="840"/>
      <c r="K29" s="840"/>
      <c r="L29" s="840"/>
      <c r="M29" s="840"/>
      <c r="N29" s="840"/>
      <c r="O29" s="840"/>
      <c r="P29" s="841"/>
      <c r="Q29" s="842">
        <v>292769</v>
      </c>
      <c r="R29" s="843"/>
      <c r="S29" s="843"/>
      <c r="T29" s="843"/>
      <c r="U29" s="843"/>
      <c r="V29" s="843">
        <v>288585</v>
      </c>
      <c r="W29" s="843"/>
      <c r="X29" s="843"/>
      <c r="Y29" s="843"/>
      <c r="Z29" s="843"/>
      <c r="AA29" s="843">
        <v>4184</v>
      </c>
      <c r="AB29" s="843"/>
      <c r="AC29" s="843"/>
      <c r="AD29" s="843"/>
      <c r="AE29" s="844"/>
      <c r="AF29" s="845">
        <v>4184</v>
      </c>
      <c r="AG29" s="846"/>
      <c r="AH29" s="846"/>
      <c r="AI29" s="846"/>
      <c r="AJ29" s="847"/>
      <c r="AK29" s="914">
        <v>46324</v>
      </c>
      <c r="AL29" s="915"/>
      <c r="AM29" s="915"/>
      <c r="AN29" s="915"/>
      <c r="AO29" s="915"/>
      <c r="AP29" s="915" t="s">
        <v>527</v>
      </c>
      <c r="AQ29" s="915"/>
      <c r="AR29" s="915"/>
      <c r="AS29" s="915"/>
      <c r="AT29" s="915"/>
      <c r="AU29" s="915">
        <v>0</v>
      </c>
      <c r="AV29" s="915"/>
      <c r="AW29" s="915"/>
      <c r="AX29" s="915"/>
      <c r="AY29" s="915"/>
      <c r="AZ29" s="916" t="s">
        <v>527</v>
      </c>
      <c r="BA29" s="916"/>
      <c r="BB29" s="916"/>
      <c r="BC29" s="916"/>
      <c r="BD29" s="916"/>
      <c r="BE29" s="912"/>
      <c r="BF29" s="912"/>
      <c r="BG29" s="912"/>
      <c r="BH29" s="912"/>
      <c r="BI29" s="913"/>
      <c r="BJ29" s="253"/>
      <c r="BK29" s="253"/>
      <c r="BL29" s="253"/>
      <c r="BM29" s="253"/>
      <c r="BN29" s="253"/>
      <c r="BO29" s="266"/>
      <c r="BP29" s="266"/>
      <c r="BQ29" s="263">
        <v>23</v>
      </c>
      <c r="BR29" s="264"/>
      <c r="BS29" s="852" t="s">
        <v>620</v>
      </c>
      <c r="BT29" s="853"/>
      <c r="BU29" s="853"/>
      <c r="BV29" s="853"/>
      <c r="BW29" s="853"/>
      <c r="BX29" s="853"/>
      <c r="BY29" s="853"/>
      <c r="BZ29" s="853"/>
      <c r="CA29" s="853"/>
      <c r="CB29" s="853"/>
      <c r="CC29" s="853"/>
      <c r="CD29" s="853"/>
      <c r="CE29" s="853"/>
      <c r="CF29" s="853"/>
      <c r="CG29" s="854"/>
      <c r="CH29" s="865">
        <v>170</v>
      </c>
      <c r="CI29" s="866"/>
      <c r="CJ29" s="866"/>
      <c r="CK29" s="866"/>
      <c r="CL29" s="867"/>
      <c r="CM29" s="865">
        <v>15017</v>
      </c>
      <c r="CN29" s="866"/>
      <c r="CO29" s="866"/>
      <c r="CP29" s="866"/>
      <c r="CQ29" s="867"/>
      <c r="CR29" s="865">
        <v>10</v>
      </c>
      <c r="CS29" s="866"/>
      <c r="CT29" s="866"/>
      <c r="CU29" s="866"/>
      <c r="CV29" s="867"/>
      <c r="CW29" s="865">
        <v>35</v>
      </c>
      <c r="CX29" s="866"/>
      <c r="CY29" s="866"/>
      <c r="CZ29" s="866"/>
      <c r="DA29" s="867"/>
      <c r="DB29" s="865">
        <v>1142</v>
      </c>
      <c r="DC29" s="866"/>
      <c r="DD29" s="866"/>
      <c r="DE29" s="866"/>
      <c r="DF29" s="867"/>
      <c r="DG29" s="865">
        <v>0</v>
      </c>
      <c r="DH29" s="866"/>
      <c r="DI29" s="866"/>
      <c r="DJ29" s="866"/>
      <c r="DK29" s="867"/>
      <c r="DL29" s="865">
        <v>2380</v>
      </c>
      <c r="DM29" s="866"/>
      <c r="DN29" s="866"/>
      <c r="DO29" s="866"/>
      <c r="DP29" s="867"/>
      <c r="DQ29" s="865">
        <v>238</v>
      </c>
      <c r="DR29" s="866"/>
      <c r="DS29" s="866"/>
      <c r="DT29" s="866"/>
      <c r="DU29" s="867"/>
      <c r="DV29" s="868"/>
      <c r="DW29" s="869"/>
      <c r="DX29" s="869"/>
      <c r="DY29" s="869"/>
      <c r="DZ29" s="870"/>
      <c r="EA29" s="247"/>
    </row>
    <row r="30" spans="1:131" s="248" customFormat="1" ht="26.25" customHeight="1" x14ac:dyDescent="0.2">
      <c r="A30" s="267">
        <v>3</v>
      </c>
      <c r="B30" s="839" t="s">
        <v>408</v>
      </c>
      <c r="C30" s="840"/>
      <c r="D30" s="840"/>
      <c r="E30" s="840"/>
      <c r="F30" s="840"/>
      <c r="G30" s="840"/>
      <c r="H30" s="840"/>
      <c r="I30" s="840"/>
      <c r="J30" s="840"/>
      <c r="K30" s="840"/>
      <c r="L30" s="840"/>
      <c r="M30" s="840"/>
      <c r="N30" s="840"/>
      <c r="O30" s="840"/>
      <c r="P30" s="841"/>
      <c r="Q30" s="842">
        <v>78048</v>
      </c>
      <c r="R30" s="843"/>
      <c r="S30" s="843"/>
      <c r="T30" s="843"/>
      <c r="U30" s="843"/>
      <c r="V30" s="843">
        <v>77831</v>
      </c>
      <c r="W30" s="843"/>
      <c r="X30" s="843"/>
      <c r="Y30" s="843"/>
      <c r="Z30" s="843"/>
      <c r="AA30" s="843">
        <v>217</v>
      </c>
      <c r="AB30" s="843"/>
      <c r="AC30" s="843"/>
      <c r="AD30" s="843"/>
      <c r="AE30" s="844"/>
      <c r="AF30" s="845">
        <v>217</v>
      </c>
      <c r="AG30" s="846"/>
      <c r="AH30" s="846"/>
      <c r="AI30" s="846"/>
      <c r="AJ30" s="847"/>
      <c r="AK30" s="914">
        <v>35161</v>
      </c>
      <c r="AL30" s="915"/>
      <c r="AM30" s="915"/>
      <c r="AN30" s="915"/>
      <c r="AO30" s="915"/>
      <c r="AP30" s="915" t="s">
        <v>527</v>
      </c>
      <c r="AQ30" s="915"/>
      <c r="AR30" s="915"/>
      <c r="AS30" s="915"/>
      <c r="AT30" s="915"/>
      <c r="AU30" s="915">
        <v>0</v>
      </c>
      <c r="AV30" s="915"/>
      <c r="AW30" s="915"/>
      <c r="AX30" s="915"/>
      <c r="AY30" s="915"/>
      <c r="AZ30" s="916" t="s">
        <v>527</v>
      </c>
      <c r="BA30" s="916"/>
      <c r="BB30" s="916"/>
      <c r="BC30" s="916"/>
      <c r="BD30" s="916"/>
      <c r="BE30" s="912"/>
      <c r="BF30" s="912"/>
      <c r="BG30" s="912"/>
      <c r="BH30" s="912"/>
      <c r="BI30" s="913"/>
      <c r="BJ30" s="253"/>
      <c r="BK30" s="253"/>
      <c r="BL30" s="253"/>
      <c r="BM30" s="253"/>
      <c r="BN30" s="253"/>
      <c r="BO30" s="266"/>
      <c r="BP30" s="266"/>
      <c r="BQ30" s="263">
        <v>24</v>
      </c>
      <c r="BR30" s="264"/>
      <c r="BS30" s="852" t="s">
        <v>621</v>
      </c>
      <c r="BT30" s="853"/>
      <c r="BU30" s="853"/>
      <c r="BV30" s="853"/>
      <c r="BW30" s="853"/>
      <c r="BX30" s="853"/>
      <c r="BY30" s="853"/>
      <c r="BZ30" s="853"/>
      <c r="CA30" s="853"/>
      <c r="CB30" s="853"/>
      <c r="CC30" s="853"/>
      <c r="CD30" s="853"/>
      <c r="CE30" s="853"/>
      <c r="CF30" s="853"/>
      <c r="CG30" s="854"/>
      <c r="CH30" s="865">
        <v>1012</v>
      </c>
      <c r="CI30" s="866"/>
      <c r="CJ30" s="866"/>
      <c r="CK30" s="866"/>
      <c r="CL30" s="867"/>
      <c r="CM30" s="865">
        <v>30999</v>
      </c>
      <c r="CN30" s="866"/>
      <c r="CO30" s="866"/>
      <c r="CP30" s="866"/>
      <c r="CQ30" s="867"/>
      <c r="CR30" s="865">
        <v>3</v>
      </c>
      <c r="CS30" s="866"/>
      <c r="CT30" s="866"/>
      <c r="CU30" s="866"/>
      <c r="CV30" s="867"/>
      <c r="CW30" s="865">
        <v>954</v>
      </c>
      <c r="CX30" s="866"/>
      <c r="CY30" s="866"/>
      <c r="CZ30" s="866"/>
      <c r="DA30" s="867"/>
      <c r="DB30" s="865">
        <v>1136</v>
      </c>
      <c r="DC30" s="866"/>
      <c r="DD30" s="866"/>
      <c r="DE30" s="866"/>
      <c r="DF30" s="867"/>
      <c r="DG30" s="865">
        <v>0</v>
      </c>
      <c r="DH30" s="866"/>
      <c r="DI30" s="866"/>
      <c r="DJ30" s="866"/>
      <c r="DK30" s="867"/>
      <c r="DL30" s="865">
        <v>6237</v>
      </c>
      <c r="DM30" s="866"/>
      <c r="DN30" s="866"/>
      <c r="DO30" s="866"/>
      <c r="DP30" s="867"/>
      <c r="DQ30" s="865">
        <v>624</v>
      </c>
      <c r="DR30" s="866"/>
      <c r="DS30" s="866"/>
      <c r="DT30" s="866"/>
      <c r="DU30" s="867"/>
      <c r="DV30" s="868"/>
      <c r="DW30" s="869"/>
      <c r="DX30" s="869"/>
      <c r="DY30" s="869"/>
      <c r="DZ30" s="870"/>
      <c r="EA30" s="247"/>
    </row>
    <row r="31" spans="1:131" s="248" customFormat="1" ht="26.25" customHeight="1" x14ac:dyDescent="0.2">
      <c r="A31" s="267">
        <v>4</v>
      </c>
      <c r="B31" s="839" t="s">
        <v>409</v>
      </c>
      <c r="C31" s="840"/>
      <c r="D31" s="840"/>
      <c r="E31" s="840"/>
      <c r="F31" s="840"/>
      <c r="G31" s="840"/>
      <c r="H31" s="840"/>
      <c r="I31" s="840"/>
      <c r="J31" s="840"/>
      <c r="K31" s="840"/>
      <c r="L31" s="840"/>
      <c r="M31" s="840"/>
      <c r="N31" s="840"/>
      <c r="O31" s="840"/>
      <c r="P31" s="841"/>
      <c r="Q31" s="842">
        <v>932</v>
      </c>
      <c r="R31" s="843"/>
      <c r="S31" s="843"/>
      <c r="T31" s="843"/>
      <c r="U31" s="843"/>
      <c r="V31" s="843">
        <v>883</v>
      </c>
      <c r="W31" s="843"/>
      <c r="X31" s="843"/>
      <c r="Y31" s="843"/>
      <c r="Z31" s="843"/>
      <c r="AA31" s="843">
        <v>49</v>
      </c>
      <c r="AB31" s="843"/>
      <c r="AC31" s="843"/>
      <c r="AD31" s="843"/>
      <c r="AE31" s="844"/>
      <c r="AF31" s="845">
        <v>49</v>
      </c>
      <c r="AG31" s="846"/>
      <c r="AH31" s="846"/>
      <c r="AI31" s="846"/>
      <c r="AJ31" s="847"/>
      <c r="AK31" s="914">
        <v>346</v>
      </c>
      <c r="AL31" s="915"/>
      <c r="AM31" s="915"/>
      <c r="AN31" s="915"/>
      <c r="AO31" s="915"/>
      <c r="AP31" s="915">
        <v>1316</v>
      </c>
      <c r="AQ31" s="915"/>
      <c r="AR31" s="915"/>
      <c r="AS31" s="915"/>
      <c r="AT31" s="915"/>
      <c r="AU31" s="915">
        <v>607</v>
      </c>
      <c r="AV31" s="915"/>
      <c r="AW31" s="915"/>
      <c r="AX31" s="915"/>
      <c r="AY31" s="915"/>
      <c r="AZ31" s="916" t="s">
        <v>527</v>
      </c>
      <c r="BA31" s="916"/>
      <c r="BB31" s="916"/>
      <c r="BC31" s="916"/>
      <c r="BD31" s="916"/>
      <c r="BE31" s="912"/>
      <c r="BF31" s="912"/>
      <c r="BG31" s="912"/>
      <c r="BH31" s="912"/>
      <c r="BI31" s="913"/>
      <c r="BJ31" s="253"/>
      <c r="BK31" s="253"/>
      <c r="BL31" s="253"/>
      <c r="BM31" s="253"/>
      <c r="BN31" s="253"/>
      <c r="BO31" s="266"/>
      <c r="BP31" s="266"/>
      <c r="BQ31" s="263">
        <v>25</v>
      </c>
      <c r="BR31" s="264"/>
      <c r="BS31" s="852" t="s">
        <v>622</v>
      </c>
      <c r="BT31" s="853"/>
      <c r="BU31" s="853"/>
      <c r="BV31" s="853"/>
      <c r="BW31" s="853"/>
      <c r="BX31" s="853"/>
      <c r="BY31" s="853"/>
      <c r="BZ31" s="853"/>
      <c r="CA31" s="853"/>
      <c r="CB31" s="853"/>
      <c r="CC31" s="853"/>
      <c r="CD31" s="853"/>
      <c r="CE31" s="853"/>
      <c r="CF31" s="853"/>
      <c r="CG31" s="854"/>
      <c r="CH31" s="865">
        <v>10</v>
      </c>
      <c r="CI31" s="866"/>
      <c r="CJ31" s="866"/>
      <c r="CK31" s="866"/>
      <c r="CL31" s="867"/>
      <c r="CM31" s="865">
        <v>1147</v>
      </c>
      <c r="CN31" s="866"/>
      <c r="CO31" s="866"/>
      <c r="CP31" s="866"/>
      <c r="CQ31" s="867"/>
      <c r="CR31" s="865">
        <v>30</v>
      </c>
      <c r="CS31" s="866"/>
      <c r="CT31" s="866"/>
      <c r="CU31" s="866"/>
      <c r="CV31" s="867"/>
      <c r="CW31" s="865">
        <v>0</v>
      </c>
      <c r="CX31" s="866"/>
      <c r="CY31" s="866"/>
      <c r="CZ31" s="866"/>
      <c r="DA31" s="867"/>
      <c r="DB31" s="865">
        <v>0</v>
      </c>
      <c r="DC31" s="866"/>
      <c r="DD31" s="866"/>
      <c r="DE31" s="866"/>
      <c r="DF31" s="867"/>
      <c r="DG31" s="865">
        <v>0</v>
      </c>
      <c r="DH31" s="866"/>
      <c r="DI31" s="866"/>
      <c r="DJ31" s="866"/>
      <c r="DK31" s="867"/>
      <c r="DL31" s="865">
        <v>0</v>
      </c>
      <c r="DM31" s="866"/>
      <c r="DN31" s="866"/>
      <c r="DO31" s="866"/>
      <c r="DP31" s="867"/>
      <c r="DQ31" s="865">
        <v>0</v>
      </c>
      <c r="DR31" s="866"/>
      <c r="DS31" s="866"/>
      <c r="DT31" s="866"/>
      <c r="DU31" s="867"/>
      <c r="DV31" s="868"/>
      <c r="DW31" s="869"/>
      <c r="DX31" s="869"/>
      <c r="DY31" s="869"/>
      <c r="DZ31" s="870"/>
      <c r="EA31" s="247"/>
    </row>
    <row r="32" spans="1:131" s="248" customFormat="1" ht="26.25" customHeight="1" x14ac:dyDescent="0.2">
      <c r="A32" s="267">
        <v>5</v>
      </c>
      <c r="B32" s="839" t="s">
        <v>410</v>
      </c>
      <c r="C32" s="840"/>
      <c r="D32" s="840"/>
      <c r="E32" s="840"/>
      <c r="F32" s="840"/>
      <c r="G32" s="840"/>
      <c r="H32" s="840"/>
      <c r="I32" s="840"/>
      <c r="J32" s="840"/>
      <c r="K32" s="840"/>
      <c r="L32" s="840"/>
      <c r="M32" s="840"/>
      <c r="N32" s="840"/>
      <c r="O32" s="840"/>
      <c r="P32" s="841"/>
      <c r="Q32" s="842">
        <v>79396</v>
      </c>
      <c r="R32" s="843"/>
      <c r="S32" s="843"/>
      <c r="T32" s="843"/>
      <c r="U32" s="843"/>
      <c r="V32" s="843">
        <v>74171</v>
      </c>
      <c r="W32" s="843"/>
      <c r="X32" s="843"/>
      <c r="Y32" s="843"/>
      <c r="Z32" s="843"/>
      <c r="AA32" s="843">
        <v>5226</v>
      </c>
      <c r="AB32" s="843"/>
      <c r="AC32" s="843"/>
      <c r="AD32" s="843"/>
      <c r="AE32" s="844"/>
      <c r="AF32" s="845">
        <v>22174</v>
      </c>
      <c r="AG32" s="846"/>
      <c r="AH32" s="846"/>
      <c r="AI32" s="846"/>
      <c r="AJ32" s="847"/>
      <c r="AK32" s="914">
        <v>1933</v>
      </c>
      <c r="AL32" s="915"/>
      <c r="AM32" s="915"/>
      <c r="AN32" s="915"/>
      <c r="AO32" s="915"/>
      <c r="AP32" s="915">
        <v>152405</v>
      </c>
      <c r="AQ32" s="915"/>
      <c r="AR32" s="915"/>
      <c r="AS32" s="915"/>
      <c r="AT32" s="915"/>
      <c r="AU32" s="915">
        <v>4877</v>
      </c>
      <c r="AV32" s="915"/>
      <c r="AW32" s="915"/>
      <c r="AX32" s="915"/>
      <c r="AY32" s="915"/>
      <c r="AZ32" s="916" t="s">
        <v>527</v>
      </c>
      <c r="BA32" s="916"/>
      <c r="BB32" s="916"/>
      <c r="BC32" s="916"/>
      <c r="BD32" s="916"/>
      <c r="BE32" s="912" t="s">
        <v>411</v>
      </c>
      <c r="BF32" s="912"/>
      <c r="BG32" s="912"/>
      <c r="BH32" s="912"/>
      <c r="BI32" s="913"/>
      <c r="BJ32" s="253"/>
      <c r="BK32" s="253"/>
      <c r="BL32" s="253"/>
      <c r="BM32" s="253"/>
      <c r="BN32" s="253"/>
      <c r="BO32" s="266"/>
      <c r="BP32" s="266"/>
      <c r="BQ32" s="263">
        <v>26</v>
      </c>
      <c r="BR32" s="264"/>
      <c r="BS32" s="852" t="s">
        <v>623</v>
      </c>
      <c r="BT32" s="853"/>
      <c r="BU32" s="853"/>
      <c r="BV32" s="853"/>
      <c r="BW32" s="853"/>
      <c r="BX32" s="853"/>
      <c r="BY32" s="853"/>
      <c r="BZ32" s="853"/>
      <c r="CA32" s="853"/>
      <c r="CB32" s="853"/>
      <c r="CC32" s="853"/>
      <c r="CD32" s="853"/>
      <c r="CE32" s="853"/>
      <c r="CF32" s="853"/>
      <c r="CG32" s="854"/>
      <c r="CH32" s="865">
        <v>74</v>
      </c>
      <c r="CI32" s="866"/>
      <c r="CJ32" s="866"/>
      <c r="CK32" s="866"/>
      <c r="CL32" s="867"/>
      <c r="CM32" s="865">
        <v>3559</v>
      </c>
      <c r="CN32" s="866"/>
      <c r="CO32" s="866"/>
      <c r="CP32" s="866"/>
      <c r="CQ32" s="867"/>
      <c r="CR32" s="865">
        <v>1550</v>
      </c>
      <c r="CS32" s="866"/>
      <c r="CT32" s="866"/>
      <c r="CU32" s="866"/>
      <c r="CV32" s="867"/>
      <c r="CW32" s="865">
        <v>0</v>
      </c>
      <c r="CX32" s="866"/>
      <c r="CY32" s="866"/>
      <c r="CZ32" s="866"/>
      <c r="DA32" s="867"/>
      <c r="DB32" s="865">
        <v>0</v>
      </c>
      <c r="DC32" s="866"/>
      <c r="DD32" s="866"/>
      <c r="DE32" s="866"/>
      <c r="DF32" s="867"/>
      <c r="DG32" s="865">
        <v>0</v>
      </c>
      <c r="DH32" s="866"/>
      <c r="DI32" s="866"/>
      <c r="DJ32" s="866"/>
      <c r="DK32" s="867"/>
      <c r="DL32" s="865">
        <v>0</v>
      </c>
      <c r="DM32" s="866"/>
      <c r="DN32" s="866"/>
      <c r="DO32" s="866"/>
      <c r="DP32" s="867"/>
      <c r="DQ32" s="865">
        <v>0</v>
      </c>
      <c r="DR32" s="866"/>
      <c r="DS32" s="866"/>
      <c r="DT32" s="866"/>
      <c r="DU32" s="867"/>
      <c r="DV32" s="868"/>
      <c r="DW32" s="869"/>
      <c r="DX32" s="869"/>
      <c r="DY32" s="869"/>
      <c r="DZ32" s="870"/>
      <c r="EA32" s="247"/>
    </row>
    <row r="33" spans="1:131" s="248" customFormat="1" ht="26.25" customHeight="1" x14ac:dyDescent="0.2">
      <c r="A33" s="267">
        <v>6</v>
      </c>
      <c r="B33" s="839" t="s">
        <v>412</v>
      </c>
      <c r="C33" s="840"/>
      <c r="D33" s="840"/>
      <c r="E33" s="840"/>
      <c r="F33" s="840"/>
      <c r="G33" s="840"/>
      <c r="H33" s="840"/>
      <c r="I33" s="840"/>
      <c r="J33" s="840"/>
      <c r="K33" s="840"/>
      <c r="L33" s="840"/>
      <c r="M33" s="840"/>
      <c r="N33" s="840"/>
      <c r="O33" s="840"/>
      <c r="P33" s="841"/>
      <c r="Q33" s="842">
        <v>2819</v>
      </c>
      <c r="R33" s="843"/>
      <c r="S33" s="843"/>
      <c r="T33" s="843"/>
      <c r="U33" s="843"/>
      <c r="V33" s="843">
        <v>2084</v>
      </c>
      <c r="W33" s="843"/>
      <c r="X33" s="843"/>
      <c r="Y33" s="843"/>
      <c r="Z33" s="843"/>
      <c r="AA33" s="843">
        <v>735</v>
      </c>
      <c r="AB33" s="843"/>
      <c r="AC33" s="843"/>
      <c r="AD33" s="843"/>
      <c r="AE33" s="844"/>
      <c r="AF33" s="845">
        <v>4494</v>
      </c>
      <c r="AG33" s="846"/>
      <c r="AH33" s="846"/>
      <c r="AI33" s="846"/>
      <c r="AJ33" s="847"/>
      <c r="AK33" s="914">
        <v>1</v>
      </c>
      <c r="AL33" s="915"/>
      <c r="AM33" s="915"/>
      <c r="AN33" s="915"/>
      <c r="AO33" s="915"/>
      <c r="AP33" s="915">
        <v>2719</v>
      </c>
      <c r="AQ33" s="915"/>
      <c r="AR33" s="915"/>
      <c r="AS33" s="915"/>
      <c r="AT33" s="915"/>
      <c r="AU33" s="915">
        <v>0</v>
      </c>
      <c r="AV33" s="915"/>
      <c r="AW33" s="915"/>
      <c r="AX33" s="915"/>
      <c r="AY33" s="915"/>
      <c r="AZ33" s="916" t="s">
        <v>527</v>
      </c>
      <c r="BA33" s="916"/>
      <c r="BB33" s="916"/>
      <c r="BC33" s="916"/>
      <c r="BD33" s="916"/>
      <c r="BE33" s="912" t="s">
        <v>411</v>
      </c>
      <c r="BF33" s="912"/>
      <c r="BG33" s="912"/>
      <c r="BH33" s="912"/>
      <c r="BI33" s="913"/>
      <c r="BJ33" s="253"/>
      <c r="BK33" s="253"/>
      <c r="BL33" s="253"/>
      <c r="BM33" s="253"/>
      <c r="BN33" s="253"/>
      <c r="BO33" s="266"/>
      <c r="BP33" s="266"/>
      <c r="BQ33" s="263">
        <v>27</v>
      </c>
      <c r="BR33" s="264"/>
      <c r="BS33" s="852" t="s">
        <v>624</v>
      </c>
      <c r="BT33" s="853"/>
      <c r="BU33" s="853"/>
      <c r="BV33" s="853"/>
      <c r="BW33" s="853"/>
      <c r="BX33" s="853"/>
      <c r="BY33" s="853"/>
      <c r="BZ33" s="853"/>
      <c r="CA33" s="853"/>
      <c r="CB33" s="853"/>
      <c r="CC33" s="853"/>
      <c r="CD33" s="853"/>
      <c r="CE33" s="853"/>
      <c r="CF33" s="853"/>
      <c r="CG33" s="854"/>
      <c r="CH33" s="865">
        <v>771</v>
      </c>
      <c r="CI33" s="866"/>
      <c r="CJ33" s="866"/>
      <c r="CK33" s="866"/>
      <c r="CL33" s="867"/>
      <c r="CM33" s="865">
        <v>40746</v>
      </c>
      <c r="CN33" s="866"/>
      <c r="CO33" s="866"/>
      <c r="CP33" s="866"/>
      <c r="CQ33" s="867"/>
      <c r="CR33" s="865">
        <v>32197</v>
      </c>
      <c r="CS33" s="866"/>
      <c r="CT33" s="866"/>
      <c r="CU33" s="866"/>
      <c r="CV33" s="867"/>
      <c r="CW33" s="865">
        <v>387</v>
      </c>
      <c r="CX33" s="866"/>
      <c r="CY33" s="866"/>
      <c r="CZ33" s="866"/>
      <c r="DA33" s="867"/>
      <c r="DB33" s="865">
        <v>35487</v>
      </c>
      <c r="DC33" s="866"/>
      <c r="DD33" s="866"/>
      <c r="DE33" s="866"/>
      <c r="DF33" s="867"/>
      <c r="DG33" s="865">
        <v>0</v>
      </c>
      <c r="DH33" s="866"/>
      <c r="DI33" s="866"/>
      <c r="DJ33" s="866"/>
      <c r="DK33" s="867"/>
      <c r="DL33" s="865">
        <v>42235</v>
      </c>
      <c r="DM33" s="866"/>
      <c r="DN33" s="866"/>
      <c r="DO33" s="866"/>
      <c r="DP33" s="867"/>
      <c r="DQ33" s="865">
        <v>2411</v>
      </c>
      <c r="DR33" s="866"/>
      <c r="DS33" s="866"/>
      <c r="DT33" s="866"/>
      <c r="DU33" s="867"/>
      <c r="DV33" s="868"/>
      <c r="DW33" s="869"/>
      <c r="DX33" s="869"/>
      <c r="DY33" s="869"/>
      <c r="DZ33" s="870"/>
      <c r="EA33" s="247"/>
    </row>
    <row r="34" spans="1:131" s="248" customFormat="1" ht="26.25" customHeight="1" x14ac:dyDescent="0.2">
      <c r="A34" s="267">
        <v>7</v>
      </c>
      <c r="B34" s="839" t="s">
        <v>413</v>
      </c>
      <c r="C34" s="840"/>
      <c r="D34" s="840"/>
      <c r="E34" s="840"/>
      <c r="F34" s="840"/>
      <c r="G34" s="840"/>
      <c r="H34" s="840"/>
      <c r="I34" s="840"/>
      <c r="J34" s="840"/>
      <c r="K34" s="840"/>
      <c r="L34" s="840"/>
      <c r="M34" s="840"/>
      <c r="N34" s="840"/>
      <c r="O34" s="840"/>
      <c r="P34" s="841"/>
      <c r="Q34" s="842">
        <v>20720</v>
      </c>
      <c r="R34" s="843"/>
      <c r="S34" s="843"/>
      <c r="T34" s="843"/>
      <c r="U34" s="843"/>
      <c r="V34" s="843">
        <v>20450</v>
      </c>
      <c r="W34" s="843"/>
      <c r="X34" s="843"/>
      <c r="Y34" s="843"/>
      <c r="Z34" s="843"/>
      <c r="AA34" s="843">
        <v>270</v>
      </c>
      <c r="AB34" s="843"/>
      <c r="AC34" s="843"/>
      <c r="AD34" s="843"/>
      <c r="AE34" s="844"/>
      <c r="AF34" s="845">
        <v>6473</v>
      </c>
      <c r="AG34" s="846"/>
      <c r="AH34" s="846"/>
      <c r="AI34" s="846"/>
      <c r="AJ34" s="847"/>
      <c r="AK34" s="914">
        <v>555</v>
      </c>
      <c r="AL34" s="915"/>
      <c r="AM34" s="915"/>
      <c r="AN34" s="915"/>
      <c r="AO34" s="915"/>
      <c r="AP34" s="915">
        <v>653</v>
      </c>
      <c r="AQ34" s="915"/>
      <c r="AR34" s="915"/>
      <c r="AS34" s="915"/>
      <c r="AT34" s="915"/>
      <c r="AU34" s="915">
        <v>271</v>
      </c>
      <c r="AV34" s="915"/>
      <c r="AW34" s="915"/>
      <c r="AX34" s="915"/>
      <c r="AY34" s="915"/>
      <c r="AZ34" s="916" t="s">
        <v>527</v>
      </c>
      <c r="BA34" s="916"/>
      <c r="BB34" s="916"/>
      <c r="BC34" s="916"/>
      <c r="BD34" s="916"/>
      <c r="BE34" s="912" t="s">
        <v>411</v>
      </c>
      <c r="BF34" s="912"/>
      <c r="BG34" s="912"/>
      <c r="BH34" s="912"/>
      <c r="BI34" s="913"/>
      <c r="BJ34" s="253"/>
      <c r="BK34" s="253"/>
      <c r="BL34" s="253"/>
      <c r="BM34" s="253"/>
      <c r="BN34" s="253"/>
      <c r="BO34" s="266"/>
      <c r="BP34" s="266"/>
      <c r="BQ34" s="263">
        <v>28</v>
      </c>
      <c r="BR34" s="264"/>
      <c r="BS34" s="852" t="s">
        <v>625</v>
      </c>
      <c r="BT34" s="853"/>
      <c r="BU34" s="853"/>
      <c r="BV34" s="853"/>
      <c r="BW34" s="853"/>
      <c r="BX34" s="853"/>
      <c r="BY34" s="853"/>
      <c r="BZ34" s="853"/>
      <c r="CA34" s="853"/>
      <c r="CB34" s="853"/>
      <c r="CC34" s="853"/>
      <c r="CD34" s="853"/>
      <c r="CE34" s="853"/>
      <c r="CF34" s="853"/>
      <c r="CG34" s="854"/>
      <c r="CH34" s="865">
        <v>-500</v>
      </c>
      <c r="CI34" s="866"/>
      <c r="CJ34" s="866"/>
      <c r="CK34" s="866"/>
      <c r="CL34" s="867"/>
      <c r="CM34" s="865">
        <v>8113</v>
      </c>
      <c r="CN34" s="866"/>
      <c r="CO34" s="866"/>
      <c r="CP34" s="866"/>
      <c r="CQ34" s="867"/>
      <c r="CR34" s="865">
        <v>100</v>
      </c>
      <c r="CS34" s="866"/>
      <c r="CT34" s="866"/>
      <c r="CU34" s="866"/>
      <c r="CV34" s="867"/>
      <c r="CW34" s="865">
        <v>69</v>
      </c>
      <c r="CX34" s="866"/>
      <c r="CY34" s="866"/>
      <c r="CZ34" s="866"/>
      <c r="DA34" s="867"/>
      <c r="DB34" s="865">
        <v>0</v>
      </c>
      <c r="DC34" s="866"/>
      <c r="DD34" s="866"/>
      <c r="DE34" s="866"/>
      <c r="DF34" s="867"/>
      <c r="DG34" s="865">
        <v>0</v>
      </c>
      <c r="DH34" s="866"/>
      <c r="DI34" s="866"/>
      <c r="DJ34" s="866"/>
      <c r="DK34" s="867"/>
      <c r="DL34" s="865">
        <v>0</v>
      </c>
      <c r="DM34" s="866"/>
      <c r="DN34" s="866"/>
      <c r="DO34" s="866"/>
      <c r="DP34" s="867"/>
      <c r="DQ34" s="865">
        <v>0</v>
      </c>
      <c r="DR34" s="866"/>
      <c r="DS34" s="866"/>
      <c r="DT34" s="866"/>
      <c r="DU34" s="867"/>
      <c r="DV34" s="868"/>
      <c r="DW34" s="869"/>
      <c r="DX34" s="869"/>
      <c r="DY34" s="869"/>
      <c r="DZ34" s="870"/>
      <c r="EA34" s="247"/>
    </row>
    <row r="35" spans="1:131" s="248" customFormat="1" ht="26.25" customHeight="1" x14ac:dyDescent="0.2">
      <c r="A35" s="267">
        <v>8</v>
      </c>
      <c r="B35" s="839" t="s">
        <v>414</v>
      </c>
      <c r="C35" s="840"/>
      <c r="D35" s="840"/>
      <c r="E35" s="840"/>
      <c r="F35" s="840"/>
      <c r="G35" s="840"/>
      <c r="H35" s="840"/>
      <c r="I35" s="840"/>
      <c r="J35" s="840"/>
      <c r="K35" s="840"/>
      <c r="L35" s="840"/>
      <c r="M35" s="840"/>
      <c r="N35" s="840"/>
      <c r="O35" s="840"/>
      <c r="P35" s="841"/>
      <c r="Q35" s="842">
        <v>49856</v>
      </c>
      <c r="R35" s="843"/>
      <c r="S35" s="843"/>
      <c r="T35" s="843"/>
      <c r="U35" s="843"/>
      <c r="V35" s="843">
        <v>42444</v>
      </c>
      <c r="W35" s="843"/>
      <c r="X35" s="843"/>
      <c r="Y35" s="843"/>
      <c r="Z35" s="843"/>
      <c r="AA35" s="843">
        <v>7411</v>
      </c>
      <c r="AB35" s="843"/>
      <c r="AC35" s="843"/>
      <c r="AD35" s="843"/>
      <c r="AE35" s="844"/>
      <c r="AF35" s="845">
        <v>11479</v>
      </c>
      <c r="AG35" s="846"/>
      <c r="AH35" s="846"/>
      <c r="AI35" s="846"/>
      <c r="AJ35" s="847"/>
      <c r="AK35" s="914">
        <v>6024</v>
      </c>
      <c r="AL35" s="915"/>
      <c r="AM35" s="915"/>
      <c r="AN35" s="915"/>
      <c r="AO35" s="915"/>
      <c r="AP35" s="915">
        <v>336858</v>
      </c>
      <c r="AQ35" s="915"/>
      <c r="AR35" s="915"/>
      <c r="AS35" s="915"/>
      <c r="AT35" s="915"/>
      <c r="AU35" s="915">
        <v>53897</v>
      </c>
      <c r="AV35" s="915"/>
      <c r="AW35" s="915"/>
      <c r="AX35" s="915"/>
      <c r="AY35" s="915"/>
      <c r="AZ35" s="916" t="s">
        <v>527</v>
      </c>
      <c r="BA35" s="916"/>
      <c r="BB35" s="916"/>
      <c r="BC35" s="916"/>
      <c r="BD35" s="916"/>
      <c r="BE35" s="912" t="s">
        <v>411</v>
      </c>
      <c r="BF35" s="912"/>
      <c r="BG35" s="912"/>
      <c r="BH35" s="912"/>
      <c r="BI35" s="913"/>
      <c r="BJ35" s="253"/>
      <c r="BK35" s="253"/>
      <c r="BL35" s="253"/>
      <c r="BM35" s="253"/>
      <c r="BN35" s="253"/>
      <c r="BO35" s="266"/>
      <c r="BP35" s="266"/>
      <c r="BQ35" s="263">
        <v>29</v>
      </c>
      <c r="BR35" s="264"/>
      <c r="BS35" s="852" t="s">
        <v>626</v>
      </c>
      <c r="BT35" s="853"/>
      <c r="BU35" s="853"/>
      <c r="BV35" s="853"/>
      <c r="BW35" s="853"/>
      <c r="BX35" s="853"/>
      <c r="BY35" s="853"/>
      <c r="BZ35" s="853"/>
      <c r="CA35" s="853"/>
      <c r="CB35" s="853"/>
      <c r="CC35" s="853"/>
      <c r="CD35" s="853"/>
      <c r="CE35" s="853"/>
      <c r="CF35" s="853"/>
      <c r="CG35" s="854"/>
      <c r="CH35" s="865">
        <v>326</v>
      </c>
      <c r="CI35" s="866"/>
      <c r="CJ35" s="866"/>
      <c r="CK35" s="866"/>
      <c r="CL35" s="867"/>
      <c r="CM35" s="865">
        <v>4711</v>
      </c>
      <c r="CN35" s="866"/>
      <c r="CO35" s="866"/>
      <c r="CP35" s="866"/>
      <c r="CQ35" s="867"/>
      <c r="CR35" s="865">
        <v>6400</v>
      </c>
      <c r="CS35" s="866"/>
      <c r="CT35" s="866"/>
      <c r="CU35" s="866"/>
      <c r="CV35" s="867"/>
      <c r="CW35" s="865">
        <v>0</v>
      </c>
      <c r="CX35" s="866"/>
      <c r="CY35" s="866"/>
      <c r="CZ35" s="866"/>
      <c r="DA35" s="867"/>
      <c r="DB35" s="865">
        <v>7227</v>
      </c>
      <c r="DC35" s="866"/>
      <c r="DD35" s="866"/>
      <c r="DE35" s="866"/>
      <c r="DF35" s="867"/>
      <c r="DG35" s="865">
        <v>0</v>
      </c>
      <c r="DH35" s="866"/>
      <c r="DI35" s="866"/>
      <c r="DJ35" s="866"/>
      <c r="DK35" s="867"/>
      <c r="DL35" s="865">
        <v>800</v>
      </c>
      <c r="DM35" s="866"/>
      <c r="DN35" s="866"/>
      <c r="DO35" s="866"/>
      <c r="DP35" s="867"/>
      <c r="DQ35" s="865">
        <v>80</v>
      </c>
      <c r="DR35" s="866"/>
      <c r="DS35" s="866"/>
      <c r="DT35" s="866"/>
      <c r="DU35" s="867"/>
      <c r="DV35" s="868"/>
      <c r="DW35" s="869"/>
      <c r="DX35" s="869"/>
      <c r="DY35" s="869"/>
      <c r="DZ35" s="870"/>
      <c r="EA35" s="247"/>
    </row>
    <row r="36" spans="1:131" s="248" customFormat="1" ht="26.25" customHeight="1" x14ac:dyDescent="0.2">
      <c r="A36" s="267">
        <v>9</v>
      </c>
      <c r="B36" s="839" t="s">
        <v>415</v>
      </c>
      <c r="C36" s="840"/>
      <c r="D36" s="840"/>
      <c r="E36" s="840"/>
      <c r="F36" s="840"/>
      <c r="G36" s="840"/>
      <c r="H36" s="840"/>
      <c r="I36" s="840"/>
      <c r="J36" s="840"/>
      <c r="K36" s="840"/>
      <c r="L36" s="840"/>
      <c r="M36" s="840"/>
      <c r="N36" s="840"/>
      <c r="O36" s="840"/>
      <c r="P36" s="841"/>
      <c r="Q36" s="842">
        <v>128729</v>
      </c>
      <c r="R36" s="843"/>
      <c r="S36" s="843"/>
      <c r="T36" s="843"/>
      <c r="U36" s="843"/>
      <c r="V36" s="843">
        <v>112332</v>
      </c>
      <c r="W36" s="843"/>
      <c r="X36" s="843"/>
      <c r="Y36" s="843"/>
      <c r="Z36" s="843"/>
      <c r="AA36" s="843">
        <v>16397</v>
      </c>
      <c r="AB36" s="843"/>
      <c r="AC36" s="843"/>
      <c r="AD36" s="843"/>
      <c r="AE36" s="844"/>
      <c r="AF36" s="845">
        <v>42174</v>
      </c>
      <c r="AG36" s="846"/>
      <c r="AH36" s="846"/>
      <c r="AI36" s="846"/>
      <c r="AJ36" s="847"/>
      <c r="AK36" s="914">
        <v>43019</v>
      </c>
      <c r="AL36" s="915"/>
      <c r="AM36" s="915"/>
      <c r="AN36" s="915"/>
      <c r="AO36" s="915"/>
      <c r="AP36" s="915">
        <v>666750</v>
      </c>
      <c r="AQ36" s="915"/>
      <c r="AR36" s="915"/>
      <c r="AS36" s="915"/>
      <c r="AT36" s="915"/>
      <c r="AU36" s="915">
        <v>361379</v>
      </c>
      <c r="AV36" s="915"/>
      <c r="AW36" s="915"/>
      <c r="AX36" s="915"/>
      <c r="AY36" s="915"/>
      <c r="AZ36" s="916" t="s">
        <v>527</v>
      </c>
      <c r="BA36" s="916"/>
      <c r="BB36" s="916"/>
      <c r="BC36" s="916"/>
      <c r="BD36" s="916"/>
      <c r="BE36" s="912" t="s">
        <v>411</v>
      </c>
      <c r="BF36" s="912"/>
      <c r="BG36" s="912"/>
      <c r="BH36" s="912"/>
      <c r="BI36" s="913"/>
      <c r="BJ36" s="253"/>
      <c r="BK36" s="253"/>
      <c r="BL36" s="253"/>
      <c r="BM36" s="253"/>
      <c r="BN36" s="253"/>
      <c r="BO36" s="266"/>
      <c r="BP36" s="266"/>
      <c r="BQ36" s="263">
        <v>30</v>
      </c>
      <c r="BR36" s="264"/>
      <c r="BS36" s="852" t="s">
        <v>627</v>
      </c>
      <c r="BT36" s="853"/>
      <c r="BU36" s="853"/>
      <c r="BV36" s="853"/>
      <c r="BW36" s="853"/>
      <c r="BX36" s="853"/>
      <c r="BY36" s="853"/>
      <c r="BZ36" s="853"/>
      <c r="CA36" s="853"/>
      <c r="CB36" s="853"/>
      <c r="CC36" s="853"/>
      <c r="CD36" s="853"/>
      <c r="CE36" s="853"/>
      <c r="CF36" s="853"/>
      <c r="CG36" s="854"/>
      <c r="CH36" s="865">
        <v>415</v>
      </c>
      <c r="CI36" s="866"/>
      <c r="CJ36" s="866"/>
      <c r="CK36" s="866"/>
      <c r="CL36" s="867"/>
      <c r="CM36" s="865">
        <v>1782</v>
      </c>
      <c r="CN36" s="866"/>
      <c r="CO36" s="866"/>
      <c r="CP36" s="866"/>
      <c r="CQ36" s="867"/>
      <c r="CR36" s="865">
        <v>50</v>
      </c>
      <c r="CS36" s="866"/>
      <c r="CT36" s="866"/>
      <c r="CU36" s="866"/>
      <c r="CV36" s="867"/>
      <c r="CW36" s="865">
        <v>5000</v>
      </c>
      <c r="CX36" s="866"/>
      <c r="CY36" s="866"/>
      <c r="CZ36" s="866"/>
      <c r="DA36" s="867"/>
      <c r="DB36" s="865">
        <v>40000</v>
      </c>
      <c r="DC36" s="866"/>
      <c r="DD36" s="866"/>
      <c r="DE36" s="866"/>
      <c r="DF36" s="867"/>
      <c r="DG36" s="865">
        <v>0</v>
      </c>
      <c r="DH36" s="866"/>
      <c r="DI36" s="866"/>
      <c r="DJ36" s="866"/>
      <c r="DK36" s="867"/>
      <c r="DL36" s="865">
        <v>32666</v>
      </c>
      <c r="DM36" s="866"/>
      <c r="DN36" s="866"/>
      <c r="DO36" s="866"/>
      <c r="DP36" s="867"/>
      <c r="DQ36" s="865">
        <v>29399</v>
      </c>
      <c r="DR36" s="866"/>
      <c r="DS36" s="866"/>
      <c r="DT36" s="866"/>
      <c r="DU36" s="867"/>
      <c r="DV36" s="868"/>
      <c r="DW36" s="869"/>
      <c r="DX36" s="869"/>
      <c r="DY36" s="869"/>
      <c r="DZ36" s="870"/>
      <c r="EA36" s="247"/>
    </row>
    <row r="37" spans="1:131" s="248" customFormat="1" ht="26.25" customHeight="1" x14ac:dyDescent="0.2">
      <c r="A37" s="267">
        <v>10</v>
      </c>
      <c r="B37" s="839" t="s">
        <v>416</v>
      </c>
      <c r="C37" s="840"/>
      <c r="D37" s="840"/>
      <c r="E37" s="840"/>
      <c r="F37" s="840"/>
      <c r="G37" s="840"/>
      <c r="H37" s="840"/>
      <c r="I37" s="840"/>
      <c r="J37" s="840"/>
      <c r="K37" s="840"/>
      <c r="L37" s="840"/>
      <c r="M37" s="840"/>
      <c r="N37" s="840"/>
      <c r="O37" s="840"/>
      <c r="P37" s="841"/>
      <c r="Q37" s="842">
        <v>34009</v>
      </c>
      <c r="R37" s="843"/>
      <c r="S37" s="843"/>
      <c r="T37" s="843"/>
      <c r="U37" s="843"/>
      <c r="V37" s="843">
        <v>34178</v>
      </c>
      <c r="W37" s="843"/>
      <c r="X37" s="843"/>
      <c r="Y37" s="843"/>
      <c r="Z37" s="843"/>
      <c r="AA37" s="843">
        <v>-169</v>
      </c>
      <c r="AB37" s="843"/>
      <c r="AC37" s="843"/>
      <c r="AD37" s="843"/>
      <c r="AE37" s="844"/>
      <c r="AF37" s="845">
        <v>2435</v>
      </c>
      <c r="AG37" s="846"/>
      <c r="AH37" s="846"/>
      <c r="AI37" s="846"/>
      <c r="AJ37" s="847"/>
      <c r="AK37" s="914">
        <v>6683</v>
      </c>
      <c r="AL37" s="915"/>
      <c r="AM37" s="915"/>
      <c r="AN37" s="915"/>
      <c r="AO37" s="915"/>
      <c r="AP37" s="915">
        <v>81343</v>
      </c>
      <c r="AQ37" s="915"/>
      <c r="AR37" s="915"/>
      <c r="AS37" s="915"/>
      <c r="AT37" s="915"/>
      <c r="AU37" s="915">
        <v>51002</v>
      </c>
      <c r="AV37" s="915"/>
      <c r="AW37" s="915"/>
      <c r="AX37" s="915"/>
      <c r="AY37" s="915"/>
      <c r="AZ37" s="916" t="s">
        <v>527</v>
      </c>
      <c r="BA37" s="916"/>
      <c r="BB37" s="916"/>
      <c r="BC37" s="916"/>
      <c r="BD37" s="916"/>
      <c r="BE37" s="912" t="s">
        <v>411</v>
      </c>
      <c r="BF37" s="912"/>
      <c r="BG37" s="912"/>
      <c r="BH37" s="912"/>
      <c r="BI37" s="913"/>
      <c r="BJ37" s="253"/>
      <c r="BK37" s="253"/>
      <c r="BL37" s="253"/>
      <c r="BM37" s="253"/>
      <c r="BN37" s="253"/>
      <c r="BO37" s="266"/>
      <c r="BP37" s="266"/>
      <c r="BQ37" s="263">
        <v>31</v>
      </c>
      <c r="BR37" s="264"/>
      <c r="BS37" s="852" t="s">
        <v>628</v>
      </c>
      <c r="BT37" s="853"/>
      <c r="BU37" s="853"/>
      <c r="BV37" s="853"/>
      <c r="BW37" s="853"/>
      <c r="BX37" s="853"/>
      <c r="BY37" s="853"/>
      <c r="BZ37" s="853"/>
      <c r="CA37" s="853"/>
      <c r="CB37" s="853"/>
      <c r="CC37" s="853"/>
      <c r="CD37" s="853"/>
      <c r="CE37" s="853"/>
      <c r="CF37" s="853"/>
      <c r="CG37" s="854"/>
      <c r="CH37" s="865">
        <v>500</v>
      </c>
      <c r="CI37" s="866"/>
      <c r="CJ37" s="866"/>
      <c r="CK37" s="866"/>
      <c r="CL37" s="867"/>
      <c r="CM37" s="865">
        <v>6527</v>
      </c>
      <c r="CN37" s="866"/>
      <c r="CO37" s="866"/>
      <c r="CP37" s="866"/>
      <c r="CQ37" s="867"/>
      <c r="CR37" s="865">
        <v>3510</v>
      </c>
      <c r="CS37" s="866"/>
      <c r="CT37" s="866"/>
      <c r="CU37" s="866"/>
      <c r="CV37" s="867"/>
      <c r="CW37" s="865">
        <v>0</v>
      </c>
      <c r="CX37" s="866"/>
      <c r="CY37" s="866"/>
      <c r="CZ37" s="866"/>
      <c r="DA37" s="867"/>
      <c r="DB37" s="865">
        <v>0</v>
      </c>
      <c r="DC37" s="866"/>
      <c r="DD37" s="866"/>
      <c r="DE37" s="866"/>
      <c r="DF37" s="867"/>
      <c r="DG37" s="865">
        <v>0</v>
      </c>
      <c r="DH37" s="866"/>
      <c r="DI37" s="866"/>
      <c r="DJ37" s="866"/>
      <c r="DK37" s="867"/>
      <c r="DL37" s="865">
        <v>1351</v>
      </c>
      <c r="DM37" s="866"/>
      <c r="DN37" s="866"/>
      <c r="DO37" s="866"/>
      <c r="DP37" s="867"/>
      <c r="DQ37" s="865">
        <v>135</v>
      </c>
      <c r="DR37" s="866"/>
      <c r="DS37" s="866"/>
      <c r="DT37" s="866"/>
      <c r="DU37" s="867"/>
      <c r="DV37" s="868"/>
      <c r="DW37" s="869"/>
      <c r="DX37" s="869"/>
      <c r="DY37" s="869"/>
      <c r="DZ37" s="870"/>
      <c r="EA37" s="247"/>
    </row>
    <row r="38" spans="1:131" s="248" customFormat="1" ht="26.25" customHeight="1" x14ac:dyDescent="0.2">
      <c r="A38" s="267">
        <v>11</v>
      </c>
      <c r="B38" s="839" t="s">
        <v>417</v>
      </c>
      <c r="C38" s="840"/>
      <c r="D38" s="840"/>
      <c r="E38" s="840"/>
      <c r="F38" s="840"/>
      <c r="G38" s="840"/>
      <c r="H38" s="840"/>
      <c r="I38" s="840"/>
      <c r="J38" s="840"/>
      <c r="K38" s="840"/>
      <c r="L38" s="840"/>
      <c r="M38" s="840"/>
      <c r="N38" s="840"/>
      <c r="O38" s="840"/>
      <c r="P38" s="841"/>
      <c r="Q38" s="842">
        <v>16486</v>
      </c>
      <c r="R38" s="843"/>
      <c r="S38" s="843"/>
      <c r="T38" s="843"/>
      <c r="U38" s="843"/>
      <c r="V38" s="843">
        <v>15818</v>
      </c>
      <c r="W38" s="843"/>
      <c r="X38" s="843"/>
      <c r="Y38" s="843"/>
      <c r="Z38" s="843"/>
      <c r="AA38" s="843">
        <v>668</v>
      </c>
      <c r="AB38" s="843"/>
      <c r="AC38" s="843"/>
      <c r="AD38" s="843"/>
      <c r="AE38" s="844"/>
      <c r="AF38" s="845" t="s">
        <v>128</v>
      </c>
      <c r="AG38" s="846"/>
      <c r="AH38" s="846"/>
      <c r="AI38" s="846"/>
      <c r="AJ38" s="847"/>
      <c r="AK38" s="914">
        <v>459</v>
      </c>
      <c r="AL38" s="915"/>
      <c r="AM38" s="915"/>
      <c r="AN38" s="915"/>
      <c r="AO38" s="915"/>
      <c r="AP38" s="915">
        <v>164885</v>
      </c>
      <c r="AQ38" s="915"/>
      <c r="AR38" s="915"/>
      <c r="AS38" s="915"/>
      <c r="AT38" s="915"/>
      <c r="AU38" s="915">
        <v>15798</v>
      </c>
      <c r="AV38" s="915"/>
      <c r="AW38" s="915"/>
      <c r="AX38" s="915"/>
      <c r="AY38" s="915"/>
      <c r="AZ38" s="916" t="s">
        <v>527</v>
      </c>
      <c r="BA38" s="916"/>
      <c r="BB38" s="916"/>
      <c r="BC38" s="916"/>
      <c r="BD38" s="916"/>
      <c r="BE38" s="912" t="s">
        <v>411</v>
      </c>
      <c r="BF38" s="912"/>
      <c r="BG38" s="912"/>
      <c r="BH38" s="912"/>
      <c r="BI38" s="913"/>
      <c r="BJ38" s="253"/>
      <c r="BK38" s="253"/>
      <c r="BL38" s="253"/>
      <c r="BM38" s="253"/>
      <c r="BN38" s="253"/>
      <c r="BO38" s="266"/>
      <c r="BP38" s="266"/>
      <c r="BQ38" s="263">
        <v>32</v>
      </c>
      <c r="BR38" s="264"/>
      <c r="BS38" s="852" t="s">
        <v>629</v>
      </c>
      <c r="BT38" s="853"/>
      <c r="BU38" s="853"/>
      <c r="BV38" s="853"/>
      <c r="BW38" s="853"/>
      <c r="BX38" s="853"/>
      <c r="BY38" s="853"/>
      <c r="BZ38" s="853"/>
      <c r="CA38" s="853"/>
      <c r="CB38" s="853"/>
      <c r="CC38" s="853"/>
      <c r="CD38" s="853"/>
      <c r="CE38" s="853"/>
      <c r="CF38" s="853"/>
      <c r="CG38" s="854"/>
      <c r="CH38" s="865">
        <v>1045</v>
      </c>
      <c r="CI38" s="866"/>
      <c r="CJ38" s="866"/>
      <c r="CK38" s="866"/>
      <c r="CL38" s="867"/>
      <c r="CM38" s="865">
        <v>29073</v>
      </c>
      <c r="CN38" s="866"/>
      <c r="CO38" s="866"/>
      <c r="CP38" s="866"/>
      <c r="CQ38" s="867"/>
      <c r="CR38" s="865">
        <v>28292</v>
      </c>
      <c r="CS38" s="866"/>
      <c r="CT38" s="866"/>
      <c r="CU38" s="866"/>
      <c r="CV38" s="867"/>
      <c r="CW38" s="865">
        <v>0</v>
      </c>
      <c r="CX38" s="866"/>
      <c r="CY38" s="866"/>
      <c r="CZ38" s="866"/>
      <c r="DA38" s="867"/>
      <c r="DB38" s="865">
        <v>14743</v>
      </c>
      <c r="DC38" s="866"/>
      <c r="DD38" s="866"/>
      <c r="DE38" s="866"/>
      <c r="DF38" s="867"/>
      <c r="DG38" s="865">
        <v>0</v>
      </c>
      <c r="DH38" s="866"/>
      <c r="DI38" s="866"/>
      <c r="DJ38" s="866"/>
      <c r="DK38" s="867"/>
      <c r="DL38" s="865">
        <v>0</v>
      </c>
      <c r="DM38" s="866"/>
      <c r="DN38" s="866"/>
      <c r="DO38" s="866"/>
      <c r="DP38" s="867"/>
      <c r="DQ38" s="865">
        <v>0</v>
      </c>
      <c r="DR38" s="866"/>
      <c r="DS38" s="866"/>
      <c r="DT38" s="866"/>
      <c r="DU38" s="867"/>
      <c r="DV38" s="868"/>
      <c r="DW38" s="869"/>
      <c r="DX38" s="869"/>
      <c r="DY38" s="869"/>
      <c r="DZ38" s="870"/>
      <c r="EA38" s="247"/>
    </row>
    <row r="39" spans="1:131" s="248" customFormat="1" ht="26.25" customHeight="1" x14ac:dyDescent="0.2">
      <c r="A39" s="267">
        <v>12</v>
      </c>
      <c r="B39" s="839" t="s">
        <v>418</v>
      </c>
      <c r="C39" s="840"/>
      <c r="D39" s="840"/>
      <c r="E39" s="840"/>
      <c r="F39" s="840"/>
      <c r="G39" s="840"/>
      <c r="H39" s="840"/>
      <c r="I39" s="840"/>
      <c r="J39" s="840"/>
      <c r="K39" s="840"/>
      <c r="L39" s="840"/>
      <c r="M39" s="840"/>
      <c r="N39" s="840"/>
      <c r="O39" s="840"/>
      <c r="P39" s="841"/>
      <c r="Q39" s="842">
        <v>15672</v>
      </c>
      <c r="R39" s="843"/>
      <c r="S39" s="843"/>
      <c r="T39" s="843"/>
      <c r="U39" s="843"/>
      <c r="V39" s="843">
        <v>10778</v>
      </c>
      <c r="W39" s="843"/>
      <c r="X39" s="843"/>
      <c r="Y39" s="843"/>
      <c r="Z39" s="843"/>
      <c r="AA39" s="843">
        <v>4894</v>
      </c>
      <c r="AB39" s="843"/>
      <c r="AC39" s="843"/>
      <c r="AD39" s="843"/>
      <c r="AE39" s="844"/>
      <c r="AF39" s="845" t="s">
        <v>128</v>
      </c>
      <c r="AG39" s="846"/>
      <c r="AH39" s="846"/>
      <c r="AI39" s="846"/>
      <c r="AJ39" s="847"/>
      <c r="AK39" s="914">
        <v>67</v>
      </c>
      <c r="AL39" s="915"/>
      <c r="AM39" s="915"/>
      <c r="AN39" s="915"/>
      <c r="AO39" s="915"/>
      <c r="AP39" s="915">
        <v>53997</v>
      </c>
      <c r="AQ39" s="915"/>
      <c r="AR39" s="915"/>
      <c r="AS39" s="915"/>
      <c r="AT39" s="915"/>
      <c r="AU39" s="915">
        <v>219</v>
      </c>
      <c r="AV39" s="915"/>
      <c r="AW39" s="915"/>
      <c r="AX39" s="915"/>
      <c r="AY39" s="915"/>
      <c r="AZ39" s="916" t="s">
        <v>527</v>
      </c>
      <c r="BA39" s="916"/>
      <c r="BB39" s="916"/>
      <c r="BC39" s="916"/>
      <c r="BD39" s="916"/>
      <c r="BE39" s="912" t="s">
        <v>419</v>
      </c>
      <c r="BF39" s="912"/>
      <c r="BG39" s="912"/>
      <c r="BH39" s="912"/>
      <c r="BI39" s="913"/>
      <c r="BJ39" s="253"/>
      <c r="BK39" s="253"/>
      <c r="BL39" s="253"/>
      <c r="BM39" s="253"/>
      <c r="BN39" s="253"/>
      <c r="BO39" s="266"/>
      <c r="BP39" s="266"/>
      <c r="BQ39" s="263">
        <v>33</v>
      </c>
      <c r="BR39" s="264"/>
      <c r="BS39" s="852" t="s">
        <v>630</v>
      </c>
      <c r="BT39" s="853"/>
      <c r="BU39" s="853"/>
      <c r="BV39" s="853"/>
      <c r="BW39" s="853"/>
      <c r="BX39" s="853"/>
      <c r="BY39" s="853"/>
      <c r="BZ39" s="853"/>
      <c r="CA39" s="853"/>
      <c r="CB39" s="853"/>
      <c r="CC39" s="853"/>
      <c r="CD39" s="853"/>
      <c r="CE39" s="853"/>
      <c r="CF39" s="853"/>
      <c r="CG39" s="854"/>
      <c r="CH39" s="865">
        <v>-94</v>
      </c>
      <c r="CI39" s="866"/>
      <c r="CJ39" s="866"/>
      <c r="CK39" s="866"/>
      <c r="CL39" s="867"/>
      <c r="CM39" s="865">
        <v>1614</v>
      </c>
      <c r="CN39" s="866"/>
      <c r="CO39" s="866"/>
      <c r="CP39" s="866"/>
      <c r="CQ39" s="867"/>
      <c r="CR39" s="865">
        <v>810</v>
      </c>
      <c r="CS39" s="866"/>
      <c r="CT39" s="866"/>
      <c r="CU39" s="866"/>
      <c r="CV39" s="867"/>
      <c r="CW39" s="865">
        <v>0</v>
      </c>
      <c r="CX39" s="866"/>
      <c r="CY39" s="866"/>
      <c r="CZ39" s="866"/>
      <c r="DA39" s="867"/>
      <c r="DB39" s="865">
        <v>0</v>
      </c>
      <c r="DC39" s="866"/>
      <c r="DD39" s="866"/>
      <c r="DE39" s="866"/>
      <c r="DF39" s="867"/>
      <c r="DG39" s="865">
        <v>0</v>
      </c>
      <c r="DH39" s="866"/>
      <c r="DI39" s="866"/>
      <c r="DJ39" s="866"/>
      <c r="DK39" s="867"/>
      <c r="DL39" s="865">
        <v>0</v>
      </c>
      <c r="DM39" s="866"/>
      <c r="DN39" s="866"/>
      <c r="DO39" s="866"/>
      <c r="DP39" s="867"/>
      <c r="DQ39" s="865">
        <v>0</v>
      </c>
      <c r="DR39" s="866"/>
      <c r="DS39" s="866"/>
      <c r="DT39" s="866"/>
      <c r="DU39" s="867"/>
      <c r="DV39" s="868"/>
      <c r="DW39" s="869"/>
      <c r="DX39" s="869"/>
      <c r="DY39" s="869"/>
      <c r="DZ39" s="870"/>
      <c r="EA39" s="247"/>
    </row>
    <row r="40" spans="1:131" s="248" customFormat="1" ht="26.25" customHeight="1" x14ac:dyDescent="0.2">
      <c r="A40" s="262">
        <v>13</v>
      </c>
      <c r="B40" s="839" t="s">
        <v>420</v>
      </c>
      <c r="C40" s="840"/>
      <c r="D40" s="840"/>
      <c r="E40" s="840"/>
      <c r="F40" s="840"/>
      <c r="G40" s="840"/>
      <c r="H40" s="840"/>
      <c r="I40" s="840"/>
      <c r="J40" s="840"/>
      <c r="K40" s="840"/>
      <c r="L40" s="840"/>
      <c r="M40" s="840"/>
      <c r="N40" s="840"/>
      <c r="O40" s="840"/>
      <c r="P40" s="841"/>
      <c r="Q40" s="842">
        <v>4668</v>
      </c>
      <c r="R40" s="843"/>
      <c r="S40" s="843"/>
      <c r="T40" s="843"/>
      <c r="U40" s="843"/>
      <c r="V40" s="843">
        <v>4189</v>
      </c>
      <c r="W40" s="843"/>
      <c r="X40" s="843"/>
      <c r="Y40" s="843"/>
      <c r="Z40" s="843"/>
      <c r="AA40" s="843">
        <v>479</v>
      </c>
      <c r="AB40" s="843"/>
      <c r="AC40" s="843"/>
      <c r="AD40" s="843"/>
      <c r="AE40" s="844"/>
      <c r="AF40" s="845">
        <v>479</v>
      </c>
      <c r="AG40" s="846"/>
      <c r="AH40" s="846"/>
      <c r="AI40" s="846"/>
      <c r="AJ40" s="847"/>
      <c r="AK40" s="914">
        <v>288</v>
      </c>
      <c r="AL40" s="915"/>
      <c r="AM40" s="915"/>
      <c r="AN40" s="915"/>
      <c r="AO40" s="915"/>
      <c r="AP40" s="915">
        <v>7412</v>
      </c>
      <c r="AQ40" s="915"/>
      <c r="AR40" s="915"/>
      <c r="AS40" s="915"/>
      <c r="AT40" s="915"/>
      <c r="AU40" s="915">
        <v>2706</v>
      </c>
      <c r="AV40" s="915"/>
      <c r="AW40" s="915"/>
      <c r="AX40" s="915"/>
      <c r="AY40" s="915"/>
      <c r="AZ40" s="916" t="s">
        <v>527</v>
      </c>
      <c r="BA40" s="916"/>
      <c r="BB40" s="916"/>
      <c r="BC40" s="916"/>
      <c r="BD40" s="916"/>
      <c r="BE40" s="912" t="s">
        <v>419</v>
      </c>
      <c r="BF40" s="912"/>
      <c r="BG40" s="912"/>
      <c r="BH40" s="912"/>
      <c r="BI40" s="913"/>
      <c r="BJ40" s="253"/>
      <c r="BK40" s="253"/>
      <c r="BL40" s="253"/>
      <c r="BM40" s="253"/>
      <c r="BN40" s="253"/>
      <c r="BO40" s="266"/>
      <c r="BP40" s="266"/>
      <c r="BQ40" s="263">
        <v>34</v>
      </c>
      <c r="BR40" s="264"/>
      <c r="BS40" s="852" t="s">
        <v>631</v>
      </c>
      <c r="BT40" s="853"/>
      <c r="BU40" s="853"/>
      <c r="BV40" s="853"/>
      <c r="BW40" s="853"/>
      <c r="BX40" s="853"/>
      <c r="BY40" s="853"/>
      <c r="BZ40" s="853"/>
      <c r="CA40" s="853"/>
      <c r="CB40" s="853"/>
      <c r="CC40" s="853"/>
      <c r="CD40" s="853"/>
      <c r="CE40" s="853"/>
      <c r="CF40" s="853"/>
      <c r="CG40" s="854"/>
      <c r="CH40" s="865">
        <v>166</v>
      </c>
      <c r="CI40" s="866"/>
      <c r="CJ40" s="866"/>
      <c r="CK40" s="866"/>
      <c r="CL40" s="867"/>
      <c r="CM40" s="865">
        <v>5514</v>
      </c>
      <c r="CN40" s="866"/>
      <c r="CO40" s="866"/>
      <c r="CP40" s="866"/>
      <c r="CQ40" s="867"/>
      <c r="CR40" s="865">
        <v>2040</v>
      </c>
      <c r="CS40" s="866"/>
      <c r="CT40" s="866"/>
      <c r="CU40" s="866"/>
      <c r="CV40" s="867"/>
      <c r="CW40" s="865">
        <v>0</v>
      </c>
      <c r="CX40" s="866"/>
      <c r="CY40" s="866"/>
      <c r="CZ40" s="866"/>
      <c r="DA40" s="867"/>
      <c r="DB40" s="865">
        <v>0</v>
      </c>
      <c r="DC40" s="866"/>
      <c r="DD40" s="866"/>
      <c r="DE40" s="866"/>
      <c r="DF40" s="867"/>
      <c r="DG40" s="865">
        <v>0</v>
      </c>
      <c r="DH40" s="866"/>
      <c r="DI40" s="866"/>
      <c r="DJ40" s="866"/>
      <c r="DK40" s="867"/>
      <c r="DL40" s="865">
        <v>0</v>
      </c>
      <c r="DM40" s="866"/>
      <c r="DN40" s="866"/>
      <c r="DO40" s="866"/>
      <c r="DP40" s="867"/>
      <c r="DQ40" s="865">
        <v>0</v>
      </c>
      <c r="DR40" s="866"/>
      <c r="DS40" s="866"/>
      <c r="DT40" s="866"/>
      <c r="DU40" s="867"/>
      <c r="DV40" s="868"/>
      <c r="DW40" s="869"/>
      <c r="DX40" s="869"/>
      <c r="DY40" s="869"/>
      <c r="DZ40" s="870"/>
      <c r="EA40" s="247"/>
    </row>
    <row r="41" spans="1:131" s="248" customFormat="1" ht="26.25" customHeight="1" x14ac:dyDescent="0.2">
      <c r="A41" s="262">
        <v>14</v>
      </c>
      <c r="B41" s="839" t="s">
        <v>421</v>
      </c>
      <c r="C41" s="840"/>
      <c r="D41" s="840"/>
      <c r="E41" s="840"/>
      <c r="F41" s="840"/>
      <c r="G41" s="840"/>
      <c r="H41" s="840"/>
      <c r="I41" s="840"/>
      <c r="J41" s="840"/>
      <c r="K41" s="840"/>
      <c r="L41" s="840"/>
      <c r="M41" s="840"/>
      <c r="N41" s="840"/>
      <c r="O41" s="840"/>
      <c r="P41" s="841"/>
      <c r="Q41" s="842">
        <v>3907</v>
      </c>
      <c r="R41" s="843"/>
      <c r="S41" s="843"/>
      <c r="T41" s="843"/>
      <c r="U41" s="843"/>
      <c r="V41" s="843">
        <v>3891</v>
      </c>
      <c r="W41" s="843"/>
      <c r="X41" s="843"/>
      <c r="Y41" s="843"/>
      <c r="Z41" s="843"/>
      <c r="AA41" s="843">
        <v>16</v>
      </c>
      <c r="AB41" s="843"/>
      <c r="AC41" s="843"/>
      <c r="AD41" s="843"/>
      <c r="AE41" s="844"/>
      <c r="AF41" s="845">
        <v>16</v>
      </c>
      <c r="AG41" s="846"/>
      <c r="AH41" s="846"/>
      <c r="AI41" s="846"/>
      <c r="AJ41" s="847"/>
      <c r="AK41" s="914">
        <v>2347</v>
      </c>
      <c r="AL41" s="915"/>
      <c r="AM41" s="915"/>
      <c r="AN41" s="915"/>
      <c r="AO41" s="915"/>
      <c r="AP41" s="915">
        <v>3437</v>
      </c>
      <c r="AQ41" s="915"/>
      <c r="AR41" s="915"/>
      <c r="AS41" s="915"/>
      <c r="AT41" s="915"/>
      <c r="AU41" s="915">
        <v>2447</v>
      </c>
      <c r="AV41" s="915"/>
      <c r="AW41" s="915"/>
      <c r="AX41" s="915"/>
      <c r="AY41" s="915"/>
      <c r="AZ41" s="916" t="s">
        <v>527</v>
      </c>
      <c r="BA41" s="916"/>
      <c r="BB41" s="916"/>
      <c r="BC41" s="916"/>
      <c r="BD41" s="916"/>
      <c r="BE41" s="912" t="s">
        <v>419</v>
      </c>
      <c r="BF41" s="912"/>
      <c r="BG41" s="912"/>
      <c r="BH41" s="912"/>
      <c r="BI41" s="913"/>
      <c r="BJ41" s="253"/>
      <c r="BK41" s="253"/>
      <c r="BL41" s="253"/>
      <c r="BM41" s="253"/>
      <c r="BN41" s="253"/>
      <c r="BO41" s="266"/>
      <c r="BP41" s="266"/>
      <c r="BQ41" s="263">
        <v>35</v>
      </c>
      <c r="BR41" s="264"/>
      <c r="BS41" s="852" t="s">
        <v>632</v>
      </c>
      <c r="BT41" s="853"/>
      <c r="BU41" s="853"/>
      <c r="BV41" s="853"/>
      <c r="BW41" s="853"/>
      <c r="BX41" s="853"/>
      <c r="BY41" s="853"/>
      <c r="BZ41" s="853"/>
      <c r="CA41" s="853"/>
      <c r="CB41" s="853"/>
      <c r="CC41" s="853"/>
      <c r="CD41" s="853"/>
      <c r="CE41" s="853"/>
      <c r="CF41" s="853"/>
      <c r="CG41" s="854"/>
      <c r="CH41" s="865">
        <v>50</v>
      </c>
      <c r="CI41" s="866"/>
      <c r="CJ41" s="866"/>
      <c r="CK41" s="866"/>
      <c r="CL41" s="867"/>
      <c r="CM41" s="865">
        <v>320</v>
      </c>
      <c r="CN41" s="866"/>
      <c r="CO41" s="866"/>
      <c r="CP41" s="866"/>
      <c r="CQ41" s="867"/>
      <c r="CR41" s="865">
        <v>100</v>
      </c>
      <c r="CS41" s="866"/>
      <c r="CT41" s="866"/>
      <c r="CU41" s="866"/>
      <c r="CV41" s="867"/>
      <c r="CW41" s="865">
        <v>0</v>
      </c>
      <c r="CX41" s="866"/>
      <c r="CY41" s="866"/>
      <c r="CZ41" s="866"/>
      <c r="DA41" s="867"/>
      <c r="DB41" s="865">
        <v>0</v>
      </c>
      <c r="DC41" s="866"/>
      <c r="DD41" s="866"/>
      <c r="DE41" s="866"/>
      <c r="DF41" s="867"/>
      <c r="DG41" s="865">
        <v>0</v>
      </c>
      <c r="DH41" s="866"/>
      <c r="DI41" s="866"/>
      <c r="DJ41" s="866"/>
      <c r="DK41" s="867"/>
      <c r="DL41" s="865">
        <v>0</v>
      </c>
      <c r="DM41" s="866"/>
      <c r="DN41" s="866"/>
      <c r="DO41" s="866"/>
      <c r="DP41" s="867"/>
      <c r="DQ41" s="865">
        <v>0</v>
      </c>
      <c r="DR41" s="866"/>
      <c r="DS41" s="866"/>
      <c r="DT41" s="866"/>
      <c r="DU41" s="867"/>
      <c r="DV41" s="868"/>
      <c r="DW41" s="869"/>
      <c r="DX41" s="869"/>
      <c r="DY41" s="869"/>
      <c r="DZ41" s="870"/>
      <c r="EA41" s="247"/>
    </row>
    <row r="42" spans="1:131" s="248" customFormat="1" ht="26.25" customHeight="1" x14ac:dyDescent="0.2">
      <c r="A42" s="262">
        <v>15</v>
      </c>
      <c r="B42" s="839" t="s">
        <v>422</v>
      </c>
      <c r="C42" s="840"/>
      <c r="D42" s="840"/>
      <c r="E42" s="840"/>
      <c r="F42" s="840"/>
      <c r="G42" s="840"/>
      <c r="H42" s="840"/>
      <c r="I42" s="840"/>
      <c r="J42" s="840"/>
      <c r="K42" s="840"/>
      <c r="L42" s="840"/>
      <c r="M42" s="840"/>
      <c r="N42" s="840"/>
      <c r="O42" s="840"/>
      <c r="P42" s="841"/>
      <c r="Q42" s="842">
        <v>125</v>
      </c>
      <c r="R42" s="843"/>
      <c r="S42" s="843"/>
      <c r="T42" s="843"/>
      <c r="U42" s="843"/>
      <c r="V42" s="843">
        <v>32</v>
      </c>
      <c r="W42" s="843"/>
      <c r="X42" s="843"/>
      <c r="Y42" s="843"/>
      <c r="Z42" s="843"/>
      <c r="AA42" s="843">
        <v>93</v>
      </c>
      <c r="AB42" s="843"/>
      <c r="AC42" s="843"/>
      <c r="AD42" s="843"/>
      <c r="AE42" s="844"/>
      <c r="AF42" s="845">
        <v>93</v>
      </c>
      <c r="AG42" s="846"/>
      <c r="AH42" s="846"/>
      <c r="AI42" s="846"/>
      <c r="AJ42" s="847"/>
      <c r="AK42" s="914" t="s">
        <v>527</v>
      </c>
      <c r="AL42" s="915"/>
      <c r="AM42" s="915"/>
      <c r="AN42" s="915"/>
      <c r="AO42" s="915"/>
      <c r="AP42" s="915" t="s">
        <v>527</v>
      </c>
      <c r="AQ42" s="915"/>
      <c r="AR42" s="915"/>
      <c r="AS42" s="915"/>
      <c r="AT42" s="915"/>
      <c r="AU42" s="915">
        <v>0</v>
      </c>
      <c r="AV42" s="915"/>
      <c r="AW42" s="915"/>
      <c r="AX42" s="915"/>
      <c r="AY42" s="915"/>
      <c r="AZ42" s="916" t="s">
        <v>527</v>
      </c>
      <c r="BA42" s="916"/>
      <c r="BB42" s="916"/>
      <c r="BC42" s="916"/>
      <c r="BD42" s="916"/>
      <c r="BE42" s="912" t="s">
        <v>419</v>
      </c>
      <c r="BF42" s="912"/>
      <c r="BG42" s="912"/>
      <c r="BH42" s="912"/>
      <c r="BI42" s="913"/>
      <c r="BJ42" s="253"/>
      <c r="BK42" s="253"/>
      <c r="BL42" s="253"/>
      <c r="BM42" s="253"/>
      <c r="BN42" s="253"/>
      <c r="BO42" s="266"/>
      <c r="BP42" s="266"/>
      <c r="BQ42" s="263">
        <v>36</v>
      </c>
      <c r="BR42" s="264"/>
      <c r="BS42" s="852" t="s">
        <v>633</v>
      </c>
      <c r="BT42" s="853"/>
      <c r="BU42" s="853"/>
      <c r="BV42" s="853"/>
      <c r="BW42" s="853"/>
      <c r="BX42" s="853"/>
      <c r="BY42" s="853"/>
      <c r="BZ42" s="853"/>
      <c r="CA42" s="853"/>
      <c r="CB42" s="853"/>
      <c r="CC42" s="853"/>
      <c r="CD42" s="853"/>
      <c r="CE42" s="853"/>
      <c r="CF42" s="853"/>
      <c r="CG42" s="854"/>
      <c r="CH42" s="865">
        <v>121</v>
      </c>
      <c r="CI42" s="866"/>
      <c r="CJ42" s="866"/>
      <c r="CK42" s="866"/>
      <c r="CL42" s="867"/>
      <c r="CM42" s="865">
        <v>1200</v>
      </c>
      <c r="CN42" s="866"/>
      <c r="CO42" s="866"/>
      <c r="CP42" s="866"/>
      <c r="CQ42" s="867"/>
      <c r="CR42" s="865">
        <v>90</v>
      </c>
      <c r="CS42" s="866"/>
      <c r="CT42" s="866"/>
      <c r="CU42" s="866"/>
      <c r="CV42" s="867"/>
      <c r="CW42" s="865">
        <v>0</v>
      </c>
      <c r="CX42" s="866"/>
      <c r="CY42" s="866"/>
      <c r="CZ42" s="866"/>
      <c r="DA42" s="867"/>
      <c r="DB42" s="865">
        <v>0</v>
      </c>
      <c r="DC42" s="866"/>
      <c r="DD42" s="866"/>
      <c r="DE42" s="866"/>
      <c r="DF42" s="867"/>
      <c r="DG42" s="865">
        <v>0</v>
      </c>
      <c r="DH42" s="866"/>
      <c r="DI42" s="866"/>
      <c r="DJ42" s="866"/>
      <c r="DK42" s="867"/>
      <c r="DL42" s="865">
        <v>0</v>
      </c>
      <c r="DM42" s="866"/>
      <c r="DN42" s="866"/>
      <c r="DO42" s="866"/>
      <c r="DP42" s="867"/>
      <c r="DQ42" s="865">
        <v>0</v>
      </c>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t="s">
        <v>634</v>
      </c>
      <c r="BT43" s="853"/>
      <c r="BU43" s="853"/>
      <c r="BV43" s="853"/>
      <c r="BW43" s="853"/>
      <c r="BX43" s="853"/>
      <c r="BY43" s="853"/>
      <c r="BZ43" s="853"/>
      <c r="CA43" s="853"/>
      <c r="CB43" s="853"/>
      <c r="CC43" s="853"/>
      <c r="CD43" s="853"/>
      <c r="CE43" s="853"/>
      <c r="CF43" s="853"/>
      <c r="CG43" s="854"/>
      <c r="CH43" s="865">
        <v>70</v>
      </c>
      <c r="CI43" s="866"/>
      <c r="CJ43" s="866"/>
      <c r="CK43" s="866"/>
      <c r="CL43" s="867"/>
      <c r="CM43" s="865">
        <v>171</v>
      </c>
      <c r="CN43" s="866"/>
      <c r="CO43" s="866"/>
      <c r="CP43" s="866"/>
      <c r="CQ43" s="867"/>
      <c r="CR43" s="865">
        <v>100</v>
      </c>
      <c r="CS43" s="866"/>
      <c r="CT43" s="866"/>
      <c r="CU43" s="866"/>
      <c r="CV43" s="867"/>
      <c r="CW43" s="865">
        <v>0</v>
      </c>
      <c r="CX43" s="866"/>
      <c r="CY43" s="866"/>
      <c r="CZ43" s="866"/>
      <c r="DA43" s="867"/>
      <c r="DB43" s="865">
        <v>0</v>
      </c>
      <c r="DC43" s="866"/>
      <c r="DD43" s="866"/>
      <c r="DE43" s="866"/>
      <c r="DF43" s="867"/>
      <c r="DG43" s="865">
        <v>0</v>
      </c>
      <c r="DH43" s="866"/>
      <c r="DI43" s="866"/>
      <c r="DJ43" s="866"/>
      <c r="DK43" s="867"/>
      <c r="DL43" s="865">
        <v>0</v>
      </c>
      <c r="DM43" s="866"/>
      <c r="DN43" s="866"/>
      <c r="DO43" s="866"/>
      <c r="DP43" s="867"/>
      <c r="DQ43" s="865">
        <v>0</v>
      </c>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t="s">
        <v>635</v>
      </c>
      <c r="BT44" s="853"/>
      <c r="BU44" s="853"/>
      <c r="BV44" s="853"/>
      <c r="BW44" s="853"/>
      <c r="BX44" s="853"/>
      <c r="BY44" s="853"/>
      <c r="BZ44" s="853"/>
      <c r="CA44" s="853"/>
      <c r="CB44" s="853"/>
      <c r="CC44" s="853"/>
      <c r="CD44" s="853"/>
      <c r="CE44" s="853"/>
      <c r="CF44" s="853"/>
      <c r="CG44" s="854"/>
      <c r="CH44" s="865">
        <v>35</v>
      </c>
      <c r="CI44" s="866"/>
      <c r="CJ44" s="866"/>
      <c r="CK44" s="866"/>
      <c r="CL44" s="867"/>
      <c r="CM44" s="865">
        <v>114</v>
      </c>
      <c r="CN44" s="866"/>
      <c r="CO44" s="866"/>
      <c r="CP44" s="866"/>
      <c r="CQ44" s="867"/>
      <c r="CR44" s="865">
        <v>0</v>
      </c>
      <c r="CS44" s="866"/>
      <c r="CT44" s="866"/>
      <c r="CU44" s="866"/>
      <c r="CV44" s="867"/>
      <c r="CW44" s="865">
        <v>0</v>
      </c>
      <c r="CX44" s="866"/>
      <c r="CY44" s="866"/>
      <c r="CZ44" s="866"/>
      <c r="DA44" s="867"/>
      <c r="DB44" s="865">
        <v>0</v>
      </c>
      <c r="DC44" s="866"/>
      <c r="DD44" s="866"/>
      <c r="DE44" s="866"/>
      <c r="DF44" s="867"/>
      <c r="DG44" s="865">
        <v>0</v>
      </c>
      <c r="DH44" s="866"/>
      <c r="DI44" s="866"/>
      <c r="DJ44" s="866"/>
      <c r="DK44" s="867"/>
      <c r="DL44" s="865">
        <v>0</v>
      </c>
      <c r="DM44" s="866"/>
      <c r="DN44" s="866"/>
      <c r="DO44" s="866"/>
      <c r="DP44" s="867"/>
      <c r="DQ44" s="865">
        <v>0</v>
      </c>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t="s">
        <v>636</v>
      </c>
      <c r="BT45" s="853"/>
      <c r="BU45" s="853"/>
      <c r="BV45" s="853"/>
      <c r="BW45" s="853"/>
      <c r="BX45" s="853"/>
      <c r="BY45" s="853"/>
      <c r="BZ45" s="853"/>
      <c r="CA45" s="853"/>
      <c r="CB45" s="853"/>
      <c r="CC45" s="853"/>
      <c r="CD45" s="853"/>
      <c r="CE45" s="853"/>
      <c r="CF45" s="853"/>
      <c r="CG45" s="854"/>
      <c r="CH45" s="865">
        <v>384</v>
      </c>
      <c r="CI45" s="866"/>
      <c r="CJ45" s="866"/>
      <c r="CK45" s="866"/>
      <c r="CL45" s="867"/>
      <c r="CM45" s="865">
        <v>26050</v>
      </c>
      <c r="CN45" s="866"/>
      <c r="CO45" s="866"/>
      <c r="CP45" s="866"/>
      <c r="CQ45" s="867"/>
      <c r="CR45" s="865">
        <v>19047</v>
      </c>
      <c r="CS45" s="866"/>
      <c r="CT45" s="866"/>
      <c r="CU45" s="866"/>
      <c r="CV45" s="867"/>
      <c r="CW45" s="865">
        <v>317</v>
      </c>
      <c r="CX45" s="866"/>
      <c r="CY45" s="866"/>
      <c r="CZ45" s="866"/>
      <c r="DA45" s="867"/>
      <c r="DB45" s="865">
        <v>4575</v>
      </c>
      <c r="DC45" s="866"/>
      <c r="DD45" s="866"/>
      <c r="DE45" s="866"/>
      <c r="DF45" s="867"/>
      <c r="DG45" s="865">
        <v>0</v>
      </c>
      <c r="DH45" s="866"/>
      <c r="DI45" s="866"/>
      <c r="DJ45" s="866"/>
      <c r="DK45" s="867"/>
      <c r="DL45" s="865">
        <v>0</v>
      </c>
      <c r="DM45" s="866"/>
      <c r="DN45" s="866"/>
      <c r="DO45" s="866"/>
      <c r="DP45" s="867"/>
      <c r="DQ45" s="865">
        <v>0</v>
      </c>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t="s">
        <v>637</v>
      </c>
      <c r="BT46" s="853"/>
      <c r="BU46" s="853"/>
      <c r="BV46" s="853"/>
      <c r="BW46" s="853"/>
      <c r="BX46" s="853"/>
      <c r="BY46" s="853"/>
      <c r="BZ46" s="853"/>
      <c r="CA46" s="853"/>
      <c r="CB46" s="853"/>
      <c r="CC46" s="853"/>
      <c r="CD46" s="853"/>
      <c r="CE46" s="853"/>
      <c r="CF46" s="853"/>
      <c r="CG46" s="854"/>
      <c r="CH46" s="865">
        <v>854</v>
      </c>
      <c r="CI46" s="866"/>
      <c r="CJ46" s="866"/>
      <c r="CK46" s="866"/>
      <c r="CL46" s="867"/>
      <c r="CM46" s="865">
        <v>2975</v>
      </c>
      <c r="CN46" s="866"/>
      <c r="CO46" s="866"/>
      <c r="CP46" s="866"/>
      <c r="CQ46" s="867"/>
      <c r="CR46" s="865">
        <v>945</v>
      </c>
      <c r="CS46" s="866"/>
      <c r="CT46" s="866"/>
      <c r="CU46" s="866"/>
      <c r="CV46" s="867"/>
      <c r="CW46" s="865">
        <v>0</v>
      </c>
      <c r="CX46" s="866"/>
      <c r="CY46" s="866"/>
      <c r="CZ46" s="866"/>
      <c r="DA46" s="867"/>
      <c r="DB46" s="865">
        <v>6956</v>
      </c>
      <c r="DC46" s="866"/>
      <c r="DD46" s="866"/>
      <c r="DE46" s="866"/>
      <c r="DF46" s="867"/>
      <c r="DG46" s="865">
        <v>0</v>
      </c>
      <c r="DH46" s="866"/>
      <c r="DI46" s="866"/>
      <c r="DJ46" s="866"/>
      <c r="DK46" s="867"/>
      <c r="DL46" s="865">
        <v>0</v>
      </c>
      <c r="DM46" s="866"/>
      <c r="DN46" s="866"/>
      <c r="DO46" s="866"/>
      <c r="DP46" s="867"/>
      <c r="DQ46" s="865">
        <v>0</v>
      </c>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394</v>
      </c>
      <c r="B63" s="874" t="s">
        <v>424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97572</v>
      </c>
      <c r="AG63" s="926"/>
      <c r="AH63" s="926"/>
      <c r="AI63" s="926"/>
      <c r="AJ63" s="927"/>
      <c r="AK63" s="928"/>
      <c r="AL63" s="923"/>
      <c r="AM63" s="923"/>
      <c r="AN63" s="923"/>
      <c r="AO63" s="923"/>
      <c r="AP63" s="926">
        <v>1471776</v>
      </c>
      <c r="AQ63" s="926"/>
      <c r="AR63" s="926"/>
      <c r="AS63" s="926"/>
      <c r="AT63" s="926"/>
      <c r="AU63" s="926">
        <v>493202</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426</v>
      </c>
      <c r="B66" s="825"/>
      <c r="C66" s="825"/>
      <c r="D66" s="825"/>
      <c r="E66" s="825"/>
      <c r="F66" s="825"/>
      <c r="G66" s="825"/>
      <c r="H66" s="825"/>
      <c r="I66" s="825"/>
      <c r="J66" s="825"/>
      <c r="K66" s="825"/>
      <c r="L66" s="825"/>
      <c r="M66" s="825"/>
      <c r="N66" s="825"/>
      <c r="O66" s="825"/>
      <c r="P66" s="826"/>
      <c r="Q66" s="801" t="s">
        <v>398</v>
      </c>
      <c r="R66" s="802"/>
      <c r="S66" s="802"/>
      <c r="T66" s="802"/>
      <c r="U66" s="803"/>
      <c r="V66" s="801" t="s">
        <v>427</v>
      </c>
      <c r="W66" s="802"/>
      <c r="X66" s="802"/>
      <c r="Y66" s="802"/>
      <c r="Z66" s="803"/>
      <c r="AA66" s="801" t="s">
        <v>428</v>
      </c>
      <c r="AB66" s="802"/>
      <c r="AC66" s="802"/>
      <c r="AD66" s="802"/>
      <c r="AE66" s="803"/>
      <c r="AF66" s="936" t="s">
        <v>429</v>
      </c>
      <c r="AG66" s="897"/>
      <c r="AH66" s="897"/>
      <c r="AI66" s="897"/>
      <c r="AJ66" s="937"/>
      <c r="AK66" s="801" t="s">
        <v>402</v>
      </c>
      <c r="AL66" s="825"/>
      <c r="AM66" s="825"/>
      <c r="AN66" s="825"/>
      <c r="AO66" s="826"/>
      <c r="AP66" s="801" t="s">
        <v>403</v>
      </c>
      <c r="AQ66" s="802"/>
      <c r="AR66" s="802"/>
      <c r="AS66" s="802"/>
      <c r="AT66" s="803"/>
      <c r="AU66" s="801" t="s">
        <v>430</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596</v>
      </c>
      <c r="C68" s="954"/>
      <c r="D68" s="954"/>
      <c r="E68" s="954"/>
      <c r="F68" s="954"/>
      <c r="G68" s="954"/>
      <c r="H68" s="954"/>
      <c r="I68" s="954"/>
      <c r="J68" s="954"/>
      <c r="K68" s="954"/>
      <c r="L68" s="954"/>
      <c r="M68" s="954"/>
      <c r="N68" s="954"/>
      <c r="O68" s="954"/>
      <c r="P68" s="955"/>
      <c r="Q68" s="956">
        <v>42682</v>
      </c>
      <c r="R68" s="950"/>
      <c r="S68" s="950"/>
      <c r="T68" s="950"/>
      <c r="U68" s="950"/>
      <c r="V68" s="950">
        <v>39781</v>
      </c>
      <c r="W68" s="950"/>
      <c r="X68" s="950"/>
      <c r="Y68" s="950"/>
      <c r="Z68" s="950"/>
      <c r="AA68" s="950">
        <v>2901</v>
      </c>
      <c r="AB68" s="950"/>
      <c r="AC68" s="950"/>
      <c r="AD68" s="950"/>
      <c r="AE68" s="950"/>
      <c r="AF68" s="950">
        <v>12784</v>
      </c>
      <c r="AG68" s="950"/>
      <c r="AH68" s="950"/>
      <c r="AI68" s="950"/>
      <c r="AJ68" s="950"/>
      <c r="AK68" s="950">
        <v>3</v>
      </c>
      <c r="AL68" s="950"/>
      <c r="AM68" s="950"/>
      <c r="AN68" s="950"/>
      <c r="AO68" s="950"/>
      <c r="AP68" s="950">
        <v>103733</v>
      </c>
      <c r="AQ68" s="950"/>
      <c r="AR68" s="950"/>
      <c r="AS68" s="950"/>
      <c r="AT68" s="950"/>
      <c r="AU68" s="950" t="s">
        <v>527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597</v>
      </c>
      <c r="C69" s="958"/>
      <c r="D69" s="958"/>
      <c r="E69" s="958"/>
      <c r="F69" s="958"/>
      <c r="G69" s="958"/>
      <c r="H69" s="958"/>
      <c r="I69" s="958"/>
      <c r="J69" s="958"/>
      <c r="K69" s="958"/>
      <c r="L69" s="958"/>
      <c r="M69" s="958"/>
      <c r="N69" s="958"/>
      <c r="O69" s="958"/>
      <c r="P69" s="959"/>
      <c r="Q69" s="960">
        <v>4886</v>
      </c>
      <c r="R69" s="915"/>
      <c r="S69" s="915"/>
      <c r="T69" s="915"/>
      <c r="U69" s="915"/>
      <c r="V69" s="915">
        <v>3849</v>
      </c>
      <c r="W69" s="915"/>
      <c r="X69" s="915"/>
      <c r="Y69" s="915"/>
      <c r="Z69" s="915"/>
      <c r="AA69" s="915">
        <v>1038</v>
      </c>
      <c r="AB69" s="915"/>
      <c r="AC69" s="915"/>
      <c r="AD69" s="915"/>
      <c r="AE69" s="915"/>
      <c r="AF69" s="915">
        <v>1038</v>
      </c>
      <c r="AG69" s="915"/>
      <c r="AH69" s="915"/>
      <c r="AI69" s="915"/>
      <c r="AJ69" s="915"/>
      <c r="AK69" s="915" t="s">
        <v>527</v>
      </c>
      <c r="AL69" s="915"/>
      <c r="AM69" s="915"/>
      <c r="AN69" s="915"/>
      <c r="AO69" s="915"/>
      <c r="AP69" s="915" t="s">
        <v>527</v>
      </c>
      <c r="AQ69" s="915"/>
      <c r="AR69" s="915"/>
      <c r="AS69" s="915"/>
      <c r="AT69" s="915"/>
      <c r="AU69" s="915" t="s">
        <v>527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598</v>
      </c>
      <c r="C70" s="958"/>
      <c r="D70" s="958"/>
      <c r="E70" s="958"/>
      <c r="F70" s="958"/>
      <c r="G70" s="958"/>
      <c r="H70" s="958"/>
      <c r="I70" s="958"/>
      <c r="J70" s="958"/>
      <c r="K70" s="958"/>
      <c r="L70" s="958"/>
      <c r="M70" s="958"/>
      <c r="N70" s="958"/>
      <c r="O70" s="958"/>
      <c r="P70" s="959"/>
      <c r="Q70" s="960">
        <v>943518</v>
      </c>
      <c r="R70" s="915"/>
      <c r="S70" s="915"/>
      <c r="T70" s="915"/>
      <c r="U70" s="915"/>
      <c r="V70" s="915">
        <v>933423</v>
      </c>
      <c r="W70" s="915"/>
      <c r="X70" s="915"/>
      <c r="Y70" s="915"/>
      <c r="Z70" s="915"/>
      <c r="AA70" s="915">
        <v>10095</v>
      </c>
      <c r="AB70" s="915"/>
      <c r="AC70" s="915"/>
      <c r="AD70" s="915"/>
      <c r="AE70" s="915"/>
      <c r="AF70" s="915">
        <v>10095</v>
      </c>
      <c r="AG70" s="915"/>
      <c r="AH70" s="915"/>
      <c r="AI70" s="915"/>
      <c r="AJ70" s="915"/>
      <c r="AK70" s="915">
        <v>4560</v>
      </c>
      <c r="AL70" s="915"/>
      <c r="AM70" s="915"/>
      <c r="AN70" s="915"/>
      <c r="AO70" s="915"/>
      <c r="AP70" s="915" t="s">
        <v>527</v>
      </c>
      <c r="AQ70" s="915"/>
      <c r="AR70" s="915"/>
      <c r="AS70" s="915"/>
      <c r="AT70" s="915"/>
      <c r="AU70" s="915" t="s">
        <v>527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394</v>
      </c>
      <c r="B88" s="874" t="s">
        <v>431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23917</v>
      </c>
      <c r="AG88" s="926"/>
      <c r="AH88" s="926"/>
      <c r="AI88" s="926"/>
      <c r="AJ88" s="926"/>
      <c r="AK88" s="923"/>
      <c r="AL88" s="923"/>
      <c r="AM88" s="923"/>
      <c r="AN88" s="923"/>
      <c r="AO88" s="923"/>
      <c r="AP88" s="926">
        <v>103733</v>
      </c>
      <c r="AQ88" s="926"/>
      <c r="AR88" s="926"/>
      <c r="AS88" s="926"/>
      <c r="AT88" s="926"/>
      <c r="AU88" s="926" t="s">
        <v>639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SUM(CR7:CV101)</f>
        <v>108984</v>
      </c>
      <c r="CS102" s="934"/>
      <c r="CT102" s="934"/>
      <c r="CU102" s="934"/>
      <c r="CV102" s="977"/>
      <c r="CW102" s="976">
        <f t="shared" ref="CW102" si="0">SUM(CW7:DA101)</f>
        <v>16399</v>
      </c>
      <c r="CX102" s="934"/>
      <c r="CY102" s="934"/>
      <c r="CZ102" s="934"/>
      <c r="DA102" s="977"/>
      <c r="DB102" s="976">
        <f t="shared" ref="DB102" si="1">SUM(DB7:DF101)</f>
        <v>119132</v>
      </c>
      <c r="DC102" s="934"/>
      <c r="DD102" s="934"/>
      <c r="DE102" s="934"/>
      <c r="DF102" s="977"/>
      <c r="DG102" s="976">
        <f t="shared" ref="DG102" si="2">SUM(DG7:DK101)</f>
        <v>0</v>
      </c>
      <c r="DH102" s="934"/>
      <c r="DI102" s="934"/>
      <c r="DJ102" s="934"/>
      <c r="DK102" s="977"/>
      <c r="DL102" s="976">
        <f t="shared" ref="DL102" si="3">SUM(DL7:DP101)</f>
        <v>93369</v>
      </c>
      <c r="DM102" s="934"/>
      <c r="DN102" s="934"/>
      <c r="DO102" s="934"/>
      <c r="DP102" s="977"/>
      <c r="DQ102" s="976">
        <f t="shared" ref="DQ102" si="4">SUM(DQ7:DU101)</f>
        <v>38259</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440</v>
      </c>
      <c r="AB109" s="979"/>
      <c r="AC109" s="979"/>
      <c r="AD109" s="979"/>
      <c r="AE109" s="980"/>
      <c r="AF109" s="978" t="s">
        <v>304</v>
      </c>
      <c r="AG109" s="979"/>
      <c r="AH109" s="979"/>
      <c r="AI109" s="979"/>
      <c r="AJ109" s="980"/>
      <c r="AK109" s="978" t="s">
        <v>303</v>
      </c>
      <c r="AL109" s="979"/>
      <c r="AM109" s="979"/>
      <c r="AN109" s="979"/>
      <c r="AO109" s="980"/>
      <c r="AP109" s="978" t="s">
        <v>441</v>
      </c>
      <c r="AQ109" s="979"/>
      <c r="AR109" s="979"/>
      <c r="AS109" s="979"/>
      <c r="AT109" s="981"/>
      <c r="AU109" s="998" t="s">
        <v>439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440</v>
      </c>
      <c r="BR109" s="979"/>
      <c r="BS109" s="979"/>
      <c r="BT109" s="979"/>
      <c r="BU109" s="980"/>
      <c r="BV109" s="978" t="s">
        <v>304</v>
      </c>
      <c r="BW109" s="979"/>
      <c r="BX109" s="979"/>
      <c r="BY109" s="979"/>
      <c r="BZ109" s="980"/>
      <c r="CA109" s="978" t="s">
        <v>303</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440</v>
      </c>
      <c r="DH109" s="979"/>
      <c r="DI109" s="979"/>
      <c r="DJ109" s="979"/>
      <c r="DK109" s="980"/>
      <c r="DL109" s="978" t="s">
        <v>304</v>
      </c>
      <c r="DM109" s="979"/>
      <c r="DN109" s="979"/>
      <c r="DO109" s="979"/>
      <c r="DP109" s="980"/>
      <c r="DQ109" s="978" t="s">
        <v>303</v>
      </c>
      <c r="DR109" s="979"/>
      <c r="DS109" s="979"/>
      <c r="DT109" s="979"/>
      <c r="DU109" s="980"/>
      <c r="DV109" s="978" t="s">
        <v>441</v>
      </c>
      <c r="DW109" s="979"/>
      <c r="DX109" s="979"/>
      <c r="DY109" s="979"/>
      <c r="DZ109" s="981"/>
    </row>
    <row r="110" spans="1:131" s="247" customFormat="1" ht="26.25" customHeight="1" x14ac:dyDescent="0.2">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102444344</v>
      </c>
      <c r="AB110" s="986"/>
      <c r="AC110" s="986"/>
      <c r="AD110" s="986"/>
      <c r="AE110" s="987"/>
      <c r="AF110" s="988">
        <v>105495020</v>
      </c>
      <c r="AG110" s="986"/>
      <c r="AH110" s="986"/>
      <c r="AI110" s="986"/>
      <c r="AJ110" s="987"/>
      <c r="AK110" s="988">
        <v>119475076</v>
      </c>
      <c r="AL110" s="986"/>
      <c r="AM110" s="986"/>
      <c r="AN110" s="986"/>
      <c r="AO110" s="987"/>
      <c r="AP110" s="989">
        <v>14.3</v>
      </c>
      <c r="AQ110" s="990"/>
      <c r="AR110" s="990"/>
      <c r="AS110" s="990"/>
      <c r="AT110" s="991"/>
      <c r="AU110" s="992" t="s">
        <v>73</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2599222072</v>
      </c>
      <c r="BR110" s="1021"/>
      <c r="BS110" s="1021"/>
      <c r="BT110" s="1021"/>
      <c r="BU110" s="1021"/>
      <c r="BV110" s="1021">
        <v>2639495333</v>
      </c>
      <c r="BW110" s="1021"/>
      <c r="BX110" s="1021"/>
      <c r="BY110" s="1021"/>
      <c r="BZ110" s="1021"/>
      <c r="CA110" s="1021">
        <v>2671094512</v>
      </c>
      <c r="CB110" s="1021"/>
      <c r="CC110" s="1021"/>
      <c r="CD110" s="1021"/>
      <c r="CE110" s="1021"/>
      <c r="CF110" s="1035">
        <v>318.7</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9412836</v>
      </c>
      <c r="DH110" s="1021"/>
      <c r="DI110" s="1021"/>
      <c r="DJ110" s="1021"/>
      <c r="DK110" s="1021"/>
      <c r="DL110" s="1021">
        <v>7911191</v>
      </c>
      <c r="DM110" s="1021"/>
      <c r="DN110" s="1021"/>
      <c r="DO110" s="1021"/>
      <c r="DP110" s="1021"/>
      <c r="DQ110" s="1021">
        <v>37893946</v>
      </c>
      <c r="DR110" s="1021"/>
      <c r="DS110" s="1021"/>
      <c r="DT110" s="1021"/>
      <c r="DU110" s="1021"/>
      <c r="DV110" s="1022">
        <v>4.5</v>
      </c>
      <c r="DW110" s="1022"/>
      <c r="DX110" s="1022"/>
      <c r="DY110" s="1022"/>
      <c r="DZ110" s="1023"/>
    </row>
    <row r="111" spans="1:131" s="247" customFormat="1" ht="26.25" customHeight="1" x14ac:dyDescent="0.2">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v>29183521</v>
      </c>
      <c r="AB111" s="1028"/>
      <c r="AC111" s="1028"/>
      <c r="AD111" s="1028"/>
      <c r="AE111" s="1029"/>
      <c r="AF111" s="1030">
        <v>38038634</v>
      </c>
      <c r="AG111" s="1028"/>
      <c r="AH111" s="1028"/>
      <c r="AI111" s="1028"/>
      <c r="AJ111" s="1029"/>
      <c r="AK111" s="1030">
        <v>37685657</v>
      </c>
      <c r="AL111" s="1028"/>
      <c r="AM111" s="1028"/>
      <c r="AN111" s="1028"/>
      <c r="AO111" s="1029"/>
      <c r="AP111" s="1031">
        <v>4.5</v>
      </c>
      <c r="AQ111" s="1032"/>
      <c r="AR111" s="1032"/>
      <c r="AS111" s="1032"/>
      <c r="AT111" s="1033"/>
      <c r="AU111" s="994"/>
      <c r="AV111" s="995"/>
      <c r="AW111" s="995"/>
      <c r="AX111" s="995"/>
      <c r="AY111" s="995"/>
      <c r="AZ111" s="1043" t="s">
        <v>448</v>
      </c>
      <c r="BA111" s="1044"/>
      <c r="BB111" s="1044"/>
      <c r="BC111" s="1044"/>
      <c r="BD111" s="1044"/>
      <c r="BE111" s="1044"/>
      <c r="BF111" s="1044"/>
      <c r="BG111" s="1044"/>
      <c r="BH111" s="1044"/>
      <c r="BI111" s="1044"/>
      <c r="BJ111" s="1044"/>
      <c r="BK111" s="1044"/>
      <c r="BL111" s="1044"/>
      <c r="BM111" s="1044"/>
      <c r="BN111" s="1044"/>
      <c r="BO111" s="1044"/>
      <c r="BP111" s="1045"/>
      <c r="BQ111" s="1013">
        <v>27605047</v>
      </c>
      <c r="BR111" s="1014"/>
      <c r="BS111" s="1014"/>
      <c r="BT111" s="1014"/>
      <c r="BU111" s="1014"/>
      <c r="BV111" s="1014">
        <v>41830559</v>
      </c>
      <c r="BW111" s="1014"/>
      <c r="BX111" s="1014"/>
      <c r="BY111" s="1014"/>
      <c r="BZ111" s="1014"/>
      <c r="CA111" s="1014">
        <v>95987730</v>
      </c>
      <c r="CB111" s="1014"/>
      <c r="CC111" s="1014"/>
      <c r="CD111" s="1014"/>
      <c r="CE111" s="1014"/>
      <c r="CF111" s="1008">
        <v>11.5</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450</v>
      </c>
      <c r="DH111" s="1014"/>
      <c r="DI111" s="1014"/>
      <c r="DJ111" s="1014"/>
      <c r="DK111" s="1014"/>
      <c r="DL111" s="1014" t="s">
        <v>451</v>
      </c>
      <c r="DM111" s="1014"/>
      <c r="DN111" s="1014"/>
      <c r="DO111" s="1014"/>
      <c r="DP111" s="1014"/>
      <c r="DQ111" s="1014" t="s">
        <v>128</v>
      </c>
      <c r="DR111" s="1014"/>
      <c r="DS111" s="1014"/>
      <c r="DT111" s="1014"/>
      <c r="DU111" s="1014"/>
      <c r="DV111" s="1015" t="s">
        <v>452</v>
      </c>
      <c r="DW111" s="1015"/>
      <c r="DX111" s="1015"/>
      <c r="DY111" s="1015"/>
      <c r="DZ111" s="1016"/>
    </row>
    <row r="112" spans="1:131" s="247" customFormat="1" ht="26.25" customHeight="1" x14ac:dyDescent="0.2">
      <c r="A112" s="1046" t="s">
        <v>453</v>
      </c>
      <c r="B112" s="1047"/>
      <c r="C112" s="1044" t="s">
        <v>454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69842134</v>
      </c>
      <c r="AB112" s="1053"/>
      <c r="AC112" s="1053"/>
      <c r="AD112" s="1053"/>
      <c r="AE112" s="1054"/>
      <c r="AF112" s="1055">
        <v>66506657</v>
      </c>
      <c r="AG112" s="1053"/>
      <c r="AH112" s="1053"/>
      <c r="AI112" s="1053"/>
      <c r="AJ112" s="1054"/>
      <c r="AK112" s="1055">
        <v>61378123</v>
      </c>
      <c r="AL112" s="1053"/>
      <c r="AM112" s="1053"/>
      <c r="AN112" s="1053"/>
      <c r="AO112" s="1054"/>
      <c r="AP112" s="1056">
        <v>7.3</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552350732</v>
      </c>
      <c r="BR112" s="1014"/>
      <c r="BS112" s="1014"/>
      <c r="BT112" s="1014"/>
      <c r="BU112" s="1014"/>
      <c r="BV112" s="1014">
        <v>520360618</v>
      </c>
      <c r="BW112" s="1014"/>
      <c r="BX112" s="1014"/>
      <c r="BY112" s="1014"/>
      <c r="BZ112" s="1014"/>
      <c r="CA112" s="1014">
        <v>493201907</v>
      </c>
      <c r="CB112" s="1014"/>
      <c r="CC112" s="1014"/>
      <c r="CD112" s="1014"/>
      <c r="CE112" s="1014"/>
      <c r="CF112" s="1008">
        <v>58.8</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452</v>
      </c>
      <c r="DR112" s="1014"/>
      <c r="DS112" s="1014"/>
      <c r="DT112" s="1014"/>
      <c r="DU112" s="1014"/>
      <c r="DV112" s="1015" t="s">
        <v>128</v>
      </c>
      <c r="DW112" s="1015"/>
      <c r="DX112" s="1015"/>
      <c r="DY112" s="1015"/>
      <c r="DZ112" s="1016"/>
    </row>
    <row r="113" spans="1:130" s="247" customFormat="1" ht="26.25" customHeight="1" x14ac:dyDescent="0.2">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56443427</v>
      </c>
      <c r="AB113" s="1028"/>
      <c r="AC113" s="1028"/>
      <c r="AD113" s="1028"/>
      <c r="AE113" s="1029"/>
      <c r="AF113" s="1030">
        <v>53307656</v>
      </c>
      <c r="AG113" s="1028"/>
      <c r="AH113" s="1028"/>
      <c r="AI113" s="1028"/>
      <c r="AJ113" s="1029"/>
      <c r="AK113" s="1030">
        <v>48635599</v>
      </c>
      <c r="AL113" s="1028"/>
      <c r="AM113" s="1028"/>
      <c r="AN113" s="1028"/>
      <c r="AO113" s="1029"/>
      <c r="AP113" s="1031">
        <v>5.8</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296000</v>
      </c>
      <c r="BR113" s="1014"/>
      <c r="BS113" s="1014"/>
      <c r="BT113" s="1014"/>
      <c r="BU113" s="1014"/>
      <c r="BV113" s="1014">
        <v>105000</v>
      </c>
      <c r="BW113" s="1014"/>
      <c r="BX113" s="1014"/>
      <c r="BY113" s="1014"/>
      <c r="BZ113" s="1014"/>
      <c r="CA113" s="1014" t="s">
        <v>452</v>
      </c>
      <c r="CB113" s="1014"/>
      <c r="CC113" s="1014"/>
      <c r="CD113" s="1014"/>
      <c r="CE113" s="1014"/>
      <c r="CF113" s="1008" t="s">
        <v>128</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452</v>
      </c>
      <c r="DH113" s="1053"/>
      <c r="DI113" s="1053"/>
      <c r="DJ113" s="1053"/>
      <c r="DK113" s="1054"/>
      <c r="DL113" s="1055" t="s">
        <v>452</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2">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451</v>
      </c>
      <c r="AB114" s="1053"/>
      <c r="AC114" s="1053"/>
      <c r="AD114" s="1053"/>
      <c r="AE114" s="1054"/>
      <c r="AF114" s="1055" t="s">
        <v>128</v>
      </c>
      <c r="AG114" s="1053"/>
      <c r="AH114" s="1053"/>
      <c r="AI114" s="1053"/>
      <c r="AJ114" s="1054"/>
      <c r="AK114" s="1055" t="s">
        <v>451</v>
      </c>
      <c r="AL114" s="1053"/>
      <c r="AM114" s="1053"/>
      <c r="AN114" s="1053"/>
      <c r="AO114" s="1054"/>
      <c r="AP114" s="1056" t="s">
        <v>128</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227722147</v>
      </c>
      <c r="BR114" s="1014"/>
      <c r="BS114" s="1014"/>
      <c r="BT114" s="1014"/>
      <c r="BU114" s="1014"/>
      <c r="BV114" s="1014">
        <v>207076684</v>
      </c>
      <c r="BW114" s="1014"/>
      <c r="BX114" s="1014"/>
      <c r="BY114" s="1014"/>
      <c r="BZ114" s="1014"/>
      <c r="CA114" s="1014">
        <v>204782227</v>
      </c>
      <c r="CB114" s="1014"/>
      <c r="CC114" s="1014"/>
      <c r="CD114" s="1014"/>
      <c r="CE114" s="1014"/>
      <c r="CF114" s="1008">
        <v>24.4</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452</v>
      </c>
      <c r="DH114" s="1053"/>
      <c r="DI114" s="1053"/>
      <c r="DJ114" s="1053"/>
      <c r="DK114" s="1054"/>
      <c r="DL114" s="1055" t="s">
        <v>128</v>
      </c>
      <c r="DM114" s="1053"/>
      <c r="DN114" s="1053"/>
      <c r="DO114" s="1053"/>
      <c r="DP114" s="1054"/>
      <c r="DQ114" s="1055" t="s">
        <v>452</v>
      </c>
      <c r="DR114" s="1053"/>
      <c r="DS114" s="1053"/>
      <c r="DT114" s="1053"/>
      <c r="DU114" s="1054"/>
      <c r="DV114" s="1056" t="s">
        <v>128</v>
      </c>
      <c r="DW114" s="1057"/>
      <c r="DX114" s="1057"/>
      <c r="DY114" s="1057"/>
      <c r="DZ114" s="1058"/>
    </row>
    <row r="115" spans="1:130" s="247" customFormat="1" ht="26.25" customHeight="1" x14ac:dyDescent="0.2">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1653976</v>
      </c>
      <c r="AB115" s="1028"/>
      <c r="AC115" s="1028"/>
      <c r="AD115" s="1028"/>
      <c r="AE115" s="1029"/>
      <c r="AF115" s="1030">
        <v>1655232</v>
      </c>
      <c r="AG115" s="1028"/>
      <c r="AH115" s="1028"/>
      <c r="AI115" s="1028"/>
      <c r="AJ115" s="1029"/>
      <c r="AK115" s="1030">
        <v>2555766</v>
      </c>
      <c r="AL115" s="1028"/>
      <c r="AM115" s="1028"/>
      <c r="AN115" s="1028"/>
      <c r="AO115" s="1029"/>
      <c r="AP115" s="1031">
        <v>0.3</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v>57499811</v>
      </c>
      <c r="BR115" s="1014"/>
      <c r="BS115" s="1014"/>
      <c r="BT115" s="1014"/>
      <c r="BU115" s="1014"/>
      <c r="BV115" s="1014">
        <v>50500514</v>
      </c>
      <c r="BW115" s="1014"/>
      <c r="BX115" s="1014"/>
      <c r="BY115" s="1014"/>
      <c r="BZ115" s="1014"/>
      <c r="CA115" s="1014">
        <v>38574096</v>
      </c>
      <c r="CB115" s="1014"/>
      <c r="CC115" s="1014"/>
      <c r="CD115" s="1014"/>
      <c r="CE115" s="1014"/>
      <c r="CF115" s="1008">
        <v>4.5999999999999996</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x14ac:dyDescent="0.2">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451</v>
      </c>
      <c r="AB116" s="1053"/>
      <c r="AC116" s="1053"/>
      <c r="AD116" s="1053"/>
      <c r="AE116" s="1054"/>
      <c r="AF116" s="1055" t="s">
        <v>128</v>
      </c>
      <c r="AG116" s="1053"/>
      <c r="AH116" s="1053"/>
      <c r="AI116" s="1053"/>
      <c r="AJ116" s="1054"/>
      <c r="AK116" s="1055" t="s">
        <v>452</v>
      </c>
      <c r="AL116" s="1053"/>
      <c r="AM116" s="1053"/>
      <c r="AN116" s="1053"/>
      <c r="AO116" s="1054"/>
      <c r="AP116" s="1056" t="s">
        <v>128</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128</v>
      </c>
      <c r="DR116" s="1053"/>
      <c r="DS116" s="1053"/>
      <c r="DT116" s="1053"/>
      <c r="DU116" s="1054"/>
      <c r="DV116" s="1056" t="s">
        <v>452</v>
      </c>
      <c r="DW116" s="1057"/>
      <c r="DX116" s="1057"/>
      <c r="DY116" s="1057"/>
      <c r="DZ116" s="1058"/>
    </row>
    <row r="117" spans="1:130" s="247" customFormat="1" ht="26.25" customHeight="1" x14ac:dyDescent="0.2">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259567402</v>
      </c>
      <c r="AB117" s="1071"/>
      <c r="AC117" s="1071"/>
      <c r="AD117" s="1071"/>
      <c r="AE117" s="1072"/>
      <c r="AF117" s="1073">
        <v>265003199</v>
      </c>
      <c r="AG117" s="1071"/>
      <c r="AH117" s="1071"/>
      <c r="AI117" s="1071"/>
      <c r="AJ117" s="1072"/>
      <c r="AK117" s="1073">
        <v>269730221</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451</v>
      </c>
      <c r="BR117" s="1014"/>
      <c r="BS117" s="1014"/>
      <c r="BT117" s="1014"/>
      <c r="BU117" s="1014"/>
      <c r="BV117" s="1014" t="s">
        <v>451</v>
      </c>
      <c r="BW117" s="1014"/>
      <c r="BX117" s="1014"/>
      <c r="BY117" s="1014"/>
      <c r="BZ117" s="1014"/>
      <c r="CA117" s="1014" t="s">
        <v>452</v>
      </c>
      <c r="CB117" s="1014"/>
      <c r="CC117" s="1014"/>
      <c r="CD117" s="1014"/>
      <c r="CE117" s="1014"/>
      <c r="CF117" s="1008" t="s">
        <v>451</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2">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440</v>
      </c>
      <c r="AB118" s="979"/>
      <c r="AC118" s="979"/>
      <c r="AD118" s="979"/>
      <c r="AE118" s="980"/>
      <c r="AF118" s="978" t="s">
        <v>304</v>
      </c>
      <c r="AG118" s="979"/>
      <c r="AH118" s="979"/>
      <c r="AI118" s="979"/>
      <c r="AJ118" s="980"/>
      <c r="AK118" s="978" t="s">
        <v>303</v>
      </c>
      <c r="AL118" s="979"/>
      <c r="AM118" s="979"/>
      <c r="AN118" s="979"/>
      <c r="AO118" s="980"/>
      <c r="AP118" s="1065" t="s">
        <v>441</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452</v>
      </c>
      <c r="BW118" s="1092"/>
      <c r="BX118" s="1092"/>
      <c r="BY118" s="1092"/>
      <c r="BZ118" s="1092"/>
      <c r="CA118" s="1092" t="s">
        <v>452</v>
      </c>
      <c r="CB118" s="1092"/>
      <c r="CC118" s="1092"/>
      <c r="CD118" s="1092"/>
      <c r="CE118" s="1092"/>
      <c r="CF118" s="1008" t="s">
        <v>452</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452</v>
      </c>
      <c r="DH118" s="1053"/>
      <c r="DI118" s="1053"/>
      <c r="DJ118" s="1053"/>
      <c r="DK118" s="1054"/>
      <c r="DL118" s="1055" t="s">
        <v>452</v>
      </c>
      <c r="DM118" s="1053"/>
      <c r="DN118" s="1053"/>
      <c r="DO118" s="1053"/>
      <c r="DP118" s="1054"/>
      <c r="DQ118" s="1055" t="s">
        <v>452</v>
      </c>
      <c r="DR118" s="1053"/>
      <c r="DS118" s="1053"/>
      <c r="DT118" s="1053"/>
      <c r="DU118" s="1054"/>
      <c r="DV118" s="1056" t="s">
        <v>452</v>
      </c>
      <c r="DW118" s="1057"/>
      <c r="DX118" s="1057"/>
      <c r="DY118" s="1057"/>
      <c r="DZ118" s="1058"/>
    </row>
    <row r="119" spans="1:130" s="247" customFormat="1" ht="26.25" customHeight="1" x14ac:dyDescent="0.2">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1653976</v>
      </c>
      <c r="AB119" s="986"/>
      <c r="AC119" s="986"/>
      <c r="AD119" s="986"/>
      <c r="AE119" s="987"/>
      <c r="AF119" s="988">
        <v>1655232</v>
      </c>
      <c r="AG119" s="986"/>
      <c r="AH119" s="986"/>
      <c r="AI119" s="986"/>
      <c r="AJ119" s="987"/>
      <c r="AK119" s="988">
        <v>2555766</v>
      </c>
      <c r="AL119" s="986"/>
      <c r="AM119" s="986"/>
      <c r="AN119" s="986"/>
      <c r="AO119" s="987"/>
      <c r="AP119" s="989">
        <v>0.3</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474</v>
      </c>
      <c r="BP119" s="1100"/>
      <c r="BQ119" s="1091">
        <v>3464695809</v>
      </c>
      <c r="BR119" s="1092"/>
      <c r="BS119" s="1092"/>
      <c r="BT119" s="1092"/>
      <c r="BU119" s="1092"/>
      <c r="BV119" s="1092">
        <v>3459368708</v>
      </c>
      <c r="BW119" s="1092"/>
      <c r="BX119" s="1092"/>
      <c r="BY119" s="1092"/>
      <c r="BZ119" s="1092"/>
      <c r="CA119" s="1092">
        <v>3503640472</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18192211</v>
      </c>
      <c r="DH119" s="1078"/>
      <c r="DI119" s="1078"/>
      <c r="DJ119" s="1078"/>
      <c r="DK119" s="1079"/>
      <c r="DL119" s="1077">
        <v>33919368</v>
      </c>
      <c r="DM119" s="1078"/>
      <c r="DN119" s="1078"/>
      <c r="DO119" s="1078"/>
      <c r="DP119" s="1079"/>
      <c r="DQ119" s="1077">
        <v>58093784</v>
      </c>
      <c r="DR119" s="1078"/>
      <c r="DS119" s="1078"/>
      <c r="DT119" s="1078"/>
      <c r="DU119" s="1079"/>
      <c r="DV119" s="1080">
        <v>6.9</v>
      </c>
      <c r="DW119" s="1081"/>
      <c r="DX119" s="1081"/>
      <c r="DY119" s="1081"/>
      <c r="DZ119" s="1082"/>
    </row>
    <row r="120" spans="1:130" s="247" customFormat="1" ht="26.25" customHeight="1" x14ac:dyDescent="0.2">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155642897</v>
      </c>
      <c r="BR120" s="1021"/>
      <c r="BS120" s="1021"/>
      <c r="BT120" s="1021"/>
      <c r="BU120" s="1021"/>
      <c r="BV120" s="1021">
        <v>182347479</v>
      </c>
      <c r="BW120" s="1021"/>
      <c r="BX120" s="1021"/>
      <c r="BY120" s="1021"/>
      <c r="BZ120" s="1021"/>
      <c r="CA120" s="1021">
        <v>181000492</v>
      </c>
      <c r="CB120" s="1021"/>
      <c r="CC120" s="1021"/>
      <c r="CD120" s="1021"/>
      <c r="CE120" s="1021"/>
      <c r="CF120" s="1035">
        <v>21.6</v>
      </c>
      <c r="CG120" s="1036"/>
      <c r="CH120" s="1036"/>
      <c r="CI120" s="1036"/>
      <c r="CJ120" s="1036"/>
      <c r="CK120" s="1101" t="s">
        <v>478</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v>415252280</v>
      </c>
      <c r="DH120" s="1021"/>
      <c r="DI120" s="1021"/>
      <c r="DJ120" s="1021"/>
      <c r="DK120" s="1021"/>
      <c r="DL120" s="1021">
        <v>394481260</v>
      </c>
      <c r="DM120" s="1021"/>
      <c r="DN120" s="1021"/>
      <c r="DO120" s="1021"/>
      <c r="DP120" s="1021"/>
      <c r="DQ120" s="1021">
        <v>361378735</v>
      </c>
      <c r="DR120" s="1021"/>
      <c r="DS120" s="1021"/>
      <c r="DT120" s="1021"/>
      <c r="DU120" s="1021"/>
      <c r="DV120" s="1022">
        <v>43.1</v>
      </c>
      <c r="DW120" s="1022"/>
      <c r="DX120" s="1022"/>
      <c r="DY120" s="1022"/>
      <c r="DZ120" s="1023"/>
    </row>
    <row r="121" spans="1:130" s="247" customFormat="1" ht="26.25" customHeight="1" x14ac:dyDescent="0.2">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452</v>
      </c>
      <c r="AB121" s="1053"/>
      <c r="AC121" s="1053"/>
      <c r="AD121" s="1053"/>
      <c r="AE121" s="1054"/>
      <c r="AF121" s="1055" t="s">
        <v>128</v>
      </c>
      <c r="AG121" s="1053"/>
      <c r="AH121" s="1053"/>
      <c r="AI121" s="1053"/>
      <c r="AJ121" s="1054"/>
      <c r="AK121" s="1055" t="s">
        <v>452</v>
      </c>
      <c r="AL121" s="1053"/>
      <c r="AM121" s="1053"/>
      <c r="AN121" s="1053"/>
      <c r="AO121" s="1054"/>
      <c r="AP121" s="1056" t="s">
        <v>128</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714999638</v>
      </c>
      <c r="BR121" s="1014"/>
      <c r="BS121" s="1014"/>
      <c r="BT121" s="1014"/>
      <c r="BU121" s="1014"/>
      <c r="BV121" s="1014">
        <v>746715673</v>
      </c>
      <c r="BW121" s="1014"/>
      <c r="BX121" s="1014"/>
      <c r="BY121" s="1014"/>
      <c r="BZ121" s="1014"/>
      <c r="CA121" s="1014">
        <v>777314112</v>
      </c>
      <c r="CB121" s="1014"/>
      <c r="CC121" s="1014"/>
      <c r="CD121" s="1014"/>
      <c r="CE121" s="1014"/>
      <c r="CF121" s="1008">
        <v>92.7</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v>66223083</v>
      </c>
      <c r="DH121" s="1014"/>
      <c r="DI121" s="1014"/>
      <c r="DJ121" s="1014"/>
      <c r="DK121" s="1014"/>
      <c r="DL121" s="1014">
        <v>62787081</v>
      </c>
      <c r="DM121" s="1014"/>
      <c r="DN121" s="1014"/>
      <c r="DO121" s="1014"/>
      <c r="DP121" s="1014"/>
      <c r="DQ121" s="1014">
        <v>53897335</v>
      </c>
      <c r="DR121" s="1014"/>
      <c r="DS121" s="1014"/>
      <c r="DT121" s="1014"/>
      <c r="DU121" s="1014"/>
      <c r="DV121" s="1015">
        <v>6.4</v>
      </c>
      <c r="DW121" s="1015"/>
      <c r="DX121" s="1015"/>
      <c r="DY121" s="1015"/>
      <c r="DZ121" s="1016"/>
    </row>
    <row r="122" spans="1:130" s="247" customFormat="1" ht="26.25" customHeight="1" x14ac:dyDescent="0.2">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452</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1392552202</v>
      </c>
      <c r="BR122" s="1092"/>
      <c r="BS122" s="1092"/>
      <c r="BT122" s="1092"/>
      <c r="BU122" s="1092"/>
      <c r="BV122" s="1092">
        <v>1377857726</v>
      </c>
      <c r="BW122" s="1092"/>
      <c r="BX122" s="1092"/>
      <c r="BY122" s="1092"/>
      <c r="BZ122" s="1092"/>
      <c r="CA122" s="1092">
        <v>1367851993</v>
      </c>
      <c r="CB122" s="1092"/>
      <c r="CC122" s="1092"/>
      <c r="CD122" s="1092"/>
      <c r="CE122" s="1092"/>
      <c r="CF122" s="1112">
        <v>163.19999999999999</v>
      </c>
      <c r="CG122" s="1113"/>
      <c r="CH122" s="1113"/>
      <c r="CI122" s="1113"/>
      <c r="CJ122" s="1113"/>
      <c r="CK122" s="1104"/>
      <c r="CL122" s="1105"/>
      <c r="CM122" s="1105"/>
      <c r="CN122" s="1105"/>
      <c r="CO122" s="1106"/>
      <c r="CP122" s="1114" t="s">
        <v>416</v>
      </c>
      <c r="CQ122" s="1115"/>
      <c r="CR122" s="1115"/>
      <c r="CS122" s="1115"/>
      <c r="CT122" s="1115"/>
      <c r="CU122" s="1115"/>
      <c r="CV122" s="1115"/>
      <c r="CW122" s="1115"/>
      <c r="CX122" s="1115"/>
      <c r="CY122" s="1115"/>
      <c r="CZ122" s="1115"/>
      <c r="DA122" s="1115"/>
      <c r="DB122" s="1115"/>
      <c r="DC122" s="1115"/>
      <c r="DD122" s="1115"/>
      <c r="DE122" s="1115"/>
      <c r="DF122" s="1116"/>
      <c r="DG122" s="1013">
        <v>33739966</v>
      </c>
      <c r="DH122" s="1014"/>
      <c r="DI122" s="1014"/>
      <c r="DJ122" s="1014"/>
      <c r="DK122" s="1014"/>
      <c r="DL122" s="1014">
        <v>34437594</v>
      </c>
      <c r="DM122" s="1014"/>
      <c r="DN122" s="1014"/>
      <c r="DO122" s="1014"/>
      <c r="DP122" s="1014"/>
      <c r="DQ122" s="1014">
        <v>51001979</v>
      </c>
      <c r="DR122" s="1014"/>
      <c r="DS122" s="1014"/>
      <c r="DT122" s="1014"/>
      <c r="DU122" s="1014"/>
      <c r="DV122" s="1015">
        <v>6.1</v>
      </c>
      <c r="DW122" s="1015"/>
      <c r="DX122" s="1015"/>
      <c r="DY122" s="1015"/>
      <c r="DZ122" s="1016"/>
    </row>
    <row r="123" spans="1:130" s="247" customFormat="1" ht="26.25" customHeight="1" x14ac:dyDescent="0.2">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483</v>
      </c>
      <c r="BP123" s="1100"/>
      <c r="BQ123" s="1159">
        <v>2263194737</v>
      </c>
      <c r="BR123" s="1160"/>
      <c r="BS123" s="1160"/>
      <c r="BT123" s="1160"/>
      <c r="BU123" s="1160"/>
      <c r="BV123" s="1160">
        <v>2306920878</v>
      </c>
      <c r="BW123" s="1160"/>
      <c r="BX123" s="1160"/>
      <c r="BY123" s="1160"/>
      <c r="BZ123" s="1160"/>
      <c r="CA123" s="1160">
        <v>2326166597</v>
      </c>
      <c r="CB123" s="1160"/>
      <c r="CC123" s="1160"/>
      <c r="CD123" s="1160"/>
      <c r="CE123" s="1160"/>
      <c r="CF123" s="1093"/>
      <c r="CG123" s="1094"/>
      <c r="CH123" s="1094"/>
      <c r="CI123" s="1094"/>
      <c r="CJ123" s="1095"/>
      <c r="CK123" s="1104"/>
      <c r="CL123" s="1105"/>
      <c r="CM123" s="1105"/>
      <c r="CN123" s="1105"/>
      <c r="CO123" s="1106"/>
      <c r="CP123" s="1114" t="s">
        <v>417</v>
      </c>
      <c r="CQ123" s="1115"/>
      <c r="CR123" s="1115"/>
      <c r="CS123" s="1115"/>
      <c r="CT123" s="1115"/>
      <c r="CU123" s="1115"/>
      <c r="CV123" s="1115"/>
      <c r="CW123" s="1115"/>
      <c r="CX123" s="1115"/>
      <c r="CY123" s="1115"/>
      <c r="CZ123" s="1115"/>
      <c r="DA123" s="1115"/>
      <c r="DB123" s="1115"/>
      <c r="DC123" s="1115"/>
      <c r="DD123" s="1115"/>
      <c r="DE123" s="1115"/>
      <c r="DF123" s="1116"/>
      <c r="DG123" s="1052">
        <v>23714159</v>
      </c>
      <c r="DH123" s="1053"/>
      <c r="DI123" s="1053"/>
      <c r="DJ123" s="1053"/>
      <c r="DK123" s="1054"/>
      <c r="DL123" s="1055">
        <v>16465704</v>
      </c>
      <c r="DM123" s="1053"/>
      <c r="DN123" s="1053"/>
      <c r="DO123" s="1053"/>
      <c r="DP123" s="1054"/>
      <c r="DQ123" s="1055">
        <v>15797618</v>
      </c>
      <c r="DR123" s="1053"/>
      <c r="DS123" s="1053"/>
      <c r="DT123" s="1053"/>
      <c r="DU123" s="1054"/>
      <c r="DV123" s="1056">
        <v>1.9</v>
      </c>
      <c r="DW123" s="1057"/>
      <c r="DX123" s="1057"/>
      <c r="DY123" s="1057"/>
      <c r="DZ123" s="1058"/>
    </row>
    <row r="124" spans="1:130" s="247" customFormat="1" ht="26.25" customHeight="1" thickBot="1" x14ac:dyDescent="0.25">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145.6</v>
      </c>
      <c r="BR124" s="1122"/>
      <c r="BS124" s="1122"/>
      <c r="BT124" s="1122"/>
      <c r="BU124" s="1122"/>
      <c r="BV124" s="1122">
        <v>138.5</v>
      </c>
      <c r="BW124" s="1122"/>
      <c r="BX124" s="1122"/>
      <c r="BY124" s="1122"/>
      <c r="BZ124" s="1122"/>
      <c r="CA124" s="1122">
        <v>140.4</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v>13421244</v>
      </c>
      <c r="DH124" s="1078"/>
      <c r="DI124" s="1078"/>
      <c r="DJ124" s="1078"/>
      <c r="DK124" s="1079"/>
      <c r="DL124" s="1077">
        <v>12188979</v>
      </c>
      <c r="DM124" s="1078"/>
      <c r="DN124" s="1078"/>
      <c r="DO124" s="1078"/>
      <c r="DP124" s="1079"/>
      <c r="DQ124" s="1077">
        <v>11126240</v>
      </c>
      <c r="DR124" s="1078"/>
      <c r="DS124" s="1078"/>
      <c r="DT124" s="1078"/>
      <c r="DU124" s="1079"/>
      <c r="DV124" s="1080">
        <v>1.3</v>
      </c>
      <c r="DW124" s="1081"/>
      <c r="DX124" s="1081"/>
      <c r="DY124" s="1081"/>
      <c r="DZ124" s="1082"/>
    </row>
    <row r="125" spans="1:130" s="247" customFormat="1" ht="26.25" customHeight="1" x14ac:dyDescent="0.2">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486</v>
      </c>
      <c r="AB125" s="1053"/>
      <c r="AC125" s="1053"/>
      <c r="AD125" s="1053"/>
      <c r="AE125" s="1054"/>
      <c r="AF125" s="1055" t="s">
        <v>128</v>
      </c>
      <c r="AG125" s="1053"/>
      <c r="AH125" s="1053"/>
      <c r="AI125" s="1053"/>
      <c r="AJ125" s="1054"/>
      <c r="AK125" s="1055" t="s">
        <v>128</v>
      </c>
      <c r="AL125" s="1053"/>
      <c r="AM125" s="1053"/>
      <c r="AN125" s="1053"/>
      <c r="AO125" s="1054"/>
      <c r="AP125" s="1056" t="s">
        <v>451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486</v>
      </c>
      <c r="DW125" s="1022"/>
      <c r="DX125" s="1022"/>
      <c r="DY125" s="1022"/>
      <c r="DZ125" s="1023"/>
    </row>
    <row r="126" spans="1:130" s="247" customFormat="1" ht="26.25" customHeight="1" thickBot="1" x14ac:dyDescent="0.25">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489</v>
      </c>
      <c r="AG126" s="1053"/>
      <c r="AH126" s="1053"/>
      <c r="AI126" s="1053"/>
      <c r="AJ126" s="1054"/>
      <c r="AK126" s="1055" t="s">
        <v>490</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492</v>
      </c>
      <c r="DH126" s="1014"/>
      <c r="DI126" s="1014"/>
      <c r="DJ126" s="1014"/>
      <c r="DK126" s="1014"/>
      <c r="DL126" s="1014" t="s">
        <v>493</v>
      </c>
      <c r="DM126" s="1014"/>
      <c r="DN126" s="1014"/>
      <c r="DO126" s="1014"/>
      <c r="DP126" s="1014"/>
      <c r="DQ126" s="1014" t="s">
        <v>490</v>
      </c>
      <c r="DR126" s="1014"/>
      <c r="DS126" s="1014"/>
      <c r="DT126" s="1014"/>
      <c r="DU126" s="1014"/>
      <c r="DV126" s="1015" t="s">
        <v>128</v>
      </c>
      <c r="DW126" s="1015"/>
      <c r="DX126" s="1015"/>
      <c r="DY126" s="1015"/>
      <c r="DZ126" s="1016"/>
    </row>
    <row r="127" spans="1:130" s="247" customFormat="1" ht="26.25" customHeight="1" x14ac:dyDescent="0.2">
      <c r="A127" s="1154"/>
      <c r="B127" s="1042"/>
      <c r="C127" s="1096" t="s">
        <v>494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490</v>
      </c>
      <c r="AL127" s="1053"/>
      <c r="AM127" s="1053"/>
      <c r="AN127" s="1053"/>
      <c r="AO127" s="1054"/>
      <c r="AP127" s="1056" t="s">
        <v>128</v>
      </c>
      <c r="AQ127" s="1057"/>
      <c r="AR127" s="1057"/>
      <c r="AS127" s="1057"/>
      <c r="AT127" s="1058"/>
      <c r="AU127" s="283"/>
      <c r="AV127" s="283"/>
      <c r="AW127" s="283"/>
      <c r="AX127" s="1126" t="s">
        <v>495</v>
      </c>
      <c r="AY127" s="1127"/>
      <c r="AZ127" s="1127"/>
      <c r="BA127" s="1127"/>
      <c r="BB127" s="1127"/>
      <c r="BC127" s="1127"/>
      <c r="BD127" s="1127"/>
      <c r="BE127" s="1128"/>
      <c r="BF127" s="1129" t="s">
        <v>496</v>
      </c>
      <c r="BG127" s="1127"/>
      <c r="BH127" s="1127"/>
      <c r="BI127" s="1127"/>
      <c r="BJ127" s="1127"/>
      <c r="BK127" s="1127"/>
      <c r="BL127" s="1128"/>
      <c r="BM127" s="1129" t="s">
        <v>497</v>
      </c>
      <c r="BN127" s="1127"/>
      <c r="BO127" s="1127"/>
      <c r="BP127" s="1127"/>
      <c r="BQ127" s="1127"/>
      <c r="BR127" s="1127"/>
      <c r="BS127" s="1128"/>
      <c r="BT127" s="1129" t="s">
        <v>498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499</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490</v>
      </c>
      <c r="DR127" s="1014"/>
      <c r="DS127" s="1014"/>
      <c r="DT127" s="1014"/>
      <c r="DU127" s="1014"/>
      <c r="DV127" s="1015" t="s">
        <v>490</v>
      </c>
      <c r="DW127" s="1015"/>
      <c r="DX127" s="1015"/>
      <c r="DY127" s="1015"/>
      <c r="DZ127" s="1016"/>
    </row>
    <row r="128" spans="1:130" s="247" customFormat="1" ht="26.25" customHeight="1" thickBot="1" x14ac:dyDescent="0.25">
      <c r="A128" s="1137" t="s">
        <v>500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501</v>
      </c>
      <c r="X128" s="1139"/>
      <c r="Y128" s="1139"/>
      <c r="Z128" s="1140"/>
      <c r="AA128" s="1141">
        <v>68461861</v>
      </c>
      <c r="AB128" s="1142"/>
      <c r="AC128" s="1142"/>
      <c r="AD128" s="1142"/>
      <c r="AE128" s="1143"/>
      <c r="AF128" s="1144">
        <v>74736847</v>
      </c>
      <c r="AG128" s="1142"/>
      <c r="AH128" s="1142"/>
      <c r="AI128" s="1142"/>
      <c r="AJ128" s="1143"/>
      <c r="AK128" s="1144">
        <v>69123807</v>
      </c>
      <c r="AL128" s="1142"/>
      <c r="AM128" s="1142"/>
      <c r="AN128" s="1142"/>
      <c r="AO128" s="1143"/>
      <c r="AP128" s="1145"/>
      <c r="AQ128" s="1146"/>
      <c r="AR128" s="1146"/>
      <c r="AS128" s="1146"/>
      <c r="AT128" s="1147"/>
      <c r="AU128" s="283"/>
      <c r="AV128" s="283"/>
      <c r="AW128" s="283"/>
      <c r="AX128" s="982" t="s">
        <v>502</v>
      </c>
      <c r="AY128" s="983"/>
      <c r="AZ128" s="983"/>
      <c r="BA128" s="983"/>
      <c r="BB128" s="983"/>
      <c r="BC128" s="983"/>
      <c r="BD128" s="983"/>
      <c r="BE128" s="984"/>
      <c r="BF128" s="1148" t="s">
        <v>128</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503</v>
      </c>
      <c r="CQ128" s="1131"/>
      <c r="CR128" s="1131"/>
      <c r="CS128" s="1131"/>
      <c r="CT128" s="1131"/>
      <c r="CU128" s="1131"/>
      <c r="CV128" s="1131"/>
      <c r="CW128" s="1131"/>
      <c r="CX128" s="1131"/>
      <c r="CY128" s="1131"/>
      <c r="CZ128" s="1131"/>
      <c r="DA128" s="1131"/>
      <c r="DB128" s="1131"/>
      <c r="DC128" s="1131"/>
      <c r="DD128" s="1131"/>
      <c r="DE128" s="1131"/>
      <c r="DF128" s="1132"/>
      <c r="DG128" s="1133">
        <v>57499811</v>
      </c>
      <c r="DH128" s="1134"/>
      <c r="DI128" s="1134"/>
      <c r="DJ128" s="1134"/>
      <c r="DK128" s="1134"/>
      <c r="DL128" s="1134">
        <v>50500514</v>
      </c>
      <c r="DM128" s="1134"/>
      <c r="DN128" s="1134"/>
      <c r="DO128" s="1134"/>
      <c r="DP128" s="1134"/>
      <c r="DQ128" s="1134">
        <v>38574096</v>
      </c>
      <c r="DR128" s="1134"/>
      <c r="DS128" s="1134"/>
      <c r="DT128" s="1134"/>
      <c r="DU128" s="1134"/>
      <c r="DV128" s="1135">
        <v>4.5999999999999996</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936031148</v>
      </c>
      <c r="AB129" s="1053"/>
      <c r="AC129" s="1053"/>
      <c r="AD129" s="1053"/>
      <c r="AE129" s="1054"/>
      <c r="AF129" s="1055">
        <v>940364001</v>
      </c>
      <c r="AG129" s="1053"/>
      <c r="AH129" s="1053"/>
      <c r="AI129" s="1053"/>
      <c r="AJ129" s="1054"/>
      <c r="AK129" s="1055">
        <v>944806570</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128</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111368150</v>
      </c>
      <c r="AB130" s="1053"/>
      <c r="AC130" s="1053"/>
      <c r="AD130" s="1053"/>
      <c r="AE130" s="1054"/>
      <c r="AF130" s="1055">
        <v>108853909</v>
      </c>
      <c r="AG130" s="1053"/>
      <c r="AH130" s="1053"/>
      <c r="AI130" s="1053"/>
      <c r="AJ130" s="1054"/>
      <c r="AK130" s="1055">
        <v>106730891</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10.199999999999999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824662998</v>
      </c>
      <c r="AB131" s="1078"/>
      <c r="AC131" s="1078"/>
      <c r="AD131" s="1078"/>
      <c r="AE131" s="1079"/>
      <c r="AF131" s="1077">
        <v>831510092</v>
      </c>
      <c r="AG131" s="1078"/>
      <c r="AH131" s="1078"/>
      <c r="AI131" s="1078"/>
      <c r="AJ131" s="1079"/>
      <c r="AK131" s="1077">
        <v>838075679</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140.4</v>
      </c>
      <c r="BG131" s="1182"/>
      <c r="BH131" s="1182"/>
      <c r="BI131" s="1182"/>
      <c r="BJ131" s="1182"/>
      <c r="BK131" s="1182"/>
      <c r="BL131" s="1183"/>
      <c r="BM131" s="1181">
        <v>400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9.6690879350000003</v>
      </c>
      <c r="AB132" s="1194"/>
      <c r="AC132" s="1194"/>
      <c r="AD132" s="1194"/>
      <c r="AE132" s="1195"/>
      <c r="AF132" s="1196">
        <v>9.7909145280000001</v>
      </c>
      <c r="AG132" s="1194"/>
      <c r="AH132" s="1194"/>
      <c r="AI132" s="1194"/>
      <c r="AJ132" s="1195"/>
      <c r="AK132" s="1196">
        <v>11.201318110000001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13.3</v>
      </c>
      <c r="AB133" s="1177"/>
      <c r="AC133" s="1177"/>
      <c r="AD133" s="1177"/>
      <c r="AE133" s="1178"/>
      <c r="AF133" s="1176">
        <v>11.2</v>
      </c>
      <c r="AG133" s="1177"/>
      <c r="AH133" s="1177"/>
      <c r="AI133" s="1177"/>
      <c r="AJ133" s="1178"/>
      <c r="AK133" s="1176">
        <v>10.199999999999999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nkKmg9495X73SVYI7kjDhpCKsikVKOU//XNHuQk/miS+V/1zEv7k7PM3LO+H4mrGMJzmZ9HBrDAe3OkgOvcBhg==" saltValue="s1CznvnlyJC+dvqHuW/g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514</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312dgH73AA84uaguRg4d8Bs6RaU/jwBHV6QV+Ht7UOQyFI8doiAKiZVfR7YXzpKF96fghTNP0GbUvg8Xof7b5g==" saltValue="TuXdsqhM95Hpzgy2gNjPew=="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3pNbZmkXfhGX7LVt5Gb95rHMR4AKgSVvEME8OaZRxSGU9qMOIQeGLgTEv4qMlbT40ZdS0wUT4D8l9d1Ogijng==" saltValue="5a8vJ/fsKzVb9qg4HRgit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352492920</v>
      </c>
      <c r="AP9" s="313">
        <v>93879</v>
      </c>
      <c r="AQ9" s="314">
        <v>103263</v>
      </c>
      <c r="AR9" s="315">
        <v>-9.1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3906586</v>
      </c>
      <c r="AP10" s="316">
        <v>1040</v>
      </c>
      <c r="AQ10" s="317">
        <v>1458</v>
      </c>
      <c r="AR10" s="318">
        <v>-28.7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801</v>
      </c>
      <c r="AP11" s="316">
        <v>0</v>
      </c>
      <c r="AQ11" s="317">
        <v>119</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2211564</v>
      </c>
      <c r="AP12" s="316">
        <v>589</v>
      </c>
      <c r="AQ12" s="317">
        <v>1204</v>
      </c>
      <c r="AR12" s="318">
        <v>-51.1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v>5</v>
      </c>
      <c r="AR13" s="318" t="s">
        <v>527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7656011</v>
      </c>
      <c r="AP14" s="316">
        <v>2039</v>
      </c>
      <c r="AQ14" s="317">
        <v>1915</v>
      </c>
      <c r="AR14" s="318">
        <v>6.5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4771420</v>
      </c>
      <c r="AP15" s="316">
        <v>1271</v>
      </c>
      <c r="AQ15" s="317">
        <v>1236</v>
      </c>
      <c r="AR15" s="318">
        <v>2.8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-23776791</v>
      </c>
      <c r="AP16" s="316">
        <v>-6332</v>
      </c>
      <c r="AQ16" s="317">
        <v>-7821</v>
      </c>
      <c r="AR16" s="318">
        <v>-19</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347262511</v>
      </c>
      <c r="AP17" s="316">
        <v>92486</v>
      </c>
      <c r="AQ17" s="317">
        <v>101379</v>
      </c>
      <c r="AR17" s="318">
        <v>-8.8000000000000007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9.8699999999999992</v>
      </c>
      <c r="AP21" s="329">
        <v>10.89</v>
      </c>
      <c r="AQ21" s="330">
        <v>-1.02</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100.1</v>
      </c>
      <c r="AP22" s="334">
        <v>99.9</v>
      </c>
      <c r="AQ22" s="335">
        <v>0.2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119475076</v>
      </c>
      <c r="AP32" s="343">
        <v>31820</v>
      </c>
      <c r="AQ32" s="344">
        <v>32340</v>
      </c>
      <c r="AR32" s="345">
        <v>-1.6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v>37685657</v>
      </c>
      <c r="AP33" s="343">
        <v>10037</v>
      </c>
      <c r="AQ33" s="344">
        <v>3070</v>
      </c>
      <c r="AR33" s="345">
        <v>226.9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v>61378123</v>
      </c>
      <c r="AP34" s="343">
        <v>16347</v>
      </c>
      <c r="AQ34" s="344">
        <v>20684</v>
      </c>
      <c r="AR34" s="345">
        <v>-21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48635599</v>
      </c>
      <c r="AP35" s="343">
        <v>12953</v>
      </c>
      <c r="AQ35" s="344">
        <v>10383</v>
      </c>
      <c r="AR35" s="345">
        <v>24.8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t="s">
        <v>527</v>
      </c>
      <c r="AP36" s="343" t="s">
        <v>527</v>
      </c>
      <c r="AQ36" s="344">
        <v>181</v>
      </c>
      <c r="AR36" s="345" t="s">
        <v>527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2555766</v>
      </c>
      <c r="AP37" s="343">
        <v>681</v>
      </c>
      <c r="AQ37" s="344">
        <v>1161</v>
      </c>
      <c r="AR37" s="345">
        <v>-41.3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t="s">
        <v>527</v>
      </c>
      <c r="AP38" s="346" t="s">
        <v>527</v>
      </c>
      <c r="AQ38" s="347">
        <v>0</v>
      </c>
      <c r="AR38" s="335" t="s">
        <v>527</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-69123807</v>
      </c>
      <c r="AP39" s="343">
        <v>-18410</v>
      </c>
      <c r="AQ39" s="344">
        <v>-17790</v>
      </c>
      <c r="AR39" s="345">
        <v>3.5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-106730891</v>
      </c>
      <c r="AP40" s="343">
        <v>-28425</v>
      </c>
      <c r="AQ40" s="344">
        <v>-32769</v>
      </c>
      <c r="AR40" s="345">
        <v>-13.3</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93875523</v>
      </c>
      <c r="AP41" s="343">
        <v>25002</v>
      </c>
      <c r="AQ41" s="344">
        <v>17259</v>
      </c>
      <c r="AR41" s="345">
        <v>44.9</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218055108</v>
      </c>
      <c r="AN51" s="365">
        <v>58470</v>
      </c>
      <c r="AO51" s="366">
        <v>23</v>
      </c>
      <c r="AP51" s="367">
        <v>51898</v>
      </c>
      <c r="AQ51" s="368">
        <v>-3.1</v>
      </c>
      <c r="AR51" s="369">
        <v>26.1</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118228104</v>
      </c>
      <c r="AN52" s="373">
        <v>31702</v>
      </c>
      <c r="AO52" s="374">
        <v>28.2</v>
      </c>
      <c r="AP52" s="375">
        <v>25986</v>
      </c>
      <c r="AQ52" s="376">
        <v>2.9</v>
      </c>
      <c r="AR52" s="377">
        <v>25.3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217342707</v>
      </c>
      <c r="AN53" s="365">
        <v>58178</v>
      </c>
      <c r="AO53" s="366">
        <v>-0.5</v>
      </c>
      <c r="AP53" s="367">
        <v>51684</v>
      </c>
      <c r="AQ53" s="368">
        <v>-0.4</v>
      </c>
      <c r="AR53" s="369">
        <v>-0.1</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126935454</v>
      </c>
      <c r="AN54" s="373">
        <v>33978</v>
      </c>
      <c r="AO54" s="374">
        <v>7.2</v>
      </c>
      <c r="AP54" s="375">
        <v>26671</v>
      </c>
      <c r="AQ54" s="376">
        <v>2.6</v>
      </c>
      <c r="AR54" s="377">
        <v>4.5999999999999996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202469546</v>
      </c>
      <c r="AN55" s="365">
        <v>54167</v>
      </c>
      <c r="AO55" s="366">
        <v>-6.9</v>
      </c>
      <c r="AP55" s="367">
        <v>52897</v>
      </c>
      <c r="AQ55" s="368">
        <v>2.2999999999999998</v>
      </c>
      <c r="AR55" s="369">
        <v>-9.1999999999999993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115507904</v>
      </c>
      <c r="AN56" s="373">
        <v>30902</v>
      </c>
      <c r="AO56" s="374">
        <v>-9.1</v>
      </c>
      <c r="AP56" s="375">
        <v>27013</v>
      </c>
      <c r="AQ56" s="376">
        <v>1.3</v>
      </c>
      <c r="AR56" s="377">
        <v>-10.4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235234575</v>
      </c>
      <c r="AN57" s="365">
        <v>62800</v>
      </c>
      <c r="AO57" s="366">
        <v>15.9</v>
      </c>
      <c r="AP57" s="367">
        <v>54945</v>
      </c>
      <c r="AQ57" s="368">
        <v>3.9</v>
      </c>
      <c r="AR57" s="369">
        <v>12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156061437</v>
      </c>
      <c r="AN58" s="373">
        <v>41663</v>
      </c>
      <c r="AO58" s="374">
        <v>34.799999999999997</v>
      </c>
      <c r="AP58" s="375">
        <v>29293</v>
      </c>
      <c r="AQ58" s="376">
        <v>8.4</v>
      </c>
      <c r="AR58" s="377">
        <v>26.4</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235246591</v>
      </c>
      <c r="AN59" s="365">
        <v>62653</v>
      </c>
      <c r="AO59" s="366">
        <v>-0.2</v>
      </c>
      <c r="AP59" s="367">
        <v>57132</v>
      </c>
      <c r="AQ59" s="368">
        <v>4</v>
      </c>
      <c r="AR59" s="369">
        <v>-4.2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149855391</v>
      </c>
      <c r="AN60" s="373">
        <v>39911</v>
      </c>
      <c r="AO60" s="374">
        <v>-4.2</v>
      </c>
      <c r="AP60" s="375">
        <v>30126</v>
      </c>
      <c r="AQ60" s="376">
        <v>2.8</v>
      </c>
      <c r="AR60" s="377">
        <v>-7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221669705</v>
      </c>
      <c r="AN61" s="380">
        <v>59254</v>
      </c>
      <c r="AO61" s="381">
        <v>6.3</v>
      </c>
      <c r="AP61" s="382">
        <v>53711</v>
      </c>
      <c r="AQ61" s="383">
        <v>1.3</v>
      </c>
      <c r="AR61" s="369">
        <v>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133317658</v>
      </c>
      <c r="AN62" s="373">
        <v>35631</v>
      </c>
      <c r="AO62" s="374">
        <v>11.4</v>
      </c>
      <c r="AP62" s="375">
        <v>27818</v>
      </c>
      <c r="AQ62" s="376">
        <v>3.6</v>
      </c>
      <c r="AR62" s="377">
        <v>7.8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nGPMk0LltF49w9QtiZ+f3LaQ+I+jJ65j92WjesAqfhZfLibmzTMFCZcE2ciCYsBi6xBw5d03SOZxjxlDfDf/CA==" saltValue="0MF6B0oAry3O3ESnEMnB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566</v>
      </c>
    </row>
    <row r="120" spans="125:125" ht="13.5" hidden="1" customHeight="1" x14ac:dyDescent="0.2"/>
    <row r="121" spans="125:125" ht="13.5" hidden="1" customHeight="1" x14ac:dyDescent="0.2">
      <c r="DU121" s="291"/>
    </row>
  </sheetData>
  <sheetProtection algorithmName="SHA-512" hashValue="eUvd4iqRCfHwS1a7YYvXSBZcaLGEh0KGSkeGzxJH31lJA5FyrCF7/+M0eku0FXhYlIKu9bMNTqNtDl6Ep5/eUw==" saltValue="IeeJPw4BMtu/lNrzADwPg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sheetData>
  <sheetProtection algorithmName="SHA-512" hashValue="rpFI6+f1OcW623EZHvkKiEiYCDZdkX4JiWACg8GGisZZ1PKxYknQxljq/pWQNALtc8QJCHmMxjOndfE9iTmplQ==" saltValue="awjrvdQfk6cfFTVDZTPG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236" t="s">
        <v>3</v>
      </c>
      <c r="D47" s="1236"/>
      <c r="E47" s="1237"/>
      <c r="F47" s="11">
        <v>2.84</v>
      </c>
      <c r="G47" s="12">
        <v>2.12</v>
      </c>
      <c r="H47" s="12">
        <v>2.8</v>
      </c>
      <c r="I47" s="12">
        <v>2.31</v>
      </c>
      <c r="J47" s="13">
        <v>0.84</v>
      </c>
    </row>
    <row r="48" spans="2:10" ht="57.75" customHeight="1" x14ac:dyDescent="0.2">
      <c r="B48" s="14"/>
      <c r="C48" s="1238" t="s">
        <v>4</v>
      </c>
      <c r="D48" s="1238"/>
      <c r="E48" s="1239"/>
      <c r="F48" s="15">
        <v>1.59</v>
      </c>
      <c r="G48" s="16">
        <v>1</v>
      </c>
      <c r="H48" s="16">
        <v>1.39</v>
      </c>
      <c r="I48" s="16">
        <v>0.51</v>
      </c>
      <c r="J48" s="17">
        <v>0.86</v>
      </c>
    </row>
    <row r="49" spans="2:10" ht="57.75" customHeight="1" thickBot="1" x14ac:dyDescent="0.25">
      <c r="B49" s="18"/>
      <c r="C49" s="1240" t="s">
        <v>5</v>
      </c>
      <c r="D49" s="1240"/>
      <c r="E49" s="1241"/>
      <c r="F49" s="19">
        <v>0.64</v>
      </c>
      <c r="G49" s="20" t="s">
        <v>573</v>
      </c>
      <c r="H49" s="20">
        <v>1.33</v>
      </c>
      <c r="I49" s="20" t="s">
        <v>574</v>
      </c>
      <c r="J49" s="21" t="s">
        <v>575</v>
      </c>
    </row>
    <row r="50" spans="2:10" ht="13.5" customHeight="1" x14ac:dyDescent="0.2"/>
  </sheetData>
  <sheetProtection algorithmName="SHA-512" hashValue="eKn7jksogrUFms4dpS5IBbCg1H6OhAhyDiYnQBunAuyytaM/qEb0b9dgZ+dvx1QRaonhjmnVwaFIYNWK//cLbg==" saltValue="6jszuH45PKh9oMFuLmu/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2021-03-11T06:20:09Z</cp:lastPrinted>
  <dcterms:created xsi:type="dcterms:W3CDTF">2021-02-05T02:07:01Z</dcterms:created>
  <dcterms:modified xsi:type="dcterms:W3CDTF">2021-10-26T08:27:41Z</dcterms:modified>
  <cp:category/>
</cp:coreProperties>
</file>