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2_川崎市\"/>
    </mc:Choice>
  </mc:AlternateContent>
  <workbookProtection workbookAlgorithmName="SHA-512" workbookHashValue="5zlfY/WdfBsa3CNv301zKtf6b6oA1NB1XxnwGZEZf10P/2SNywSoRgf41+0db+gDb0G4QNv2OlEeyP7Kf4DLhA==" workbookSaltValue="rMQj3FHZ7rYkdFUrOYydpA==" workbookSpinCount="100000" lockStructure="1"/>
  <bookViews>
    <workbookView xWindow="0" yWindow="0" windowWidth="15360" windowHeight="7632"/>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R10" i="5" l="1"/>
  <c r="DH10" i="5"/>
  <c r="CJ10" i="5"/>
  <c r="BZ10" i="5"/>
  <c r="BP10" i="5"/>
  <c r="AR10" i="5"/>
  <c r="AH10" i="5"/>
  <c r="X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HT33" i="4" l="1"/>
  <c r="V10" i="5"/>
  <c r="AF10" i="5"/>
  <c r="AJ10" i="5"/>
  <c r="AT10" i="5"/>
  <c r="BD10" i="5"/>
  <c r="BN10" i="5"/>
  <c r="BX10" i="5"/>
  <c r="CB10" i="5"/>
  <c r="CL10" i="5"/>
  <c r="CV10" i="5"/>
  <c r="DF10" i="5"/>
  <c r="DP10" i="5"/>
  <c r="DT10" i="5"/>
  <c r="ED10" i="5"/>
  <c r="AG11" i="5"/>
  <c r="BY11" i="5"/>
  <c r="ER33" i="4"/>
  <c r="W10" i="5"/>
  <c r="AG10" i="5"/>
  <c r="AQ10" i="5"/>
  <c r="AU10" i="5"/>
  <c r="BE10" i="5"/>
  <c r="BO10" i="5"/>
  <c r="BY10" i="5"/>
  <c r="CI10" i="5"/>
  <c r="CM10" i="5"/>
  <c r="CW10" i="5"/>
  <c r="DG10" i="5"/>
  <c r="DQ10" i="5"/>
  <c r="EA10" i="5"/>
  <c r="EE10" i="5"/>
  <c r="BB10" i="5"/>
  <c r="BF10" i="5"/>
  <c r="CT10" i="5"/>
  <c r="CX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<sst xmlns="http://schemas.openxmlformats.org/spreadsheetml/2006/main" count="262" uniqueCount="107">
  <si>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</si>
  <si>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</si>
  <si>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</si>
  <si>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</si>
  <si>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</si>
  <si>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</si>
  <si>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</si>
  <si>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</si>
  <si>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</si>
  <si>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</si>
  <si>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</si>
  <si>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</si>
  <si>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</si>
  <si>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</si>
  <si>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</si>
  <si>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</si>
  <si>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</si>
  <si>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</si>
  <si>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</si>
  <si>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</si>
  <si>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</si>
  <si>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</si>
  <si>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</si>
  <si>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</si>
  <si>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</si>
  <si>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</si>
  <si>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</si>
  <si>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</si>
  <si>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</si>
  <si>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</si>
  <si>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</si>
  <si>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</si>
  <si>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</si>
  <si>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</si>
  <si>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</si>
  <si>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</si>
  <si>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</si>
  <si>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</si>
  <si>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</si>
  <si>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</si>
  <si>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</si>
  <si>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</si>
  <si>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</si>
  <si>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</si>
  <si>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</si>
  <si>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</si>
  <si>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</si>
  <si>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</si>
  <si>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</si>
  <si>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</si>
  <si>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</si>
  <si>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</si>
  <si>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</si>
  <si>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</si>
  <si>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</si>
  <si>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</si>
  <si>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</si>
  <si>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</si>
  <si>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</si>
  <si>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</si>
  <si>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</si>
  <si>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</si>
  <si>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</si>
  <si>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</si>
  <si>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</si>
  <si>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</si>
  <si>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</si>
  <si>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</si>
  <si>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</si>
  <si>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</si>
  <si>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</si>
  <si>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</si>
  <si>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</si>
  <si>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</si>
  <si>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</si>
  <si>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</si>
  <si>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</si>
  <si>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</si>
  <si>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</si>
  <si>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</si>
  <si>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</si>
  <si>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</si>
  <si>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</si>
  <si>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</si>
  <si>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</si>
  <si>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</si>
  <si>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</si>
  <si>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</si>
  <si>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141305</t>
  </si>
  <si>
    <t>46</t>
  </si>
  <si>
    <t>02</t>
  </si>
  <si>
    <t>0</t>
  </si>
  <si>
    <t>000</t>
  </si>
  <si>
    <t>神奈川県　川崎市</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</si>
  <si>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</si>
  <si>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</si>
  <si>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</si>
  <si>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</si>
  <si>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</si>
  <si>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</si>
  <si>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</si>
  <si>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</si>
  <si>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</si>
  <si>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</si>
  <si>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川崎市は、昭和12年に全国初の公営工業用水道事業として給水を開始して以来、重化学工業を中心とした本市の産業経済の基盤施設として発展してきました。また、適正な事業規模へのダウンサイジングを主軸とした再構築計画に基づき、将来の工業用水道利用者の契約水量の動向を踏まえ、給水能力のダウンサイジングを実施しました。　　　　　　　　　　　　　　　　　　　　　　　　　　　　　　　　　　　　　　　　　　　　　　　　　　　　　　　　　　　　　　　　　　　　　　　　　　　　　　　　　　　　　　　　　　　　　　　　　　　　　　　　　　　　　　　　　　　　　　　　　　　　　　　　　　　　　　　　　　　　　　　　　　　　　　　　　　　　　　　　　　　　　　　　　　　　　　　　○</t>
    </r>
    <r>
      <rPr>
        <b/>
        <sz val="11"/>
        <color theme="1"/>
        <rFont val="ＭＳ ゴシック"/>
        <family val="3"/>
        <charset val="128"/>
      </rPr>
      <t>①経常収支比率</t>
    </r>
    <r>
      <rPr>
        <sz val="11"/>
        <color theme="1"/>
        <rFont val="ＭＳ ゴシック"/>
        <family val="3"/>
        <charset val="128"/>
      </rPr>
      <t>は、類似団体を下回っているものの、100％を上回っているとともに、</t>
    </r>
    <r>
      <rPr>
        <b/>
        <sz val="11"/>
        <color theme="1"/>
        <rFont val="ＭＳ ゴシック"/>
        <family val="3"/>
        <charset val="128"/>
      </rPr>
      <t>②累積欠損金</t>
    </r>
    <r>
      <rPr>
        <sz val="11"/>
        <color theme="1"/>
        <rFont val="ＭＳ ゴシック"/>
        <family val="3"/>
        <charset val="128"/>
      </rPr>
      <t>は計上されていないため、経営の健全性は維持しています。また、</t>
    </r>
    <r>
      <rPr>
        <b/>
        <sz val="11"/>
        <color theme="1"/>
        <rFont val="ＭＳ ゴシック"/>
        <family val="3"/>
        <charset val="128"/>
      </rPr>
      <t>③流動比率</t>
    </r>
    <r>
      <rPr>
        <sz val="11"/>
        <color theme="1"/>
        <rFont val="ＭＳ ゴシック"/>
        <family val="3"/>
        <charset val="128"/>
      </rPr>
      <t>は、類似団体を上回っており、短期的な資金繰りには問題ないものと考えます。しかし、今後、老朽化対策等により更なる更新需要の増加が見込まれることから、長期的な経営状況を考慮し、</t>
    </r>
    <r>
      <rPr>
        <b/>
        <sz val="11"/>
        <color theme="1"/>
        <rFont val="ＭＳ ゴシック"/>
        <family val="3"/>
        <charset val="128"/>
      </rPr>
      <t>④企業債残高対給水収益比率</t>
    </r>
    <r>
      <rPr>
        <sz val="11"/>
        <color theme="1"/>
        <rFont val="ＭＳ ゴシック"/>
        <family val="3"/>
        <charset val="128"/>
      </rPr>
      <t>に留意しながら、計画的に企業債を発行する必要があります。
○</t>
    </r>
    <r>
      <rPr>
        <b/>
        <sz val="11"/>
        <color theme="1"/>
        <rFont val="ＭＳ ゴシック"/>
        <family val="3"/>
        <charset val="128"/>
      </rPr>
      <t>⑥給水原価</t>
    </r>
    <r>
      <rPr>
        <sz val="11"/>
        <color theme="1"/>
        <rFont val="ＭＳ ゴシック"/>
        <family val="3"/>
        <charset val="128"/>
      </rPr>
      <t>については、類似団体よりも高い水準で推移しています。</t>
    </r>
    <r>
      <rPr>
        <b/>
        <sz val="11"/>
        <color theme="1"/>
        <rFont val="ＭＳ ゴシック"/>
        <family val="3"/>
        <charset val="128"/>
      </rPr>
      <t>⑤料金回収率</t>
    </r>
    <r>
      <rPr>
        <sz val="11"/>
        <color theme="1"/>
        <rFont val="ＭＳ ゴシック"/>
        <family val="3"/>
        <charset val="128"/>
      </rPr>
      <t>は、類似団体を下回っているものの、100％以上を維持していることから給水に係る費用を給水収益で賄えています。
○</t>
    </r>
    <r>
      <rPr>
        <b/>
        <sz val="11"/>
        <color theme="1"/>
        <rFont val="ＭＳ ゴシック"/>
        <family val="3"/>
        <charset val="128"/>
      </rPr>
      <t>⑦施設利用率</t>
    </r>
    <r>
      <rPr>
        <sz val="11"/>
        <color theme="1"/>
        <rFont val="ＭＳ ゴシック"/>
        <family val="3"/>
        <charset val="128"/>
      </rPr>
      <t>及び</t>
    </r>
    <r>
      <rPr>
        <b/>
        <sz val="11"/>
        <color theme="1"/>
        <rFont val="ＭＳ ゴシック"/>
        <family val="3"/>
        <charset val="128"/>
      </rPr>
      <t>⑧契約率</t>
    </r>
    <r>
      <rPr>
        <sz val="11"/>
        <color theme="1"/>
        <rFont val="ＭＳ ゴシック"/>
        <family val="3"/>
        <charset val="128"/>
      </rPr>
      <t>は、再構築計画に基づき、給水能力をダウンサイジングしたことから、類似団体と比べ高い水準で推移しており、施設が効率的かつ適正な規模で運用されています。</t>
    </r>
    <r>
      <rPr>
        <b/>
        <sz val="11"/>
        <color theme="1"/>
        <rFont val="ＭＳ ゴシック"/>
        <family val="3"/>
        <charset val="128"/>
      </rPr>
      <t/>
    </r>
    <rPh sb="11" eb="13">
      <t>ゼンコク</t>
    </rPh>
    <rPh sb="13" eb="14">
      <t>ハツ</t>
    </rPh>
    <rPh sb="15" eb="17">
      <t>コウエイ</t>
    </rPh>
    <rPh sb="17" eb="20">
      <t>コウギョウヨウ</t>
    </rPh>
    <rPh sb="20" eb="22">
      <t>スイドウ</t>
    </rPh>
    <rPh sb="22" eb="24">
      <t>ジギョウ</t>
    </rPh>
    <rPh sb="104" eb="105">
      <t>モト</t>
    </rPh>
    <rPh sb="116" eb="118">
      <t>リヨウ</t>
    </rPh>
    <rPh sb="146" eb="148">
      <t>ジッシ</t>
    </rPh>
    <rPh sb="418" eb="420">
      <t>ウワマワ</t>
    </rPh>
    <rPh sb="522" eb="524">
      <t>キギョウ</t>
    </rPh>
    <rPh sb="524" eb="525">
      <t>サイ</t>
    </rPh>
    <rPh sb="526" eb="528">
      <t>ハッコウ</t>
    </rPh>
    <rPh sb="584" eb="586">
      <t>シタマワ</t>
    </rPh>
    <rPh sb="639" eb="640">
      <t>オヨ</t>
    </rPh>
    <rPh sb="642" eb="645">
      <t>ケイヤクリツ</t>
    </rPh>
    <rPh sb="657" eb="659">
      <t>キュウスイ</t>
    </rPh>
    <rPh sb="704" eb="706">
      <t>テキセイ</t>
    </rPh>
    <rPh sb="707" eb="709">
      <t>キボ</t>
    </rPh>
    <phoneticPr fontId="5"/>
  </si>
  <si>
    <t xml:space="preserve">○今後は、老朽化の状況に関する指標が示すとおり、老朽化が進んでいる施設・管路の更新に伴い、更新需要の増加が見込まれるため、アセットマネジメント手法等を活用した効率的かつ計画的な更新が必要です。
◯こうしたことから、将来の需要動向を可能な限り把握するとともに、将来にわたって安定給水ができるよう、ハード・ソフト両面から、更なる基盤強化に向けた取組や検討を進めます。
</t>
    <rPh sb="1" eb="3">
      <t>コンゴ</t>
    </rPh>
    <rPh sb="5" eb="8">
      <t>ロウキュウカ</t>
    </rPh>
    <rPh sb="9" eb="11">
      <t>ジョウキョウ</t>
    </rPh>
    <rPh sb="12" eb="13">
      <t>カン</t>
    </rPh>
    <rPh sb="15" eb="17">
      <t>シヒョウ</t>
    </rPh>
    <rPh sb="18" eb="19">
      <t>シメ</t>
    </rPh>
    <rPh sb="24" eb="27">
      <t>ロウキュウカ</t>
    </rPh>
    <rPh sb="28" eb="29">
      <t>スス</t>
    </rPh>
    <rPh sb="33" eb="35">
      <t>シセツ</t>
    </rPh>
    <rPh sb="71" eb="73">
      <t>シュホウ</t>
    </rPh>
    <rPh sb="73" eb="74">
      <t>トウ</t>
    </rPh>
    <rPh sb="75" eb="77">
      <t>カツヨウ</t>
    </rPh>
    <rPh sb="79" eb="82">
      <t>コウリツテキ</t>
    </rPh>
    <rPh sb="84" eb="87">
      <t>ケイカクテキ</t>
    </rPh>
    <rPh sb="88" eb="90">
      <t>コウシン</t>
    </rPh>
    <rPh sb="91" eb="93">
      <t>ヒツヨウ</t>
    </rPh>
    <rPh sb="110" eb="112">
      <t>ジュヨウ</t>
    </rPh>
    <rPh sb="112" eb="114">
      <t>ドウコウ</t>
    </rPh>
    <rPh sb="115" eb="117">
      <t>カノウ</t>
    </rPh>
    <rPh sb="118" eb="119">
      <t>カギ</t>
    </rPh>
    <rPh sb="120" eb="122">
      <t>ハアク</t>
    </rPh>
    <rPh sb="129" eb="131">
      <t>ショウライ</t>
    </rPh>
    <rPh sb="136" eb="138">
      <t>アンテイ</t>
    </rPh>
    <rPh sb="138" eb="140">
      <t>キュウスイ</t>
    </rPh>
    <rPh sb="176" eb="177">
      <t>スス</t>
    </rPh>
    <phoneticPr fontId="5"/>
  </si>
  <si>
    <r>
      <t>○</t>
    </r>
    <r>
      <rPr>
        <b/>
        <sz val="11"/>
        <color theme="1"/>
        <rFont val="ＭＳ ゴシック"/>
        <family val="3"/>
        <charset val="128"/>
      </rPr>
      <t>①有形固定資産減価償却率</t>
    </r>
    <r>
      <rPr>
        <sz val="11"/>
        <color theme="1"/>
        <rFont val="ＭＳ ゴシック"/>
        <family val="3"/>
        <charset val="128"/>
      </rPr>
      <t>は、平成28年度以降、微増傾向で推移していますが、給水能力をダウンサイジングしたことから、類似団体を下回っており、施設が効率的かつ適正な規模で運用されています。</t>
    </r>
    <r>
      <rPr>
        <b/>
        <sz val="11"/>
        <color theme="1"/>
        <rFont val="ＭＳ ゴシック"/>
        <family val="3"/>
        <charset val="128"/>
      </rPr>
      <t>②管路経年化率</t>
    </r>
    <r>
      <rPr>
        <sz val="11"/>
        <color theme="1"/>
        <rFont val="ＭＳ ゴシック"/>
        <family val="3"/>
        <charset val="128"/>
      </rPr>
      <t>は、全国初の公営工業用水道事業として給水を開始したことから、類似団体と比べて高水準で推移しているとともに、</t>
    </r>
    <r>
      <rPr>
        <b/>
        <sz val="11"/>
        <color theme="1"/>
        <rFont val="ＭＳ ゴシック"/>
        <family val="3"/>
        <charset val="128"/>
      </rPr>
      <t>③管路更新率</t>
    </r>
    <r>
      <rPr>
        <sz val="11"/>
        <color theme="1"/>
        <rFont val="ＭＳ ゴシック"/>
        <family val="3"/>
        <charset val="128"/>
      </rPr>
      <t xml:space="preserve">も低い水準にあることから、今後は管路の更新が喫緊の課題となっています。
</t>
    </r>
    <rPh sb="24" eb="26">
      <t>ビゾウ</t>
    </rPh>
    <rPh sb="26" eb="28">
      <t>ケイコウ</t>
    </rPh>
    <rPh sb="29" eb="31">
      <t>スイイ</t>
    </rPh>
    <rPh sb="142" eb="144">
      <t>スイイ</t>
    </rPh>
    <rPh sb="160" eb="161">
      <t>ヒク</t>
    </rPh>
    <rPh sb="162" eb="164">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</si>
</sst>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60.8</c:v>
                </c:pt>
                <c:pt idx="1">
                  <c:v>56.97</c:v>
                </c:pt>
                <c:pt idx="2">
                  <c:v>57.2</c:v>
                </c:pt>
                <c:pt idx="3">
                  <c:v>57.71</c:v>
                </c:pt>
                <c:pt idx="4">
                  <c:v>59.27</c:v>
                </c:pt>
              </c:numCache>
            </c:numRef>
          </c:val>
          <c:extLst xmlns:c16r2="http://schemas.microsoft.com/office/drawing/2015/06/chart">
            <c:ext xmlns:c16="http://schemas.microsoft.com/office/drawing/2014/chart" uri="{C3380CC4-5D6E-409C-BE32-E72D297353CC}">
              <c16:uniqueId val="{00000000-95C9-4CBB-B392-F396F36FB84E}"/>
            </c:ext>
          </c:extLst>
        </c:ser>
        <c:dLbls>
          <c:showLegendKey val="0"/>
          <c:showVal val="0"/>
          <c:showCatName val="0"/>
          <c:showSerName val="0"/>
          <c:showPercent val="0"/>
          <c:showBubbleSize val="0"/>
        </c:dLbls>
        <c:gapWidth val="150"/>
        <c:axId val="590922352"/>
        <c:axId val="59092274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xmlns:c16r2="http://schemas.microsoft.com/office/drawing/2015/06/chart">
            <c:ext xmlns:c16="http://schemas.microsoft.com/office/drawing/2014/chart" uri="{C3380CC4-5D6E-409C-BE32-E72D297353CC}">
              <c16:uniqueId val="{00000001-95C9-4CBB-B392-F396F36FB84E}"/>
            </c:ext>
          </c:extLst>
        </c:ser>
        <c:dLbls>
          <c:showLegendKey val="0"/>
          <c:showVal val="0"/>
          <c:showCatName val="0"/>
          <c:showSerName val="0"/>
          <c:showPercent val="0"/>
          <c:showBubbleSize val="0"/>
        </c:dLbls>
        <c:marker val="1"/>
        <c:smooth val="0"/>
        <c:axId val="590922352"/>
        <c:axId val="590922744"/>
      </c:lineChart>
      <c:catAx>
        <c:axId val="590922352"/>
        <c:scaling>
          <c:orientation val="minMax"/>
        </c:scaling>
        <c:delete val="1"/>
        <c:axPos val="b"/>
        <c:numFmt formatCode="General" sourceLinked="1"/>
        <c:majorTickMark val="none"/>
        <c:minorTickMark val="none"/>
        <c:tickLblPos val="none"/>
        <c:crossAx val="590922744"/>
        <c:crosses val="autoZero"/>
        <c:auto val="1"/>
        <c:lblAlgn val="ctr"/>
        <c:lblOffset val="100"/>
        <c:noMultiLvlLbl val="1"/>
      </c:catAx>
      <c:valAx>
        <c:axId val="5909227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09223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10-44A0-AF82-53EB7C80F5A4}"/>
            </c:ext>
          </c:extLst>
        </c:ser>
        <c:dLbls>
          <c:showLegendKey val="0"/>
          <c:showVal val="0"/>
          <c:showCatName val="0"/>
          <c:showSerName val="0"/>
          <c:showPercent val="0"/>
          <c:showBubbleSize val="0"/>
        </c:dLbls>
        <c:gapWidth val="150"/>
        <c:axId val="590932544"/>
        <c:axId val="59092627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xmlns:c16r2="http://schemas.microsoft.com/office/drawing/2015/06/chart">
            <c:ext xmlns:c16="http://schemas.microsoft.com/office/drawing/2014/chart" uri="{C3380CC4-5D6E-409C-BE32-E72D297353CC}">
              <c16:uniqueId val="{00000001-EE10-44A0-AF82-53EB7C80F5A4}"/>
            </c:ext>
          </c:extLst>
        </c:ser>
        <c:dLbls>
          <c:showLegendKey val="0"/>
          <c:showVal val="0"/>
          <c:showCatName val="0"/>
          <c:showSerName val="0"/>
          <c:showPercent val="0"/>
          <c:showBubbleSize val="0"/>
        </c:dLbls>
        <c:marker val="1"/>
        <c:smooth val="0"/>
        <c:axId val="590932544"/>
        <c:axId val="590926272"/>
      </c:lineChart>
      <c:catAx>
        <c:axId val="590932544"/>
        <c:scaling>
          <c:orientation val="minMax"/>
        </c:scaling>
        <c:delete val="1"/>
        <c:axPos val="b"/>
        <c:numFmt formatCode="General" sourceLinked="1"/>
        <c:majorTickMark val="none"/>
        <c:minorTickMark val="none"/>
        <c:tickLblPos val="none"/>
        <c:crossAx val="590926272"/>
        <c:crosses val="autoZero"/>
        <c:auto val="1"/>
        <c:lblAlgn val="ctr"/>
        <c:lblOffset val="100"/>
        <c:noMultiLvlLbl val="1"/>
      </c:catAx>
      <c:valAx>
        <c:axId val="5909262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09325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113.23</c:v>
                </c:pt>
                <c:pt idx="1">
                  <c:v>102.48</c:v>
                </c:pt>
                <c:pt idx="2">
                  <c:v>109.78</c:v>
                </c:pt>
                <c:pt idx="3">
                  <c:v>114.09</c:v>
                </c:pt>
                <c:pt idx="4">
                  <c:v>110.95</c:v>
                </c:pt>
              </c:numCache>
            </c:numRef>
          </c:val>
          <c:extLst xmlns:c16r2="http://schemas.microsoft.com/office/drawing/2015/06/chart">
            <c:ext xmlns:c16="http://schemas.microsoft.com/office/drawing/2014/chart" uri="{C3380CC4-5D6E-409C-BE32-E72D297353CC}">
              <c16:uniqueId val="{00000000-2C6C-43D2-B1E1-E290580D5C7C}"/>
            </c:ext>
          </c:extLst>
        </c:ser>
        <c:dLbls>
          <c:showLegendKey val="0"/>
          <c:showVal val="0"/>
          <c:showCatName val="0"/>
          <c:showSerName val="0"/>
          <c:showPercent val="0"/>
          <c:showBubbleSize val="0"/>
        </c:dLbls>
        <c:gapWidth val="150"/>
        <c:axId val="590930976"/>
        <c:axId val="590933328"/>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xmlns:c16r2="http://schemas.microsoft.com/office/drawing/2015/06/chart">
            <c:ext xmlns:c16="http://schemas.microsoft.com/office/drawing/2014/chart" uri="{C3380CC4-5D6E-409C-BE32-E72D297353CC}">
              <c16:uniqueId val="{00000001-2C6C-43D2-B1E1-E290580D5C7C}"/>
            </c:ext>
          </c:extLst>
        </c:ser>
        <c:dLbls>
          <c:showLegendKey val="0"/>
          <c:showVal val="0"/>
          <c:showCatName val="0"/>
          <c:showSerName val="0"/>
          <c:showPercent val="0"/>
          <c:showBubbleSize val="0"/>
        </c:dLbls>
        <c:marker val="1"/>
        <c:smooth val="0"/>
        <c:axId val="590930976"/>
        <c:axId val="590933328"/>
      </c:lineChart>
      <c:catAx>
        <c:axId val="590930976"/>
        <c:scaling>
          <c:orientation val="minMax"/>
        </c:scaling>
        <c:delete val="1"/>
        <c:axPos val="b"/>
        <c:numFmt formatCode="General" sourceLinked="1"/>
        <c:majorTickMark val="none"/>
        <c:minorTickMark val="none"/>
        <c:tickLblPos val="none"/>
        <c:crossAx val="590933328"/>
        <c:crosses val="autoZero"/>
        <c:auto val="1"/>
        <c:lblAlgn val="ctr"/>
        <c:lblOffset val="100"/>
        <c:noMultiLvlLbl val="1"/>
      </c:catAx>
      <c:valAx>
        <c:axId val="5909333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09309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72.89</c:v>
                </c:pt>
                <c:pt idx="1">
                  <c:v>87.46</c:v>
                </c:pt>
                <c:pt idx="2">
                  <c:v>88.15</c:v>
                </c:pt>
                <c:pt idx="3">
                  <c:v>88.06</c:v>
                </c:pt>
                <c:pt idx="4">
                  <c:v>91.24</c:v>
                </c:pt>
              </c:numCache>
            </c:numRef>
          </c:val>
          <c:extLst xmlns:c16r2="http://schemas.microsoft.com/office/drawing/2015/06/chart">
            <c:ext xmlns:c16="http://schemas.microsoft.com/office/drawing/2014/chart" uri="{C3380CC4-5D6E-409C-BE32-E72D297353CC}">
              <c16:uniqueId val="{00000000-8E3D-49E6-82C0-BFE1E658B492}"/>
            </c:ext>
          </c:extLst>
        </c:ser>
        <c:dLbls>
          <c:showLegendKey val="0"/>
          <c:showVal val="0"/>
          <c:showCatName val="0"/>
          <c:showSerName val="0"/>
          <c:showPercent val="0"/>
          <c:showBubbleSize val="0"/>
        </c:dLbls>
        <c:gapWidth val="150"/>
        <c:axId val="590913728"/>
        <c:axId val="590923136"/>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xmlns:c16r2="http://schemas.microsoft.com/office/drawing/2015/06/chart">
            <c:ext xmlns:c16="http://schemas.microsoft.com/office/drawing/2014/chart" uri="{C3380CC4-5D6E-409C-BE32-E72D297353CC}">
              <c16:uniqueId val="{00000001-8E3D-49E6-82C0-BFE1E658B492}"/>
            </c:ext>
          </c:extLst>
        </c:ser>
        <c:dLbls>
          <c:showLegendKey val="0"/>
          <c:showVal val="0"/>
          <c:showCatName val="0"/>
          <c:showSerName val="0"/>
          <c:showPercent val="0"/>
          <c:showBubbleSize val="0"/>
        </c:dLbls>
        <c:marker val="1"/>
        <c:smooth val="0"/>
        <c:axId val="590913728"/>
        <c:axId val="590923136"/>
      </c:lineChart>
      <c:catAx>
        <c:axId val="590913728"/>
        <c:scaling>
          <c:orientation val="minMax"/>
        </c:scaling>
        <c:delete val="1"/>
        <c:axPos val="b"/>
        <c:numFmt formatCode="General" sourceLinked="1"/>
        <c:majorTickMark val="none"/>
        <c:minorTickMark val="none"/>
        <c:tickLblPos val="none"/>
        <c:crossAx val="590923136"/>
        <c:crosses val="autoZero"/>
        <c:auto val="1"/>
        <c:lblAlgn val="ctr"/>
        <c:lblOffset val="100"/>
        <c:noMultiLvlLbl val="1"/>
      </c:catAx>
      <c:valAx>
        <c:axId val="5909231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09137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0.28999999999999998</c:v>
                </c:pt>
                <c:pt idx="1">
                  <c:v>1.44</c:v>
                </c:pt>
                <c:pt idx="2">
                  <c:v>0</c:v>
                </c:pt>
                <c:pt idx="3">
                  <c:v>0</c:v>
                </c:pt>
                <c:pt idx="4">
                  <c:v>0</c:v>
                </c:pt>
              </c:numCache>
            </c:numRef>
          </c:val>
          <c:extLst xmlns:c16r2="http://schemas.microsoft.com/office/drawing/2015/06/chart">
            <c:ext xmlns:c16="http://schemas.microsoft.com/office/drawing/2014/chart" uri="{C3380CC4-5D6E-409C-BE32-E72D297353CC}">
              <c16:uniqueId val="{00000000-B11E-4B75-B966-67ACD40792E9}"/>
            </c:ext>
          </c:extLst>
        </c:ser>
        <c:dLbls>
          <c:showLegendKey val="0"/>
          <c:showVal val="0"/>
          <c:showCatName val="0"/>
          <c:showSerName val="0"/>
          <c:showPercent val="0"/>
          <c:showBubbleSize val="0"/>
        </c:dLbls>
        <c:gapWidth val="150"/>
        <c:axId val="590935680"/>
        <c:axId val="59092823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xmlns:c16r2="http://schemas.microsoft.com/office/drawing/2015/06/chart">
            <c:ext xmlns:c16="http://schemas.microsoft.com/office/drawing/2014/chart" uri="{C3380CC4-5D6E-409C-BE32-E72D297353CC}">
              <c16:uniqueId val="{00000001-B11E-4B75-B966-67ACD40792E9}"/>
            </c:ext>
          </c:extLst>
        </c:ser>
        <c:dLbls>
          <c:showLegendKey val="0"/>
          <c:showVal val="0"/>
          <c:showCatName val="0"/>
          <c:showSerName val="0"/>
          <c:showPercent val="0"/>
          <c:showBubbleSize val="0"/>
        </c:dLbls>
        <c:marker val="1"/>
        <c:smooth val="0"/>
        <c:axId val="590935680"/>
        <c:axId val="590928232"/>
      </c:lineChart>
      <c:catAx>
        <c:axId val="590935680"/>
        <c:scaling>
          <c:orientation val="minMax"/>
        </c:scaling>
        <c:delete val="1"/>
        <c:axPos val="b"/>
        <c:numFmt formatCode="General" sourceLinked="1"/>
        <c:majorTickMark val="none"/>
        <c:minorTickMark val="none"/>
        <c:tickLblPos val="none"/>
        <c:crossAx val="590928232"/>
        <c:crosses val="autoZero"/>
        <c:auto val="1"/>
        <c:lblAlgn val="ctr"/>
        <c:lblOffset val="100"/>
        <c:noMultiLvlLbl val="1"/>
      </c:catAx>
      <c:valAx>
        <c:axId val="5909282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09356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275.77</c:v>
                </c:pt>
                <c:pt idx="1">
                  <c:v>353.95</c:v>
                </c:pt>
                <c:pt idx="2">
                  <c:v>545.54</c:v>
                </c:pt>
                <c:pt idx="3">
                  <c:v>615.30999999999995</c:v>
                </c:pt>
                <c:pt idx="4">
                  <c:v>604.5</c:v>
                </c:pt>
              </c:numCache>
            </c:numRef>
          </c:val>
          <c:extLst xmlns:c16r2="http://schemas.microsoft.com/office/drawing/2015/06/chart">
            <c:ext xmlns:c16="http://schemas.microsoft.com/office/drawing/2014/chart" uri="{C3380CC4-5D6E-409C-BE32-E72D297353CC}">
              <c16:uniqueId val="{00000000-31DA-45D9-87BC-0F3968D5E1A2}"/>
            </c:ext>
          </c:extLst>
        </c:ser>
        <c:dLbls>
          <c:showLegendKey val="0"/>
          <c:showVal val="0"/>
          <c:showCatName val="0"/>
          <c:showSerName val="0"/>
          <c:showPercent val="0"/>
          <c:showBubbleSize val="0"/>
        </c:dLbls>
        <c:gapWidth val="150"/>
        <c:axId val="590928624"/>
        <c:axId val="59093411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xmlns:c16r2="http://schemas.microsoft.com/office/drawing/2015/06/chart">
            <c:ext xmlns:c16="http://schemas.microsoft.com/office/drawing/2014/chart" uri="{C3380CC4-5D6E-409C-BE32-E72D297353CC}">
              <c16:uniqueId val="{00000001-31DA-45D9-87BC-0F3968D5E1A2}"/>
            </c:ext>
          </c:extLst>
        </c:ser>
        <c:dLbls>
          <c:showLegendKey val="0"/>
          <c:showVal val="0"/>
          <c:showCatName val="0"/>
          <c:showSerName val="0"/>
          <c:showPercent val="0"/>
          <c:showBubbleSize val="0"/>
        </c:dLbls>
        <c:marker val="1"/>
        <c:smooth val="0"/>
        <c:axId val="590928624"/>
        <c:axId val="590934112"/>
      </c:lineChart>
      <c:catAx>
        <c:axId val="590928624"/>
        <c:scaling>
          <c:orientation val="minMax"/>
        </c:scaling>
        <c:delete val="1"/>
        <c:axPos val="b"/>
        <c:numFmt formatCode="General" sourceLinked="1"/>
        <c:majorTickMark val="none"/>
        <c:minorTickMark val="none"/>
        <c:tickLblPos val="none"/>
        <c:crossAx val="590934112"/>
        <c:crosses val="autoZero"/>
        <c:auto val="1"/>
        <c:lblAlgn val="ctr"/>
        <c:lblOffset val="100"/>
        <c:noMultiLvlLbl val="1"/>
      </c:catAx>
      <c:valAx>
        <c:axId val="5909341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09286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144.34</c:v>
                </c:pt>
                <c:pt idx="1">
                  <c:v>135.41</c:v>
                </c:pt>
                <c:pt idx="2">
                  <c:v>130.91</c:v>
                </c:pt>
                <c:pt idx="3">
                  <c:v>121.81</c:v>
                </c:pt>
                <c:pt idx="4">
                  <c:v>114.62</c:v>
                </c:pt>
              </c:numCache>
            </c:numRef>
          </c:val>
          <c:extLst xmlns:c16r2="http://schemas.microsoft.com/office/drawing/2015/06/chart">
            <c:ext xmlns:c16="http://schemas.microsoft.com/office/drawing/2014/chart" uri="{C3380CC4-5D6E-409C-BE32-E72D297353CC}">
              <c16:uniqueId val="{00000000-C4DC-4EE8-BE54-419947574A53}"/>
            </c:ext>
          </c:extLst>
        </c:ser>
        <c:dLbls>
          <c:showLegendKey val="0"/>
          <c:showVal val="0"/>
          <c:showCatName val="0"/>
          <c:showSerName val="0"/>
          <c:showPercent val="0"/>
          <c:showBubbleSize val="0"/>
        </c:dLbls>
        <c:gapWidth val="150"/>
        <c:axId val="590932936"/>
        <c:axId val="590925096"/>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xmlns:c16r2="http://schemas.microsoft.com/office/drawing/2015/06/chart">
            <c:ext xmlns:c16="http://schemas.microsoft.com/office/drawing/2014/chart" uri="{C3380CC4-5D6E-409C-BE32-E72D297353CC}">
              <c16:uniqueId val="{00000001-C4DC-4EE8-BE54-419947574A53}"/>
            </c:ext>
          </c:extLst>
        </c:ser>
        <c:dLbls>
          <c:showLegendKey val="0"/>
          <c:showVal val="0"/>
          <c:showCatName val="0"/>
          <c:showSerName val="0"/>
          <c:showPercent val="0"/>
          <c:showBubbleSize val="0"/>
        </c:dLbls>
        <c:marker val="1"/>
        <c:smooth val="0"/>
        <c:axId val="590932936"/>
        <c:axId val="590925096"/>
      </c:lineChart>
      <c:catAx>
        <c:axId val="590932936"/>
        <c:scaling>
          <c:orientation val="minMax"/>
        </c:scaling>
        <c:delete val="1"/>
        <c:axPos val="b"/>
        <c:numFmt formatCode="General" sourceLinked="1"/>
        <c:majorTickMark val="none"/>
        <c:minorTickMark val="none"/>
        <c:tickLblPos val="none"/>
        <c:crossAx val="590925096"/>
        <c:crosses val="autoZero"/>
        <c:auto val="1"/>
        <c:lblAlgn val="ctr"/>
        <c:lblOffset val="100"/>
        <c:noMultiLvlLbl val="1"/>
      </c:catAx>
      <c:valAx>
        <c:axId val="5909250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093293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111.76</c:v>
                </c:pt>
                <c:pt idx="1">
                  <c:v>100.44</c:v>
                </c:pt>
                <c:pt idx="2">
                  <c:v>108.79</c:v>
                </c:pt>
                <c:pt idx="3">
                  <c:v>113.19</c:v>
                </c:pt>
                <c:pt idx="4">
                  <c:v>110.04</c:v>
                </c:pt>
              </c:numCache>
            </c:numRef>
          </c:val>
          <c:extLst xmlns:c16r2="http://schemas.microsoft.com/office/drawing/2015/06/chart">
            <c:ext xmlns:c16="http://schemas.microsoft.com/office/drawing/2014/chart" uri="{C3380CC4-5D6E-409C-BE32-E72D297353CC}">
              <c16:uniqueId val="{00000000-29D9-40C8-AF6B-4E3C5BD10F2C}"/>
            </c:ext>
          </c:extLst>
        </c:ser>
        <c:dLbls>
          <c:showLegendKey val="0"/>
          <c:showVal val="0"/>
          <c:showCatName val="0"/>
          <c:showSerName val="0"/>
          <c:showPercent val="0"/>
          <c:showBubbleSize val="0"/>
        </c:dLbls>
        <c:gapWidth val="150"/>
        <c:axId val="590935288"/>
        <c:axId val="590929800"/>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xmlns:c16r2="http://schemas.microsoft.com/office/drawing/2015/06/chart">
            <c:ext xmlns:c16="http://schemas.microsoft.com/office/drawing/2014/chart" uri="{C3380CC4-5D6E-409C-BE32-E72D297353CC}">
              <c16:uniqueId val="{00000001-29D9-40C8-AF6B-4E3C5BD10F2C}"/>
            </c:ext>
          </c:extLst>
        </c:ser>
        <c:dLbls>
          <c:showLegendKey val="0"/>
          <c:showVal val="0"/>
          <c:showCatName val="0"/>
          <c:showSerName val="0"/>
          <c:showPercent val="0"/>
          <c:showBubbleSize val="0"/>
        </c:dLbls>
        <c:marker val="1"/>
        <c:smooth val="0"/>
        <c:axId val="590935288"/>
        <c:axId val="590929800"/>
      </c:lineChart>
      <c:catAx>
        <c:axId val="590935288"/>
        <c:scaling>
          <c:orientation val="minMax"/>
        </c:scaling>
        <c:delete val="1"/>
        <c:axPos val="b"/>
        <c:numFmt formatCode="General" sourceLinked="1"/>
        <c:majorTickMark val="none"/>
        <c:minorTickMark val="none"/>
        <c:tickLblPos val="none"/>
        <c:crossAx val="590929800"/>
        <c:crosses val="autoZero"/>
        <c:auto val="1"/>
        <c:lblAlgn val="ctr"/>
        <c:lblOffset val="100"/>
        <c:noMultiLvlLbl val="1"/>
      </c:catAx>
      <c:valAx>
        <c:axId val="5909298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09352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32.65</c:v>
                </c:pt>
                <c:pt idx="1">
                  <c:v>36.42</c:v>
                </c:pt>
                <c:pt idx="2">
                  <c:v>33.6</c:v>
                </c:pt>
                <c:pt idx="3">
                  <c:v>32.29</c:v>
                </c:pt>
                <c:pt idx="4">
                  <c:v>33.11</c:v>
                </c:pt>
              </c:numCache>
            </c:numRef>
          </c:val>
          <c:extLst xmlns:c16r2="http://schemas.microsoft.com/office/drawing/2015/06/chart">
            <c:ext xmlns:c16="http://schemas.microsoft.com/office/drawing/2014/chart" uri="{C3380CC4-5D6E-409C-BE32-E72D297353CC}">
              <c16:uniqueId val="{00000000-AFDD-42DB-BC86-431249D9A921}"/>
            </c:ext>
          </c:extLst>
        </c:ser>
        <c:dLbls>
          <c:showLegendKey val="0"/>
          <c:showVal val="0"/>
          <c:showCatName val="0"/>
          <c:showSerName val="0"/>
          <c:showPercent val="0"/>
          <c:showBubbleSize val="0"/>
        </c:dLbls>
        <c:gapWidth val="150"/>
        <c:axId val="590924704"/>
        <c:axId val="59093646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xmlns:c16r2="http://schemas.microsoft.com/office/drawing/2015/06/chart">
            <c:ext xmlns:c16="http://schemas.microsoft.com/office/drawing/2014/chart" uri="{C3380CC4-5D6E-409C-BE32-E72D297353CC}">
              <c16:uniqueId val="{00000001-AFDD-42DB-BC86-431249D9A921}"/>
            </c:ext>
          </c:extLst>
        </c:ser>
        <c:dLbls>
          <c:showLegendKey val="0"/>
          <c:showVal val="0"/>
          <c:showCatName val="0"/>
          <c:showSerName val="0"/>
          <c:showPercent val="0"/>
          <c:showBubbleSize val="0"/>
        </c:dLbls>
        <c:marker val="1"/>
        <c:smooth val="0"/>
        <c:axId val="590924704"/>
        <c:axId val="590936464"/>
      </c:lineChart>
      <c:catAx>
        <c:axId val="590924704"/>
        <c:scaling>
          <c:orientation val="minMax"/>
        </c:scaling>
        <c:delete val="1"/>
        <c:axPos val="b"/>
        <c:numFmt formatCode="General" sourceLinked="1"/>
        <c:majorTickMark val="none"/>
        <c:minorTickMark val="none"/>
        <c:tickLblPos val="none"/>
        <c:crossAx val="590936464"/>
        <c:crosses val="autoZero"/>
        <c:auto val="1"/>
        <c:lblAlgn val="ctr"/>
        <c:lblOffset val="100"/>
        <c:noMultiLvlLbl val="1"/>
      </c:catAx>
      <c:valAx>
        <c:axId val="5909364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09247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74.930000000000007</c:v>
                </c:pt>
                <c:pt idx="1">
                  <c:v>74.95</c:v>
                </c:pt>
                <c:pt idx="2">
                  <c:v>75.239999999999995</c:v>
                </c:pt>
                <c:pt idx="3">
                  <c:v>75.260000000000005</c:v>
                </c:pt>
                <c:pt idx="4">
                  <c:v>73.87</c:v>
                </c:pt>
              </c:numCache>
            </c:numRef>
          </c:val>
          <c:extLst xmlns:c16r2="http://schemas.microsoft.com/office/drawing/2015/06/chart">
            <c:ext xmlns:c16="http://schemas.microsoft.com/office/drawing/2014/chart" uri="{C3380CC4-5D6E-409C-BE32-E72D297353CC}">
              <c16:uniqueId val="{00000000-AF80-464E-9E02-4086CF64FFCB}"/>
            </c:ext>
          </c:extLst>
        </c:ser>
        <c:dLbls>
          <c:showLegendKey val="0"/>
          <c:showVal val="0"/>
          <c:showCatName val="0"/>
          <c:showSerName val="0"/>
          <c:showPercent val="0"/>
          <c:showBubbleSize val="0"/>
        </c:dLbls>
        <c:gapWidth val="150"/>
        <c:axId val="590929408"/>
        <c:axId val="59092784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xmlns:c16r2="http://schemas.microsoft.com/office/drawing/2015/06/chart">
            <c:ext xmlns:c16="http://schemas.microsoft.com/office/drawing/2014/chart" uri="{C3380CC4-5D6E-409C-BE32-E72D297353CC}">
              <c16:uniqueId val="{00000001-AF80-464E-9E02-4086CF64FFCB}"/>
            </c:ext>
          </c:extLst>
        </c:ser>
        <c:dLbls>
          <c:showLegendKey val="0"/>
          <c:showVal val="0"/>
          <c:showCatName val="0"/>
          <c:showSerName val="0"/>
          <c:showPercent val="0"/>
          <c:showBubbleSize val="0"/>
        </c:dLbls>
        <c:marker val="1"/>
        <c:smooth val="0"/>
        <c:axId val="590929408"/>
        <c:axId val="590927840"/>
      </c:lineChart>
      <c:catAx>
        <c:axId val="590929408"/>
        <c:scaling>
          <c:orientation val="minMax"/>
        </c:scaling>
        <c:delete val="1"/>
        <c:axPos val="b"/>
        <c:numFmt formatCode="General" sourceLinked="1"/>
        <c:majorTickMark val="none"/>
        <c:minorTickMark val="none"/>
        <c:tickLblPos val="none"/>
        <c:crossAx val="590927840"/>
        <c:crosses val="autoZero"/>
        <c:auto val="1"/>
        <c:lblAlgn val="ctr"/>
        <c:lblOffset val="100"/>
        <c:noMultiLvlLbl val="1"/>
      </c:catAx>
      <c:valAx>
        <c:axId val="5909278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092940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99.1</c:v>
                </c:pt>
                <c:pt idx="1">
                  <c:v>99.28</c:v>
                </c:pt>
                <c:pt idx="2">
                  <c:v>99.15</c:v>
                </c:pt>
                <c:pt idx="3">
                  <c:v>99.17</c:v>
                </c:pt>
                <c:pt idx="4">
                  <c:v>99.13</c:v>
                </c:pt>
              </c:numCache>
            </c:numRef>
          </c:val>
          <c:extLst xmlns:c16r2="http://schemas.microsoft.com/office/drawing/2015/06/chart">
            <c:ext xmlns:c16="http://schemas.microsoft.com/office/drawing/2014/chart" uri="{C3380CC4-5D6E-409C-BE32-E72D297353CC}">
              <c16:uniqueId val="{00000000-4244-4726-9637-A00181B03A48}"/>
            </c:ext>
          </c:extLst>
        </c:ser>
        <c:dLbls>
          <c:showLegendKey val="0"/>
          <c:showVal val="0"/>
          <c:showCatName val="0"/>
          <c:showSerName val="0"/>
          <c:showPercent val="0"/>
          <c:showBubbleSize val="0"/>
        </c:dLbls>
        <c:gapWidth val="150"/>
        <c:axId val="590925488"/>
        <c:axId val="590927056"/>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xmlns:c16r2="http://schemas.microsoft.com/office/drawing/2015/06/chart">
            <c:ext xmlns:c16="http://schemas.microsoft.com/office/drawing/2014/chart" uri="{C3380CC4-5D6E-409C-BE32-E72D297353CC}">
              <c16:uniqueId val="{00000001-4244-4726-9637-A00181B03A48}"/>
            </c:ext>
          </c:extLst>
        </c:ser>
        <c:dLbls>
          <c:showLegendKey val="0"/>
          <c:showVal val="0"/>
          <c:showCatName val="0"/>
          <c:showSerName val="0"/>
          <c:showPercent val="0"/>
          <c:showBubbleSize val="0"/>
        </c:dLbls>
        <c:marker val="1"/>
        <c:smooth val="0"/>
        <c:axId val="590925488"/>
        <c:axId val="590927056"/>
      </c:lineChart>
      <c:catAx>
        <c:axId val="590925488"/>
        <c:scaling>
          <c:orientation val="minMax"/>
        </c:scaling>
        <c:delete val="1"/>
        <c:axPos val="b"/>
        <c:numFmt formatCode="General" sourceLinked="1"/>
        <c:majorTickMark val="none"/>
        <c:minorTickMark val="none"/>
        <c:tickLblPos val="none"/>
        <c:crossAx val="590927056"/>
        <c:crosses val="autoZero"/>
        <c:auto val="1"/>
        <c:lblAlgn val="ctr"/>
        <c:lblOffset val="100"/>
        <c:noMultiLvlLbl val="1"/>
      </c:catAx>
      <c:valAx>
        <c:axId val="5909270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5909254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0" zoomScaleNormal="80" workbookViewId="0"/>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2">
      <c r="A5" s="2"/>
      <c r="B5" s="70" t="str">
        <f>データ!H7</f>
        <v>神奈川県　川崎市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2">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520000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384110</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2">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2">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69.3</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78</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515470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2">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2">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104</v>
      </c>
      <c r="SN16" s="111"/>
      <c r="SO16" s="111"/>
      <c r="SP16" s="111"/>
      <c r="SQ16" s="111"/>
      <c r="SR16" s="111"/>
      <c r="SS16" s="111"/>
      <c r="ST16" s="111"/>
      <c r="SU16" s="111"/>
      <c r="SV16" s="111"/>
      <c r="SW16" s="111"/>
      <c r="SX16" s="111"/>
      <c r="SY16" s="111"/>
      <c r="SZ16" s="111"/>
      <c r="TA16" s="112"/>
    </row>
    <row r="17" spans="1:521" ht="13.5" customHeight="1" x14ac:dyDescent="0.2">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2">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2">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2">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2">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2">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2">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2">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2">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2">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2">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2">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2">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2">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2">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113.23</v>
      </c>
      <c r="Y32" s="129"/>
      <c r="Z32" s="129"/>
      <c r="AA32" s="129"/>
      <c r="AB32" s="129"/>
      <c r="AC32" s="129"/>
      <c r="AD32" s="129"/>
      <c r="AE32" s="129"/>
      <c r="AF32" s="129"/>
      <c r="AG32" s="129"/>
      <c r="AH32" s="129"/>
      <c r="AI32" s="129"/>
      <c r="AJ32" s="129"/>
      <c r="AK32" s="129"/>
      <c r="AL32" s="129"/>
      <c r="AM32" s="129"/>
      <c r="AN32" s="129"/>
      <c r="AO32" s="129"/>
      <c r="AP32" s="129"/>
      <c r="AQ32" s="130"/>
      <c r="AR32" s="128">
        <f>データ!U6</f>
        <v>102.48</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109.78</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114.09</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110.95</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275.77</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353.95</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545.54</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615.30999999999995</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604.5</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144.34</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135.41</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130.91</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121.81</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114.62</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2">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123.35</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121.58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121.19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120.32</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119.89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23.81</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22.44</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18.82</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17.88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16.670000000000002</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312.67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345.05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379.14</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394.58</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368.36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272.8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255.89</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242.57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235.79</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227.51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2">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2">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2">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2">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2">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2">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2">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2">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2">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2">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106</v>
      </c>
      <c r="SN48" s="111"/>
      <c r="SO48" s="111"/>
      <c r="SP48" s="111"/>
      <c r="SQ48" s="111"/>
      <c r="SR48" s="111"/>
      <c r="SS48" s="111"/>
      <c r="ST48" s="111"/>
      <c r="SU48" s="111"/>
      <c r="SV48" s="111"/>
      <c r="SW48" s="111"/>
      <c r="SX48" s="111"/>
      <c r="SY48" s="111"/>
      <c r="SZ48" s="111"/>
      <c r="TA48" s="112"/>
    </row>
    <row r="49" spans="1:521" ht="13.5" customHeight="1" x14ac:dyDescent="0.2">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2">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2">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2">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2">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2">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111.76</v>
      </c>
      <c r="Y55" s="129"/>
      <c r="Z55" s="129"/>
      <c r="AA55" s="129"/>
      <c r="AB55" s="129"/>
      <c r="AC55" s="129"/>
      <c r="AD55" s="129"/>
      <c r="AE55" s="129"/>
      <c r="AF55" s="129"/>
      <c r="AG55" s="129"/>
      <c r="AH55" s="129"/>
      <c r="AI55" s="129"/>
      <c r="AJ55" s="129"/>
      <c r="AK55" s="129"/>
      <c r="AL55" s="129"/>
      <c r="AM55" s="129"/>
      <c r="AN55" s="129"/>
      <c r="AO55" s="129"/>
      <c r="AP55" s="129"/>
      <c r="AQ55" s="130"/>
      <c r="AR55" s="128">
        <f>データ!BM6</f>
        <v>100.44</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108.79</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113.19</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110.04</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32.65</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36.42</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33.6</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32.29</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33.11</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74.930000000000007</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74.95</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75.239999999999995</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75.260000000000005</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73.87</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99.1</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99.28</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99.15</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99.17</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99.13</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2">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119.5</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118.99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119.17</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117.72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117.69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16.91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16.850000000000001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16.8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17.07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57.55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57.69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58.56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57.96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79.42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79.2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80.540000000000006</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2">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2">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2">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2">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2">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2">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2">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105</v>
      </c>
      <c r="SN68" s="111"/>
      <c r="SO68" s="111"/>
      <c r="SP68" s="111"/>
      <c r="SQ68" s="111"/>
      <c r="SR68" s="111"/>
      <c r="SS68" s="111"/>
      <c r="ST68" s="111"/>
      <c r="SU68" s="111"/>
      <c r="SV68" s="111"/>
      <c r="SW68" s="111"/>
      <c r="SX68" s="111"/>
      <c r="SY68" s="111"/>
      <c r="SZ68" s="111"/>
      <c r="TA68" s="112"/>
    </row>
    <row r="69" spans="1:521" ht="13.5" customHeight="1" x14ac:dyDescent="0.2">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2">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2">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2">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2">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2">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2">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2">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2">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2">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2">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2">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60.8</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56.97</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57.2</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57.71</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59.27</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72.89</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87.46</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88.15</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88.06</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91.24</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0.28999999999999998</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1.44</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2">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57.35</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57.93</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58.88</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59.48</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60.09</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37.619999999999997</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41.79</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43.44</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48.09</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50.93</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0.11</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0.32</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0.21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0.13</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0.22</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2">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【77.39】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【59.23】</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【47.77】</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【0.34】</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wLh0jeImFF3Wmct9F3RJTFWM1PjxtawLDwxymW2sggaGtro6WGKQXm2KhPAKapAgoIZKr7lPCuxj9Pufl3zAtA==" saltValue="j97r5kWYGTcRg17xMFDaBQ=="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2">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2">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2">
      <c r="A6" s="45" t="s">
        <v>86</v>
      </c>
      <c r="B6" s="50"/>
      <c r="C6" s="50"/>
      <c r="D6" s="50"/>
      <c r="E6" s="50"/>
      <c r="F6" s="50"/>
      <c r="G6" s="50"/>
      <c r="H6" s="50"/>
      <c r="I6" s="50"/>
      <c r="J6" s="50"/>
      <c r="K6" s="50"/>
      <c r="L6" s="50"/>
      <c r="M6" s="50"/>
      <c r="N6" s="50"/>
      <c r="O6" s="50"/>
      <c r="P6" s="50"/>
      <c r="Q6" s="51"/>
      <c r="R6" s="50"/>
      <c r="S6" s="50"/>
      <c r="T6" s="52">
        <f t="shared" ref="T6:CE6" si="3">T7</f>
        <v>113.23</v>
      </c>
      <c r="U6" s="52">
        <f>U7</f>
        <v>102.48</v>
      </c>
      <c r="V6" s="52">
        <f>V7</f>
        <v>109.78</v>
      </c>
      <c r="W6" s="52">
        <f>W7</f>
        <v>114.09</v>
      </c>
      <c r="X6" s="52">
        <f t="shared" si="3"/>
        <v>110.95</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275.77</v>
      </c>
      <c r="AQ6" s="52">
        <f>AQ7</f>
        <v>353.95</v>
      </c>
      <c r="AR6" s="52">
        <f>AR7</f>
        <v>545.54</v>
      </c>
      <c r="AS6" s="52">
        <f>AS7</f>
        <v>615.30999999999995</v>
      </c>
      <c r="AT6" s="52">
        <f t="shared" si="3"/>
        <v>604.5</v>
      </c>
      <c r="AU6" s="52">
        <f t="shared" si="3"/>
        <v>312.67</v>
      </c>
      <c r="AV6" s="52">
        <f t="shared" si="3"/>
        <v>345.05</v>
      </c>
      <c r="AW6" s="52">
        <f t="shared" si="3"/>
        <v>379.14</v>
      </c>
      <c r="AX6" s="52">
        <f t="shared" si="3"/>
        <v>394.58</v>
      </c>
      <c r="AY6" s="52">
        <f t="shared" si="3"/>
        <v>368.36</v>
      </c>
      <c r="AZ6" s="50" t="str">
        <f>IF(AZ7="-","【-】","【"&amp;SUBSTITUTE(TEXT(AZ7,"#,##0.00"),"-","△")&amp;"】")</f>
        <v>【420.52】</v>
      </c>
      <c r="BA6" s="52">
        <f t="shared" si="3"/>
        <v>144.34</v>
      </c>
      <c r="BB6" s="52">
        <f>BB7</f>
        <v>135.41</v>
      </c>
      <c r="BC6" s="52">
        <f>BC7</f>
        <v>130.91</v>
      </c>
      <c r="BD6" s="52">
        <f>BD7</f>
        <v>121.81</v>
      </c>
      <c r="BE6" s="52">
        <f t="shared" si="3"/>
        <v>114.62</v>
      </c>
      <c r="BF6" s="52">
        <f t="shared" si="3"/>
        <v>272.8</v>
      </c>
      <c r="BG6" s="52">
        <f t="shared" si="3"/>
        <v>255.89</v>
      </c>
      <c r="BH6" s="52">
        <f t="shared" si="3"/>
        <v>242.57</v>
      </c>
      <c r="BI6" s="52">
        <f t="shared" si="3"/>
        <v>235.79</v>
      </c>
      <c r="BJ6" s="52">
        <f t="shared" si="3"/>
        <v>227.51</v>
      </c>
      <c r="BK6" s="50" t="str">
        <f>IF(BK7="-","【-】","【"&amp;SUBSTITUTE(TEXT(BK7,"#,##0.00"),"-","△")&amp;"】")</f>
        <v>【238.81】</v>
      </c>
      <c r="BL6" s="52">
        <f t="shared" si="3"/>
        <v>111.76</v>
      </c>
      <c r="BM6" s="52">
        <f>BM7</f>
        <v>100.44</v>
      </c>
      <c r="BN6" s="52">
        <f>BN7</f>
        <v>108.79</v>
      </c>
      <c r="BO6" s="52">
        <f>BO7</f>
        <v>113.19</v>
      </c>
      <c r="BP6" s="52">
        <f t="shared" si="3"/>
        <v>110.04</v>
      </c>
      <c r="BQ6" s="52">
        <f t="shared" si="3"/>
        <v>119.5</v>
      </c>
      <c r="BR6" s="52">
        <f t="shared" si="3"/>
        <v>118.99</v>
      </c>
      <c r="BS6" s="52">
        <f t="shared" si="3"/>
        <v>119.17</v>
      </c>
      <c r="BT6" s="52">
        <f t="shared" si="3"/>
        <v>117.72</v>
      </c>
      <c r="BU6" s="52">
        <f t="shared" si="3"/>
        <v>117.69</v>
      </c>
      <c r="BV6" s="50" t="str">
        <f>IF(BV7="-","【-】","【"&amp;SUBSTITUTE(TEXT(BV7,"#,##0.00"),"-","△")&amp;"】")</f>
        <v>【115.00】</v>
      </c>
      <c r="BW6" s="52">
        <f t="shared" si="3"/>
        <v>32.65</v>
      </c>
      <c r="BX6" s="52">
        <f>BX7</f>
        <v>36.42</v>
      </c>
      <c r="BY6" s="52">
        <f>BY7</f>
        <v>33.6</v>
      </c>
      <c r="BZ6" s="52">
        <f>BZ7</f>
        <v>32.29</v>
      </c>
      <c r="CA6" s="52">
        <f t="shared" si="3"/>
        <v>33.11</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74.930000000000007</v>
      </c>
      <c r="CI6" s="52">
        <f>CI7</f>
        <v>74.95</v>
      </c>
      <c r="CJ6" s="52">
        <f>CJ7</f>
        <v>75.239999999999995</v>
      </c>
      <c r="CK6" s="52">
        <f>CK7</f>
        <v>75.260000000000005</v>
      </c>
      <c r="CL6" s="52">
        <f t="shared" si="5"/>
        <v>73.87</v>
      </c>
      <c r="CM6" s="52">
        <f t="shared" si="5"/>
        <v>57.52</v>
      </c>
      <c r="CN6" s="52">
        <f t="shared" si="5"/>
        <v>57.55</v>
      </c>
      <c r="CO6" s="52">
        <f t="shared" si="5"/>
        <v>57.69</v>
      </c>
      <c r="CP6" s="52">
        <f t="shared" si="5"/>
        <v>58.56</v>
      </c>
      <c r="CQ6" s="52">
        <f t="shared" si="5"/>
        <v>57.96</v>
      </c>
      <c r="CR6" s="50" t="str">
        <f>IF(CR7="-","【-】","【"&amp;SUBSTITUTE(TEXT(CR7,"#,##0.00"),"-","△")&amp;"】")</f>
        <v>【55.21】</v>
      </c>
      <c r="CS6" s="52">
        <f t="shared" ref="CS6:DB6" si="6">CS7</f>
        <v>99.1</v>
      </c>
      <c r="CT6" s="52">
        <f>CT7</f>
        <v>99.28</v>
      </c>
      <c r="CU6" s="52">
        <f>CU7</f>
        <v>99.15</v>
      </c>
      <c r="CV6" s="52">
        <f>CV7</f>
        <v>99.17</v>
      </c>
      <c r="CW6" s="52">
        <f t="shared" si="6"/>
        <v>99.13</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60.8</v>
      </c>
      <c r="DE6" s="52">
        <f>DE7</f>
        <v>56.97</v>
      </c>
      <c r="DF6" s="52">
        <f>DF7</f>
        <v>57.2</v>
      </c>
      <c r="DG6" s="52">
        <f>DG7</f>
        <v>57.71</v>
      </c>
      <c r="DH6" s="52">
        <f t="shared" si="7"/>
        <v>59.27</v>
      </c>
      <c r="DI6" s="52">
        <f t="shared" si="7"/>
        <v>57.35</v>
      </c>
      <c r="DJ6" s="52">
        <f t="shared" si="7"/>
        <v>57.93</v>
      </c>
      <c r="DK6" s="52">
        <f t="shared" si="7"/>
        <v>58.88</v>
      </c>
      <c r="DL6" s="52">
        <f t="shared" si="7"/>
        <v>59.48</v>
      </c>
      <c r="DM6" s="52">
        <f t="shared" si="7"/>
        <v>60.09</v>
      </c>
      <c r="DN6" s="50" t="str">
        <f>IF(DN7="-","【-】","【"&amp;SUBSTITUTE(TEXT(DN7,"#,##0.00"),"-","△")&amp;"】")</f>
        <v>【59.23】</v>
      </c>
      <c r="DO6" s="52">
        <f t="shared" ref="DO6:DX6" si="8">DO7</f>
        <v>72.89</v>
      </c>
      <c r="DP6" s="52">
        <f>DP7</f>
        <v>87.46</v>
      </c>
      <c r="DQ6" s="52">
        <f>DQ7</f>
        <v>88.15</v>
      </c>
      <c r="DR6" s="52">
        <f>DR7</f>
        <v>88.06</v>
      </c>
      <c r="DS6" s="52">
        <f t="shared" si="8"/>
        <v>91.24</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0.28999999999999998</v>
      </c>
      <c r="EA6" s="52">
        <f>EA7</f>
        <v>1.44</v>
      </c>
      <c r="EB6" s="52">
        <f>EB7</f>
        <v>0</v>
      </c>
      <c r="EC6" s="52">
        <f>EC7</f>
        <v>0</v>
      </c>
      <c r="ED6" s="52">
        <f t="shared" si="9"/>
        <v>0</v>
      </c>
      <c r="EE6" s="52">
        <f t="shared" si="9"/>
        <v>0.11</v>
      </c>
      <c r="EF6" s="52">
        <f t="shared" si="9"/>
        <v>0.32</v>
      </c>
      <c r="EG6" s="52">
        <f t="shared" si="9"/>
        <v>0.21</v>
      </c>
      <c r="EH6" s="52">
        <f t="shared" si="9"/>
        <v>0.13</v>
      </c>
      <c r="EI6" s="52">
        <f t="shared" si="9"/>
        <v>0.22</v>
      </c>
      <c r="EJ6" s="50" t="str">
        <f>IF(EJ7="-","【-】","【"&amp;SUBSTITUTE(TEXT(EJ7,"#,##0.00"),"-","△")&amp;"】")</f>
        <v>【0.34】</v>
      </c>
    </row>
    <row r="7" spans="1:140" s="53" customFormat="1" x14ac:dyDescent="0.2">
      <c r="A7"/>
      <c r="B7" s="54" t="s">
        <v>87</v>
      </c>
      <c r="C7" s="54" t="s">
        <v>88</v>
      </c>
      <c r="D7" s="54" t="s">
        <v>89</v>
      </c>
      <c r="E7" s="54" t="s">
        <v>90</v>
      </c>
      <c r="F7" s="54" t="s">
        <v>91</v>
      </c>
      <c r="G7" s="54" t="s">
        <v>92</v>
      </c>
      <c r="H7" s="54" t="s">
        <v>93</v>
      </c>
      <c r="I7" s="54" t="s">
        <v>94</v>
      </c>
      <c r="J7" s="54" t="s">
        <v>95</v>
      </c>
      <c r="K7" s="55">
        <v>520000</v>
      </c>
      <c r="L7" s="54" t="s">
        <v>96</v>
      </c>
      <c r="M7" s="55">
        <v>1</v>
      </c>
      <c r="N7" s="55">
        <v>384110</v>
      </c>
      <c r="O7" s="56" t="s">
        <v>97</v>
      </c>
      <c r="P7" s="56">
        <v>69.3</v>
      </c>
      <c r="Q7" s="55">
        <v>78</v>
      </c>
      <c r="R7" s="55">
        <v>515470</v>
      </c>
      <c r="S7" s="54" t="s">
        <v>98</v>
      </c>
      <c r="T7" s="57">
        <v>113.23</v>
      </c>
      <c r="U7" s="57">
        <v>102.48</v>
      </c>
      <c r="V7" s="57">
        <v>109.78</v>
      </c>
      <c r="W7" s="57">
        <v>114.09</v>
      </c>
      <c r="X7" s="57">
        <v>110.95</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275.77</v>
      </c>
      <c r="AQ7" s="57">
        <v>353.95</v>
      </c>
      <c r="AR7" s="57">
        <v>545.54</v>
      </c>
      <c r="AS7" s="57">
        <v>615.30999999999995</v>
      </c>
      <c r="AT7" s="57">
        <v>604.5</v>
      </c>
      <c r="AU7" s="57">
        <v>312.67</v>
      </c>
      <c r="AV7" s="57">
        <v>345.05</v>
      </c>
      <c r="AW7" s="57">
        <v>379.14</v>
      </c>
      <c r="AX7" s="57">
        <v>394.58</v>
      </c>
      <c r="AY7" s="57">
        <v>368.36</v>
      </c>
      <c r="AZ7" s="57">
        <v>420.52</v>
      </c>
      <c r="BA7" s="57">
        <v>144.34</v>
      </c>
      <c r="BB7" s="57">
        <v>135.41</v>
      </c>
      <c r="BC7" s="57">
        <v>130.91</v>
      </c>
      <c r="BD7" s="57">
        <v>121.81</v>
      </c>
      <c r="BE7" s="57">
        <v>114.62</v>
      </c>
      <c r="BF7" s="57">
        <v>272.8</v>
      </c>
      <c r="BG7" s="57">
        <v>255.89</v>
      </c>
      <c r="BH7" s="57">
        <v>242.57</v>
      </c>
      <c r="BI7" s="57">
        <v>235.79</v>
      </c>
      <c r="BJ7" s="57">
        <v>227.51</v>
      </c>
      <c r="BK7" s="57">
        <v>238.81</v>
      </c>
      <c r="BL7" s="57">
        <v>111.76</v>
      </c>
      <c r="BM7" s="57">
        <v>100.44</v>
      </c>
      <c r="BN7" s="57">
        <v>108.79</v>
      </c>
      <c r="BO7" s="57">
        <v>113.19</v>
      </c>
      <c r="BP7" s="57">
        <v>110.04</v>
      </c>
      <c r="BQ7" s="57">
        <v>119.5</v>
      </c>
      <c r="BR7" s="57">
        <v>118.99</v>
      </c>
      <c r="BS7" s="57">
        <v>119.17</v>
      </c>
      <c r="BT7" s="57">
        <v>117.72</v>
      </c>
      <c r="BU7" s="57">
        <v>117.69</v>
      </c>
      <c r="BV7" s="57">
        <v>115</v>
      </c>
      <c r="BW7" s="57">
        <v>32.65</v>
      </c>
      <c r="BX7" s="57">
        <v>36.42</v>
      </c>
      <c r="BY7" s="57">
        <v>33.6</v>
      </c>
      <c r="BZ7" s="57">
        <v>32.29</v>
      </c>
      <c r="CA7" s="57">
        <v>33.11</v>
      </c>
      <c r="CB7" s="57">
        <v>16.91</v>
      </c>
      <c r="CC7" s="57">
        <v>16.850000000000001</v>
      </c>
      <c r="CD7" s="57">
        <v>16.8</v>
      </c>
      <c r="CE7" s="57">
        <v>17.03</v>
      </c>
      <c r="CF7" s="57">
        <v>17.07</v>
      </c>
      <c r="CG7" s="57">
        <v>18.600000000000001</v>
      </c>
      <c r="CH7" s="57">
        <v>74.930000000000007</v>
      </c>
      <c r="CI7" s="57">
        <v>74.95</v>
      </c>
      <c r="CJ7" s="57">
        <v>75.239999999999995</v>
      </c>
      <c r="CK7" s="57">
        <v>75.260000000000005</v>
      </c>
      <c r="CL7" s="57">
        <v>73.87</v>
      </c>
      <c r="CM7" s="57">
        <v>57.52</v>
      </c>
      <c r="CN7" s="57">
        <v>57.55</v>
      </c>
      <c r="CO7" s="57">
        <v>57.69</v>
      </c>
      <c r="CP7" s="57">
        <v>58.56</v>
      </c>
      <c r="CQ7" s="57">
        <v>57.96</v>
      </c>
      <c r="CR7" s="57">
        <v>55.21</v>
      </c>
      <c r="CS7" s="57">
        <v>99.1</v>
      </c>
      <c r="CT7" s="57">
        <v>99.28</v>
      </c>
      <c r="CU7" s="57">
        <v>99.15</v>
      </c>
      <c r="CV7" s="57">
        <v>99.17</v>
      </c>
      <c r="CW7" s="57">
        <v>99.13</v>
      </c>
      <c r="CX7" s="57">
        <v>79.7</v>
      </c>
      <c r="CY7" s="57">
        <v>79.42</v>
      </c>
      <c r="CZ7" s="57">
        <v>79.2</v>
      </c>
      <c r="DA7" s="57">
        <v>80.5</v>
      </c>
      <c r="DB7" s="57">
        <v>80.540000000000006</v>
      </c>
      <c r="DC7" s="57">
        <v>77.39</v>
      </c>
      <c r="DD7" s="57">
        <v>60.8</v>
      </c>
      <c r="DE7" s="57">
        <v>56.97</v>
      </c>
      <c r="DF7" s="57">
        <v>57.2</v>
      </c>
      <c r="DG7" s="57">
        <v>57.71</v>
      </c>
      <c r="DH7" s="57">
        <v>59.27</v>
      </c>
      <c r="DI7" s="57">
        <v>57.35</v>
      </c>
      <c r="DJ7" s="57">
        <v>57.93</v>
      </c>
      <c r="DK7" s="57">
        <v>58.88</v>
      </c>
      <c r="DL7" s="57">
        <v>59.48</v>
      </c>
      <c r="DM7" s="57">
        <v>60.09</v>
      </c>
      <c r="DN7" s="57">
        <v>59.23</v>
      </c>
      <c r="DO7" s="57">
        <v>72.89</v>
      </c>
      <c r="DP7" s="57">
        <v>87.46</v>
      </c>
      <c r="DQ7" s="57">
        <v>88.15</v>
      </c>
      <c r="DR7" s="57">
        <v>88.06</v>
      </c>
      <c r="DS7" s="57">
        <v>91.24</v>
      </c>
      <c r="DT7" s="57">
        <v>37.619999999999997</v>
      </c>
      <c r="DU7" s="57">
        <v>41.79</v>
      </c>
      <c r="DV7" s="57">
        <v>43.44</v>
      </c>
      <c r="DW7" s="57">
        <v>48.09</v>
      </c>
      <c r="DX7" s="57">
        <v>50.93</v>
      </c>
      <c r="DY7" s="57">
        <v>47.77</v>
      </c>
      <c r="DZ7" s="57">
        <v>0.28999999999999998</v>
      </c>
      <c r="EA7" s="57">
        <v>1.44</v>
      </c>
      <c r="EB7" s="57">
        <v>0</v>
      </c>
      <c r="EC7" s="57">
        <v>0</v>
      </c>
      <c r="ED7" s="57">
        <v>0</v>
      </c>
      <c r="EE7" s="57">
        <v>0.11</v>
      </c>
      <c r="EF7" s="57">
        <v>0.32</v>
      </c>
      <c r="EG7" s="57">
        <v>0.21</v>
      </c>
      <c r="EH7" s="57">
        <v>0.13</v>
      </c>
      <c r="EI7" s="57">
        <v>0.22</v>
      </c>
      <c r="EJ7" s="57">
        <v>0.34</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2">
      <c r="T11" s="64" t="s">
        <v>23</v>
      </c>
      <c r="U11" s="65">
        <f>IF(T6="-",NA(),T6)</f>
        <v>113.23</v>
      </c>
      <c r="V11" s="65">
        <f>IF(U6="-",NA(),U6)</f>
        <v>102.48</v>
      </c>
      <c r="W11" s="65">
        <f>IF(V6="-",NA(),V6)</f>
        <v>109.78</v>
      </c>
      <c r="X11" s="65">
        <f>IF(W6="-",NA(),W6)</f>
        <v>114.09</v>
      </c>
      <c r="Y11" s="65">
        <f>IF(X6="-",NA(),X6)</f>
        <v>110.95</v>
      </c>
      <c r="AE11" s="64" t="s">
        <v>23</v>
      </c>
      <c r="AF11" s="65">
        <f>IF(AE6="-",NA(),AE6)</f>
        <v>0</v>
      </c>
      <c r="AG11" s="65">
        <f>IF(AF6="-",NA(),AF6)</f>
        <v>0</v>
      </c>
      <c r="AH11" s="65">
        <f>IF(AG6="-",NA(),AG6)</f>
        <v>0</v>
      </c>
      <c r="AI11" s="65">
        <f>IF(AH6="-",NA(),AH6)</f>
        <v>0</v>
      </c>
      <c r="AJ11" s="65">
        <f>IF(AI6="-",NA(),AI6)</f>
        <v>0</v>
      </c>
      <c r="AP11" s="64" t="s">
        <v>23</v>
      </c>
      <c r="AQ11" s="65">
        <f>IF(AP6="-",NA(),AP6)</f>
        <v>275.77</v>
      </c>
      <c r="AR11" s="65">
        <f>IF(AQ6="-",NA(),AQ6)</f>
        <v>353.95</v>
      </c>
      <c r="AS11" s="65">
        <f>IF(AR6="-",NA(),AR6)</f>
        <v>545.54</v>
      </c>
      <c r="AT11" s="65">
        <f>IF(AS6="-",NA(),AS6)</f>
        <v>615.30999999999995</v>
      </c>
      <c r="AU11" s="65">
        <f>IF(AT6="-",NA(),AT6)</f>
        <v>604.5</v>
      </c>
      <c r="BA11" s="64" t="s">
        <v>23</v>
      </c>
      <c r="BB11" s="65">
        <f>IF(BA6="-",NA(),BA6)</f>
        <v>144.34</v>
      </c>
      <c r="BC11" s="65">
        <f>IF(BB6="-",NA(),BB6)</f>
        <v>135.41</v>
      </c>
      <c r="BD11" s="65">
        <f>IF(BC6="-",NA(),BC6)</f>
        <v>130.91</v>
      </c>
      <c r="BE11" s="65">
        <f>IF(BD6="-",NA(),BD6)</f>
        <v>121.81</v>
      </c>
      <c r="BF11" s="65">
        <f>IF(BE6="-",NA(),BE6)</f>
        <v>114.62</v>
      </c>
      <c r="BL11" s="64" t="s">
        <v>23</v>
      </c>
      <c r="BM11" s="65">
        <f>IF(BL6="-",NA(),BL6)</f>
        <v>111.76</v>
      </c>
      <c r="BN11" s="65">
        <f>IF(BM6="-",NA(),BM6)</f>
        <v>100.44</v>
      </c>
      <c r="BO11" s="65">
        <f>IF(BN6="-",NA(),BN6)</f>
        <v>108.79</v>
      </c>
      <c r="BP11" s="65">
        <f>IF(BO6="-",NA(),BO6)</f>
        <v>113.19</v>
      </c>
      <c r="BQ11" s="65">
        <f>IF(BP6="-",NA(),BP6)</f>
        <v>110.04</v>
      </c>
      <c r="BW11" s="64" t="s">
        <v>23</v>
      </c>
      <c r="BX11" s="65">
        <f>IF(BW6="-",NA(),BW6)</f>
        <v>32.65</v>
      </c>
      <c r="BY11" s="65">
        <f>IF(BX6="-",NA(),BX6)</f>
        <v>36.42</v>
      </c>
      <c r="BZ11" s="65">
        <f>IF(BY6="-",NA(),BY6)</f>
        <v>33.6</v>
      </c>
      <c r="CA11" s="65">
        <f>IF(BZ6="-",NA(),BZ6)</f>
        <v>32.29</v>
      </c>
      <c r="CB11" s="65">
        <f>IF(CA6="-",NA(),CA6)</f>
        <v>33.11</v>
      </c>
      <c r="CH11" s="64" t="s">
        <v>23</v>
      </c>
      <c r="CI11" s="65">
        <f>IF(CH6="-",NA(),CH6)</f>
        <v>74.930000000000007</v>
      </c>
      <c r="CJ11" s="65">
        <f>IF(CI6="-",NA(),CI6)</f>
        <v>74.95</v>
      </c>
      <c r="CK11" s="65">
        <f>IF(CJ6="-",NA(),CJ6)</f>
        <v>75.239999999999995</v>
      </c>
      <c r="CL11" s="65">
        <f>IF(CK6="-",NA(),CK6)</f>
        <v>75.260000000000005</v>
      </c>
      <c r="CM11" s="65">
        <f>IF(CL6="-",NA(),CL6)</f>
        <v>73.87</v>
      </c>
      <c r="CS11" s="64" t="s">
        <v>23</v>
      </c>
      <c r="CT11" s="65">
        <f>IF(CS6="-",NA(),CS6)</f>
        <v>99.1</v>
      </c>
      <c r="CU11" s="65">
        <f>IF(CT6="-",NA(),CT6)</f>
        <v>99.28</v>
      </c>
      <c r="CV11" s="65">
        <f>IF(CU6="-",NA(),CU6)</f>
        <v>99.15</v>
      </c>
      <c r="CW11" s="65">
        <f>IF(CV6="-",NA(),CV6)</f>
        <v>99.17</v>
      </c>
      <c r="CX11" s="65">
        <f>IF(CW6="-",NA(),CW6)</f>
        <v>99.13</v>
      </c>
      <c r="DD11" s="64" t="s">
        <v>23</v>
      </c>
      <c r="DE11" s="65">
        <f>IF(DD6="-",NA(),DD6)</f>
        <v>60.8</v>
      </c>
      <c r="DF11" s="65">
        <f>IF(DE6="-",NA(),DE6)</f>
        <v>56.97</v>
      </c>
      <c r="DG11" s="65">
        <f>IF(DF6="-",NA(),DF6)</f>
        <v>57.2</v>
      </c>
      <c r="DH11" s="65">
        <f>IF(DG6="-",NA(),DG6)</f>
        <v>57.71</v>
      </c>
      <c r="DI11" s="65">
        <f>IF(DH6="-",NA(),DH6)</f>
        <v>59.27</v>
      </c>
      <c r="DO11" s="64" t="s">
        <v>23</v>
      </c>
      <c r="DP11" s="65">
        <f>IF(DO6="-",NA(),DO6)</f>
        <v>72.89</v>
      </c>
      <c r="DQ11" s="65">
        <f>IF(DP6="-",NA(),DP6)</f>
        <v>87.46</v>
      </c>
      <c r="DR11" s="65">
        <f>IF(DQ6="-",NA(),DQ6)</f>
        <v>88.15</v>
      </c>
      <c r="DS11" s="65">
        <f>IF(DR6="-",NA(),DR6)</f>
        <v>88.06</v>
      </c>
      <c r="DT11" s="65">
        <f>IF(DS6="-",NA(),DS6)</f>
        <v>91.24</v>
      </c>
      <c r="DZ11" s="64" t="s">
        <v>23</v>
      </c>
      <c r="EA11" s="65">
        <f>IF(DZ6="-",NA(),DZ6)</f>
        <v>0.28999999999999998</v>
      </c>
      <c r="EB11" s="65">
        <f>IF(EA6="-",NA(),EA6)</f>
        <v>1.44</v>
      </c>
      <c r="EC11" s="65">
        <f>IF(EB6="-",NA(),EB6)</f>
        <v>0</v>
      </c>
      <c r="ED11" s="65">
        <f>IF(EC6="-",NA(),EC6)</f>
        <v>0</v>
      </c>
      <c r="EE11" s="65">
        <f>IF(ED6="-",NA(),ED6)</f>
        <v>0</v>
      </c>
    </row>
    <row r="12" spans="1:140" x14ac:dyDescent="0.2">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2021-02-24T08:45:44Z</cp:lastPrinted>
  <dcterms:created xsi:type="dcterms:W3CDTF">2020-12-04T03:41:58Z</dcterms:created>
  <dcterms:modified xsi:type="dcterms:W3CDTF">2021-02-24T08:45:49Z</dcterms:modified>
  <cp:category/>
</cp:coreProperties>
</file>