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00" activeTab="0"/>
  </bookViews>
  <sheets>
    <sheet name="横須賀市" sheetId="1" r:id="rId1"/>
    <sheet name="平塚市" sheetId="2" r:id="rId2"/>
    <sheet name="鎌倉市" sheetId="3" r:id="rId3"/>
    <sheet name="藤沢市" sheetId="4" r:id="rId4"/>
    <sheet name="小田原市" sheetId="5" r:id="rId5"/>
    <sheet name="茅ヶ崎市" sheetId="6" r:id="rId6"/>
    <sheet name="逗子市" sheetId="7" r:id="rId7"/>
    <sheet name="相模原市 " sheetId="8" r:id="rId8"/>
    <sheet name="相模原市別表" sheetId="9" r:id="rId9"/>
    <sheet name="三浦市" sheetId="10" r:id="rId10"/>
    <sheet name="秦野市" sheetId="11" r:id="rId11"/>
    <sheet name="厚木市" sheetId="12" r:id="rId12"/>
    <sheet name="大和市" sheetId="13" r:id="rId13"/>
    <sheet name="伊勢原市" sheetId="14" r:id="rId14"/>
    <sheet name="海老名市" sheetId="15" r:id="rId15"/>
    <sheet name="座間市" sheetId="16" r:id="rId16"/>
    <sheet name="南足柄市" sheetId="17" r:id="rId17"/>
    <sheet name="綾瀬市" sheetId="18" r:id="rId18"/>
  </sheets>
  <definedNames>
    <definedName name="PRINT_AR09">#REF!</definedName>
    <definedName name="_xlnm.Print_Area" localSheetId="17">'綾瀬市'!$A$1:$G$131</definedName>
    <definedName name="_xlnm.Print_Area" localSheetId="13">'伊勢原市'!$A$1:$F$91</definedName>
    <definedName name="_xlnm.Print_Area" localSheetId="0">'横須賀市'!$A$1:$F$364</definedName>
    <definedName name="_xlnm.Print_Area" localSheetId="14">'海老名市'!$A$1:$F$77</definedName>
    <definedName name="_xlnm.Print_Area" localSheetId="2">'鎌倉市'!$A$1:$F$168</definedName>
    <definedName name="_xlnm.Print_Area" localSheetId="5">'茅ヶ崎市'!$A$1:$F$138</definedName>
    <definedName name="_xlnm.Print_Area" localSheetId="11">'厚木市'!$A$1:$F$136</definedName>
    <definedName name="_xlnm.Print_Area" localSheetId="15">'座間市'!$A$1:$F$69</definedName>
    <definedName name="_xlnm.Print_Area" localSheetId="4">'小田原市'!$A$1:$F$157</definedName>
    <definedName name="_xlnm.Print_Area" localSheetId="10">'秦野市'!$A$1:$G$131</definedName>
    <definedName name="_xlnm.Print_Area" localSheetId="6">'逗子市'!$A$1:$F$81</definedName>
    <definedName name="_xlnm.Print_Area" localSheetId="7">'相模原市 '!$A$1:$F$543</definedName>
    <definedName name="_xlnm.Print_Area" localSheetId="12">'大和市'!$A$1:$F$116</definedName>
    <definedName name="_xlnm.Print_Area" localSheetId="3">'藤沢市'!$A$1:$F$212</definedName>
    <definedName name="_xlnm.Print_Area" localSheetId="16">'南足柄市'!$A$1:$F$41</definedName>
    <definedName name="_xlnm.Print_Area" localSheetId="1">'平塚市'!$A$1:$F$154</definedName>
    <definedName name="PRINT_AREA_09">#REF!</definedName>
    <definedName name="_xlnm.Print_Titles" localSheetId="17">'綾瀬市'!$1:$5</definedName>
    <definedName name="_xlnm.Print_Titles" localSheetId="13">'伊勢原市'!$1:$5</definedName>
    <definedName name="_xlnm.Print_Titles" localSheetId="0">'横須賀市'!$1:$5</definedName>
    <definedName name="_xlnm.Print_Titles" localSheetId="14">'海老名市'!$1:$5</definedName>
    <definedName name="_xlnm.Print_Titles" localSheetId="2">'鎌倉市'!$1:$5</definedName>
    <definedName name="_xlnm.Print_Titles" localSheetId="5">'茅ヶ崎市'!$1:$5</definedName>
    <definedName name="_xlnm.Print_Titles" localSheetId="11">'厚木市'!$1:$5</definedName>
    <definedName name="_xlnm.Print_Titles" localSheetId="15">'座間市'!$1:$5</definedName>
    <definedName name="_xlnm.Print_Titles" localSheetId="9">'三浦市'!$1:$5</definedName>
    <definedName name="_xlnm.Print_Titles" localSheetId="4">'小田原市'!$1:$5</definedName>
    <definedName name="_xlnm.Print_Titles" localSheetId="10">'秦野市'!$1:$5</definedName>
    <definedName name="_xlnm.Print_Titles" localSheetId="6">'逗子市'!$1:$5</definedName>
    <definedName name="_xlnm.Print_Titles" localSheetId="7">'相模原市 '!$1:$5</definedName>
    <definedName name="_xlnm.Print_Titles" localSheetId="12">'大和市'!$1:$5</definedName>
    <definedName name="_xlnm.Print_Titles" localSheetId="3">'藤沢市'!$1:$5</definedName>
    <definedName name="_xlnm.Print_Titles" localSheetId="16">'南足柄市'!$1:$5</definedName>
    <definedName name="_xlnm.Print_Titles" localSheetId="1">'平塚市'!$1:$5</definedName>
  </definedNames>
  <calcPr fullCalcOnLoad="1"/>
</workbook>
</file>

<file path=xl/sharedStrings.xml><?xml version="1.0" encoding="utf-8"?>
<sst xmlns="http://schemas.openxmlformats.org/spreadsheetml/2006/main" count="4431" uniqueCount="1317">
  <si>
    <t>横須賀市</t>
  </si>
  <si>
    <t>　　　　　　人　　　　　　　　　　口</t>
  </si>
  <si>
    <t>　 町 丁 ・ 字 名</t>
  </si>
  <si>
    <t>世　帯　数</t>
  </si>
  <si>
    <t>総　数</t>
  </si>
  <si>
    <t>男</t>
  </si>
  <si>
    <t>女</t>
  </si>
  <si>
    <t>世帯</t>
  </si>
  <si>
    <t>人</t>
  </si>
  <si>
    <t>総　　　　　　　数</t>
  </si>
  <si>
    <t xml:space="preserve"> </t>
  </si>
  <si>
    <t>坂本町</t>
  </si>
  <si>
    <t>１丁目</t>
  </si>
  <si>
    <t>２丁目</t>
  </si>
  <si>
    <t>３丁目</t>
  </si>
  <si>
    <t>４丁目</t>
  </si>
  <si>
    <t>５丁目</t>
  </si>
  <si>
    <t>６丁目</t>
  </si>
  <si>
    <t>汐入町</t>
  </si>
  <si>
    <t>本町</t>
  </si>
  <si>
    <t>稲岡町</t>
  </si>
  <si>
    <t>楠ケ浦町</t>
  </si>
  <si>
    <t>泊町</t>
  </si>
  <si>
    <t>猿島</t>
  </si>
  <si>
    <t>新港町</t>
  </si>
  <si>
    <t>小川町</t>
  </si>
  <si>
    <t>大滝町</t>
  </si>
  <si>
    <t>緑が丘</t>
  </si>
  <si>
    <t>若松町</t>
  </si>
  <si>
    <t>日の出町</t>
  </si>
  <si>
    <t>米が浜通</t>
  </si>
  <si>
    <t>平成町</t>
  </si>
  <si>
    <t>安浦町</t>
  </si>
  <si>
    <t>三春町</t>
  </si>
  <si>
    <t>富士見町</t>
  </si>
  <si>
    <t>田戸台</t>
  </si>
  <si>
    <t>深田台</t>
  </si>
  <si>
    <t>上町</t>
  </si>
  <si>
    <t>不入斗町</t>
  </si>
  <si>
    <t>鶴が丘</t>
  </si>
  <si>
    <t>平和台</t>
  </si>
  <si>
    <t>汐見台</t>
  </si>
  <si>
    <t>望洋台</t>
  </si>
  <si>
    <t>佐野町</t>
  </si>
  <si>
    <t>鷹取</t>
  </si>
  <si>
    <t>鷹取町</t>
  </si>
  <si>
    <t>追浜本町</t>
  </si>
  <si>
    <t>夏島町</t>
  </si>
  <si>
    <t>浦郷町</t>
  </si>
  <si>
    <t>追浜東町</t>
  </si>
  <si>
    <t>浜見台</t>
  </si>
  <si>
    <t>追浜町</t>
  </si>
  <si>
    <t>追浜南町</t>
  </si>
  <si>
    <t>湘南鷹取</t>
  </si>
  <si>
    <t>船越町</t>
  </si>
  <si>
    <t>７丁目</t>
  </si>
  <si>
    <t>８丁目</t>
  </si>
  <si>
    <t>港が丘</t>
  </si>
  <si>
    <t>　２丁目</t>
  </si>
  <si>
    <t>田浦港町</t>
  </si>
  <si>
    <t>田浦町</t>
  </si>
  <si>
    <t>田浦大作町</t>
  </si>
  <si>
    <t>田浦泉町</t>
  </si>
  <si>
    <t>長浦町</t>
  </si>
  <si>
    <t>箱崎町</t>
  </si>
  <si>
    <t>安針台</t>
  </si>
  <si>
    <t>吉倉町</t>
  </si>
  <si>
    <t>西逸見町</t>
  </si>
  <si>
    <t>山中町</t>
  </si>
  <si>
    <t>東逸見町</t>
  </si>
  <si>
    <t>逸見が丘</t>
  </si>
  <si>
    <t>公郷町</t>
  </si>
  <si>
    <t>衣笠栄町</t>
  </si>
  <si>
    <t>金谷</t>
  </si>
  <si>
    <t>池上</t>
  </si>
  <si>
    <t>阿部倉</t>
  </si>
  <si>
    <t>平作</t>
  </si>
  <si>
    <t>小矢部</t>
  </si>
  <si>
    <t>衣笠町</t>
  </si>
  <si>
    <t>大矢部</t>
  </si>
  <si>
    <t>森崎</t>
  </si>
  <si>
    <t>根岸町</t>
  </si>
  <si>
    <t>大津町</t>
  </si>
  <si>
    <t>馬堀海岸</t>
  </si>
  <si>
    <t>走水</t>
  </si>
  <si>
    <t>馬堀町</t>
  </si>
  <si>
    <t>桜が丘</t>
  </si>
  <si>
    <t>池田町</t>
  </si>
  <si>
    <t>吉          井</t>
  </si>
  <si>
    <t>浦賀</t>
  </si>
  <si>
    <t>浦賀</t>
  </si>
  <si>
    <t>浦賀町</t>
  </si>
  <si>
    <t>浦上台</t>
  </si>
  <si>
    <t>二葉</t>
  </si>
  <si>
    <t>小原台</t>
  </si>
  <si>
    <t>鴨居</t>
  </si>
  <si>
    <t>東浦賀町</t>
  </si>
  <si>
    <t>浦賀丘</t>
  </si>
  <si>
    <t>西浦賀町</t>
  </si>
  <si>
    <t>光風台</t>
  </si>
  <si>
    <t>南浦賀</t>
  </si>
  <si>
    <t>久里浜台</t>
  </si>
  <si>
    <t>長瀬</t>
  </si>
  <si>
    <t>久比里</t>
  </si>
  <si>
    <t>若宮台</t>
  </si>
  <si>
    <t>舟倉</t>
  </si>
  <si>
    <t>　１丁目</t>
  </si>
  <si>
    <t>内川</t>
  </si>
  <si>
    <t>内川新田</t>
  </si>
  <si>
    <t>佐原</t>
  </si>
  <si>
    <t>岩戸</t>
  </si>
  <si>
    <t>久村</t>
  </si>
  <si>
    <t>久里浜</t>
  </si>
  <si>
    <t>９丁目</t>
  </si>
  <si>
    <t>神明町</t>
  </si>
  <si>
    <t>ハイランド</t>
  </si>
  <si>
    <t>野比</t>
  </si>
  <si>
    <t>粟田</t>
  </si>
  <si>
    <t>光　　　の　　　丘</t>
  </si>
  <si>
    <t>長沢</t>
  </si>
  <si>
    <t>グリーンハイツ</t>
  </si>
  <si>
    <t>津久井</t>
  </si>
  <si>
    <t>長井</t>
  </si>
  <si>
    <t>御幸浜</t>
  </si>
  <si>
    <t>林</t>
  </si>
  <si>
    <t>須軽谷</t>
  </si>
  <si>
    <t>武</t>
  </si>
  <si>
    <t>山科台</t>
  </si>
  <si>
    <t>太田和</t>
  </si>
  <si>
    <t>荻野</t>
  </si>
  <si>
    <t>長坂</t>
  </si>
  <si>
    <t>佐島</t>
  </si>
  <si>
    <t>佐島の丘</t>
  </si>
  <si>
    <t>芦名</t>
  </si>
  <si>
    <t>秋谷</t>
  </si>
  <si>
    <t>秋谷</t>
  </si>
  <si>
    <t>子安</t>
  </si>
  <si>
    <t>湘南国際村</t>
  </si>
  <si>
    <t>平塚市</t>
  </si>
  <si>
    <t>町  丁  ・  字  名</t>
  </si>
  <si>
    <t>人　　　　　 　　　　　　口</t>
  </si>
  <si>
    <t>総数</t>
  </si>
  <si>
    <t>唐ケ原</t>
  </si>
  <si>
    <t>撫子原</t>
  </si>
  <si>
    <t>黒部丘</t>
  </si>
  <si>
    <t>花水台</t>
  </si>
  <si>
    <t>菫平</t>
  </si>
  <si>
    <t>虹ケ浜</t>
  </si>
  <si>
    <t>龍城ケ丘</t>
  </si>
  <si>
    <t>桃浜町</t>
  </si>
  <si>
    <t>八重咲町</t>
  </si>
  <si>
    <t>松風町</t>
  </si>
  <si>
    <t>袖ケ浜</t>
  </si>
  <si>
    <t>高浜台</t>
  </si>
  <si>
    <t>夕陽ケ丘</t>
  </si>
  <si>
    <t>代官町</t>
  </si>
  <si>
    <t>久領堤</t>
  </si>
  <si>
    <t>札場町</t>
  </si>
  <si>
    <t>幸町</t>
  </si>
  <si>
    <t>千石河岸</t>
  </si>
  <si>
    <t>須賀</t>
  </si>
  <si>
    <t>桜ケ丘</t>
  </si>
  <si>
    <t>上平塚</t>
  </si>
  <si>
    <t>達上ケ丘</t>
  </si>
  <si>
    <t>諏訪町</t>
  </si>
  <si>
    <t>中里</t>
  </si>
  <si>
    <t>豊原町</t>
  </si>
  <si>
    <t>立野町</t>
  </si>
  <si>
    <t>見附町</t>
  </si>
  <si>
    <t>錦町</t>
  </si>
  <si>
    <t>紅谷町</t>
  </si>
  <si>
    <t>明石町</t>
  </si>
  <si>
    <t>浅間町</t>
  </si>
  <si>
    <t>宮松町</t>
  </si>
  <si>
    <t>宮の前</t>
  </si>
  <si>
    <t>宝町</t>
  </si>
  <si>
    <t>平塚</t>
  </si>
  <si>
    <t>老松町</t>
  </si>
  <si>
    <t>八千代町</t>
  </si>
  <si>
    <t>天沼</t>
  </si>
  <si>
    <t>堤町</t>
  </si>
  <si>
    <t>長瀞</t>
  </si>
  <si>
    <t>中堂</t>
  </si>
  <si>
    <t>榎木町</t>
  </si>
  <si>
    <t>馬入本町</t>
  </si>
  <si>
    <t>馬入</t>
  </si>
  <si>
    <t>南原</t>
  </si>
  <si>
    <t>御殿</t>
  </si>
  <si>
    <t>中原下宿</t>
  </si>
  <si>
    <t>中原</t>
  </si>
  <si>
    <t>東中原</t>
  </si>
  <si>
    <t>新町</t>
  </si>
  <si>
    <t>追分</t>
  </si>
  <si>
    <t>大原</t>
  </si>
  <si>
    <t>西八幡</t>
  </si>
  <si>
    <t>東八幡</t>
  </si>
  <si>
    <t>八幡</t>
  </si>
  <si>
    <t>四之宮</t>
  </si>
  <si>
    <t>西真土</t>
  </si>
  <si>
    <t>東真土</t>
  </si>
  <si>
    <t>１丁目</t>
  </si>
  <si>
    <t>３丁目</t>
  </si>
  <si>
    <t>４丁目</t>
  </si>
  <si>
    <t>豊田平等寺</t>
  </si>
  <si>
    <t>南豊田</t>
  </si>
  <si>
    <t>東豊田</t>
  </si>
  <si>
    <t>豊田打間木</t>
  </si>
  <si>
    <t>豊田小嶺</t>
  </si>
  <si>
    <t>豊田宮下</t>
  </si>
  <si>
    <t>豊田本郷</t>
  </si>
  <si>
    <t>北豊田</t>
  </si>
  <si>
    <t>田村</t>
  </si>
  <si>
    <t>田村　　　</t>
  </si>
  <si>
    <t>大神</t>
  </si>
  <si>
    <t>吉際</t>
  </si>
  <si>
    <t>横内</t>
  </si>
  <si>
    <t>大島</t>
  </si>
  <si>
    <t>小鍋島</t>
  </si>
  <si>
    <t>下島</t>
  </si>
  <si>
    <t>城所</t>
  </si>
  <si>
    <t>岡崎</t>
  </si>
  <si>
    <t>ふじみ野</t>
  </si>
  <si>
    <t>寺田縄</t>
  </si>
  <si>
    <t>入野</t>
  </si>
  <si>
    <t>長持</t>
  </si>
  <si>
    <t>飯島</t>
  </si>
  <si>
    <t>入部</t>
  </si>
  <si>
    <t>広川</t>
  </si>
  <si>
    <t>片岡</t>
  </si>
  <si>
    <t>千須谷</t>
  </si>
  <si>
    <t>南金目</t>
  </si>
  <si>
    <t>北金目</t>
  </si>
  <si>
    <t>真田</t>
  </si>
  <si>
    <t>めぐみが丘</t>
  </si>
  <si>
    <t>土屋</t>
  </si>
  <si>
    <t>上吉沢</t>
  </si>
  <si>
    <t>下吉沢</t>
  </si>
  <si>
    <t>公所</t>
  </si>
  <si>
    <t>根坂間</t>
  </si>
  <si>
    <t>出縄</t>
  </si>
  <si>
    <t>万田</t>
  </si>
  <si>
    <t>高根</t>
  </si>
  <si>
    <t>山下</t>
  </si>
  <si>
    <t>河内</t>
  </si>
  <si>
    <t>徳延</t>
  </si>
  <si>
    <t>纒</t>
  </si>
  <si>
    <t>高村</t>
  </si>
  <si>
    <t>日向岡</t>
  </si>
  <si>
    <r>
      <t>総</t>
    </r>
    <r>
      <rPr>
        <sz val="10"/>
        <color indexed="8"/>
        <rFont val="ＭＳ ・団"/>
        <family val="1"/>
      </rPr>
      <t xml:space="preserve">    </t>
    </r>
    <r>
      <rPr>
        <sz val="10"/>
        <color indexed="8"/>
        <rFont val="ＭＳ Ｐ明朝"/>
        <family val="1"/>
      </rPr>
      <t>数</t>
    </r>
  </si>
  <si>
    <t>鎌倉市</t>
  </si>
  <si>
    <t>町  丁  ・  字  名</t>
  </si>
  <si>
    <t>世 帯 数</t>
  </si>
  <si>
    <t>人                               口</t>
  </si>
  <si>
    <t>総  数</t>
  </si>
  <si>
    <t>男</t>
  </si>
  <si>
    <t>女</t>
  </si>
  <si>
    <t>総数</t>
  </si>
  <si>
    <t>鎌倉地域</t>
  </si>
  <si>
    <t>十二所</t>
  </si>
  <si>
    <t>浄明寺</t>
  </si>
  <si>
    <t>一丁目</t>
  </si>
  <si>
    <t>二丁目</t>
  </si>
  <si>
    <t>三丁目</t>
  </si>
  <si>
    <t>四丁目</t>
  </si>
  <si>
    <t>五丁目</t>
  </si>
  <si>
    <t>六丁目</t>
  </si>
  <si>
    <t>二階堂</t>
  </si>
  <si>
    <t>西御門</t>
  </si>
  <si>
    <t>雪ノ下</t>
  </si>
  <si>
    <t>雪ノ下</t>
  </si>
  <si>
    <t>扇ガ谷</t>
  </si>
  <si>
    <t>小町</t>
  </si>
  <si>
    <t>大町</t>
  </si>
  <si>
    <t>七丁目</t>
  </si>
  <si>
    <t>材木座</t>
  </si>
  <si>
    <t>由比ガ浜</t>
  </si>
  <si>
    <t>御成町</t>
  </si>
  <si>
    <t>佐助</t>
  </si>
  <si>
    <t>長谷</t>
  </si>
  <si>
    <t>坂ノ下</t>
  </si>
  <si>
    <t>極楽寺</t>
  </si>
  <si>
    <t>稲村ガ崎</t>
  </si>
  <si>
    <t>腰越地域</t>
  </si>
  <si>
    <t>腰越</t>
  </si>
  <si>
    <t>腰越・津</t>
  </si>
  <si>
    <t>西鎌倉</t>
  </si>
  <si>
    <t>七里ガ浜東</t>
  </si>
  <si>
    <t>津西</t>
  </si>
  <si>
    <t>七里ガ浜</t>
  </si>
  <si>
    <t>深沢地域</t>
  </si>
  <si>
    <t>梶原</t>
  </si>
  <si>
    <t>梶原</t>
  </si>
  <si>
    <t>梶　　　原</t>
  </si>
  <si>
    <t>寺分</t>
  </si>
  <si>
    <t>寺分</t>
  </si>
  <si>
    <t>寺　　　分</t>
  </si>
  <si>
    <t>山　　　崎</t>
  </si>
  <si>
    <t>上　町　屋</t>
  </si>
  <si>
    <t>手広</t>
  </si>
  <si>
    <t>手　　　広</t>
  </si>
  <si>
    <t>笛田</t>
  </si>
  <si>
    <t>笛田</t>
  </si>
  <si>
    <t>笛　　　田</t>
  </si>
  <si>
    <t>常盤</t>
  </si>
  <si>
    <t>常　　　盤</t>
  </si>
  <si>
    <t>鎌倉山</t>
  </si>
  <si>
    <t>大船地域</t>
  </si>
  <si>
    <t>山ノ内</t>
  </si>
  <si>
    <t>山　ノ　内</t>
  </si>
  <si>
    <t>台</t>
  </si>
  <si>
    <t>二丁目</t>
  </si>
  <si>
    <t>三丁目</t>
  </si>
  <si>
    <t>四丁目</t>
  </si>
  <si>
    <t>五丁目</t>
  </si>
  <si>
    <t>小袋谷</t>
  </si>
  <si>
    <t>小袋谷</t>
  </si>
  <si>
    <t>小　袋　谷</t>
  </si>
  <si>
    <t>大船</t>
  </si>
  <si>
    <t>大船</t>
  </si>
  <si>
    <t>大　　　船</t>
  </si>
  <si>
    <t>高　　　野</t>
  </si>
  <si>
    <t>岩瀬</t>
  </si>
  <si>
    <t>岩瀬</t>
  </si>
  <si>
    <t>岩　　　瀬</t>
  </si>
  <si>
    <t>今泉</t>
  </si>
  <si>
    <t>今泉台</t>
  </si>
  <si>
    <t>玉縄地域</t>
  </si>
  <si>
    <t>岡本</t>
  </si>
  <si>
    <t>岡本</t>
  </si>
  <si>
    <t>岡　　　本</t>
  </si>
  <si>
    <t>玉縄</t>
  </si>
  <si>
    <t>植木</t>
  </si>
  <si>
    <t>植　　　木</t>
  </si>
  <si>
    <t>城廻</t>
  </si>
  <si>
    <t>城　　　廻</t>
  </si>
  <si>
    <t>関　　　谷</t>
  </si>
  <si>
    <t>笹目町</t>
  </si>
  <si>
    <t>山崎</t>
  </si>
  <si>
    <t>上町屋</t>
  </si>
  <si>
    <t>高野</t>
  </si>
  <si>
    <t>関谷</t>
  </si>
  <si>
    <t>小田原市</t>
  </si>
  <si>
    <t>人　　　　　　　　口</t>
  </si>
  <si>
    <t>１丁目</t>
  </si>
  <si>
    <t>中町計</t>
  </si>
  <si>
    <t>浜町計</t>
  </si>
  <si>
    <t>本町計</t>
  </si>
  <si>
    <t>城内</t>
  </si>
  <si>
    <t>南町計</t>
  </si>
  <si>
    <t>寿町計</t>
  </si>
  <si>
    <t>東町計</t>
  </si>
  <si>
    <t>城山計</t>
  </si>
  <si>
    <t>扇町計</t>
  </si>
  <si>
    <t>緑</t>
  </si>
  <si>
    <t>十字</t>
  </si>
  <si>
    <t>荻窪</t>
  </si>
  <si>
    <t>谷津</t>
  </si>
  <si>
    <t>井細田</t>
  </si>
  <si>
    <t>多古</t>
  </si>
  <si>
    <t>蓮正寺</t>
  </si>
  <si>
    <t>中曽根</t>
  </si>
  <si>
    <t>飯田岡</t>
  </si>
  <si>
    <t>堀之内</t>
  </si>
  <si>
    <t>柳新田</t>
  </si>
  <si>
    <t>小台</t>
  </si>
  <si>
    <t>新屋</t>
  </si>
  <si>
    <t>府川</t>
  </si>
  <si>
    <t>北ノ窪</t>
  </si>
  <si>
    <t>清水新田</t>
  </si>
  <si>
    <t>穴部</t>
  </si>
  <si>
    <t>穴部新田</t>
  </si>
  <si>
    <t>久野</t>
  </si>
  <si>
    <t>板橋</t>
  </si>
  <si>
    <t>南板橋</t>
  </si>
  <si>
    <t>風祭</t>
  </si>
  <si>
    <t>入生田</t>
  </si>
  <si>
    <t>水之尾</t>
  </si>
  <si>
    <t>早川計</t>
  </si>
  <si>
    <t>下堀</t>
  </si>
  <si>
    <t>矢作</t>
  </si>
  <si>
    <t>鴨宮</t>
  </si>
  <si>
    <t>上新田</t>
  </si>
  <si>
    <t>中新田</t>
  </si>
  <si>
    <t>下新田</t>
  </si>
  <si>
    <t>南鴨宮計</t>
  </si>
  <si>
    <t>曽比</t>
  </si>
  <si>
    <t>栢山</t>
  </si>
  <si>
    <t>飯泉</t>
  </si>
  <si>
    <t>成田</t>
  </si>
  <si>
    <t>桑原</t>
  </si>
  <si>
    <t>別堀</t>
  </si>
  <si>
    <t>高田</t>
  </si>
  <si>
    <t>千代</t>
  </si>
  <si>
    <t>永塚</t>
  </si>
  <si>
    <t>東大友</t>
  </si>
  <si>
    <t>西大友</t>
  </si>
  <si>
    <t>延清</t>
  </si>
  <si>
    <t>曽我原</t>
  </si>
  <si>
    <t>曽我谷津</t>
  </si>
  <si>
    <t>曽我別所</t>
  </si>
  <si>
    <t>曽我岸</t>
  </si>
  <si>
    <t>曽我光海</t>
  </si>
  <si>
    <t>国府津計</t>
  </si>
  <si>
    <t>田島</t>
  </si>
  <si>
    <t>酒匂計</t>
  </si>
  <si>
    <t>西酒匂計</t>
  </si>
  <si>
    <t>小八幡計</t>
  </si>
  <si>
    <t>石橋</t>
  </si>
  <si>
    <t>米神</t>
  </si>
  <si>
    <t>根府川</t>
  </si>
  <si>
    <t>江之浦</t>
  </si>
  <si>
    <t>上曽我</t>
  </si>
  <si>
    <t>下大井</t>
  </si>
  <si>
    <t>鬼柳</t>
  </si>
  <si>
    <t>曽我大沢</t>
  </si>
  <si>
    <t>前川</t>
  </si>
  <si>
    <t>羽根尾</t>
  </si>
  <si>
    <t>中村原</t>
  </si>
  <si>
    <t>小船</t>
  </si>
  <si>
    <t>山西</t>
  </si>
  <si>
    <t>沼代</t>
  </si>
  <si>
    <t>小竹</t>
  </si>
  <si>
    <t>町  丁  ・  字  名</t>
  </si>
  <si>
    <t>人　　　　　　　　口</t>
  </si>
  <si>
    <t>世 帯 数</t>
  </si>
  <si>
    <t>総　　数</t>
  </si>
  <si>
    <t>総数</t>
  </si>
  <si>
    <t>栄町計</t>
  </si>
  <si>
    <t>　栄　　　　　町</t>
  </si>
  <si>
    <t>１丁目</t>
  </si>
  <si>
    <t>　栄　　　　　町</t>
  </si>
  <si>
    <t>　中　　　　　町</t>
  </si>
  <si>
    <t>　浜　　　　　町</t>
  </si>
  <si>
    <t>　本　　　　　町</t>
  </si>
  <si>
    <t>　南　　　　　町</t>
  </si>
  <si>
    <t>　寿　　　　　町</t>
  </si>
  <si>
    <t>　東　　　　　町</t>
  </si>
  <si>
    <t>　城　　　　　山</t>
  </si>
  <si>
    <t>　扇　　　　　町</t>
  </si>
  <si>
    <t>　早　　　　　川</t>
  </si>
  <si>
    <t>　早　　　　　　　　　  川</t>
  </si>
  <si>
    <t>　南　　鴨　　宮</t>
  </si>
  <si>
    <t>　国　　府　　津</t>
  </si>
  <si>
    <t>　国　　　　 府　　 　　津</t>
  </si>
  <si>
    <t>　酒　　　　　匂</t>
  </si>
  <si>
    <t>　酒　　　 　　　　　　 匂</t>
  </si>
  <si>
    <t>　西　　酒　　匂</t>
  </si>
  <si>
    <t>　小　　八　　幡</t>
  </si>
  <si>
    <t>　小　　　 　八　　　 　幡</t>
  </si>
  <si>
    <t>藤 沢 市</t>
  </si>
  <si>
    <t>人　　　　　　　　　口</t>
  </si>
  <si>
    <t>総　　　　　　　　数</t>
  </si>
  <si>
    <t>朝日町</t>
  </si>
  <si>
    <t>藤沢（南）</t>
  </si>
  <si>
    <t>藤沢（北）</t>
  </si>
  <si>
    <t>藤沢</t>
  </si>
  <si>
    <t>善行</t>
  </si>
  <si>
    <t>本藤沢</t>
  </si>
  <si>
    <t>善行団地</t>
  </si>
  <si>
    <t>立石</t>
  </si>
  <si>
    <t>花の木</t>
  </si>
  <si>
    <t>みその台</t>
  </si>
  <si>
    <t>善行坂</t>
  </si>
  <si>
    <t>白旗</t>
  </si>
  <si>
    <t>鵠沼</t>
  </si>
  <si>
    <t>南藤沢</t>
  </si>
  <si>
    <t>鵠沼東</t>
  </si>
  <si>
    <t>鵠沼海岸</t>
  </si>
  <si>
    <t>鵠沼松が岡</t>
  </si>
  <si>
    <t>鵠沼桜が岡</t>
  </si>
  <si>
    <t>鵠沼藤が谷</t>
  </si>
  <si>
    <t>鵠沼神明</t>
  </si>
  <si>
    <t>本鵠沼</t>
  </si>
  <si>
    <t>鵠沼花沢町</t>
  </si>
  <si>
    <t>鵠沼橘</t>
  </si>
  <si>
    <t>鵠沼橘</t>
  </si>
  <si>
    <t>鵠沼石上</t>
  </si>
  <si>
    <t>西富</t>
  </si>
  <si>
    <t>大鋸</t>
  </si>
  <si>
    <t>弥勒寺</t>
  </si>
  <si>
    <t>宮前</t>
  </si>
  <si>
    <t>小塚</t>
  </si>
  <si>
    <t>高谷</t>
  </si>
  <si>
    <t>渡内</t>
  </si>
  <si>
    <t>渡内</t>
  </si>
  <si>
    <t>４丁目</t>
  </si>
  <si>
    <t>柄沢</t>
  </si>
  <si>
    <t>村岡東</t>
  </si>
  <si>
    <t>川名</t>
  </si>
  <si>
    <t>藤が岡</t>
  </si>
  <si>
    <t>片瀬</t>
  </si>
  <si>
    <t>片瀬海岸</t>
  </si>
  <si>
    <t>片瀬山</t>
  </si>
  <si>
    <t>片瀬目白山</t>
  </si>
  <si>
    <t>江の島</t>
  </si>
  <si>
    <t>辻堂</t>
  </si>
  <si>
    <t>辻堂元町</t>
  </si>
  <si>
    <t>辻堂太平台</t>
  </si>
  <si>
    <t>辻堂東海岸</t>
  </si>
  <si>
    <t>辻堂西海岸</t>
  </si>
  <si>
    <t>辻堂神台</t>
  </si>
  <si>
    <t>辻堂新町</t>
  </si>
  <si>
    <t>羽鳥</t>
  </si>
  <si>
    <t>城南</t>
  </si>
  <si>
    <t>大庭</t>
  </si>
  <si>
    <t>稲荷</t>
  </si>
  <si>
    <t>亀井野</t>
  </si>
  <si>
    <t>今田</t>
  </si>
  <si>
    <t>円行</t>
  </si>
  <si>
    <t>石川</t>
  </si>
  <si>
    <t>西俣野</t>
  </si>
  <si>
    <t>桐原町</t>
  </si>
  <si>
    <t>天神町</t>
  </si>
  <si>
    <t>湘南台</t>
  </si>
  <si>
    <t>長後</t>
  </si>
  <si>
    <t>高倉</t>
  </si>
  <si>
    <t>下土棚</t>
  </si>
  <si>
    <t>土棚</t>
  </si>
  <si>
    <t>用田</t>
  </si>
  <si>
    <t>葛原</t>
  </si>
  <si>
    <t>菖蒲沢</t>
  </si>
  <si>
    <t>打戻</t>
  </si>
  <si>
    <t>獺郷</t>
  </si>
  <si>
    <t>宮原</t>
  </si>
  <si>
    <t>遠藤</t>
  </si>
  <si>
    <t>茅ヶ崎市</t>
  </si>
  <si>
    <t>町  丁  ・  字  名</t>
  </si>
  <si>
    <t>人　　　　　　　　口</t>
  </si>
  <si>
    <t>総 　 数</t>
  </si>
  <si>
    <t>茅ヶ崎地区計</t>
  </si>
  <si>
    <t>茅ヶ崎</t>
  </si>
  <si>
    <t>一丁目</t>
  </si>
  <si>
    <t>二丁目</t>
  </si>
  <si>
    <t>三丁目</t>
  </si>
  <si>
    <t>本村</t>
  </si>
  <si>
    <t>四丁目</t>
  </si>
  <si>
    <t>五丁目</t>
  </si>
  <si>
    <t>元町</t>
  </si>
  <si>
    <t>新栄町</t>
  </si>
  <si>
    <t>十間坂</t>
  </si>
  <si>
    <t>共恵</t>
  </si>
  <si>
    <t>南湖</t>
  </si>
  <si>
    <t>六丁目</t>
  </si>
  <si>
    <t>七丁目</t>
  </si>
  <si>
    <t>中海岸</t>
  </si>
  <si>
    <t>東海岸北</t>
  </si>
  <si>
    <t>東海岸南</t>
  </si>
  <si>
    <t>鶴嶺地区計</t>
  </si>
  <si>
    <t>萩園</t>
  </si>
  <si>
    <t>平太夫新田</t>
  </si>
  <si>
    <t>西久保</t>
  </si>
  <si>
    <t>円蔵</t>
  </si>
  <si>
    <t>鶴が台</t>
  </si>
  <si>
    <t>矢畑</t>
  </si>
  <si>
    <t>浜之郷</t>
  </si>
  <si>
    <t>下町屋</t>
  </si>
  <si>
    <t>今宿</t>
  </si>
  <si>
    <t>中島</t>
  </si>
  <si>
    <t>松尾</t>
  </si>
  <si>
    <t>柳島</t>
  </si>
  <si>
    <t>柳島海岸</t>
  </si>
  <si>
    <t>浜見平</t>
  </si>
  <si>
    <t>松林地区計</t>
  </si>
  <si>
    <t>香川</t>
  </si>
  <si>
    <t>香川</t>
  </si>
  <si>
    <t>六丁目</t>
  </si>
  <si>
    <t>七丁目</t>
  </si>
  <si>
    <t>松風台</t>
  </si>
  <si>
    <t>甘沼</t>
  </si>
  <si>
    <t>赤羽根</t>
  </si>
  <si>
    <t>室田</t>
  </si>
  <si>
    <t>小和田</t>
  </si>
  <si>
    <t>菱沼</t>
  </si>
  <si>
    <t>松林</t>
  </si>
  <si>
    <t>小桜町</t>
  </si>
  <si>
    <t>本宿町</t>
  </si>
  <si>
    <t>赤松町</t>
  </si>
  <si>
    <t>浜竹</t>
  </si>
  <si>
    <t>出口町</t>
  </si>
  <si>
    <t>ひばりが丘</t>
  </si>
  <si>
    <t>旭が丘</t>
  </si>
  <si>
    <t>美住町</t>
  </si>
  <si>
    <t>松浪</t>
  </si>
  <si>
    <t>常盤町</t>
  </si>
  <si>
    <t>平和町</t>
  </si>
  <si>
    <t>松が丘</t>
  </si>
  <si>
    <t>菱沼海岸</t>
  </si>
  <si>
    <t>白浜町</t>
  </si>
  <si>
    <t>浜須賀</t>
  </si>
  <si>
    <t>緑が浜</t>
  </si>
  <si>
    <t>小出地区計</t>
  </si>
  <si>
    <t>行谷</t>
  </si>
  <si>
    <t>芹沢</t>
  </si>
  <si>
    <t>堤</t>
  </si>
  <si>
    <t>下寺尾</t>
  </si>
  <si>
    <t>逗子</t>
  </si>
  <si>
    <t>　</t>
  </si>
  <si>
    <t>桜山</t>
  </si>
  <si>
    <t>沼間</t>
  </si>
  <si>
    <t>池子</t>
  </si>
  <si>
    <t>池 子</t>
  </si>
  <si>
    <t>山の根</t>
  </si>
  <si>
    <t>久木</t>
  </si>
  <si>
    <t>小坪</t>
  </si>
  <si>
    <t>新宿</t>
  </si>
  <si>
    <t>逗子市</t>
  </si>
  <si>
    <t>町  丁  ・  字  名</t>
  </si>
  <si>
    <t>世  帯  数</t>
  </si>
  <si>
    <t>人　　　　　　　口</t>
  </si>
  <si>
    <t>総　　数</t>
  </si>
  <si>
    <t>世帯</t>
  </si>
  <si>
    <t>人</t>
  </si>
  <si>
    <t>総数</t>
  </si>
  <si>
    <t>逗子計</t>
  </si>
  <si>
    <t>逗子</t>
  </si>
  <si>
    <t>１丁目</t>
  </si>
  <si>
    <t>桜山計</t>
  </si>
  <si>
    <t>沼間計</t>
  </si>
  <si>
    <t>池子計</t>
  </si>
  <si>
    <t>山の根計</t>
  </si>
  <si>
    <t>久木計</t>
  </si>
  <si>
    <t>小坪計</t>
  </si>
  <si>
    <t>新宿計</t>
  </si>
  <si>
    <t>総  　数</t>
  </si>
  <si>
    <t>松枝</t>
  </si>
  <si>
    <t>東町</t>
  </si>
  <si>
    <t>寿町</t>
  </si>
  <si>
    <t>水引</t>
  </si>
  <si>
    <t>厚木町</t>
  </si>
  <si>
    <t>中町</t>
  </si>
  <si>
    <t>栄町</t>
  </si>
  <si>
    <t>田村町</t>
  </si>
  <si>
    <t>泉町</t>
  </si>
  <si>
    <t>厚木</t>
  </si>
  <si>
    <t>旭町</t>
  </si>
  <si>
    <t>吾妻町</t>
  </si>
  <si>
    <t>南町</t>
  </si>
  <si>
    <t>上依知</t>
  </si>
  <si>
    <t>猿ケ島</t>
  </si>
  <si>
    <t>山際</t>
  </si>
  <si>
    <t>関口</t>
  </si>
  <si>
    <t>中依知</t>
  </si>
  <si>
    <t>下依知</t>
  </si>
  <si>
    <t>金田</t>
  </si>
  <si>
    <t>下川入</t>
  </si>
  <si>
    <t>棚沢</t>
  </si>
  <si>
    <t>三田</t>
  </si>
  <si>
    <t>及川</t>
  </si>
  <si>
    <t>妻田</t>
  </si>
  <si>
    <t>妻田北</t>
  </si>
  <si>
    <t>王子</t>
  </si>
  <si>
    <t>妻田南</t>
  </si>
  <si>
    <t>妻田東</t>
  </si>
  <si>
    <t>妻田西</t>
  </si>
  <si>
    <t>中荻野</t>
  </si>
  <si>
    <t>下荻野</t>
  </si>
  <si>
    <t>鳶尾</t>
  </si>
  <si>
    <t>飯山</t>
  </si>
  <si>
    <t>上古沢</t>
  </si>
  <si>
    <t>下古沢</t>
  </si>
  <si>
    <t>宮の里</t>
  </si>
  <si>
    <t>戸室</t>
  </si>
  <si>
    <t>恩名</t>
  </si>
  <si>
    <t>愛名</t>
  </si>
  <si>
    <t>温水</t>
  </si>
  <si>
    <t>温水西</t>
  </si>
  <si>
    <t>長谷</t>
  </si>
  <si>
    <t>船子</t>
  </si>
  <si>
    <t>愛甲</t>
  </si>
  <si>
    <t>毛利台</t>
  </si>
  <si>
    <t>七沢</t>
  </si>
  <si>
    <t>小野</t>
  </si>
  <si>
    <t>岡津古久</t>
  </si>
  <si>
    <t>森の里若宮</t>
  </si>
  <si>
    <t>森の里青山</t>
  </si>
  <si>
    <t>森の里</t>
  </si>
  <si>
    <t>岡田</t>
  </si>
  <si>
    <t>酒井</t>
  </si>
  <si>
    <t>戸田</t>
  </si>
  <si>
    <t>下津古久</t>
  </si>
  <si>
    <t>上落合</t>
  </si>
  <si>
    <t>長沼</t>
  </si>
  <si>
    <t>緑ケ丘</t>
  </si>
  <si>
    <t>町  丁  ・  字  名</t>
  </si>
  <si>
    <t>１丁目</t>
  </si>
  <si>
    <t>三田南</t>
  </si>
  <si>
    <t>上荻野</t>
  </si>
  <si>
    <t>まつかげ台</t>
  </si>
  <si>
    <t>みはる野</t>
  </si>
  <si>
    <t>恩名</t>
  </si>
  <si>
    <t>１丁目</t>
  </si>
  <si>
    <t>２丁目</t>
  </si>
  <si>
    <t>大 和 市</t>
  </si>
  <si>
    <t>町  丁  ・  字  名</t>
  </si>
  <si>
    <t>総                      数</t>
  </si>
  <si>
    <t>上草柳</t>
  </si>
  <si>
    <t>八丁目</t>
  </si>
  <si>
    <t>九丁目</t>
  </si>
  <si>
    <t>上和田</t>
  </si>
  <si>
    <t>桜森</t>
  </si>
  <si>
    <t>渋谷</t>
  </si>
  <si>
    <t>下草柳</t>
  </si>
  <si>
    <t>下鶴間</t>
  </si>
  <si>
    <t>下和田</t>
  </si>
  <si>
    <t>草柳</t>
  </si>
  <si>
    <t>代官</t>
  </si>
  <si>
    <t>中央</t>
  </si>
  <si>
    <t>中央林間</t>
  </si>
  <si>
    <t>つきみ野</t>
  </si>
  <si>
    <t>鶴間</t>
  </si>
  <si>
    <t>西鶴間</t>
  </si>
  <si>
    <t>深見</t>
  </si>
  <si>
    <t>深見台</t>
  </si>
  <si>
    <t>深見西</t>
  </si>
  <si>
    <t>深見東</t>
  </si>
  <si>
    <t>福田</t>
  </si>
  <si>
    <t>南林間</t>
  </si>
  <si>
    <t>柳橋</t>
  </si>
  <si>
    <t>大和南</t>
  </si>
  <si>
    <t>大和東</t>
  </si>
  <si>
    <t>林間</t>
  </si>
  <si>
    <t>人　　　　　　　　　口</t>
  </si>
  <si>
    <t>※下　　鶴　　間</t>
  </si>
  <si>
    <t>一丁目</t>
  </si>
  <si>
    <t>伊勢原市</t>
  </si>
  <si>
    <t xml:space="preserve">  池                    端</t>
  </si>
  <si>
    <t xml:space="preserve">  田                    中</t>
  </si>
  <si>
    <t xml:space="preserve">  板                    戸</t>
  </si>
  <si>
    <t xml:space="preserve">  岡                    崎</t>
  </si>
  <si>
    <t xml:space="preserve">  八    幡    台</t>
  </si>
  <si>
    <t xml:space="preserve">  桜          台</t>
  </si>
  <si>
    <t xml:space="preserve">  伊    勢    原</t>
  </si>
  <si>
    <t xml:space="preserve">  東    大    竹</t>
  </si>
  <si>
    <t>大    山    地    区    計</t>
  </si>
  <si>
    <t xml:space="preserve">  大                    山</t>
  </si>
  <si>
    <t xml:space="preserve">  子                    易</t>
  </si>
  <si>
    <t>高   部   屋   地   区  計</t>
  </si>
  <si>
    <t xml:space="preserve">  上         粕         屋</t>
  </si>
  <si>
    <t xml:space="preserve">  西         富         岡</t>
  </si>
  <si>
    <t xml:space="preserve">  日                    向</t>
  </si>
  <si>
    <t>比   々   多   地   区  計</t>
  </si>
  <si>
    <t xml:space="preserve">  神                    戸</t>
  </si>
  <si>
    <t xml:space="preserve">  串                    橋</t>
  </si>
  <si>
    <t xml:space="preserve">  坪         ノ         内</t>
  </si>
  <si>
    <t xml:space="preserve">  笠                    窪</t>
  </si>
  <si>
    <t xml:space="preserve">  善                    波</t>
  </si>
  <si>
    <t xml:space="preserve">  白                    根</t>
  </si>
  <si>
    <t xml:space="preserve">  三         ノ         宮</t>
  </si>
  <si>
    <t xml:space="preserve">  鈴                    川</t>
  </si>
  <si>
    <t xml:space="preserve">  大    住    台</t>
  </si>
  <si>
    <t>成    瀬    地    区    計</t>
  </si>
  <si>
    <t xml:space="preserve">  下         糟         屋</t>
  </si>
  <si>
    <t xml:space="preserve">  東         富         岡</t>
  </si>
  <si>
    <t xml:space="preserve">  粟                    窪</t>
  </si>
  <si>
    <t xml:space="preserve">  高                    森</t>
  </si>
  <si>
    <t xml:space="preserve">  石                    田</t>
  </si>
  <si>
    <t xml:space="preserve">  見         附         島</t>
  </si>
  <si>
    <t xml:space="preserve">  下         落         合</t>
  </si>
  <si>
    <t xml:space="preserve">  東         成         瀬</t>
  </si>
  <si>
    <t xml:space="preserve">  高    森    台</t>
  </si>
  <si>
    <t xml:space="preserve">  高          森</t>
  </si>
  <si>
    <t>大    田    地    区    計</t>
  </si>
  <si>
    <t xml:space="preserve">  上                    谷</t>
  </si>
  <si>
    <t xml:space="preserve">  下                    谷</t>
  </si>
  <si>
    <t xml:space="preserve">  小         稲         葉</t>
  </si>
  <si>
    <t xml:space="preserve">  上         平         間</t>
  </si>
  <si>
    <t xml:space="preserve">  下         平         間</t>
  </si>
  <si>
    <t xml:space="preserve">  沼                    目</t>
  </si>
  <si>
    <t xml:space="preserve">  沼          目</t>
  </si>
  <si>
    <t>伊   勢   原   地   区  計</t>
  </si>
  <si>
    <t xml:space="preserve">  東         大         竹</t>
  </si>
  <si>
    <t xml:space="preserve">  高          森</t>
  </si>
  <si>
    <t xml:space="preserve">  歌 　 　 　 川</t>
  </si>
  <si>
    <t>２丁目</t>
  </si>
  <si>
    <t>３丁目</t>
  </si>
  <si>
    <t>海老名市</t>
  </si>
  <si>
    <t>大谷</t>
  </si>
  <si>
    <t>国分寺台</t>
  </si>
  <si>
    <t>さつき町</t>
  </si>
  <si>
    <t>河原口</t>
  </si>
  <si>
    <t>上郷</t>
  </si>
  <si>
    <t>下今泉</t>
  </si>
  <si>
    <t>上今泉</t>
  </si>
  <si>
    <t>柏ヶ谷</t>
  </si>
  <si>
    <t>東柏ヶ谷</t>
  </si>
  <si>
    <t>望地</t>
  </si>
  <si>
    <t>中河内</t>
  </si>
  <si>
    <t>中野</t>
  </si>
  <si>
    <t>今里</t>
  </si>
  <si>
    <t>上河内</t>
  </si>
  <si>
    <t>杉久保</t>
  </si>
  <si>
    <t>本郷</t>
  </si>
  <si>
    <t>門沢橋</t>
  </si>
  <si>
    <t>浜田町</t>
  </si>
  <si>
    <t>国分南</t>
  </si>
  <si>
    <t>国分北</t>
  </si>
  <si>
    <t>中新田</t>
  </si>
  <si>
    <t>一丁目</t>
  </si>
  <si>
    <t>中新田</t>
  </si>
  <si>
    <t>二丁目</t>
  </si>
  <si>
    <t>中新田</t>
  </si>
  <si>
    <t>三丁目</t>
  </si>
  <si>
    <t>中新田</t>
  </si>
  <si>
    <t>四丁目</t>
  </si>
  <si>
    <t>中新田</t>
  </si>
  <si>
    <t>五丁目</t>
  </si>
  <si>
    <t>上郷</t>
  </si>
  <si>
    <t>上郷</t>
  </si>
  <si>
    <t>上郷</t>
  </si>
  <si>
    <t>上郷</t>
  </si>
  <si>
    <t>下今泉</t>
  </si>
  <si>
    <t>下今泉</t>
  </si>
  <si>
    <t>下今泉</t>
  </si>
  <si>
    <t>下今泉</t>
  </si>
  <si>
    <t>上今泉</t>
  </si>
  <si>
    <t>六丁目</t>
  </si>
  <si>
    <t>勝瀬</t>
  </si>
  <si>
    <t>勝瀬</t>
  </si>
  <si>
    <t>社家</t>
  </si>
  <si>
    <t>門沢橋</t>
  </si>
  <si>
    <t>座 間 市</t>
  </si>
  <si>
    <t>総　  数</t>
  </si>
  <si>
    <t>栗原</t>
  </si>
  <si>
    <t>相模が丘</t>
  </si>
  <si>
    <t>四ツ谷</t>
  </si>
  <si>
    <t>新田宿</t>
  </si>
  <si>
    <t>立野台</t>
  </si>
  <si>
    <t>明王</t>
  </si>
  <si>
    <t>広野台</t>
  </si>
  <si>
    <t>小松原</t>
  </si>
  <si>
    <t>座間</t>
  </si>
  <si>
    <t>相武台</t>
  </si>
  <si>
    <t>入谷</t>
  </si>
  <si>
    <t>東原</t>
  </si>
  <si>
    <t>さがみ野</t>
  </si>
  <si>
    <t>南栗原</t>
  </si>
  <si>
    <t>栗原中央</t>
  </si>
  <si>
    <t>西栗原</t>
  </si>
  <si>
    <t>座間(自衛隊含む)</t>
  </si>
  <si>
    <t>総                 数</t>
  </si>
  <si>
    <t>南足柄市</t>
  </si>
  <si>
    <t>地蔵堂</t>
  </si>
  <si>
    <t>矢倉沢</t>
  </si>
  <si>
    <t>内山</t>
  </si>
  <si>
    <t>苅野</t>
  </si>
  <si>
    <t>弘西寺</t>
  </si>
  <si>
    <t>福泉</t>
  </si>
  <si>
    <t>雨坪</t>
  </si>
  <si>
    <t>大雄町</t>
  </si>
  <si>
    <t>関本</t>
  </si>
  <si>
    <t>広町</t>
  </si>
  <si>
    <t>飯沢</t>
  </si>
  <si>
    <t>狩野</t>
  </si>
  <si>
    <t>中沼</t>
  </si>
  <si>
    <t>向田</t>
  </si>
  <si>
    <t>上怒田</t>
  </si>
  <si>
    <t>下怒田</t>
  </si>
  <si>
    <t>班目</t>
  </si>
  <si>
    <t>千津島</t>
  </si>
  <si>
    <t>壗下</t>
  </si>
  <si>
    <t>竹松</t>
  </si>
  <si>
    <t>和田河原</t>
  </si>
  <si>
    <t>駒形新宿</t>
  </si>
  <si>
    <t>生駒</t>
  </si>
  <si>
    <t>山崎</t>
  </si>
  <si>
    <t>日向</t>
  </si>
  <si>
    <t>板屋窪</t>
  </si>
  <si>
    <t>日影</t>
  </si>
  <si>
    <t>台河原</t>
  </si>
  <si>
    <t>グリーンヒル</t>
  </si>
  <si>
    <t>矢佐芝</t>
  </si>
  <si>
    <t>三竹</t>
  </si>
  <si>
    <t>いずみ</t>
  </si>
  <si>
    <t>岩原</t>
  </si>
  <si>
    <t>沼田</t>
  </si>
  <si>
    <t>綾瀬市</t>
  </si>
  <si>
    <t>深谷計</t>
  </si>
  <si>
    <t>深谷</t>
  </si>
  <si>
    <t>深谷中</t>
  </si>
  <si>
    <t>三丁目</t>
  </si>
  <si>
    <t>四丁目</t>
  </si>
  <si>
    <t>五丁目</t>
  </si>
  <si>
    <t>六丁目</t>
  </si>
  <si>
    <t>七丁目</t>
  </si>
  <si>
    <t>八丁目</t>
  </si>
  <si>
    <t>九丁目</t>
  </si>
  <si>
    <t>深谷南</t>
  </si>
  <si>
    <t>一丁目</t>
  </si>
  <si>
    <t>ニ丁目</t>
  </si>
  <si>
    <t>深谷上</t>
  </si>
  <si>
    <t>八丁目</t>
  </si>
  <si>
    <t>落合計</t>
  </si>
  <si>
    <t>落合北</t>
  </si>
  <si>
    <t>落合南</t>
  </si>
  <si>
    <t>蓼川計</t>
  </si>
  <si>
    <t>蓼川</t>
  </si>
  <si>
    <t>大上計</t>
  </si>
  <si>
    <t>大上</t>
  </si>
  <si>
    <t>七丁目</t>
  </si>
  <si>
    <t>八丁目</t>
  </si>
  <si>
    <t>九丁目</t>
  </si>
  <si>
    <t>寺尾計</t>
  </si>
  <si>
    <t>寺尾北</t>
  </si>
  <si>
    <t>寺尾台</t>
  </si>
  <si>
    <t>寺尾中</t>
  </si>
  <si>
    <t>寺尾釜田</t>
  </si>
  <si>
    <t>寺尾西</t>
  </si>
  <si>
    <t>寺尾本町</t>
  </si>
  <si>
    <t>寺尾南</t>
  </si>
  <si>
    <t>小園計</t>
  </si>
  <si>
    <t>小園南</t>
  </si>
  <si>
    <t>早川</t>
  </si>
  <si>
    <t>吉岡計</t>
  </si>
  <si>
    <t>吉岡</t>
  </si>
  <si>
    <t>吉岡東</t>
  </si>
  <si>
    <t>上土棚計</t>
  </si>
  <si>
    <t>上土棚北</t>
  </si>
  <si>
    <t>上土棚南</t>
  </si>
  <si>
    <t>上土棚中</t>
  </si>
  <si>
    <t>本蓼川</t>
  </si>
  <si>
    <t>厚木基地内</t>
  </si>
  <si>
    <t>綾西計</t>
  </si>
  <si>
    <t>綾西</t>
  </si>
  <si>
    <t>町  丁  ・  字  名</t>
  </si>
  <si>
    <t>総　   数</t>
  </si>
  <si>
    <t>蓼川</t>
  </si>
  <si>
    <t>小園</t>
  </si>
  <si>
    <t>早川計</t>
  </si>
  <si>
    <t>早川城山</t>
  </si>
  <si>
    <t>（住民基本台帳登載人口）</t>
  </si>
  <si>
    <t>相模原市</t>
  </si>
  <si>
    <t xml:space="preserve">        人</t>
  </si>
  <si>
    <t xml:space="preserve">    口</t>
  </si>
  <si>
    <t>本          庁          計</t>
  </si>
  <si>
    <t xml:space="preserve">  相         生         計</t>
  </si>
  <si>
    <t xml:space="preserve">    相        生</t>
  </si>
  <si>
    <t xml:space="preserve">  青         葉         計</t>
  </si>
  <si>
    <t xml:space="preserve">    青        葉</t>
  </si>
  <si>
    <t xml:space="preserve">  小                    山</t>
  </si>
  <si>
    <t xml:space="preserve">  小    山    丁   目   計</t>
  </si>
  <si>
    <t xml:space="preserve">    小        山</t>
  </si>
  <si>
    <t xml:space="preserve">  向         陽         町</t>
  </si>
  <si>
    <t xml:space="preserve">  小     町     通      計</t>
  </si>
  <si>
    <t xml:space="preserve">    小   町   通</t>
  </si>
  <si>
    <t xml:space="preserve">  相     模     原      計</t>
  </si>
  <si>
    <t xml:space="preserve">    相   模   原</t>
  </si>
  <si>
    <t>※下         九         沢</t>
  </si>
  <si>
    <t xml:space="preserve">  す    す    き   の   町</t>
  </si>
  <si>
    <t xml:space="preserve">  清         新         計</t>
  </si>
  <si>
    <t xml:space="preserve">    清        新</t>
  </si>
  <si>
    <t>※高         根         計</t>
  </si>
  <si>
    <t xml:space="preserve">    高        根</t>
  </si>
  <si>
    <t xml:space="preserve">  中         央         計</t>
  </si>
  <si>
    <t xml:space="preserve">    中        央</t>
  </si>
  <si>
    <t xml:space="preserve">  千     代     田      計</t>
  </si>
  <si>
    <t xml:space="preserve">    千   代   田</t>
  </si>
  <si>
    <t xml:space="preserve">  並         木         計</t>
  </si>
  <si>
    <t xml:space="preserve">    並        木</t>
  </si>
  <si>
    <t xml:space="preserve">  光     が     丘      計</t>
  </si>
  <si>
    <t xml:space="preserve">    光   が   丘</t>
  </si>
  <si>
    <t xml:space="preserve">  氷         川         町</t>
  </si>
  <si>
    <t xml:space="preserve">  富     士     見      計</t>
  </si>
  <si>
    <t xml:space="preserve">    富   士   見</t>
  </si>
  <si>
    <t xml:space="preserve">  星     が     丘      計</t>
  </si>
  <si>
    <t xml:space="preserve">    星   が   丘</t>
  </si>
  <si>
    <t xml:space="preserve">  松     が     丘      計</t>
  </si>
  <si>
    <t xml:space="preserve">    松   が   丘</t>
  </si>
  <si>
    <t xml:space="preserve">  緑     が     丘      計</t>
  </si>
  <si>
    <t xml:space="preserve">    緑   が   丘</t>
  </si>
  <si>
    <t xml:space="preserve">  南     橋     本      計</t>
  </si>
  <si>
    <t xml:space="preserve">    南   橋   本</t>
  </si>
  <si>
    <t xml:space="preserve">  宮         下         計</t>
  </si>
  <si>
    <t xml:space="preserve">    宮        下</t>
  </si>
  <si>
    <t xml:space="preserve">  宮   下   本   町     計</t>
  </si>
  <si>
    <t xml:space="preserve">    宮 下 本 町</t>
  </si>
  <si>
    <t xml:space="preserve">  弥         栄         計</t>
  </si>
  <si>
    <t xml:space="preserve">    弥        栄</t>
  </si>
  <si>
    <t xml:space="preserve">  矢         部         計</t>
  </si>
  <si>
    <t xml:space="preserve">    矢        部</t>
  </si>
  <si>
    <t xml:space="preserve">  陽     光     台      計</t>
  </si>
  <si>
    <t xml:space="preserve">    陽   光   台</t>
  </si>
  <si>
    <t>※横         山         計</t>
  </si>
  <si>
    <t xml:space="preserve">    横        山</t>
  </si>
  <si>
    <t xml:space="preserve">  ※横        山</t>
  </si>
  <si>
    <t xml:space="preserve">  横     山     台      計</t>
  </si>
  <si>
    <t xml:space="preserve">    横   山   台</t>
  </si>
  <si>
    <t>※由     野     台      計</t>
  </si>
  <si>
    <t xml:space="preserve">    由   野   台</t>
  </si>
  <si>
    <t>橋   本   出   張   所  計</t>
  </si>
  <si>
    <t xml:space="preserve">  相                    原</t>
  </si>
  <si>
    <t xml:space="preserve">  相    原    丁   目   計</t>
  </si>
  <si>
    <t xml:space="preserve">    相        原</t>
  </si>
  <si>
    <t xml:space="preserve">  大         山         町</t>
  </si>
  <si>
    <t xml:space="preserve">  西     橋     本      計</t>
  </si>
  <si>
    <t xml:space="preserve">    西   橋   本</t>
  </si>
  <si>
    <t xml:space="preserve">  二     本     松      計</t>
  </si>
  <si>
    <t xml:space="preserve">    二   本   松</t>
  </si>
  <si>
    <t xml:space="preserve">  橋         本         計</t>
  </si>
  <si>
    <t xml:space="preserve">    橋        本</t>
  </si>
  <si>
    <t xml:space="preserve">  橋     本     台      計</t>
  </si>
  <si>
    <t xml:space="preserve">    橋   本   台</t>
  </si>
  <si>
    <t xml:space="preserve">  東     橋     本      計</t>
  </si>
  <si>
    <t xml:space="preserve">    東   橋   本</t>
  </si>
  <si>
    <t xml:space="preserve">  元     橋     本      町</t>
  </si>
  <si>
    <t>大  野  北  出  張  所  計</t>
  </si>
  <si>
    <t>※大     野     台      計</t>
  </si>
  <si>
    <t xml:space="preserve">   ※大 野 台</t>
  </si>
  <si>
    <t xml:space="preserve">  鹿     沼     台      計</t>
  </si>
  <si>
    <t xml:space="preserve">    鹿   沼   台</t>
  </si>
  <si>
    <t xml:space="preserve">  上         矢         部</t>
  </si>
  <si>
    <t xml:space="preserve">  上   矢   部  丁  目  計</t>
  </si>
  <si>
    <t xml:space="preserve">    上   矢   部</t>
  </si>
  <si>
    <t xml:space="preserve">  共         和         計</t>
  </si>
  <si>
    <t xml:space="preserve">    共        和</t>
  </si>
  <si>
    <t xml:space="preserve">  東   淵   野   辺     計</t>
  </si>
  <si>
    <t xml:space="preserve">    東 淵 野 辺</t>
  </si>
  <si>
    <t xml:space="preserve">  淵     野     辺      計</t>
  </si>
  <si>
    <t xml:space="preserve">    淵   野   辺</t>
  </si>
  <si>
    <t xml:space="preserve">  淵  野  辺  本  町    計</t>
  </si>
  <si>
    <t xml:space="preserve">    淵野辺本町</t>
  </si>
  <si>
    <t xml:space="preserve">  矢     部      新     町</t>
  </si>
  <si>
    <t xml:space="preserve">  矢     部      新     田</t>
  </si>
  <si>
    <t>大  野  中  出  張  所  計</t>
  </si>
  <si>
    <t xml:space="preserve">    鵜   野   森</t>
  </si>
  <si>
    <t xml:space="preserve">    大   野   台</t>
  </si>
  <si>
    <t xml:space="preserve">  ※大   野   台</t>
  </si>
  <si>
    <t xml:space="preserve">  古         淵         計</t>
  </si>
  <si>
    <t xml:space="preserve">    古        淵</t>
  </si>
  <si>
    <t xml:space="preserve">  西     大     沼      計</t>
  </si>
  <si>
    <t xml:space="preserve">    西   大   沼</t>
  </si>
  <si>
    <t xml:space="preserve">  東     大     沼      計</t>
  </si>
  <si>
    <t xml:space="preserve">    東   大   沼</t>
  </si>
  <si>
    <t>※若         松         計</t>
  </si>
  <si>
    <t xml:space="preserve">    若        松</t>
  </si>
  <si>
    <t xml:space="preserve">  ※若        松</t>
  </si>
  <si>
    <t>大  野  南  出  張  所  計</t>
  </si>
  <si>
    <t xml:space="preserve">  旭                    町</t>
  </si>
  <si>
    <t>※上   鶴   間  丁  目  計</t>
  </si>
  <si>
    <t xml:space="preserve">  ※上   鶴   間</t>
  </si>
  <si>
    <t xml:space="preserve">    上   鶴   間</t>
  </si>
  <si>
    <t xml:space="preserve">  栄                    町</t>
  </si>
  <si>
    <t xml:space="preserve">  相   模   大   野     計</t>
  </si>
  <si>
    <t xml:space="preserve">    相 模 大 野</t>
  </si>
  <si>
    <t xml:space="preserve">  文         京         計</t>
  </si>
  <si>
    <t xml:space="preserve">    文        京</t>
  </si>
  <si>
    <t>※御         園         計</t>
  </si>
  <si>
    <t xml:space="preserve">    御        園</t>
  </si>
  <si>
    <t xml:space="preserve">  豊 　                 町</t>
  </si>
  <si>
    <t>大   沢   出   張   所  計</t>
  </si>
  <si>
    <t xml:space="preserve">  大                    島</t>
  </si>
  <si>
    <t xml:space="preserve">  上         九         沢</t>
  </si>
  <si>
    <t>※田                    名</t>
  </si>
  <si>
    <t>田   名   出   張   所  計</t>
  </si>
  <si>
    <t>※上                    溝</t>
  </si>
  <si>
    <t>田    名    塩    田    計</t>
  </si>
  <si>
    <t xml:space="preserve"> 田 名 塩 田</t>
  </si>
  <si>
    <t xml:space="preserve">  上    溝    丁   目   計</t>
  </si>
  <si>
    <t xml:space="preserve">    上        溝</t>
  </si>
  <si>
    <t>麻   溝   出   張   所  計</t>
  </si>
  <si>
    <t>※麻         溝         台</t>
  </si>
  <si>
    <t>※麻   溝   台  丁  目  計</t>
  </si>
  <si>
    <t xml:space="preserve">  ※麻   溝   台</t>
  </si>
  <si>
    <t>※北         里         計</t>
  </si>
  <si>
    <t xml:space="preserve">    北        里</t>
  </si>
  <si>
    <t xml:space="preserve">  下                    溝</t>
  </si>
  <si>
    <t xml:space="preserve">  当                    麻</t>
  </si>
  <si>
    <t>新   磯   出   張   所  計</t>
  </si>
  <si>
    <t>※新         磯         野</t>
  </si>
  <si>
    <t>※新   磯   野  丁  目  計</t>
  </si>
  <si>
    <t xml:space="preserve">  ※新   磯   野</t>
  </si>
  <si>
    <t xml:space="preserve">  磯                    部</t>
  </si>
  <si>
    <t xml:space="preserve">  新                    戸</t>
  </si>
  <si>
    <t>相  模  台  出  張  所  計</t>
  </si>
  <si>
    <t xml:space="preserve">    麻   溝   台</t>
  </si>
  <si>
    <t xml:space="preserve">  相     模     台      計</t>
  </si>
  <si>
    <t xml:space="preserve">    相   模   台</t>
  </si>
  <si>
    <t xml:space="preserve">  相    模    台   団   地</t>
  </si>
  <si>
    <t xml:space="preserve">  桜                    台</t>
  </si>
  <si>
    <t xml:space="preserve">  双         葉         計</t>
  </si>
  <si>
    <t xml:space="preserve">    双        葉</t>
  </si>
  <si>
    <t xml:space="preserve">  南         台         計</t>
  </si>
  <si>
    <t xml:space="preserve">    南        台</t>
  </si>
  <si>
    <t>相  武  台  出  張  所  計</t>
  </si>
  <si>
    <t xml:space="preserve">    新   磯   野</t>
  </si>
  <si>
    <t xml:space="preserve">  相     武     台      計</t>
  </si>
  <si>
    <t xml:space="preserve">    相   武   台</t>
  </si>
  <si>
    <t xml:space="preserve">  相  武  台  団  地    計</t>
  </si>
  <si>
    <t xml:space="preserve">    相武台団地</t>
  </si>
  <si>
    <t>東   林   出   張   所  計</t>
  </si>
  <si>
    <t xml:space="preserve">  相         南         計</t>
  </si>
  <si>
    <t xml:space="preserve">    相        南</t>
  </si>
  <si>
    <t xml:space="preserve">  東     林     間      計</t>
  </si>
  <si>
    <t xml:space="preserve">    東   林   間</t>
  </si>
  <si>
    <t xml:space="preserve">  松     が     枝      町</t>
  </si>
  <si>
    <t>　（注）※印の町丁・字名は出張所単位に分けて記載。合計は別表を参照</t>
  </si>
  <si>
    <t>※鵜     野     森     計</t>
  </si>
  <si>
    <t xml:space="preserve">  ※鵜   野   森</t>
  </si>
  <si>
    <t>１丁目</t>
  </si>
  <si>
    <t>２丁目</t>
  </si>
  <si>
    <t>※鵜     野     森     計</t>
  </si>
  <si>
    <t xml:space="preserve">  ※鵜   野   森</t>
  </si>
  <si>
    <t xml:space="preserve">    上   鶴   間</t>
  </si>
  <si>
    <t xml:space="preserve">  上  鶴　間　本　町　　計</t>
  </si>
  <si>
    <t xml:space="preserve">    上鶴間本町</t>
  </si>
  <si>
    <t>水郷田名計</t>
  </si>
  <si>
    <t>水 郷 田 名</t>
  </si>
  <si>
    <t>上     溝     出     張     所   計</t>
  </si>
  <si>
    <t>　　　　　　上　　 　　鶴　 　　　間</t>
  </si>
  <si>
    <t>城　 山　 市 　民 　課 　計</t>
  </si>
  <si>
    <t xml:space="preserve"> 城　  山 　 町 　小　 倉</t>
  </si>
  <si>
    <t xml:space="preserve"> 城  　山  　町 　川　 尻</t>
  </si>
  <si>
    <t xml:space="preserve"> 城　山　町　久 保 沢　計</t>
  </si>
  <si>
    <t xml:space="preserve"> 　 久 　保 　沢</t>
  </si>
  <si>
    <t xml:space="preserve"> 城 　山 　町　城　山　計</t>
  </si>
  <si>
    <t>　　城　　　　山</t>
  </si>
  <si>
    <t>４丁目</t>
  </si>
  <si>
    <t xml:space="preserve"> 城　山　町　谷 ヶ 原　計</t>
  </si>
  <si>
    <t xml:space="preserve"> 　 谷 　ヶ 　原</t>
  </si>
  <si>
    <t xml:space="preserve"> 城　  山　  町 　中　 沢</t>
  </si>
  <si>
    <t xml:space="preserve"> 城   山   町  葉  山  島</t>
  </si>
  <si>
    <t xml:space="preserve"> 城 　山　 町　原　宿　計</t>
  </si>
  <si>
    <t>　　原　　　　宿</t>
  </si>
  <si>
    <t xml:space="preserve"> 城　山　町　原 宿 南　計</t>
  </si>
  <si>
    <t xml:space="preserve"> 　 原 　宿 　南</t>
  </si>
  <si>
    <t xml:space="preserve"> 城 　 山 　 町 　広　 田</t>
  </si>
  <si>
    <t xml:space="preserve"> 城 　山　 町　町　屋　計</t>
  </si>
  <si>
    <t>　　町　　　　屋</t>
  </si>
  <si>
    <t>４丁目</t>
  </si>
  <si>
    <t xml:space="preserve"> 城 　山　 町　向　原　計</t>
  </si>
  <si>
    <t>　　向　　　　原</t>
  </si>
  <si>
    <t xml:space="preserve"> 城　山　町　若 葉 台　計</t>
  </si>
  <si>
    <t xml:space="preserve"> 　 若 　葉 　台</t>
  </si>
  <si>
    <t>津　久　井　市　民　課　計</t>
  </si>
  <si>
    <t xml:space="preserve"> 津　久　井　町　 太　井</t>
  </si>
  <si>
    <t xml:space="preserve"> 津　久　井　町　 中　野</t>
  </si>
  <si>
    <t xml:space="preserve"> 津　久　井　町 　又　野</t>
  </si>
  <si>
    <t xml:space="preserve"> 津　久　井　町　 三　井</t>
  </si>
  <si>
    <t xml:space="preserve"> 津　久　井　町 　三ヶ木</t>
  </si>
  <si>
    <t>串 　川　 出　 張　 所  計</t>
  </si>
  <si>
    <t xml:space="preserve"> 津　久　井　町 　青　山</t>
  </si>
  <si>
    <t xml:space="preserve"> 津　久　井　町　 長　竹</t>
  </si>
  <si>
    <t xml:space="preserve"> 津　久　井　町 　根小屋</t>
  </si>
  <si>
    <t>鳥 　屋　 出　 張 　所　計</t>
  </si>
  <si>
    <t xml:space="preserve"> 津　久　井　町　 鳥　屋</t>
  </si>
  <si>
    <t>青　野　原　出　張　所　計</t>
  </si>
  <si>
    <t xml:space="preserve"> 津　久　井　町　 青野原</t>
  </si>
  <si>
    <t>青　 根 　出　 張　 所　計</t>
  </si>
  <si>
    <t xml:space="preserve"> 津　久　井　町 　青　根</t>
  </si>
  <si>
    <t>相　模　湖　市　民　課　計</t>
  </si>
  <si>
    <t xml:space="preserve"> 相　模　湖　町　 小　原</t>
  </si>
  <si>
    <t xml:space="preserve"> 相　模　湖　町 　寸沢嵐</t>
  </si>
  <si>
    <t xml:space="preserve"> 相　模　湖　町 　千木良</t>
  </si>
  <si>
    <t xml:space="preserve"> 相　模　湖　町 　与　瀬</t>
  </si>
  <si>
    <t xml:space="preserve"> 相　模　湖　町 与瀬本町</t>
  </si>
  <si>
    <t xml:space="preserve"> 相　模　湖　町 　若　柳</t>
  </si>
  <si>
    <t>藤 　野 　市　民　課 　計</t>
  </si>
  <si>
    <t xml:space="preserve"> 藤   野   町    小   渕</t>
  </si>
  <si>
    <t xml:space="preserve"> 藤   野   町   佐 野 川</t>
  </si>
  <si>
    <t xml:space="preserve"> 藤   野   町    澤   井</t>
  </si>
  <si>
    <t xml:space="preserve"> 藤   野   町    名   倉</t>
  </si>
  <si>
    <t xml:space="preserve"> 藤   野   町    日   連</t>
  </si>
  <si>
    <t xml:space="preserve"> 藤   野   町    牧   野</t>
  </si>
  <si>
    <t xml:space="preserve"> 藤   野   町    吉   野</t>
  </si>
  <si>
    <t>相模原市別表</t>
  </si>
  <si>
    <t xml:space="preserve">  この別表は、本表で出張所ごとに分かれて記載している町丁・字名を整理し、その合計を示したものです。</t>
  </si>
  <si>
    <t xml:space="preserve">            人</t>
  </si>
  <si>
    <t>町 丁 ・ 字 名</t>
  </si>
  <si>
    <t>世帯数</t>
  </si>
  <si>
    <t>該  当  出  張  所</t>
  </si>
  <si>
    <t>下九沢</t>
  </si>
  <si>
    <t>本庁・橋本・大沢</t>
  </si>
  <si>
    <t>横山</t>
  </si>
  <si>
    <t>本庁・上溝</t>
  </si>
  <si>
    <t>横山５丁目</t>
  </si>
  <si>
    <t>本庁・大野北</t>
  </si>
  <si>
    <t>由野台</t>
  </si>
  <si>
    <t>大野台</t>
  </si>
  <si>
    <t>大野北・大野中</t>
  </si>
  <si>
    <t>大野台３丁目</t>
  </si>
  <si>
    <t>鵜野森</t>
  </si>
  <si>
    <t>大野中・大野南</t>
  </si>
  <si>
    <t>若松</t>
  </si>
  <si>
    <t>若松２丁目</t>
  </si>
  <si>
    <t>若松３丁目</t>
  </si>
  <si>
    <t>若松５丁目</t>
  </si>
  <si>
    <t>御園</t>
  </si>
  <si>
    <t>大野南・相模台</t>
  </si>
  <si>
    <t>上鶴間丁目</t>
  </si>
  <si>
    <t>大野南・東林</t>
  </si>
  <si>
    <t>上鶴間１丁目</t>
  </si>
  <si>
    <t>上鶴間６丁目</t>
  </si>
  <si>
    <t>田名</t>
  </si>
  <si>
    <t>大沢・田名・上溝</t>
  </si>
  <si>
    <t>上溝</t>
  </si>
  <si>
    <t>田名・上溝</t>
  </si>
  <si>
    <t>麻溝台</t>
  </si>
  <si>
    <t>麻溝・相模台</t>
  </si>
  <si>
    <t>麻溝台丁目</t>
  </si>
  <si>
    <t>麻溝台１丁目</t>
  </si>
  <si>
    <t>麻溝台７丁目</t>
  </si>
  <si>
    <t>北里</t>
  </si>
  <si>
    <t>新磯野</t>
  </si>
  <si>
    <t>新磯・相模台</t>
  </si>
  <si>
    <t>新磯野丁目</t>
  </si>
  <si>
    <t>新磯・相模台・相武台</t>
  </si>
  <si>
    <t>新磯野２丁目</t>
  </si>
  <si>
    <t>新磯野５丁目</t>
  </si>
  <si>
    <t>新磯・相武台</t>
  </si>
  <si>
    <t>鵜野森３丁目</t>
  </si>
  <si>
    <t>三浦市</t>
  </si>
  <si>
    <t>三崎地区</t>
  </si>
  <si>
    <t>三崎</t>
  </si>
  <si>
    <t>東岡町</t>
  </si>
  <si>
    <t>白石町</t>
  </si>
  <si>
    <t>海外町</t>
  </si>
  <si>
    <t>尾上町</t>
  </si>
  <si>
    <t>原町</t>
  </si>
  <si>
    <t>岬陽町</t>
  </si>
  <si>
    <t>宮川町</t>
  </si>
  <si>
    <t>向ケ崎町</t>
  </si>
  <si>
    <t>晴海町</t>
  </si>
  <si>
    <t>六合</t>
  </si>
  <si>
    <t>諸磯</t>
  </si>
  <si>
    <t>小網代</t>
  </si>
  <si>
    <t>城ヶ島</t>
  </si>
  <si>
    <t>南下浦町計</t>
  </si>
  <si>
    <t>上宮田</t>
  </si>
  <si>
    <t>菊名</t>
  </si>
  <si>
    <t>松輪</t>
  </si>
  <si>
    <t>毘沙門</t>
  </si>
  <si>
    <t>初声町計</t>
  </si>
  <si>
    <t>三戸</t>
  </si>
  <si>
    <t>下宮田</t>
  </si>
  <si>
    <t>入江</t>
  </si>
  <si>
    <t>高円坊</t>
  </si>
  <si>
    <t>和田</t>
  </si>
  <si>
    <t>町  丁  ・  字  名</t>
  </si>
  <si>
    <t>人　　　　　　　　口</t>
  </si>
  <si>
    <t>世  帯  数</t>
  </si>
  <si>
    <t>総  数</t>
  </si>
  <si>
    <t>城山町</t>
  </si>
  <si>
    <t>秦野市</t>
  </si>
  <si>
    <t>河原町</t>
  </si>
  <si>
    <t>末広町</t>
  </si>
  <si>
    <t>入船町</t>
  </si>
  <si>
    <t>曽屋</t>
  </si>
  <si>
    <t>桜町</t>
  </si>
  <si>
    <t>上大槻</t>
  </si>
  <si>
    <t>南計</t>
  </si>
  <si>
    <t>鈴張町</t>
  </si>
  <si>
    <t>緑町</t>
  </si>
  <si>
    <t>清水町</t>
  </si>
  <si>
    <t>平沢</t>
  </si>
  <si>
    <t>上今川町</t>
  </si>
  <si>
    <t>今川町</t>
  </si>
  <si>
    <t>今泉</t>
  </si>
  <si>
    <t>大秦町</t>
  </si>
  <si>
    <t>室町</t>
  </si>
  <si>
    <t>尾尻</t>
  </si>
  <si>
    <t>西大竹</t>
  </si>
  <si>
    <t>南が丘</t>
  </si>
  <si>
    <t>東計</t>
  </si>
  <si>
    <t>落合</t>
  </si>
  <si>
    <t>名古木</t>
  </si>
  <si>
    <t>寺山</t>
  </si>
  <si>
    <t>小蓑毛</t>
  </si>
  <si>
    <t>蓑毛</t>
  </si>
  <si>
    <t>東田原</t>
  </si>
  <si>
    <t>西田原</t>
  </si>
  <si>
    <t>下落合</t>
  </si>
  <si>
    <t>北計</t>
  </si>
  <si>
    <t>羽根</t>
  </si>
  <si>
    <t>菩提</t>
  </si>
  <si>
    <t>横野</t>
  </si>
  <si>
    <t>戸川</t>
  </si>
  <si>
    <t>三屋</t>
  </si>
  <si>
    <t>鶴巻</t>
  </si>
  <si>
    <t>北矢名</t>
  </si>
  <si>
    <t>南矢名</t>
  </si>
  <si>
    <t>下大槻</t>
  </si>
  <si>
    <t>鶴巻北</t>
  </si>
  <si>
    <t>鶴巻南</t>
  </si>
  <si>
    <t>西計</t>
  </si>
  <si>
    <t>並木町</t>
  </si>
  <si>
    <t>弥生町</t>
  </si>
  <si>
    <t>春日町</t>
  </si>
  <si>
    <t>松原町</t>
  </si>
  <si>
    <t>堀西</t>
  </si>
  <si>
    <t>堀川</t>
  </si>
  <si>
    <t>堀山下</t>
  </si>
  <si>
    <t>沼代新町</t>
  </si>
  <si>
    <t>柳町</t>
  </si>
  <si>
    <t>萩が丘</t>
  </si>
  <si>
    <t>曲松</t>
  </si>
  <si>
    <t>渋沢</t>
  </si>
  <si>
    <t>栃窪</t>
  </si>
  <si>
    <t>千村</t>
  </si>
  <si>
    <t>渋沢上</t>
  </si>
  <si>
    <t>上計</t>
  </si>
  <si>
    <t>菖蒲</t>
  </si>
  <si>
    <t>三廻部</t>
  </si>
  <si>
    <t>柳川</t>
  </si>
  <si>
    <t>八沢</t>
  </si>
  <si>
    <t xml:space="preserve">町 丁 ・ 字 名 </t>
  </si>
  <si>
    <t>元町</t>
  </si>
  <si>
    <t>文京町</t>
  </si>
  <si>
    <t>幸町</t>
  </si>
  <si>
    <t>水神町</t>
  </si>
  <si>
    <t>ひばりケ丘</t>
  </si>
  <si>
    <t>立野台</t>
  </si>
  <si>
    <t>今泉台</t>
  </si>
  <si>
    <t>大根・鶴巻計</t>
  </si>
  <si>
    <t>　</t>
  </si>
  <si>
    <t>厚 木 市</t>
  </si>
  <si>
    <t>(住居表示)</t>
  </si>
  <si>
    <t>みずき</t>
  </si>
  <si>
    <t>手広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</si>
</sst>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"/>
    <numFmt numFmtId="178" formatCode="#,##0_ 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20"/>
      <color indexed="8"/>
      <name val="ＭＳ Ｐ明朝"/>
      <family val="1"/>
    </font>
    <font>
      <sz val="11"/>
      <color indexed="8"/>
      <name val="ＭＳ ・団"/>
      <family val="1"/>
    </font>
    <font>
      <sz val="10"/>
      <color indexed="8"/>
      <name val="ＭＳ Ｐ明朝"/>
      <family val="1"/>
    </font>
    <font>
      <sz val="10"/>
      <color indexed="8"/>
      <name val="ＭＳ ・団"/>
      <family val="1"/>
    </font>
    <font>
      <sz val="11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sz val="6"/>
      <name val="明朝"/>
      <family val="3"/>
    </font>
    <font>
      <sz val="20"/>
      <name val="ＭＳ 明朝"/>
      <family val="1"/>
    </font>
    <font>
      <sz val="6"/>
      <name val="Osaka"/>
      <family val="3"/>
    </font>
    <font>
      <sz val="10"/>
      <name val="Osaka"/>
      <family val="3"/>
    </font>
    <font>
      <sz val="12"/>
      <color indexed="8"/>
      <name val="ＭＳ 明朝"/>
      <family val="1"/>
    </font>
    <font>
      <sz val="6"/>
      <name val="ＭＳ ・団"/>
      <family val="3"/>
    </font>
    <font>
      <sz val="9"/>
      <color indexed="8"/>
      <name val="ＭＳ 明朝"/>
      <family val="1"/>
    </font>
    <font>
      <sz val="10"/>
      <color indexed="10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u val="single"/>
      <sz val="10"/>
      <color indexed="12"/>
      <name val="ＭＳ ・団"/>
      <family val="1"/>
    </font>
    <font>
      <sz val="10"/>
      <name val="ＭＳ ・団"/>
      <family val="1"/>
    </font>
    <font>
      <u val="single"/>
      <sz val="10"/>
      <color indexed="36"/>
      <name val="ＭＳ ・団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i/>
      <sz val="11"/>
      <color indexed="8"/>
      <name val="ＭＳ 明朝"/>
      <family val="1"/>
    </font>
    <font>
      <i/>
      <sz val="10"/>
      <color indexed="8"/>
      <name val="ＭＳ 明朝"/>
      <family val="1"/>
    </font>
    <font>
      <i/>
      <sz val="10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2"/>
      <color indexed="8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DotDot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Dot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DotDot">
        <color indexed="8"/>
      </bottom>
    </border>
    <border>
      <left>
        <color indexed="63"/>
      </left>
      <right style="thin"/>
      <top>
        <color indexed="63"/>
      </top>
      <bottom style="dashDotDot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thin">
        <color indexed="8"/>
      </right>
      <top>
        <color indexed="63"/>
      </top>
      <bottom style="dashDotDot"/>
    </border>
    <border>
      <left style="thin">
        <color indexed="8"/>
      </left>
      <right style="thin">
        <color indexed="8"/>
      </right>
      <top>
        <color indexed="63"/>
      </top>
      <bottom style="dashDot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Dot">
        <color indexed="8"/>
      </bottom>
    </border>
    <border>
      <left style="thin"/>
      <right>
        <color indexed="63"/>
      </right>
      <top>
        <color indexed="63"/>
      </top>
      <bottom style="dashDotDot">
        <color indexed="8"/>
      </bottom>
    </border>
    <border>
      <left>
        <color indexed="63"/>
      </left>
      <right>
        <color indexed="63"/>
      </right>
      <top>
        <color indexed="63"/>
      </top>
      <bottom style="dashDotDot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ashDotDot"/>
    </border>
    <border>
      <left style="thin"/>
      <right style="thin"/>
      <top>
        <color indexed="63"/>
      </top>
      <bottom style="dashDotDot"/>
    </border>
    <border>
      <left style="thin"/>
      <right>
        <color indexed="63"/>
      </right>
      <top style="dashDotDot"/>
      <bottom>
        <color indexed="63"/>
      </bottom>
    </border>
    <border>
      <left>
        <color indexed="63"/>
      </left>
      <right style="thin"/>
      <top style="dashDotDot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3" fontId="26" fillId="32" borderId="0">
      <alignment/>
      <protection/>
    </xf>
    <xf numFmtId="3" fontId="26" fillId="32" borderId="0">
      <alignment/>
      <protection/>
    </xf>
    <xf numFmtId="3" fontId="26" fillId="32" borderId="0">
      <alignment/>
      <protection/>
    </xf>
    <xf numFmtId="3" fontId="26" fillId="32" borderId="0">
      <alignment/>
      <protection/>
    </xf>
    <xf numFmtId="3" fontId="3" fillId="32" borderId="0">
      <alignment/>
      <protection/>
    </xf>
    <xf numFmtId="3" fontId="3" fillId="32" borderId="0">
      <alignment/>
      <protection/>
    </xf>
    <xf numFmtId="3" fontId="3" fillId="32" borderId="0">
      <alignment/>
      <protection/>
    </xf>
    <xf numFmtId="3" fontId="3" fillId="32" borderId="0">
      <alignment/>
      <protection/>
    </xf>
    <xf numFmtId="0" fontId="27" fillId="0" borderId="0" applyNumberFormat="0" applyFill="0" applyBorder="0" applyAlignment="0" applyProtection="0"/>
    <xf numFmtId="0" fontId="66" fillId="33" borderId="0" applyNumberFormat="0" applyBorder="0" applyAlignment="0" applyProtection="0"/>
  </cellStyleXfs>
  <cellXfs count="763">
    <xf numFmtId="0" fontId="0" fillId="0" borderId="0" xfId="0" applyAlignment="1">
      <alignment/>
    </xf>
    <xf numFmtId="0" fontId="2" fillId="0" borderId="0" xfId="66" applyNumberFormat="1" applyFont="1" applyFill="1" applyBorder="1" applyAlignment="1" applyProtection="1">
      <alignment horizontal="left" vertical="top"/>
      <protection/>
    </xf>
    <xf numFmtId="37" fontId="24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 horizontal="left" vertical="center"/>
      <protection locked="0"/>
    </xf>
    <xf numFmtId="3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ill="1" applyAlignment="1" applyProtection="1" quotePrefix="1">
      <alignment horizontal="left"/>
      <protection locked="0"/>
    </xf>
    <xf numFmtId="3" fontId="5" fillId="0" borderId="0" xfId="0" applyNumberFormat="1" applyFont="1" applyFill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5" fillId="0" borderId="11" xfId="66" applyNumberFormat="1" applyFont="1" applyFill="1" applyBorder="1" applyProtection="1">
      <alignment/>
      <protection/>
    </xf>
    <xf numFmtId="3" fontId="5" fillId="0" borderId="12" xfId="66" applyNumberFormat="1" applyFont="1" applyFill="1" applyBorder="1" applyProtection="1">
      <alignment/>
      <protection/>
    </xf>
    <xf numFmtId="3" fontId="5" fillId="0" borderId="13" xfId="66" applyNumberFormat="1" applyFont="1" applyFill="1" applyBorder="1" applyProtection="1">
      <alignment/>
      <protection/>
    </xf>
    <xf numFmtId="3" fontId="5" fillId="0" borderId="11" xfId="66" applyNumberFormat="1" applyFont="1" applyFill="1" applyBorder="1" applyAlignment="1" applyProtection="1">
      <alignment vertical="center"/>
      <protection/>
    </xf>
    <xf numFmtId="0" fontId="0" fillId="0" borderId="1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" fontId="3" fillId="0" borderId="0" xfId="66" applyNumberFormat="1" applyFont="1" applyFill="1" applyBorder="1" applyProtection="1">
      <alignment/>
      <protection/>
    </xf>
    <xf numFmtId="0" fontId="5" fillId="0" borderId="15" xfId="66" applyNumberFormat="1" applyFont="1" applyFill="1" applyBorder="1" applyAlignment="1" applyProtection="1">
      <alignment horizontal="center"/>
      <protection/>
    </xf>
    <xf numFmtId="0" fontId="5" fillId="0" borderId="16" xfId="66" applyNumberFormat="1" applyFont="1" applyFill="1" applyBorder="1" applyAlignment="1" applyProtection="1">
      <alignment horizontal="center"/>
      <protection/>
    </xf>
    <xf numFmtId="3" fontId="5" fillId="0" borderId="17" xfId="66" applyNumberFormat="1" applyFont="1" applyFill="1" applyBorder="1" applyAlignment="1" applyProtection="1">
      <alignment horizontal="center"/>
      <protection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5" fillId="0" borderId="18" xfId="66" applyNumberFormat="1" applyFont="1" applyFill="1" applyBorder="1" applyProtection="1">
      <alignment/>
      <protection/>
    </xf>
    <xf numFmtId="3" fontId="5" fillId="0" borderId="20" xfId="66" applyNumberFormat="1" applyFont="1" applyFill="1" applyBorder="1" applyProtection="1">
      <alignment/>
      <protection/>
    </xf>
    <xf numFmtId="3" fontId="5" fillId="0" borderId="21" xfId="66" applyNumberFormat="1" applyFont="1" applyFill="1" applyBorder="1" applyProtection="1">
      <alignment/>
      <protection/>
    </xf>
    <xf numFmtId="3" fontId="5" fillId="0" borderId="22" xfId="66" applyNumberFormat="1" applyFont="1" applyFill="1" applyBorder="1" applyAlignment="1" applyProtection="1">
      <alignment horizontal="center" vertical="center"/>
      <protection/>
    </xf>
    <xf numFmtId="0" fontId="5" fillId="0" borderId="15" xfId="66" applyNumberFormat="1" applyFont="1" applyFill="1" applyBorder="1" applyAlignment="1" applyProtection="1">
      <alignment horizontal="centerContinuous" vertical="center"/>
      <protection/>
    </xf>
    <xf numFmtId="3" fontId="5" fillId="0" borderId="16" xfId="66" applyNumberFormat="1" applyFont="1" applyFill="1" applyBorder="1" applyAlignment="1" applyProtection="1">
      <alignment horizontal="centerContinuous" vertical="center"/>
      <protection/>
    </xf>
    <xf numFmtId="3" fontId="5" fillId="0" borderId="17" xfId="66" applyNumberFormat="1" applyFont="1" applyFill="1" applyBorder="1" applyAlignment="1" applyProtection="1">
      <alignment horizontal="right"/>
      <protection/>
    </xf>
    <xf numFmtId="3" fontId="5" fillId="0" borderId="16" xfId="66" applyNumberFormat="1" applyFont="1" applyFill="1" applyBorder="1" applyAlignment="1" applyProtection="1">
      <alignment horizontal="right"/>
      <protection/>
    </xf>
    <xf numFmtId="0" fontId="5" fillId="0" borderId="23" xfId="66" applyNumberFormat="1" applyFont="1" applyFill="1" applyBorder="1" applyAlignment="1" applyProtection="1">
      <alignment horizontal="distributed"/>
      <protection/>
    </xf>
    <xf numFmtId="0" fontId="5" fillId="0" borderId="24" xfId="66" applyNumberFormat="1" applyFont="1" applyFill="1" applyBorder="1" applyAlignment="1" applyProtection="1">
      <alignment horizontal="distributed"/>
      <protection/>
    </xf>
    <xf numFmtId="176" fontId="4" fillId="0" borderId="25" xfId="66" applyNumberFormat="1" applyFont="1" applyFill="1" applyBorder="1" applyAlignment="1" applyProtection="1">
      <alignment vertical="center"/>
      <protection/>
    </xf>
    <xf numFmtId="176" fontId="4" fillId="0" borderId="17" xfId="66" applyNumberFormat="1" applyFont="1" applyFill="1" applyBorder="1" applyAlignment="1" applyProtection="1">
      <alignment vertical="center"/>
      <protection locked="0"/>
    </xf>
    <xf numFmtId="0" fontId="5" fillId="0" borderId="15" xfId="66" applyNumberFormat="1" applyFont="1" applyFill="1" applyBorder="1" applyAlignment="1" applyProtection="1">
      <alignment horizontal="distributed"/>
      <protection/>
    </xf>
    <xf numFmtId="176" fontId="7" fillId="0" borderId="26" xfId="0" applyNumberFormat="1" applyFont="1" applyFill="1" applyBorder="1" applyAlignment="1" applyProtection="1">
      <alignment horizontal="right" vertical="center"/>
      <protection locked="0"/>
    </xf>
    <xf numFmtId="176" fontId="7" fillId="0" borderId="26" xfId="0" applyNumberFormat="1" applyFont="1" applyFill="1" applyBorder="1" applyAlignment="1" applyProtection="1">
      <alignment horizontal="right" vertical="center"/>
      <protection/>
    </xf>
    <xf numFmtId="0" fontId="5" fillId="0" borderId="15" xfId="66" applyNumberFormat="1" applyFont="1" applyFill="1" applyBorder="1" applyAlignment="1" applyProtection="1">
      <alignment horizontal="distributed"/>
      <protection/>
    </xf>
    <xf numFmtId="0" fontId="7" fillId="0" borderId="27" xfId="0" applyFont="1" applyFill="1" applyBorder="1" applyAlignment="1" applyProtection="1">
      <alignment horizontal="distributed"/>
      <protection/>
    </xf>
    <xf numFmtId="176" fontId="7" fillId="0" borderId="26" xfId="0" applyNumberFormat="1" applyFont="1" applyFill="1" applyBorder="1" applyAlignment="1" applyProtection="1">
      <alignment vertical="center"/>
      <protection/>
    </xf>
    <xf numFmtId="176" fontId="7" fillId="0" borderId="28" xfId="0" applyNumberFormat="1" applyFont="1" applyFill="1" applyBorder="1" applyAlignment="1" applyProtection="1">
      <alignment horizontal="right" vertical="center"/>
      <protection locked="0"/>
    </xf>
    <xf numFmtId="0" fontId="5" fillId="0" borderId="15" xfId="66" applyNumberFormat="1" applyFont="1" applyFill="1" applyBorder="1" applyAlignment="1" applyProtection="1">
      <alignment horizontal="distributed" vertical="center"/>
      <protection/>
    </xf>
    <xf numFmtId="0" fontId="7" fillId="0" borderId="27" xfId="0" applyFont="1" applyFill="1" applyBorder="1" applyAlignment="1" applyProtection="1">
      <alignment horizontal="distributed" vertical="center"/>
      <protection/>
    </xf>
    <xf numFmtId="176" fontId="7" fillId="0" borderId="28" xfId="0" applyNumberFormat="1" applyFont="1" applyFill="1" applyBorder="1" applyAlignment="1" applyProtection="1">
      <alignment vertical="center"/>
      <protection/>
    </xf>
    <xf numFmtId="3" fontId="5" fillId="0" borderId="16" xfId="66" applyNumberFormat="1" applyFont="1" applyFill="1" applyBorder="1" applyAlignment="1" applyProtection="1">
      <alignment horizontal="right" vertical="center"/>
      <protection/>
    </xf>
    <xf numFmtId="0" fontId="5" fillId="0" borderId="27" xfId="66" applyNumberFormat="1" applyFont="1" applyFill="1" applyBorder="1" applyAlignment="1" applyProtection="1">
      <alignment horizontal="distributed"/>
      <protection/>
    </xf>
    <xf numFmtId="0" fontId="5" fillId="0" borderId="29" xfId="66" applyNumberFormat="1" applyFont="1" applyFill="1" applyBorder="1" applyAlignment="1" applyProtection="1">
      <alignment horizontal="distributed"/>
      <protection/>
    </xf>
    <xf numFmtId="0" fontId="5" fillId="0" borderId="29" xfId="66" applyNumberFormat="1" applyFont="1" applyFill="1" applyBorder="1" applyAlignment="1" applyProtection="1">
      <alignment horizontal="distributed" vertical="center"/>
      <protection/>
    </xf>
    <xf numFmtId="0" fontId="5" fillId="0" borderId="29" xfId="66" applyNumberFormat="1" applyFont="1" applyFill="1" applyBorder="1" applyAlignment="1" applyProtection="1">
      <alignment horizontal="distributed"/>
      <protection/>
    </xf>
    <xf numFmtId="0" fontId="5" fillId="0" borderId="30" xfId="66" applyNumberFormat="1" applyFont="1" applyFill="1" applyBorder="1" applyAlignment="1" applyProtection="1">
      <alignment horizontal="distributed"/>
      <protection/>
    </xf>
    <xf numFmtId="3" fontId="5" fillId="0" borderId="31" xfId="66" applyNumberFormat="1" applyFont="1" applyFill="1" applyBorder="1" applyAlignment="1" applyProtection="1">
      <alignment horizontal="right"/>
      <protection/>
    </xf>
    <xf numFmtId="176" fontId="7" fillId="0" borderId="32" xfId="0" applyNumberFormat="1" applyFont="1" applyFill="1" applyBorder="1" applyAlignment="1" applyProtection="1">
      <alignment horizontal="right" vertical="center"/>
      <protection locked="0"/>
    </xf>
    <xf numFmtId="176" fontId="7" fillId="0" borderId="32" xfId="0" applyNumberFormat="1" applyFont="1" applyFill="1" applyBorder="1" applyAlignment="1" applyProtection="1">
      <alignment horizontal="right" vertical="center"/>
      <protection/>
    </xf>
    <xf numFmtId="0" fontId="3" fillId="0" borderId="0" xfId="66" applyNumberFormat="1" applyFont="1" applyFill="1" applyBorder="1" applyProtection="1">
      <alignment/>
      <protection locked="0"/>
    </xf>
    <xf numFmtId="0" fontId="3" fillId="0" borderId="0" xfId="66" applyNumberFormat="1" applyFont="1" applyFill="1" applyBorder="1" applyProtection="1">
      <alignment/>
      <protection/>
    </xf>
    <xf numFmtId="3" fontId="2" fillId="0" borderId="10" xfId="65" applyNumberFormat="1" applyFont="1" applyFill="1" applyBorder="1" applyAlignment="1" applyProtection="1">
      <alignment horizontal="distributed" vertical="top"/>
      <protection locked="0"/>
    </xf>
    <xf numFmtId="0" fontId="7" fillId="0" borderId="10" xfId="0" applyFont="1" applyFill="1" applyBorder="1" applyAlignment="1" applyProtection="1">
      <alignment horizontal="distributed"/>
      <protection locked="0"/>
    </xf>
    <xf numFmtId="3" fontId="4" fillId="0" borderId="0" xfId="65" applyNumberFormat="1" applyFont="1" applyFill="1" applyAlignment="1" applyProtection="1">
      <alignment horizontal="right"/>
      <protection locked="0"/>
    </xf>
    <xf numFmtId="38" fontId="4" fillId="0" borderId="0" xfId="49" applyFont="1" applyFill="1" applyAlignment="1" applyProtection="1">
      <alignment/>
      <protection locked="0"/>
    </xf>
    <xf numFmtId="38" fontId="5" fillId="0" borderId="0" xfId="49" applyFont="1" applyFill="1" applyAlignment="1" applyProtection="1">
      <alignment/>
      <protection locked="0"/>
    </xf>
    <xf numFmtId="3" fontId="3" fillId="0" borderId="29" xfId="65" applyNumberFormat="1" applyFont="1" applyFill="1" applyBorder="1" applyProtection="1">
      <alignment/>
      <protection locked="0"/>
    </xf>
    <xf numFmtId="3" fontId="5" fillId="0" borderId="0" xfId="65" applyNumberFormat="1" applyFont="1" applyFill="1" applyBorder="1" applyProtection="1">
      <alignment/>
      <protection locked="0"/>
    </xf>
    <xf numFmtId="3" fontId="5" fillId="0" borderId="12" xfId="65" applyNumberFormat="1" applyFont="1" applyFill="1" applyBorder="1" applyAlignment="1" applyProtection="1">
      <alignment horizontal="right"/>
      <protection locked="0"/>
    </xf>
    <xf numFmtId="38" fontId="5" fillId="0" borderId="13" xfId="49" applyFont="1" applyFill="1" applyBorder="1" applyAlignment="1" applyProtection="1">
      <alignment/>
      <protection locked="0"/>
    </xf>
    <xf numFmtId="38" fontId="5" fillId="0" borderId="11" xfId="49" applyFont="1" applyFill="1" applyBorder="1" applyAlignment="1" applyProtection="1">
      <alignment horizontal="center" vertical="center"/>
      <protection locked="0"/>
    </xf>
    <xf numFmtId="38" fontId="0" fillId="0" borderId="14" xfId="49" applyFont="1" applyFill="1" applyBorder="1" applyAlignment="1" applyProtection="1">
      <alignment horizontal="center" vertical="center"/>
      <protection locked="0"/>
    </xf>
    <xf numFmtId="38" fontId="0" fillId="0" borderId="12" xfId="49" applyFont="1" applyFill="1" applyBorder="1" applyAlignment="1" applyProtection="1">
      <alignment horizontal="center" vertical="center"/>
      <protection locked="0"/>
    </xf>
    <xf numFmtId="3" fontId="5" fillId="0" borderId="0" xfId="65" applyNumberFormat="1" applyFont="1" applyFill="1" applyProtection="1">
      <alignment/>
      <protection locked="0"/>
    </xf>
    <xf numFmtId="3" fontId="3" fillId="0" borderId="0" xfId="65" applyNumberFormat="1" applyFont="1" applyFill="1" applyProtection="1">
      <alignment/>
      <protection locked="0"/>
    </xf>
    <xf numFmtId="3" fontId="5" fillId="0" borderId="29" xfId="65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16" xfId="0" applyFont="1" applyFill="1" applyBorder="1" applyAlignment="1" applyProtection="1">
      <alignment/>
      <protection locked="0"/>
    </xf>
    <xf numFmtId="38" fontId="5" fillId="0" borderId="17" xfId="49" applyFont="1" applyFill="1" applyBorder="1" applyAlignment="1" applyProtection="1">
      <alignment horizontal="center"/>
      <protection locked="0"/>
    </xf>
    <xf numFmtId="38" fontId="0" fillId="0" borderId="18" xfId="49" applyFont="1" applyFill="1" applyBorder="1" applyAlignment="1" applyProtection="1">
      <alignment horizontal="center" vertical="center"/>
      <protection locked="0"/>
    </xf>
    <xf numFmtId="38" fontId="0" fillId="0" borderId="19" xfId="49" applyFont="1" applyFill="1" applyBorder="1" applyAlignment="1" applyProtection="1">
      <alignment horizontal="center" vertical="center"/>
      <protection locked="0"/>
    </xf>
    <xf numFmtId="38" fontId="0" fillId="0" borderId="20" xfId="49" applyFont="1" applyFill="1" applyBorder="1" applyAlignment="1" applyProtection="1">
      <alignment horizontal="center" vertical="center"/>
      <protection locked="0"/>
    </xf>
    <xf numFmtId="3" fontId="3" fillId="0" borderId="30" xfId="65" applyNumberFormat="1" applyFont="1" applyFill="1" applyBorder="1" applyProtection="1">
      <alignment/>
      <protection locked="0"/>
    </xf>
    <xf numFmtId="3" fontId="5" fillId="0" borderId="19" xfId="65" applyNumberFormat="1" applyFont="1" applyFill="1" applyBorder="1" applyProtection="1">
      <alignment/>
      <protection locked="0"/>
    </xf>
    <xf numFmtId="3" fontId="5" fillId="0" borderId="20" xfId="65" applyNumberFormat="1" applyFont="1" applyFill="1" applyBorder="1" applyAlignment="1" applyProtection="1">
      <alignment horizontal="right"/>
      <protection locked="0"/>
    </xf>
    <xf numFmtId="38" fontId="5" fillId="0" borderId="21" xfId="49" applyFont="1" applyFill="1" applyBorder="1" applyAlignment="1" applyProtection="1">
      <alignment/>
      <protection locked="0"/>
    </xf>
    <xf numFmtId="38" fontId="5" fillId="0" borderId="22" xfId="49" applyFont="1" applyFill="1" applyBorder="1" applyAlignment="1" applyProtection="1">
      <alignment horizontal="center" vertical="center"/>
      <protection locked="0"/>
    </xf>
    <xf numFmtId="3" fontId="5" fillId="0" borderId="0" xfId="65" applyNumberFormat="1" applyFont="1" applyFill="1" applyBorder="1" applyAlignment="1" applyProtection="1">
      <alignment horizontal="centerContinuous" vertical="center"/>
      <protection locked="0"/>
    </xf>
    <xf numFmtId="3" fontId="5" fillId="0" borderId="16" xfId="65" applyNumberFormat="1" applyFont="1" applyFill="1" applyBorder="1" applyAlignment="1" applyProtection="1">
      <alignment horizontal="right" vertical="center"/>
      <protection locked="0"/>
    </xf>
    <xf numFmtId="38" fontId="5" fillId="0" borderId="17" xfId="49" applyFont="1" applyFill="1" applyBorder="1" applyAlignment="1" applyProtection="1">
      <alignment horizontal="right"/>
      <protection locked="0"/>
    </xf>
    <xf numFmtId="3" fontId="5" fillId="0" borderId="33" xfId="65" applyNumberFormat="1" applyFont="1" applyFill="1" applyBorder="1" applyAlignment="1" applyProtection="1">
      <alignment horizontal="distributed" vertical="center"/>
      <protection locked="0"/>
    </xf>
    <xf numFmtId="0" fontId="7" fillId="0" borderId="34" xfId="0" applyFont="1" applyFill="1" applyBorder="1" applyAlignment="1" applyProtection="1">
      <alignment horizontal="distributed"/>
      <protection locked="0"/>
    </xf>
    <xf numFmtId="0" fontId="7" fillId="0" borderId="35" xfId="0" applyFont="1" applyFill="1" applyBorder="1" applyAlignment="1" applyProtection="1">
      <alignment horizontal="distributed"/>
      <protection locked="0"/>
    </xf>
    <xf numFmtId="38" fontId="7" fillId="0" borderId="36" xfId="49" applyFont="1" applyFill="1" applyBorder="1" applyAlignment="1" applyProtection="1">
      <alignment/>
      <protection/>
    </xf>
    <xf numFmtId="3" fontId="3" fillId="0" borderId="29" xfId="65" applyNumberFormat="1" applyFont="1" applyFill="1" applyBorder="1" applyAlignment="1" applyProtection="1">
      <alignment horizontal="distributed"/>
      <protection locked="0"/>
    </xf>
    <xf numFmtId="3" fontId="5" fillId="0" borderId="0" xfId="65" applyNumberFormat="1" applyFont="1" applyFill="1" applyBorder="1" applyAlignment="1" applyProtection="1">
      <alignment horizontal="distributed" vertical="center"/>
      <protection locked="0"/>
    </xf>
    <xf numFmtId="38" fontId="7" fillId="0" borderId="17" xfId="49" applyFont="1" applyFill="1" applyBorder="1" applyAlignment="1" applyProtection="1">
      <alignment/>
      <protection locked="0"/>
    </xf>
    <xf numFmtId="3" fontId="5" fillId="0" borderId="37" xfId="65" applyNumberFormat="1" applyFont="1" applyFill="1" applyBorder="1" applyAlignment="1" applyProtection="1">
      <alignment horizontal="distributed" vertical="center"/>
      <protection locked="0"/>
    </xf>
    <xf numFmtId="3" fontId="5" fillId="0" borderId="38" xfId="65" applyNumberFormat="1" applyFont="1" applyFill="1" applyBorder="1" applyAlignment="1" applyProtection="1">
      <alignment horizontal="distributed" vertical="center"/>
      <protection locked="0"/>
    </xf>
    <xf numFmtId="3" fontId="5" fillId="0" borderId="39" xfId="65" applyNumberFormat="1" applyFont="1" applyFill="1" applyBorder="1" applyAlignment="1" applyProtection="1">
      <alignment horizontal="distributed" vertical="center"/>
      <protection locked="0"/>
    </xf>
    <xf numFmtId="38" fontId="7" fillId="0" borderId="40" xfId="49" applyFont="1" applyFill="1" applyBorder="1" applyAlignment="1" applyProtection="1">
      <alignment/>
      <protection locked="0"/>
    </xf>
    <xf numFmtId="3" fontId="5" fillId="0" borderId="29" xfId="65" applyNumberFormat="1" applyFont="1" applyFill="1" applyBorder="1" applyAlignment="1" applyProtection="1">
      <alignment horizontal="distributed" vertical="center"/>
      <protection locked="0"/>
    </xf>
    <xf numFmtId="3" fontId="5" fillId="0" borderId="16" xfId="65" applyNumberFormat="1" applyFont="1" applyFill="1" applyBorder="1" applyAlignment="1" applyProtection="1">
      <alignment horizontal="distributed" vertical="center"/>
      <protection locked="0"/>
    </xf>
    <xf numFmtId="38" fontId="7" fillId="0" borderId="17" xfId="49" applyFont="1" applyFill="1" applyBorder="1" applyAlignment="1" applyProtection="1">
      <alignment/>
      <protection/>
    </xf>
    <xf numFmtId="3" fontId="5" fillId="0" borderId="27" xfId="65" applyNumberFormat="1" applyFont="1" applyFill="1" applyBorder="1" applyAlignment="1" applyProtection="1">
      <alignment horizontal="right" vertical="center"/>
      <protection locked="0"/>
    </xf>
    <xf numFmtId="38" fontId="7" fillId="0" borderId="41" xfId="49" applyFont="1" applyFill="1" applyBorder="1" applyAlignment="1" applyProtection="1">
      <alignment/>
      <protection/>
    </xf>
    <xf numFmtId="38" fontId="7" fillId="0" borderId="40" xfId="49" applyFont="1" applyFill="1" applyBorder="1" applyAlignment="1" applyProtection="1">
      <alignment/>
      <protection/>
    </xf>
    <xf numFmtId="38" fontId="7" fillId="0" borderId="0" xfId="49" applyFont="1" applyFill="1" applyAlignment="1" applyProtection="1">
      <alignment/>
      <protection locked="0"/>
    </xf>
    <xf numFmtId="3" fontId="5" fillId="0" borderId="42" xfId="65" applyNumberFormat="1" applyFont="1" applyFill="1" applyBorder="1" applyAlignment="1" applyProtection="1">
      <alignment horizontal="distributed" vertical="center"/>
      <protection locked="0"/>
    </xf>
    <xf numFmtId="3" fontId="5" fillId="0" borderId="0" xfId="65" applyNumberFormat="1" applyFont="1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horizontal="distributed" vertical="center"/>
      <protection locked="0"/>
    </xf>
    <xf numFmtId="3" fontId="5" fillId="0" borderId="16" xfId="65" applyNumberFormat="1" applyFont="1" applyFill="1" applyBorder="1" applyAlignment="1" applyProtection="1">
      <alignment horizontal="right"/>
      <protection locked="0"/>
    </xf>
    <xf numFmtId="38" fontId="7" fillId="0" borderId="0" xfId="49" applyFont="1" applyFill="1" applyBorder="1" applyAlignment="1" applyProtection="1">
      <alignment/>
      <protection locked="0"/>
    </xf>
    <xf numFmtId="3" fontId="5" fillId="0" borderId="43" xfId="65" applyNumberFormat="1" applyFont="1" applyFill="1" applyBorder="1" applyAlignment="1" applyProtection="1">
      <alignment horizontal="distributed" vertical="center"/>
      <protection locked="0"/>
    </xf>
    <xf numFmtId="0" fontId="0" fillId="0" borderId="44" xfId="0" applyFill="1" applyBorder="1" applyAlignment="1" applyProtection="1">
      <alignment horizontal="distributed" vertical="center"/>
      <protection locked="0"/>
    </xf>
    <xf numFmtId="3" fontId="5" fillId="0" borderId="16" xfId="65" applyNumberFormat="1" applyFont="1" applyFill="1" applyBorder="1" applyAlignment="1" applyProtection="1">
      <alignment horizontal="distributed" vertical="center"/>
      <protection locked="0"/>
    </xf>
    <xf numFmtId="3" fontId="22" fillId="0" borderId="0" xfId="65" applyNumberFormat="1" applyFont="1" applyFill="1" applyProtection="1">
      <alignment/>
      <protection locked="0"/>
    </xf>
    <xf numFmtId="3" fontId="5" fillId="0" borderId="29" xfId="65" applyNumberFormat="1" applyFont="1" applyFill="1" applyBorder="1" applyAlignment="1" applyProtection="1">
      <alignment horizontal="distributed" vertical="center"/>
      <protection locked="0"/>
    </xf>
    <xf numFmtId="3" fontId="5" fillId="0" borderId="27" xfId="65" applyNumberFormat="1" applyFont="1" applyFill="1" applyBorder="1" applyAlignment="1" applyProtection="1">
      <alignment horizontal="distributed" vertical="center"/>
      <protection locked="0"/>
    </xf>
    <xf numFmtId="3" fontId="3" fillId="0" borderId="30" xfId="65" applyNumberFormat="1" applyFont="1" applyFill="1" applyBorder="1" applyAlignment="1" applyProtection="1">
      <alignment horizontal="distributed"/>
      <protection locked="0"/>
    </xf>
    <xf numFmtId="3" fontId="5" fillId="0" borderId="19" xfId="65" applyNumberFormat="1" applyFont="1" applyFill="1" applyBorder="1" applyAlignment="1" applyProtection="1">
      <alignment horizontal="distributed" vertical="center"/>
      <protection locked="0"/>
    </xf>
    <xf numFmtId="38" fontId="7" fillId="0" borderId="19" xfId="49" applyFont="1" applyFill="1" applyBorder="1" applyAlignment="1" applyProtection="1">
      <alignment/>
      <protection locked="0"/>
    </xf>
    <xf numFmtId="38" fontId="7" fillId="0" borderId="45" xfId="49" applyFont="1" applyFill="1" applyBorder="1" applyAlignment="1" applyProtection="1">
      <alignment/>
      <protection/>
    </xf>
    <xf numFmtId="38" fontId="7" fillId="0" borderId="21" xfId="49" applyFont="1" applyFill="1" applyBorder="1" applyAlignment="1" applyProtection="1">
      <alignment/>
      <protection locked="0"/>
    </xf>
    <xf numFmtId="3" fontId="23" fillId="0" borderId="0" xfId="65" applyNumberFormat="1" applyFont="1" applyFill="1" applyProtection="1">
      <alignment/>
      <protection locked="0"/>
    </xf>
    <xf numFmtId="3" fontId="23" fillId="0" borderId="0" xfId="65" applyNumberFormat="1" applyFont="1" applyFill="1" applyAlignment="1" applyProtection="1">
      <alignment horizontal="right"/>
      <protection locked="0"/>
    </xf>
    <xf numFmtId="38" fontId="23" fillId="0" borderId="0" xfId="49" applyFont="1" applyFill="1" applyAlignment="1" applyProtection="1">
      <alignment/>
      <protection locked="0"/>
    </xf>
    <xf numFmtId="38" fontId="0" fillId="0" borderId="0" xfId="49" applyFont="1" applyFill="1" applyAlignment="1" applyProtection="1">
      <alignment/>
      <protection locked="0"/>
    </xf>
    <xf numFmtId="3" fontId="4" fillId="0" borderId="0" xfId="65" applyNumberFormat="1" applyFont="1" applyFill="1" applyProtection="1">
      <alignment/>
      <protection locked="0"/>
    </xf>
    <xf numFmtId="3" fontId="3" fillId="0" borderId="0" xfId="65" applyNumberFormat="1" applyFont="1" applyFill="1" applyAlignment="1" applyProtection="1">
      <alignment horizontal="right"/>
      <protection locked="0"/>
    </xf>
    <xf numFmtId="38" fontId="3" fillId="0" borderId="0" xfId="49" applyFon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/>
      <protection locked="0"/>
    </xf>
    <xf numFmtId="3" fontId="5" fillId="0" borderId="1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3" xfId="0" applyNumberFormat="1" applyFont="1" applyFill="1" applyBorder="1" applyAlignment="1" applyProtection="1">
      <alignment/>
      <protection locked="0"/>
    </xf>
    <xf numFmtId="3" fontId="5" fillId="0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14" xfId="0" applyNumberFormat="1" applyFill="1" applyBorder="1" applyAlignment="1" applyProtection="1">
      <alignment horizontal="center" vertical="center"/>
      <protection locked="0"/>
    </xf>
    <xf numFmtId="3" fontId="0" fillId="0" borderId="12" xfId="0" applyNumberForma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Alignment="1" applyProtection="1">
      <alignment/>
      <protection locked="0"/>
    </xf>
    <xf numFmtId="3" fontId="5" fillId="0" borderId="15" xfId="0" applyNumberFormat="1" applyFont="1" applyFill="1" applyBorder="1" applyAlignment="1" applyProtection="1">
      <alignment horizontal="centerContinuous"/>
      <protection locked="0"/>
    </xf>
    <xf numFmtId="3" fontId="5" fillId="0" borderId="16" xfId="0" applyNumberFormat="1" applyFont="1" applyFill="1" applyBorder="1" applyAlignment="1" applyProtection="1">
      <alignment horizontal="centerContinuous"/>
      <protection locked="0"/>
    </xf>
    <xf numFmtId="3" fontId="5" fillId="0" borderId="17" xfId="0" applyNumberFormat="1" applyFont="1" applyFill="1" applyBorder="1" applyAlignment="1" applyProtection="1">
      <alignment horizontal="center"/>
      <protection locked="0"/>
    </xf>
    <xf numFmtId="3" fontId="0" fillId="0" borderId="18" xfId="0" applyNumberFormat="1" applyFill="1" applyBorder="1" applyAlignment="1" applyProtection="1">
      <alignment horizontal="center" vertical="center"/>
      <protection locked="0"/>
    </xf>
    <xf numFmtId="3" fontId="0" fillId="0" borderId="19" xfId="0" applyNumberFormat="1" applyFill="1" applyBorder="1" applyAlignment="1" applyProtection="1">
      <alignment horizontal="center" vertical="center"/>
      <protection locked="0"/>
    </xf>
    <xf numFmtId="3" fontId="0" fillId="0" borderId="20" xfId="0" applyNumberFormat="1" applyFill="1" applyBorder="1" applyAlignment="1" applyProtection="1">
      <alignment horizontal="center" vertical="center"/>
      <protection locked="0"/>
    </xf>
    <xf numFmtId="3" fontId="5" fillId="0" borderId="18" xfId="0" applyNumberFormat="1" applyFont="1" applyFill="1" applyBorder="1" applyAlignment="1" applyProtection="1">
      <alignment/>
      <protection locked="0"/>
    </xf>
    <xf numFmtId="3" fontId="5" fillId="0" borderId="20" xfId="0" applyNumberFormat="1" applyFont="1" applyFill="1" applyBorder="1" applyAlignment="1" applyProtection="1">
      <alignment/>
      <protection locked="0"/>
    </xf>
    <xf numFmtId="3" fontId="5" fillId="0" borderId="21" xfId="0" applyNumberFormat="1" applyFont="1" applyFill="1" applyBorder="1" applyAlignment="1" applyProtection="1">
      <alignment/>
      <protection locked="0"/>
    </xf>
    <xf numFmtId="3" fontId="5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0" borderId="15" xfId="0" applyNumberFormat="1" applyFont="1" applyFill="1" applyBorder="1" applyAlignment="1" applyProtection="1">
      <alignment horizontal="centerContinuous" vertical="center"/>
      <protection locked="0"/>
    </xf>
    <xf numFmtId="3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77" fontId="5" fillId="0" borderId="17" xfId="0" applyNumberFormat="1" applyFont="1" applyFill="1" applyBorder="1" applyAlignment="1" applyProtection="1">
      <alignment horizontal="right" vertical="center"/>
      <protection locked="0"/>
    </xf>
    <xf numFmtId="177" fontId="5" fillId="0" borderId="16" xfId="0" applyNumberFormat="1" applyFont="1" applyFill="1" applyBorder="1" applyAlignment="1" applyProtection="1">
      <alignment horizontal="right" vertical="center"/>
      <protection locked="0"/>
    </xf>
    <xf numFmtId="3" fontId="5" fillId="0" borderId="23" xfId="0" applyNumberFormat="1" applyFont="1" applyFill="1" applyBorder="1" applyAlignment="1" applyProtection="1">
      <alignment horizontal="distributed"/>
      <protection locked="0"/>
    </xf>
    <xf numFmtId="3" fontId="3" fillId="0" borderId="24" xfId="0" applyNumberFormat="1" applyFont="1" applyFill="1" applyBorder="1" applyAlignment="1" applyProtection="1">
      <alignment horizontal="distributed"/>
      <protection locked="0"/>
    </xf>
    <xf numFmtId="177" fontId="4" fillId="0" borderId="25" xfId="0" applyNumberFormat="1" applyFont="1" applyFill="1" applyBorder="1" applyAlignment="1" applyProtection="1">
      <alignment vertical="center"/>
      <protection/>
    </xf>
    <xf numFmtId="177" fontId="4" fillId="0" borderId="24" xfId="0" applyNumberFormat="1" applyFont="1" applyFill="1" applyBorder="1" applyAlignment="1" applyProtection="1">
      <alignment vertical="center"/>
      <protection/>
    </xf>
    <xf numFmtId="177" fontId="4" fillId="0" borderId="17" xfId="0" applyNumberFormat="1" applyFont="1" applyFill="1" applyBorder="1" applyAlignment="1" applyProtection="1">
      <alignment vertical="center"/>
      <protection locked="0"/>
    </xf>
    <xf numFmtId="177" fontId="4" fillId="0" borderId="16" xfId="0" applyNumberFormat="1" applyFont="1" applyFill="1" applyBorder="1" applyAlignment="1" applyProtection="1">
      <alignment vertical="center"/>
      <protection locked="0"/>
    </xf>
    <xf numFmtId="3" fontId="5" fillId="0" borderId="15" xfId="0" applyNumberFormat="1" applyFont="1" applyFill="1" applyBorder="1" applyAlignment="1" applyProtection="1">
      <alignment horizontal="distributed" vertical="center"/>
      <protection locked="0"/>
    </xf>
    <xf numFmtId="3" fontId="5" fillId="0" borderId="16" xfId="0" applyNumberFormat="1" applyFont="1" applyFill="1" applyBorder="1" applyAlignment="1" applyProtection="1">
      <alignment horizontal="distributed" vertical="center"/>
      <protection locked="0"/>
    </xf>
    <xf numFmtId="3" fontId="7" fillId="0" borderId="0" xfId="0" applyNumberFormat="1" applyFont="1" applyFill="1" applyAlignment="1" applyProtection="1">
      <alignment/>
      <protection locked="0"/>
    </xf>
    <xf numFmtId="178" fontId="7" fillId="0" borderId="17" xfId="0" applyNumberFormat="1" applyFont="1" applyFill="1" applyBorder="1" applyAlignment="1" applyProtection="1">
      <alignment/>
      <protection/>
    </xf>
    <xf numFmtId="3" fontId="7" fillId="0" borderId="17" xfId="0" applyNumberFormat="1" applyFont="1" applyFill="1" applyBorder="1" applyAlignment="1" applyProtection="1">
      <alignment/>
      <protection locked="0"/>
    </xf>
    <xf numFmtId="3" fontId="5" fillId="0" borderId="46" xfId="0" applyNumberFormat="1" applyFont="1" applyFill="1" applyBorder="1" applyAlignment="1" applyProtection="1">
      <alignment horizontal="distributed" vertical="center"/>
      <protection locked="0"/>
    </xf>
    <xf numFmtId="3" fontId="5" fillId="0" borderId="47" xfId="0" applyNumberFormat="1" applyFont="1" applyFill="1" applyBorder="1" applyAlignment="1" applyProtection="1">
      <alignment horizontal="distributed" vertical="center"/>
      <protection locked="0"/>
    </xf>
    <xf numFmtId="3" fontId="7" fillId="0" borderId="45" xfId="0" applyNumberFormat="1" applyFont="1" applyFill="1" applyBorder="1" applyAlignment="1" applyProtection="1">
      <alignment/>
      <protection locked="0"/>
    </xf>
    <xf numFmtId="178" fontId="7" fillId="0" borderId="21" xfId="0" applyNumberFormat="1" applyFont="1" applyFill="1" applyBorder="1" applyAlignment="1" applyProtection="1">
      <alignment/>
      <protection/>
    </xf>
    <xf numFmtId="3" fontId="7" fillId="0" borderId="21" xfId="0" applyNumberFormat="1" applyFont="1" applyFill="1" applyBorder="1" applyAlignment="1" applyProtection="1">
      <alignment/>
      <protection locked="0"/>
    </xf>
    <xf numFmtId="3" fontId="3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18" xfId="0" applyNumberFormat="1" applyFont="1" applyFill="1" applyBorder="1" applyAlignment="1" applyProtection="1">
      <alignment horizontal="center" vertical="center"/>
      <protection locked="0"/>
    </xf>
    <xf numFmtId="3" fontId="3" fillId="0" borderId="19" xfId="0" applyNumberFormat="1" applyFont="1" applyFill="1" applyBorder="1" applyAlignment="1" applyProtection="1">
      <alignment horizontal="center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5" fillId="0" borderId="24" xfId="0" applyNumberFormat="1" applyFont="1" applyFill="1" applyBorder="1" applyAlignment="1" applyProtection="1">
      <alignment horizontal="distributed"/>
      <protection locked="0"/>
    </xf>
    <xf numFmtId="177" fontId="4" fillId="0" borderId="48" xfId="0" applyNumberFormat="1" applyFont="1" applyFill="1" applyBorder="1" applyAlignment="1" applyProtection="1">
      <alignment vertical="center"/>
      <protection locked="0"/>
    </xf>
    <xf numFmtId="177" fontId="4" fillId="0" borderId="49" xfId="0" applyNumberFormat="1" applyFont="1" applyFill="1" applyBorder="1" applyAlignment="1" applyProtection="1">
      <alignment vertical="center"/>
      <protection locked="0"/>
    </xf>
    <xf numFmtId="3" fontId="5" fillId="0" borderId="15" xfId="0" applyNumberFormat="1" applyFont="1" applyFill="1" applyBorder="1" applyAlignment="1" applyProtection="1">
      <alignment horizontal="distributed"/>
      <protection locked="0"/>
    </xf>
    <xf numFmtId="3" fontId="5" fillId="0" borderId="16" xfId="0" applyNumberFormat="1" applyFont="1" applyFill="1" applyBorder="1" applyAlignment="1" applyProtection="1">
      <alignment horizontal="distributed"/>
      <protection locked="0"/>
    </xf>
    <xf numFmtId="178" fontId="7" fillId="0" borderId="26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 applyProtection="1">
      <alignment vertical="center"/>
      <protection/>
    </xf>
    <xf numFmtId="178" fontId="7" fillId="0" borderId="0" xfId="0" applyNumberFormat="1" applyFont="1" applyFill="1" applyBorder="1" applyAlignment="1" applyProtection="1">
      <alignment vertical="center"/>
      <protection locked="0"/>
    </xf>
    <xf numFmtId="178" fontId="7" fillId="0" borderId="41" xfId="0" applyNumberFormat="1" applyFont="1" applyFill="1" applyBorder="1" applyAlignment="1" applyProtection="1">
      <alignment vertical="center"/>
      <protection locked="0"/>
    </xf>
    <xf numFmtId="3" fontId="5" fillId="0" borderId="15" xfId="0" applyNumberFormat="1" applyFont="1" applyFill="1" applyBorder="1" applyAlignment="1" applyProtection="1">
      <alignment horizontal="distributed" vertical="center"/>
      <protection locked="0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>
      <alignment vertical="center"/>
    </xf>
    <xf numFmtId="178" fontId="7" fillId="0" borderId="28" xfId="0" applyNumberFormat="1" applyFont="1" applyFill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horizontal="distributed"/>
      <protection locked="0"/>
    </xf>
    <xf numFmtId="178" fontId="7" fillId="0" borderId="27" xfId="0" applyNumberFormat="1" applyFont="1" applyFill="1" applyBorder="1" applyAlignment="1" applyProtection="1">
      <alignment vertical="center"/>
      <protection locked="0"/>
    </xf>
    <xf numFmtId="178" fontId="7" fillId="0" borderId="16" xfId="0" applyNumberFormat="1" applyFont="1" applyFill="1" applyBorder="1" applyAlignment="1" applyProtection="1">
      <alignment vertical="center"/>
      <protection locked="0"/>
    </xf>
    <xf numFmtId="178" fontId="7" fillId="0" borderId="26" xfId="0" applyNumberFormat="1" applyFont="1" applyFill="1" applyBorder="1" applyAlignment="1" applyProtection="1">
      <alignment vertical="center"/>
      <protection locked="0"/>
    </xf>
    <xf numFmtId="3" fontId="5" fillId="0" borderId="18" xfId="0" applyNumberFormat="1" applyFont="1" applyFill="1" applyBorder="1" applyAlignment="1" applyProtection="1">
      <alignment horizontal="distributed" vertical="center"/>
      <protection locked="0"/>
    </xf>
    <xf numFmtId="3" fontId="0" fillId="0" borderId="20" xfId="0" applyNumberFormat="1" applyFill="1" applyBorder="1" applyAlignment="1" applyProtection="1">
      <alignment horizontal="distributed" vertical="center"/>
      <protection locked="0"/>
    </xf>
    <xf numFmtId="178" fontId="7" fillId="0" borderId="50" xfId="0" applyNumberFormat="1" applyFont="1" applyFill="1" applyBorder="1" applyAlignment="1" applyProtection="1">
      <alignment vertical="center"/>
      <protection locked="0"/>
    </xf>
    <xf numFmtId="177" fontId="4" fillId="0" borderId="21" xfId="0" applyNumberFormat="1" applyFont="1" applyFill="1" applyBorder="1" applyAlignment="1" applyProtection="1">
      <alignment vertical="center"/>
      <protection/>
    </xf>
    <xf numFmtId="178" fontId="7" fillId="0" borderId="19" xfId="0" applyNumberFormat="1" applyFont="1" applyFill="1" applyBorder="1" applyAlignment="1" applyProtection="1">
      <alignment vertical="center"/>
      <protection locked="0"/>
    </xf>
    <xf numFmtId="178" fontId="7" fillId="0" borderId="51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horizontal="distributed" vertical="top"/>
      <protection locked="0"/>
    </xf>
    <xf numFmtId="3" fontId="5" fillId="0" borderId="11" xfId="0" applyNumberFormat="1" applyFont="1" applyFill="1" applyBorder="1" applyAlignment="1" applyProtection="1">
      <alignment horizontal="distributed"/>
      <protection locked="0"/>
    </xf>
    <xf numFmtId="3" fontId="5" fillId="0" borderId="15" xfId="0" applyNumberFormat="1" applyFont="1" applyFill="1" applyBorder="1" applyAlignment="1" applyProtection="1">
      <alignment horizontal="center"/>
      <protection locked="0"/>
    </xf>
    <xf numFmtId="3" fontId="5" fillId="0" borderId="16" xfId="0" applyNumberFormat="1" applyFont="1" applyFill="1" applyBorder="1" applyAlignment="1" applyProtection="1">
      <alignment horizontal="center"/>
      <protection locked="0"/>
    </xf>
    <xf numFmtId="3" fontId="5" fillId="0" borderId="18" xfId="0" applyNumberFormat="1" applyFont="1" applyFill="1" applyBorder="1" applyAlignment="1" applyProtection="1">
      <alignment horizontal="distributed"/>
      <protection locked="0"/>
    </xf>
    <xf numFmtId="3" fontId="5" fillId="0" borderId="23" xfId="0" applyNumberFormat="1" applyFont="1" applyFill="1" applyBorder="1" applyAlignment="1" applyProtection="1">
      <alignment horizontal="distributed" vertical="center"/>
      <protection locked="0"/>
    </xf>
    <xf numFmtId="3" fontId="5" fillId="0" borderId="24" xfId="0" applyNumberFormat="1" applyFont="1" applyFill="1" applyBorder="1" applyAlignment="1" applyProtection="1">
      <alignment horizontal="distributed" vertical="center"/>
      <protection locked="0"/>
    </xf>
    <xf numFmtId="3" fontId="5" fillId="0" borderId="15" xfId="0" applyNumberFormat="1" applyFont="1" applyFill="1" applyBorder="1" applyAlignment="1" applyProtection="1" quotePrefix="1">
      <alignment horizontal="distributed" vertical="center"/>
      <protection locked="0"/>
    </xf>
    <xf numFmtId="3" fontId="3" fillId="0" borderId="16" xfId="0" applyNumberFormat="1" applyFont="1" applyFill="1" applyBorder="1" applyAlignment="1" applyProtection="1">
      <alignment horizontal="distributed" vertical="center"/>
      <protection locked="0"/>
    </xf>
    <xf numFmtId="3" fontId="21" fillId="0" borderId="16" xfId="0" applyNumberFormat="1" applyFont="1" applyFill="1" applyBorder="1" applyAlignment="1" applyProtection="1">
      <alignment horizontal="distributed" vertical="center"/>
      <protection locked="0"/>
    </xf>
    <xf numFmtId="3" fontId="0" fillId="0" borderId="16" xfId="0" applyNumberFormat="1" applyFill="1" applyBorder="1" applyAlignment="1" applyProtection="1">
      <alignment horizontal="distributed" vertical="center"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3" fontId="5" fillId="0" borderId="18" xfId="0" applyNumberFormat="1" applyFont="1" applyFill="1" applyBorder="1" applyAlignment="1" applyProtection="1">
      <alignment horizontal="distributed" vertical="center"/>
      <protection locked="0"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177" fontId="4" fillId="0" borderId="21" xfId="0" applyNumberFormat="1" applyFont="1" applyFill="1" applyBorder="1" applyAlignment="1" applyProtection="1">
      <alignment vertical="center"/>
      <protection locked="0"/>
    </xf>
    <xf numFmtId="177" fontId="4" fillId="0" borderId="20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horizontal="distributed" vertical="center"/>
      <protection locked="0"/>
    </xf>
    <xf numFmtId="3" fontId="5" fillId="0" borderId="0" xfId="0" applyNumberFormat="1" applyFont="1" applyFill="1" applyBorder="1" applyAlignment="1" applyProtection="1">
      <alignment horizontal="centerContinuous"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horizontal="distributed"/>
      <protection locked="0"/>
    </xf>
    <xf numFmtId="3" fontId="5" fillId="0" borderId="52" xfId="0" applyNumberFormat="1" applyFont="1" applyFill="1" applyBorder="1" applyAlignment="1" applyProtection="1">
      <alignment/>
      <protection locked="0"/>
    </xf>
    <xf numFmtId="3" fontId="5" fillId="0" borderId="53" xfId="0" applyNumberFormat="1" applyFont="1" applyFill="1" applyBorder="1" applyAlignment="1" applyProtection="1">
      <alignment/>
      <protection locked="0"/>
    </xf>
    <xf numFmtId="3" fontId="5" fillId="0" borderId="54" xfId="0" applyNumberFormat="1" applyFont="1" applyFill="1" applyBorder="1" applyAlignment="1" applyProtection="1">
      <alignment/>
      <protection locked="0"/>
    </xf>
    <xf numFmtId="3" fontId="5" fillId="0" borderId="55" xfId="0" applyNumberFormat="1" applyFont="1" applyFill="1" applyBorder="1" applyAlignment="1" applyProtection="1">
      <alignment horizontal="center" vertical="center"/>
      <protection locked="0"/>
    </xf>
    <xf numFmtId="3" fontId="0" fillId="0" borderId="56" xfId="0" applyNumberFormat="1" applyFill="1" applyBorder="1" applyAlignment="1" applyProtection="1">
      <alignment horizontal="center" vertical="center"/>
      <protection locked="0"/>
    </xf>
    <xf numFmtId="3" fontId="0" fillId="0" borderId="57" xfId="0" applyNumberFormat="1" applyFill="1" applyBorder="1" applyAlignment="1" applyProtection="1">
      <alignment horizontal="center" vertical="center"/>
      <protection locked="0"/>
    </xf>
    <xf numFmtId="3" fontId="5" fillId="0" borderId="29" xfId="0" applyNumberFormat="1" applyFont="1" applyFill="1" applyBorder="1" applyAlignment="1" applyProtection="1">
      <alignment horizontal="centerContinuous"/>
      <protection locked="0"/>
    </xf>
    <xf numFmtId="3" fontId="0" fillId="0" borderId="58" xfId="0" applyNumberFormat="1" applyFill="1" applyBorder="1" applyAlignment="1" applyProtection="1">
      <alignment horizontal="center" vertical="center"/>
      <protection locked="0"/>
    </xf>
    <xf numFmtId="3" fontId="5" fillId="0" borderId="59" xfId="0" applyNumberFormat="1" applyFont="1" applyFill="1" applyBorder="1" applyAlignment="1" applyProtection="1">
      <alignment/>
      <protection locked="0"/>
    </xf>
    <xf numFmtId="3" fontId="5" fillId="0" borderId="60" xfId="0" applyNumberFormat="1" applyFont="1" applyFill="1" applyBorder="1" applyAlignment="1" applyProtection="1">
      <alignment horizontal="center" vertical="center"/>
      <protection locked="0"/>
    </xf>
    <xf numFmtId="177" fontId="5" fillId="0" borderId="27" xfId="0" applyNumberFormat="1" applyFont="1" applyFill="1" applyBorder="1" applyAlignment="1" applyProtection="1">
      <alignment horizontal="right" vertical="center"/>
      <protection locked="0"/>
    </xf>
    <xf numFmtId="3" fontId="5" fillId="0" borderId="23" xfId="0" applyNumberFormat="1" applyFont="1" applyFill="1" applyBorder="1" applyAlignment="1" applyProtection="1">
      <alignment horizontal="centerContinuous" vertical="center"/>
      <protection locked="0"/>
    </xf>
    <xf numFmtId="3" fontId="5" fillId="0" borderId="24" xfId="0" applyNumberFormat="1" applyFont="1" applyFill="1" applyBorder="1" applyAlignment="1" applyProtection="1">
      <alignment horizontal="centerContinuous" vertical="center"/>
      <protection locked="0"/>
    </xf>
    <xf numFmtId="177" fontId="4" fillId="0" borderId="61" xfId="0" applyNumberFormat="1" applyFont="1" applyFill="1" applyBorder="1" applyAlignment="1" applyProtection="1">
      <alignment vertical="center"/>
      <protection/>
    </xf>
    <xf numFmtId="177" fontId="4" fillId="0" borderId="27" xfId="0" applyNumberFormat="1" applyFont="1" applyFill="1" applyBorder="1" applyAlignment="1" applyProtection="1">
      <alignment vertical="center"/>
      <protection locked="0"/>
    </xf>
    <xf numFmtId="3" fontId="5" fillId="0" borderId="62" xfId="0" applyNumberFormat="1" applyFont="1" applyFill="1" applyBorder="1" applyAlignment="1" applyProtection="1">
      <alignment horizontal="centerContinuous" vertical="center"/>
      <protection locked="0"/>
    </xf>
    <xf numFmtId="3" fontId="5" fillId="0" borderId="63" xfId="0" applyNumberFormat="1" applyFont="1" applyFill="1" applyBorder="1" applyAlignment="1" applyProtection="1">
      <alignment horizontal="centerContinuous" vertical="center"/>
      <protection locked="0"/>
    </xf>
    <xf numFmtId="177" fontId="4" fillId="0" borderId="64" xfId="0" applyNumberFormat="1" applyFont="1" applyFill="1" applyBorder="1" applyAlignment="1" applyProtection="1">
      <alignment vertical="center"/>
      <protection/>
    </xf>
    <xf numFmtId="177" fontId="4" fillId="0" borderId="65" xfId="0" applyNumberFormat="1" applyFont="1" applyFill="1" applyBorder="1" applyAlignment="1" applyProtection="1">
      <alignment vertical="center"/>
      <protection/>
    </xf>
    <xf numFmtId="37" fontId="7" fillId="0" borderId="17" xfId="0" applyNumberFormat="1" applyFont="1" applyFill="1" applyBorder="1" applyAlignment="1" applyProtection="1">
      <alignment/>
      <protection/>
    </xf>
    <xf numFmtId="177" fontId="7" fillId="0" borderId="17" xfId="0" applyNumberFormat="1" applyFont="1" applyFill="1" applyBorder="1" applyAlignment="1" applyProtection="1">
      <alignment vertical="center"/>
      <protection/>
    </xf>
    <xf numFmtId="177" fontId="7" fillId="0" borderId="27" xfId="0" applyNumberFormat="1" applyFont="1" applyFill="1" applyBorder="1" applyAlignment="1" applyProtection="1">
      <alignment vertical="center"/>
      <protection/>
    </xf>
    <xf numFmtId="177" fontId="7" fillId="0" borderId="17" xfId="0" applyNumberFormat="1" applyFont="1" applyFill="1" applyBorder="1" applyAlignment="1" applyProtection="1">
      <alignment vertical="top"/>
      <protection/>
    </xf>
    <xf numFmtId="177" fontId="7" fillId="0" borderId="27" xfId="0" applyNumberFormat="1" applyFont="1" applyFill="1" applyBorder="1" applyAlignment="1" applyProtection="1">
      <alignment vertical="top"/>
      <protection/>
    </xf>
    <xf numFmtId="177" fontId="7" fillId="0" borderId="16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horizontal="right" vertical="center" shrinkToFit="1"/>
      <protection locked="0"/>
    </xf>
    <xf numFmtId="3" fontId="5" fillId="0" borderId="18" xfId="0" applyNumberFormat="1" applyFont="1" applyFill="1" applyBorder="1" applyAlignment="1" applyProtection="1">
      <alignment horizontal="centerContinuous" vertical="center"/>
      <protection locked="0"/>
    </xf>
    <xf numFmtId="37" fontId="7" fillId="0" borderId="21" xfId="0" applyNumberFormat="1" applyFont="1" applyFill="1" applyBorder="1" applyAlignment="1" applyProtection="1">
      <alignment/>
      <protection/>
    </xf>
    <xf numFmtId="177" fontId="4" fillId="0" borderId="45" xfId="0" applyNumberFormat="1" applyFont="1" applyFill="1" applyBorder="1" applyAlignment="1" applyProtection="1">
      <alignment vertical="center"/>
      <protection/>
    </xf>
    <xf numFmtId="177" fontId="7" fillId="0" borderId="45" xfId="0" applyNumberFormat="1" applyFont="1" applyFill="1" applyBorder="1" applyAlignment="1" applyProtection="1">
      <alignment vertical="center"/>
      <protection/>
    </xf>
    <xf numFmtId="177" fontId="7" fillId="0" borderId="31" xfId="0" applyNumberFormat="1" applyFont="1" applyFill="1" applyBorder="1" applyAlignment="1" applyProtection="1">
      <alignment vertical="center"/>
      <protection/>
    </xf>
    <xf numFmtId="3" fontId="19" fillId="0" borderId="0" xfId="0" applyNumberFormat="1" applyFont="1" applyFill="1" applyAlignment="1" applyProtection="1">
      <alignment vertical="center"/>
      <protection locked="0"/>
    </xf>
    <xf numFmtId="3" fontId="3" fillId="0" borderId="56" xfId="0" applyNumberFormat="1" applyFont="1" applyFill="1" applyBorder="1" applyAlignment="1" applyProtection="1">
      <alignment horizontal="center" vertical="center"/>
      <protection locked="0"/>
    </xf>
    <xf numFmtId="3" fontId="3" fillId="0" borderId="57" xfId="0" applyNumberFormat="1" applyFont="1" applyFill="1" applyBorder="1" applyAlignment="1" applyProtection="1">
      <alignment horizontal="center" vertical="center"/>
      <protection locked="0"/>
    </xf>
    <xf numFmtId="3" fontId="3" fillId="0" borderId="58" xfId="0" applyNumberFormat="1" applyFont="1" applyFill="1" applyBorder="1" applyAlignment="1" applyProtection="1">
      <alignment horizontal="center" vertical="center"/>
      <protection locked="0"/>
    </xf>
    <xf numFmtId="3" fontId="5" fillId="0" borderId="29" xfId="0" applyNumberFormat="1" applyFont="1" applyFill="1" applyBorder="1" applyAlignment="1" applyProtection="1">
      <alignment horizontal="centerContinuous" vertical="center"/>
      <protection locked="0"/>
    </xf>
    <xf numFmtId="3" fontId="3" fillId="0" borderId="33" xfId="0" applyNumberFormat="1" applyFont="1" applyFill="1" applyBorder="1" applyAlignment="1" applyProtection="1">
      <alignment horizontal="centerContinuous" vertical="center"/>
      <protection locked="0"/>
    </xf>
    <xf numFmtId="3" fontId="3" fillId="0" borderId="66" xfId="0" applyNumberFormat="1" applyFont="1" applyFill="1" applyBorder="1" applyAlignment="1" applyProtection="1">
      <alignment horizontal="centerContinuous" vertical="center"/>
      <protection locked="0"/>
    </xf>
    <xf numFmtId="177" fontId="7" fillId="0" borderId="36" xfId="0" applyNumberFormat="1" applyFont="1" applyFill="1" applyBorder="1" applyAlignment="1" applyProtection="1">
      <alignment vertical="center"/>
      <protection/>
    </xf>
    <xf numFmtId="177" fontId="7" fillId="0" borderId="67" xfId="0" applyNumberFormat="1" applyFont="1" applyFill="1" applyBorder="1" applyAlignment="1" applyProtection="1">
      <alignment vertical="center"/>
      <protection/>
    </xf>
    <xf numFmtId="3" fontId="5" fillId="0" borderId="29" xfId="0" applyNumberFormat="1" applyFont="1" applyFill="1" applyBorder="1" applyAlignment="1" applyProtection="1">
      <alignment horizontal="distributed" vertical="center"/>
      <protection locked="0"/>
    </xf>
    <xf numFmtId="3" fontId="5" fillId="0" borderId="16" xfId="0" applyNumberFormat="1" applyFont="1" applyFill="1" applyBorder="1" applyAlignment="1" applyProtection="1">
      <alignment horizontal="distributed" vertical="center"/>
      <protection locked="0"/>
    </xf>
    <xf numFmtId="3" fontId="5" fillId="0" borderId="29" xfId="0" applyNumberFormat="1" applyFont="1" applyFill="1" applyBorder="1" applyAlignment="1" applyProtection="1">
      <alignment horizontal="distributed" vertical="center"/>
      <protection locked="0"/>
    </xf>
    <xf numFmtId="3" fontId="5" fillId="0" borderId="29" xfId="0" applyNumberFormat="1" applyFont="1" applyFill="1" applyBorder="1" applyAlignment="1" applyProtection="1">
      <alignment horizontal="distributed"/>
      <protection locked="0"/>
    </xf>
    <xf numFmtId="3" fontId="0" fillId="0" borderId="16" xfId="0" applyNumberFormat="1" applyFill="1" applyBorder="1" applyAlignment="1" applyProtection="1">
      <alignment horizontal="distributed"/>
      <protection locked="0"/>
    </xf>
    <xf numFmtId="3" fontId="5" fillId="0" borderId="29" xfId="0" applyNumberFormat="1" applyFont="1" applyFill="1" applyBorder="1" applyAlignment="1" applyProtection="1">
      <alignment horizontal="distributed" wrapText="1"/>
      <protection locked="0"/>
    </xf>
    <xf numFmtId="3" fontId="0" fillId="0" borderId="16" xfId="0" applyNumberFormat="1" applyFill="1" applyBorder="1" applyAlignment="1" applyProtection="1">
      <alignment horizontal="distributed" wrapText="1"/>
      <protection locked="0"/>
    </xf>
    <xf numFmtId="3" fontId="5" fillId="0" borderId="29" xfId="0" applyNumberFormat="1" applyFont="1" applyFill="1" applyBorder="1" applyAlignment="1" applyProtection="1">
      <alignment horizontal="left" vertical="center"/>
      <protection locked="0"/>
    </xf>
    <xf numFmtId="3" fontId="5" fillId="0" borderId="30" xfId="0" applyNumberFormat="1" applyFont="1" applyFill="1" applyBorder="1" applyAlignment="1" applyProtection="1">
      <alignment horizontal="distributed" vertical="center"/>
      <protection locked="0"/>
    </xf>
    <xf numFmtId="3" fontId="5" fillId="0" borderId="47" xfId="0" applyNumberFormat="1" applyFont="1" applyFill="1" applyBorder="1" applyAlignment="1" applyProtection="1">
      <alignment horizontal="right" vertical="center"/>
      <protection locked="0"/>
    </xf>
    <xf numFmtId="177" fontId="4" fillId="0" borderId="45" xfId="0" applyNumberFormat="1" applyFont="1" applyFill="1" applyBorder="1" applyAlignment="1" applyProtection="1">
      <alignment vertical="center"/>
      <protection locked="0"/>
    </xf>
    <xf numFmtId="177" fontId="4" fillId="0" borderId="31" xfId="0" applyNumberFormat="1" applyFont="1" applyFill="1" applyBorder="1" applyAlignment="1" applyProtection="1">
      <alignment vertical="center"/>
      <protection locked="0"/>
    </xf>
    <xf numFmtId="3" fontId="3" fillId="0" borderId="56" xfId="0" applyNumberFormat="1" applyFont="1" applyFill="1" applyBorder="1" applyAlignment="1" applyProtection="1">
      <alignment horizontal="left"/>
      <protection locked="0"/>
    </xf>
    <xf numFmtId="3" fontId="3" fillId="0" borderId="56" xfId="0" applyNumberFormat="1" applyFont="1" applyFill="1" applyBorder="1" applyAlignment="1" applyProtection="1">
      <alignment horizontal="left" wrapText="1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left" wrapText="1"/>
      <protection locked="0"/>
    </xf>
    <xf numFmtId="3" fontId="4" fillId="0" borderId="0" xfId="0" applyNumberFormat="1" applyFont="1" applyFill="1" applyAlignment="1" applyProtection="1">
      <alignment horizontal="right"/>
      <protection locked="0"/>
    </xf>
    <xf numFmtId="3" fontId="3" fillId="0" borderId="16" xfId="0" applyNumberFormat="1" applyFont="1" applyFill="1" applyBorder="1" applyAlignment="1" applyProtection="1">
      <alignment horizontal="center"/>
      <protection locked="0"/>
    </xf>
    <xf numFmtId="0" fontId="5" fillId="0" borderId="23" xfId="0" applyNumberFormat="1" applyFont="1" applyFill="1" applyBorder="1" applyAlignment="1" applyProtection="1">
      <alignment horizontal="distributed" vertical="center"/>
      <protection locked="0"/>
    </xf>
    <xf numFmtId="0" fontId="3" fillId="0" borderId="24" xfId="0" applyNumberFormat="1" applyFont="1" applyFill="1" applyBorder="1" applyAlignment="1" applyProtection="1">
      <alignment horizontal="distributed" vertical="center"/>
      <protection locked="0"/>
    </xf>
    <xf numFmtId="177" fontId="4" fillId="0" borderId="41" xfId="0" applyNumberFormat="1" applyFont="1" applyFill="1" applyBorder="1" applyAlignment="1" applyProtection="1">
      <alignment vertical="center"/>
      <protection locked="0"/>
    </xf>
    <xf numFmtId="0" fontId="5" fillId="0" borderId="29" xfId="0" applyNumberFormat="1" applyFont="1" applyFill="1" applyBorder="1" applyAlignment="1" applyProtection="1">
      <alignment horizontal="distributed" vertical="center"/>
      <protection locked="0"/>
    </xf>
    <xf numFmtId="0" fontId="3" fillId="0" borderId="27" xfId="0" applyNumberFormat="1" applyFont="1" applyFill="1" applyBorder="1" applyAlignment="1" applyProtection="1">
      <alignment horizontal="distributed" vertical="center"/>
      <protection locked="0"/>
    </xf>
    <xf numFmtId="3" fontId="5" fillId="0" borderId="16" xfId="0" applyNumberFormat="1" applyFont="1" applyFill="1" applyBorder="1" applyAlignment="1" applyProtection="1">
      <alignment horizontal="center" vertical="center"/>
      <protection locked="0"/>
    </xf>
    <xf numFmtId="3" fontId="5" fillId="0" borderId="15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Fill="1" applyBorder="1" applyAlignment="1" applyProtection="1">
      <alignment horizontal="right"/>
      <protection locked="0"/>
    </xf>
    <xf numFmtId="177" fontId="4" fillId="0" borderId="28" xfId="0" applyNumberFormat="1" applyFont="1" applyFill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178" fontId="7" fillId="0" borderId="32" xfId="0" applyNumberFormat="1" applyFont="1" applyFill="1" applyBorder="1" applyAlignment="1" applyProtection="1">
      <alignment/>
      <protection locked="0"/>
    </xf>
    <xf numFmtId="178" fontId="7" fillId="0" borderId="10" xfId="0" applyNumberFormat="1" applyFont="1" applyFill="1" applyBorder="1" applyAlignment="1" applyProtection="1">
      <alignment/>
      <protection/>
    </xf>
    <xf numFmtId="178" fontId="7" fillId="0" borderId="31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 horizontal="distributed" vertical="top"/>
      <protection locked="0"/>
    </xf>
    <xf numFmtId="3" fontId="3" fillId="0" borderId="10" xfId="0" applyNumberFormat="1" applyFont="1" applyFill="1" applyBorder="1" applyAlignment="1" applyProtection="1">
      <alignment horizontal="distributed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3" fontId="3" fillId="0" borderId="52" xfId="63" applyNumberFormat="1" applyFont="1" applyFill="1" applyBorder="1" applyProtection="1">
      <alignment/>
      <protection locked="0"/>
    </xf>
    <xf numFmtId="3" fontId="5" fillId="0" borderId="56" xfId="63" applyNumberFormat="1" applyFont="1" applyFill="1" applyBorder="1" applyAlignment="1" applyProtection="1">
      <alignment horizontal="distributed"/>
      <protection locked="0"/>
    </xf>
    <xf numFmtId="3" fontId="31" fillId="0" borderId="53" xfId="63" applyNumberFormat="1" applyFont="1" applyFill="1" applyBorder="1" applyProtection="1">
      <alignment/>
      <protection locked="0"/>
    </xf>
    <xf numFmtId="3" fontId="5" fillId="0" borderId="54" xfId="63" applyNumberFormat="1" applyFont="1" applyFill="1" applyBorder="1" applyProtection="1">
      <alignment/>
      <protection locked="0"/>
    </xf>
    <xf numFmtId="3" fontId="5" fillId="0" borderId="55" xfId="63" applyNumberFormat="1" applyFont="1" applyFill="1" applyBorder="1" applyAlignment="1" applyProtection="1">
      <alignment horizontal="center" vertical="center"/>
      <protection locked="0"/>
    </xf>
    <xf numFmtId="3" fontId="3" fillId="0" borderId="56" xfId="63" applyNumberFormat="1" applyFont="1" applyFill="1" applyBorder="1" applyAlignment="1" applyProtection="1">
      <alignment horizontal="center" vertical="center"/>
      <protection locked="0"/>
    </xf>
    <xf numFmtId="3" fontId="3" fillId="0" borderId="57" xfId="63" applyNumberFormat="1" applyFont="1" applyFill="1" applyBorder="1" applyAlignment="1" applyProtection="1">
      <alignment horizontal="center" vertical="center"/>
      <protection locked="0"/>
    </xf>
    <xf numFmtId="3" fontId="3" fillId="0" borderId="0" xfId="63" applyNumberFormat="1" applyFont="1" applyFill="1" applyProtection="1">
      <alignment/>
      <protection locked="0"/>
    </xf>
    <xf numFmtId="3" fontId="5" fillId="0" borderId="29" xfId="63" applyNumberFormat="1" applyFont="1" applyFill="1" applyBorder="1" applyAlignment="1" applyProtection="1">
      <alignment horizontal="center"/>
      <protection locked="0"/>
    </xf>
    <xf numFmtId="3" fontId="5" fillId="0" borderId="0" xfId="63" applyNumberFormat="1" applyFont="1" applyFill="1" applyBorder="1" applyAlignment="1" applyProtection="1">
      <alignment horizontal="center"/>
      <protection locked="0"/>
    </xf>
    <xf numFmtId="3" fontId="5" fillId="0" borderId="16" xfId="63" applyNumberFormat="1" applyFont="1" applyFill="1" applyBorder="1" applyAlignment="1" applyProtection="1">
      <alignment horizontal="center"/>
      <protection locked="0"/>
    </xf>
    <xf numFmtId="3" fontId="5" fillId="0" borderId="17" xfId="63" applyNumberFormat="1" applyFont="1" applyFill="1" applyBorder="1" applyAlignment="1" applyProtection="1">
      <alignment horizontal="center"/>
      <protection locked="0"/>
    </xf>
    <xf numFmtId="3" fontId="3" fillId="0" borderId="18" xfId="63" applyNumberFormat="1" applyFont="1" applyFill="1" applyBorder="1" applyAlignment="1" applyProtection="1">
      <alignment horizontal="center" vertical="center"/>
      <protection locked="0"/>
    </xf>
    <xf numFmtId="3" fontId="3" fillId="0" borderId="19" xfId="63" applyNumberFormat="1" applyFont="1" applyFill="1" applyBorder="1" applyAlignment="1" applyProtection="1">
      <alignment horizontal="center" vertical="center"/>
      <protection locked="0"/>
    </xf>
    <xf numFmtId="3" fontId="3" fillId="0" borderId="58" xfId="63" applyNumberFormat="1" applyFont="1" applyFill="1" applyBorder="1" applyAlignment="1" applyProtection="1">
      <alignment horizontal="center" vertical="center"/>
      <protection locked="0"/>
    </xf>
    <xf numFmtId="3" fontId="3" fillId="0" borderId="30" xfId="63" applyNumberFormat="1" applyFont="1" applyFill="1" applyBorder="1" applyProtection="1">
      <alignment/>
      <protection locked="0"/>
    </xf>
    <xf numFmtId="3" fontId="5" fillId="0" borderId="19" xfId="63" applyNumberFormat="1" applyFont="1" applyFill="1" applyBorder="1" applyAlignment="1" applyProtection="1">
      <alignment horizontal="distributed"/>
      <protection locked="0"/>
    </xf>
    <xf numFmtId="3" fontId="31" fillId="0" borderId="20" xfId="63" applyNumberFormat="1" applyFont="1" applyFill="1" applyBorder="1" applyProtection="1">
      <alignment/>
      <protection locked="0"/>
    </xf>
    <xf numFmtId="3" fontId="5" fillId="0" borderId="21" xfId="63" applyNumberFormat="1" applyFont="1" applyFill="1" applyBorder="1" applyProtection="1">
      <alignment/>
      <protection locked="0"/>
    </xf>
    <xf numFmtId="3" fontId="5" fillId="0" borderId="22" xfId="63" applyNumberFormat="1" applyFont="1" applyFill="1" applyBorder="1" applyAlignment="1" applyProtection="1">
      <alignment horizontal="center" vertical="center"/>
      <protection locked="0"/>
    </xf>
    <xf numFmtId="3" fontId="5" fillId="0" borderId="60" xfId="63" applyNumberFormat="1" applyFont="1" applyFill="1" applyBorder="1" applyAlignment="1" applyProtection="1">
      <alignment horizontal="center" vertical="center"/>
      <protection locked="0"/>
    </xf>
    <xf numFmtId="3" fontId="3" fillId="0" borderId="29" xfId="63" applyNumberFormat="1" applyFont="1" applyFill="1" applyBorder="1" applyProtection="1">
      <alignment/>
      <protection locked="0"/>
    </xf>
    <xf numFmtId="3" fontId="5" fillId="0" borderId="0" xfId="63" applyNumberFormat="1" applyFont="1" applyFill="1" applyBorder="1" applyAlignment="1" applyProtection="1">
      <alignment horizontal="distributed" vertical="center"/>
      <protection locked="0"/>
    </xf>
    <xf numFmtId="3" fontId="31" fillId="0" borderId="16" xfId="63" applyNumberFormat="1" applyFont="1" applyFill="1" applyBorder="1" applyAlignment="1" applyProtection="1">
      <alignment horizontal="centerContinuous" vertical="center"/>
      <protection locked="0"/>
    </xf>
    <xf numFmtId="177" fontId="5" fillId="0" borderId="17" xfId="63" applyNumberFormat="1" applyFont="1" applyFill="1" applyBorder="1" applyAlignment="1" applyProtection="1">
      <alignment horizontal="right" vertical="center"/>
      <protection locked="0"/>
    </xf>
    <xf numFmtId="177" fontId="5" fillId="0" borderId="27" xfId="63" applyNumberFormat="1" applyFont="1" applyFill="1" applyBorder="1" applyAlignment="1" applyProtection="1">
      <alignment horizontal="right" vertical="center"/>
      <protection locked="0"/>
    </xf>
    <xf numFmtId="3" fontId="5" fillId="0" borderId="33" xfId="63" applyNumberFormat="1" applyFont="1" applyFill="1" applyBorder="1" applyAlignment="1" applyProtection="1">
      <alignment horizontal="distributed"/>
      <protection locked="0"/>
    </xf>
    <xf numFmtId="3" fontId="3" fillId="0" borderId="34" xfId="63" applyNumberFormat="1" applyFont="1" applyFill="1" applyBorder="1" applyAlignment="1" applyProtection="1">
      <alignment horizontal="distributed"/>
      <protection locked="0"/>
    </xf>
    <xf numFmtId="3" fontId="3" fillId="0" borderId="66" xfId="63" applyNumberFormat="1" applyFont="1" applyFill="1" applyBorder="1" applyAlignment="1" applyProtection="1">
      <alignment horizontal="distributed"/>
      <protection locked="0"/>
    </xf>
    <xf numFmtId="177" fontId="4" fillId="0" borderId="36" xfId="63" applyNumberFormat="1" applyFont="1" applyFill="1" applyBorder="1" applyAlignment="1" applyProtection="1">
      <alignment vertical="center"/>
      <protection/>
    </xf>
    <xf numFmtId="177" fontId="4" fillId="0" borderId="67" xfId="63" applyNumberFormat="1" applyFont="1" applyFill="1" applyBorder="1" applyAlignment="1" applyProtection="1">
      <alignment vertical="center"/>
      <protection/>
    </xf>
    <xf numFmtId="177" fontId="4" fillId="0" borderId="17" xfId="63" applyNumberFormat="1" applyFont="1" applyFill="1" applyBorder="1" applyAlignment="1" applyProtection="1">
      <alignment vertical="center"/>
      <protection locked="0"/>
    </xf>
    <xf numFmtId="177" fontId="4" fillId="0" borderId="27" xfId="63" applyNumberFormat="1" applyFont="1" applyFill="1" applyBorder="1" applyAlignment="1" applyProtection="1">
      <alignment vertical="center"/>
      <protection locked="0"/>
    </xf>
    <xf numFmtId="3" fontId="5" fillId="0" borderId="68" xfId="63" applyNumberFormat="1" applyFont="1" applyFill="1" applyBorder="1" applyAlignment="1" applyProtection="1">
      <alignment horizontal="distributed"/>
      <protection locked="0"/>
    </xf>
    <xf numFmtId="3" fontId="26" fillId="0" borderId="69" xfId="63" applyNumberFormat="1" applyFill="1" applyBorder="1" applyAlignment="1" applyProtection="1">
      <alignment horizontal="distributed"/>
      <protection locked="0"/>
    </xf>
    <xf numFmtId="3" fontId="26" fillId="0" borderId="70" xfId="63" applyNumberFormat="1" applyFill="1" applyBorder="1" applyAlignment="1" applyProtection="1">
      <alignment horizontal="distributed"/>
      <protection locked="0"/>
    </xf>
    <xf numFmtId="177" fontId="4" fillId="0" borderId="64" xfId="63" applyNumberFormat="1" applyFont="1" applyFill="1" applyBorder="1" applyAlignment="1" applyProtection="1">
      <alignment vertical="center"/>
      <protection/>
    </xf>
    <xf numFmtId="177" fontId="4" fillId="0" borderId="65" xfId="63" applyNumberFormat="1" applyFont="1" applyFill="1" applyBorder="1" applyAlignment="1" applyProtection="1">
      <alignment vertical="center"/>
      <protection/>
    </xf>
    <xf numFmtId="3" fontId="5" fillId="0" borderId="16" xfId="63" applyNumberFormat="1" applyFont="1" applyFill="1" applyBorder="1" applyAlignment="1" applyProtection="1">
      <alignment horizontal="right" vertical="center"/>
      <protection locked="0"/>
    </xf>
    <xf numFmtId="177" fontId="4" fillId="0" borderId="17" xfId="63" applyNumberFormat="1" applyFont="1" applyFill="1" applyBorder="1" applyAlignment="1" applyProtection="1">
      <alignment vertical="center"/>
      <protection/>
    </xf>
    <xf numFmtId="3" fontId="5" fillId="0" borderId="0" xfId="63" applyNumberFormat="1" applyFont="1" applyFill="1" applyBorder="1" applyAlignment="1" applyProtection="1">
      <alignment horizontal="distributed"/>
      <protection locked="0"/>
    </xf>
    <xf numFmtId="3" fontId="3" fillId="0" borderId="16" xfId="63" applyNumberFormat="1" applyFont="1" applyFill="1" applyBorder="1" applyAlignment="1" applyProtection="1">
      <alignment horizontal="distributed"/>
      <protection locked="0"/>
    </xf>
    <xf numFmtId="3" fontId="5" fillId="0" borderId="16" xfId="63" applyNumberFormat="1" applyFont="1" applyFill="1" applyBorder="1" applyAlignment="1" applyProtection="1">
      <alignment horizontal="distributed"/>
      <protection locked="0"/>
    </xf>
    <xf numFmtId="3" fontId="5" fillId="0" borderId="0" xfId="63" applyNumberFormat="1" applyFont="1" applyFill="1" applyBorder="1" applyAlignment="1" applyProtection="1">
      <alignment horizontal="distributed" vertical="center"/>
      <protection locked="0"/>
    </xf>
    <xf numFmtId="3" fontId="26" fillId="0" borderId="16" xfId="63" applyNumberFormat="1" applyFill="1" applyBorder="1" applyAlignment="1" applyProtection="1">
      <alignment horizontal="distributed" vertical="center"/>
      <protection locked="0"/>
    </xf>
    <xf numFmtId="3" fontId="5" fillId="0" borderId="16" xfId="63" applyNumberFormat="1" applyFont="1" applyFill="1" applyBorder="1" applyAlignment="1" applyProtection="1">
      <alignment horizontal="distributed" vertical="center"/>
      <protection locked="0"/>
    </xf>
    <xf numFmtId="3" fontId="5" fillId="0" borderId="68" xfId="63" applyNumberFormat="1" applyFont="1" applyFill="1" applyBorder="1" applyAlignment="1" applyProtection="1">
      <alignment horizontal="distributed" vertical="center"/>
      <protection locked="0"/>
    </xf>
    <xf numFmtId="177" fontId="5" fillId="0" borderId="16" xfId="63" applyNumberFormat="1" applyFont="1" applyFill="1" applyBorder="1" applyAlignment="1" applyProtection="1">
      <alignment horizontal="right" vertical="center"/>
      <protection locked="0"/>
    </xf>
    <xf numFmtId="177" fontId="4" fillId="0" borderId="63" xfId="63" applyNumberFormat="1" applyFont="1" applyFill="1" applyBorder="1" applyAlignment="1" applyProtection="1">
      <alignment vertical="center"/>
      <protection/>
    </xf>
    <xf numFmtId="177" fontId="4" fillId="0" borderId="16" xfId="63" applyNumberFormat="1" applyFont="1" applyFill="1" applyBorder="1" applyAlignment="1" applyProtection="1">
      <alignment vertical="center"/>
      <protection locked="0"/>
    </xf>
    <xf numFmtId="3" fontId="5" fillId="0" borderId="0" xfId="63" applyNumberFormat="1" applyFont="1" applyFill="1" applyBorder="1" applyAlignment="1" applyProtection="1">
      <alignment horizontal="distributed" wrapText="1"/>
      <protection locked="0"/>
    </xf>
    <xf numFmtId="3" fontId="3" fillId="0" borderId="16" xfId="63" applyNumberFormat="1" applyFont="1" applyFill="1" applyBorder="1" applyAlignment="1" applyProtection="1">
      <alignment horizontal="distributed" wrapText="1"/>
      <protection locked="0"/>
    </xf>
    <xf numFmtId="3" fontId="3" fillId="0" borderId="0" xfId="63" applyNumberFormat="1" applyFont="1" applyFill="1" applyAlignment="1" applyProtection="1">
      <alignment horizontal="distributed"/>
      <protection locked="0"/>
    </xf>
    <xf numFmtId="3" fontId="5" fillId="0" borderId="0" xfId="63" applyNumberFormat="1" applyFont="1" applyFill="1" applyBorder="1" applyAlignment="1" applyProtection="1">
      <alignment horizontal="right" vertical="center"/>
      <protection locked="0"/>
    </xf>
    <xf numFmtId="177" fontId="4" fillId="0" borderId="29" xfId="63" applyNumberFormat="1" applyFont="1" applyFill="1" applyBorder="1" applyAlignment="1" applyProtection="1">
      <alignment vertical="center"/>
      <protection locked="0"/>
    </xf>
    <xf numFmtId="177" fontId="4" fillId="0" borderId="29" xfId="63" applyNumberFormat="1" applyFont="1" applyFill="1" applyBorder="1" applyAlignment="1" applyProtection="1">
      <alignment vertical="center"/>
      <protection/>
    </xf>
    <xf numFmtId="177" fontId="4" fillId="0" borderId="26" xfId="63" applyNumberFormat="1" applyFont="1" applyFill="1" applyBorder="1" applyAlignment="1" applyProtection="1">
      <alignment vertical="center"/>
      <protection locked="0"/>
    </xf>
    <xf numFmtId="177" fontId="4" fillId="0" borderId="71" xfId="63" applyNumberFormat="1" applyFont="1" applyFill="1" applyBorder="1" applyAlignment="1" applyProtection="1">
      <alignment vertical="center"/>
      <protection/>
    </xf>
    <xf numFmtId="177" fontId="4" fillId="0" borderId="72" xfId="63" applyNumberFormat="1" applyFont="1" applyFill="1" applyBorder="1" applyAlignment="1" applyProtection="1">
      <alignment vertical="center"/>
      <protection/>
    </xf>
    <xf numFmtId="3" fontId="5" fillId="0" borderId="16" xfId="63" applyNumberFormat="1" applyFont="1" applyFill="1" applyBorder="1" applyAlignment="1" applyProtection="1">
      <alignment horizontal="right"/>
      <protection locked="0"/>
    </xf>
    <xf numFmtId="3" fontId="5" fillId="0" borderId="73" xfId="63" applyNumberFormat="1" applyFont="1" applyFill="1" applyBorder="1" applyAlignment="1" applyProtection="1">
      <alignment horizontal="distributed"/>
      <protection locked="0"/>
    </xf>
    <xf numFmtId="3" fontId="26" fillId="0" borderId="74" xfId="63" applyNumberFormat="1" applyFill="1" applyBorder="1" applyAlignment="1" applyProtection="1">
      <alignment horizontal="distributed"/>
      <protection locked="0"/>
    </xf>
    <xf numFmtId="3" fontId="26" fillId="0" borderId="63" xfId="63" applyNumberFormat="1" applyFill="1" applyBorder="1" applyAlignment="1" applyProtection="1">
      <alignment horizontal="distributed"/>
      <protection locked="0"/>
    </xf>
    <xf numFmtId="3" fontId="5" fillId="0" borderId="19" xfId="63" applyNumberFormat="1" applyFont="1" applyFill="1" applyBorder="1" applyAlignment="1" applyProtection="1">
      <alignment horizontal="distributed"/>
      <protection locked="0"/>
    </xf>
    <xf numFmtId="3" fontId="3" fillId="0" borderId="20" xfId="63" applyNumberFormat="1" applyFont="1" applyFill="1" applyBorder="1" applyAlignment="1" applyProtection="1">
      <alignment horizontal="distributed"/>
      <protection locked="0"/>
    </xf>
    <xf numFmtId="177" fontId="4" fillId="0" borderId="21" xfId="63" applyNumberFormat="1" applyFont="1" applyFill="1" applyBorder="1" applyAlignment="1" applyProtection="1">
      <alignment vertical="center"/>
      <protection locked="0"/>
    </xf>
    <xf numFmtId="177" fontId="4" fillId="0" borderId="21" xfId="63" applyNumberFormat="1" applyFont="1" applyFill="1" applyBorder="1" applyAlignment="1" applyProtection="1">
      <alignment vertical="center"/>
      <protection/>
    </xf>
    <xf numFmtId="177" fontId="4" fillId="0" borderId="20" xfId="63" applyNumberFormat="1" applyFont="1" applyFill="1" applyBorder="1" applyAlignment="1" applyProtection="1">
      <alignment vertical="center"/>
      <protection locked="0"/>
    </xf>
    <xf numFmtId="3" fontId="3" fillId="0" borderId="0" xfId="63" applyNumberFormat="1" applyFont="1" applyFill="1" applyBorder="1" applyProtection="1">
      <alignment/>
      <protection locked="0"/>
    </xf>
    <xf numFmtId="3" fontId="4" fillId="0" borderId="0" xfId="63" applyNumberFormat="1" applyFont="1" applyFill="1" applyBorder="1" applyAlignment="1" applyProtection="1">
      <alignment horizontal="distributed"/>
      <protection locked="0"/>
    </xf>
    <xf numFmtId="3" fontId="30" fillId="0" borderId="0" xfId="63" applyNumberFormat="1" applyFont="1" applyFill="1" applyBorder="1" applyProtection="1">
      <alignment/>
      <protection locked="0"/>
    </xf>
    <xf numFmtId="3" fontId="4" fillId="0" borderId="0" xfId="63" applyNumberFormat="1" applyFont="1" applyFill="1" applyProtection="1">
      <alignment/>
      <protection locked="0"/>
    </xf>
    <xf numFmtId="3" fontId="3" fillId="0" borderId="0" xfId="63" applyNumberFormat="1" applyFont="1" applyFill="1" applyBorder="1" applyAlignment="1" applyProtection="1">
      <alignment horizontal="distributed"/>
      <protection locked="0"/>
    </xf>
    <xf numFmtId="3" fontId="32" fillId="0" borderId="0" xfId="63" applyNumberFormat="1" applyFont="1" applyFill="1" applyBorder="1" applyProtection="1">
      <alignment/>
      <protection locked="0"/>
    </xf>
    <xf numFmtId="3" fontId="2" fillId="0" borderId="19" xfId="0" applyNumberFormat="1" applyFont="1" applyFill="1" applyBorder="1" applyAlignment="1" applyProtection="1">
      <alignment horizontal="distributed" vertical="top"/>
      <protection locked="0"/>
    </xf>
    <xf numFmtId="3" fontId="0" fillId="0" borderId="19" xfId="0" applyNumberFormat="1" applyFill="1" applyBorder="1" applyAlignment="1" applyProtection="1">
      <alignment horizontal="distributed" vertical="top"/>
      <protection locked="0"/>
    </xf>
    <xf numFmtId="0" fontId="0" fillId="0" borderId="0" xfId="0" applyFill="1" applyAlignment="1" applyProtection="1">
      <alignment/>
      <protection locked="0"/>
    </xf>
    <xf numFmtId="3" fontId="5" fillId="0" borderId="75" xfId="62" applyNumberFormat="1" applyFont="1" applyFill="1" applyBorder="1" applyAlignment="1" applyProtection="1">
      <alignment horizontal="center" vertical="center"/>
      <protection locked="0"/>
    </xf>
    <xf numFmtId="3" fontId="26" fillId="0" borderId="14" xfId="62" applyNumberFormat="1" applyFill="1" applyBorder="1" applyAlignment="1" applyProtection="1">
      <alignment horizontal="center" vertical="center"/>
      <protection locked="0"/>
    </xf>
    <xf numFmtId="3" fontId="26" fillId="0" borderId="12" xfId="62" applyNumberFormat="1" applyFill="1" applyBorder="1" applyAlignment="1" applyProtection="1">
      <alignment horizontal="center" vertical="center"/>
      <protection locked="0"/>
    </xf>
    <xf numFmtId="3" fontId="5" fillId="0" borderId="13" xfId="62" applyNumberFormat="1" applyFont="1" applyFill="1" applyBorder="1" applyProtection="1">
      <alignment/>
      <protection locked="0"/>
    </xf>
    <xf numFmtId="3" fontId="5" fillId="0" borderId="11" xfId="62" applyNumberFormat="1" applyFont="1" applyFill="1" applyBorder="1" applyAlignment="1" applyProtection="1">
      <alignment horizontal="center" vertical="center"/>
      <protection locked="0"/>
    </xf>
    <xf numFmtId="3" fontId="3" fillId="0" borderId="14" xfId="62" applyNumberFormat="1" applyFont="1" applyFill="1" applyBorder="1" applyAlignment="1" applyProtection="1">
      <alignment horizontal="center" vertical="center"/>
      <protection locked="0"/>
    </xf>
    <xf numFmtId="3" fontId="3" fillId="0" borderId="12" xfId="62" applyNumberFormat="1" applyFont="1" applyFill="1" applyBorder="1" applyAlignment="1" applyProtection="1">
      <alignment horizontal="center" vertical="center"/>
      <protection locked="0"/>
    </xf>
    <xf numFmtId="3" fontId="3" fillId="0" borderId="0" xfId="62" applyNumberFormat="1" applyFont="1" applyFill="1" applyProtection="1">
      <alignment/>
      <protection locked="0"/>
    </xf>
    <xf numFmtId="3" fontId="26" fillId="0" borderId="29" xfId="62" applyNumberFormat="1" applyFill="1" applyBorder="1" applyAlignment="1" applyProtection="1">
      <alignment horizontal="center" vertical="center"/>
      <protection locked="0"/>
    </xf>
    <xf numFmtId="3" fontId="26" fillId="0" borderId="0" xfId="62" applyNumberFormat="1" applyFill="1" applyBorder="1" applyAlignment="1" applyProtection="1">
      <alignment horizontal="center" vertical="center"/>
      <protection locked="0"/>
    </xf>
    <xf numFmtId="3" fontId="26" fillId="0" borderId="16" xfId="62" applyNumberFormat="1" applyFill="1" applyBorder="1" applyAlignment="1" applyProtection="1">
      <alignment horizontal="center" vertical="center"/>
      <protection locked="0"/>
    </xf>
    <xf numFmtId="3" fontId="5" fillId="0" borderId="17" xfId="62" applyNumberFormat="1" applyFont="1" applyFill="1" applyBorder="1" applyAlignment="1" applyProtection="1">
      <alignment horizontal="center"/>
      <protection locked="0"/>
    </xf>
    <xf numFmtId="3" fontId="3" fillId="0" borderId="18" xfId="62" applyNumberFormat="1" applyFont="1" applyFill="1" applyBorder="1" applyAlignment="1" applyProtection="1">
      <alignment horizontal="center" vertical="center"/>
      <protection locked="0"/>
    </xf>
    <xf numFmtId="3" fontId="3" fillId="0" borderId="19" xfId="62" applyNumberFormat="1" applyFont="1" applyFill="1" applyBorder="1" applyAlignment="1" applyProtection="1">
      <alignment horizontal="center" vertical="center"/>
      <protection locked="0"/>
    </xf>
    <xf numFmtId="3" fontId="3" fillId="0" borderId="20" xfId="62" applyNumberFormat="1" applyFont="1" applyFill="1" applyBorder="1" applyAlignment="1" applyProtection="1">
      <alignment horizontal="center" vertical="center"/>
      <protection locked="0"/>
    </xf>
    <xf numFmtId="3" fontId="26" fillId="0" borderId="59" xfId="62" applyNumberFormat="1" applyFill="1" applyBorder="1" applyAlignment="1" applyProtection="1">
      <alignment horizontal="center" vertical="center"/>
      <protection locked="0"/>
    </xf>
    <xf numFmtId="3" fontId="26" fillId="0" borderId="19" xfId="62" applyNumberFormat="1" applyFill="1" applyBorder="1" applyAlignment="1" applyProtection="1">
      <alignment horizontal="center" vertical="center"/>
      <protection locked="0"/>
    </xf>
    <xf numFmtId="3" fontId="26" fillId="0" borderId="20" xfId="62" applyNumberFormat="1" applyFill="1" applyBorder="1" applyAlignment="1" applyProtection="1">
      <alignment horizontal="center" vertical="center"/>
      <protection locked="0"/>
    </xf>
    <xf numFmtId="3" fontId="5" fillId="0" borderId="21" xfId="62" applyNumberFormat="1" applyFont="1" applyFill="1" applyBorder="1" applyProtection="1">
      <alignment/>
      <protection locked="0"/>
    </xf>
    <xf numFmtId="3" fontId="5" fillId="0" borderId="22" xfId="62" applyNumberFormat="1" applyFont="1" applyFill="1" applyBorder="1" applyAlignment="1" applyProtection="1">
      <alignment horizontal="center" vertical="center"/>
      <protection locked="0"/>
    </xf>
    <xf numFmtId="3" fontId="5" fillId="0" borderId="29" xfId="62" applyNumberFormat="1" applyFont="1" applyFill="1" applyBorder="1" applyAlignment="1" applyProtection="1">
      <alignment horizontal="centerContinuous" vertical="center"/>
      <protection locked="0"/>
    </xf>
    <xf numFmtId="3" fontId="5" fillId="0" borderId="0" xfId="62" applyNumberFormat="1" applyFont="1" applyFill="1" applyBorder="1" applyAlignment="1" applyProtection="1">
      <alignment horizontal="centerContinuous" vertical="center"/>
      <protection locked="0"/>
    </xf>
    <xf numFmtId="3" fontId="5" fillId="0" borderId="16" xfId="62" applyNumberFormat="1" applyFont="1" applyFill="1" applyBorder="1" applyAlignment="1" applyProtection="1">
      <alignment horizontal="centerContinuous" vertical="center"/>
      <protection locked="0"/>
    </xf>
    <xf numFmtId="177" fontId="5" fillId="0" borderId="17" xfId="62" applyNumberFormat="1" applyFont="1" applyFill="1" applyBorder="1" applyAlignment="1" applyProtection="1">
      <alignment horizontal="right" vertical="center"/>
      <protection locked="0"/>
    </xf>
    <xf numFmtId="177" fontId="5" fillId="0" borderId="16" xfId="62" applyNumberFormat="1" applyFont="1" applyFill="1" applyBorder="1" applyAlignment="1" applyProtection="1">
      <alignment horizontal="right" vertical="center"/>
      <protection locked="0"/>
    </xf>
    <xf numFmtId="3" fontId="5" fillId="0" borderId="76" xfId="62" applyNumberFormat="1" applyFont="1" applyFill="1" applyBorder="1" applyAlignment="1" applyProtection="1">
      <alignment horizontal="distributed"/>
      <protection locked="0"/>
    </xf>
    <xf numFmtId="3" fontId="26" fillId="0" borderId="77" xfId="62" applyNumberFormat="1" applyFill="1" applyBorder="1" applyAlignment="1" applyProtection="1">
      <alignment horizontal="distributed"/>
      <protection locked="0"/>
    </xf>
    <xf numFmtId="3" fontId="26" fillId="0" borderId="24" xfId="62" applyNumberFormat="1" applyFill="1" applyBorder="1" applyAlignment="1" applyProtection="1">
      <alignment horizontal="distributed"/>
      <protection locked="0"/>
    </xf>
    <xf numFmtId="177" fontId="4" fillId="0" borderId="25" xfId="62" applyNumberFormat="1" applyFont="1" applyFill="1" applyBorder="1" applyAlignment="1" applyProtection="1">
      <alignment vertical="center"/>
      <protection/>
    </xf>
    <xf numFmtId="177" fontId="4" fillId="0" borderId="24" xfId="62" applyNumberFormat="1" applyFont="1" applyFill="1" applyBorder="1" applyAlignment="1" applyProtection="1">
      <alignment vertical="center"/>
      <protection/>
    </xf>
    <xf numFmtId="177" fontId="4" fillId="0" borderId="17" xfId="62" applyNumberFormat="1" applyFont="1" applyFill="1" applyBorder="1" applyAlignment="1" applyProtection="1">
      <alignment vertical="center"/>
      <protection locked="0"/>
    </xf>
    <xf numFmtId="177" fontId="4" fillId="0" borderId="16" xfId="62" applyNumberFormat="1" applyFont="1" applyFill="1" applyBorder="1" applyAlignment="1" applyProtection="1">
      <alignment vertical="center"/>
      <protection locked="0"/>
    </xf>
    <xf numFmtId="3" fontId="5" fillId="0" borderId="73" xfId="62" applyNumberFormat="1" applyFont="1" applyFill="1" applyBorder="1" applyAlignment="1" applyProtection="1">
      <alignment horizontal="distributed"/>
      <protection locked="0"/>
    </xf>
    <xf numFmtId="3" fontId="26" fillId="0" borderId="74" xfId="62" applyNumberFormat="1" applyFill="1" applyBorder="1" applyAlignment="1" applyProtection="1">
      <alignment horizontal="distributed"/>
      <protection locked="0"/>
    </xf>
    <xf numFmtId="3" fontId="26" fillId="0" borderId="63" xfId="62" applyNumberFormat="1" applyFill="1" applyBorder="1" applyAlignment="1" applyProtection="1">
      <alignment horizontal="distributed"/>
      <protection locked="0"/>
    </xf>
    <xf numFmtId="177" fontId="4" fillId="0" borderId="64" xfId="62" applyNumberFormat="1" applyFont="1" applyFill="1" applyBorder="1" applyAlignment="1" applyProtection="1">
      <alignment vertical="center"/>
      <protection/>
    </xf>
    <xf numFmtId="177" fontId="4" fillId="0" borderId="63" xfId="62" applyNumberFormat="1" applyFont="1" applyFill="1" applyBorder="1" applyAlignment="1" applyProtection="1">
      <alignment vertical="center"/>
      <protection/>
    </xf>
    <xf numFmtId="3" fontId="5" fillId="0" borderId="29" xfId="62" applyNumberFormat="1" applyFont="1" applyFill="1" applyBorder="1" applyAlignment="1" applyProtection="1">
      <alignment horizontal="distributed" vertical="center"/>
      <protection locked="0"/>
    </xf>
    <xf numFmtId="3" fontId="5" fillId="0" borderId="0" xfId="62" applyNumberFormat="1" applyFont="1" applyFill="1" applyBorder="1" applyAlignment="1" applyProtection="1">
      <alignment horizontal="distributed" vertical="center"/>
      <protection locked="0"/>
    </xf>
    <xf numFmtId="3" fontId="5" fillId="0" borderId="16" xfId="62" applyNumberFormat="1" applyFont="1" applyFill="1" applyBorder="1" applyAlignment="1" applyProtection="1">
      <alignment horizontal="right" vertical="center"/>
      <protection locked="0"/>
    </xf>
    <xf numFmtId="177" fontId="4" fillId="0" borderId="17" xfId="62" applyNumberFormat="1" applyFont="1" applyFill="1" applyBorder="1" applyAlignment="1" applyProtection="1">
      <alignment vertical="center"/>
      <protection/>
    </xf>
    <xf numFmtId="3" fontId="3" fillId="0" borderId="29" xfId="62" applyNumberFormat="1" applyFont="1" applyFill="1" applyBorder="1" applyProtection="1">
      <alignment/>
      <protection locked="0"/>
    </xf>
    <xf numFmtId="3" fontId="5" fillId="0" borderId="0" xfId="62" applyNumberFormat="1" applyFont="1" applyFill="1" applyBorder="1" applyAlignment="1" applyProtection="1">
      <alignment horizontal="distributed"/>
      <protection locked="0"/>
    </xf>
    <xf numFmtId="3" fontId="3" fillId="0" borderId="16" xfId="62" applyNumberFormat="1" applyFont="1" applyFill="1" applyBorder="1" applyAlignment="1" applyProtection="1">
      <alignment horizontal="distributed"/>
      <protection locked="0"/>
    </xf>
    <xf numFmtId="3" fontId="26" fillId="0" borderId="16" xfId="62" applyNumberFormat="1" applyFill="1" applyBorder="1" applyAlignment="1" applyProtection="1">
      <alignment horizontal="distributed"/>
      <protection locked="0"/>
    </xf>
    <xf numFmtId="3" fontId="5" fillId="0" borderId="74" xfId="62" applyNumberFormat="1" applyFont="1" applyFill="1" applyBorder="1" applyAlignment="1" applyProtection="1">
      <alignment horizontal="distributed"/>
      <protection locked="0"/>
    </xf>
    <xf numFmtId="3" fontId="5" fillId="0" borderId="63" xfId="62" applyNumberFormat="1" applyFont="1" applyFill="1" applyBorder="1" applyAlignment="1" applyProtection="1">
      <alignment horizontal="distributed"/>
      <protection locked="0"/>
    </xf>
    <xf numFmtId="3" fontId="3" fillId="0" borderId="30" xfId="62" applyNumberFormat="1" applyFont="1" applyFill="1" applyBorder="1" applyProtection="1">
      <alignment/>
      <protection locked="0"/>
    </xf>
    <xf numFmtId="3" fontId="5" fillId="0" borderId="19" xfId="62" applyNumberFormat="1" applyFont="1" applyFill="1" applyBorder="1" applyAlignment="1" applyProtection="1">
      <alignment horizontal="distributed"/>
      <protection locked="0"/>
    </xf>
    <xf numFmtId="3" fontId="3" fillId="0" borderId="20" xfId="62" applyNumberFormat="1" applyFont="1" applyFill="1" applyBorder="1" applyAlignment="1" applyProtection="1">
      <alignment horizontal="distributed"/>
      <protection locked="0"/>
    </xf>
    <xf numFmtId="177" fontId="4" fillId="0" borderId="21" xfId="62" applyNumberFormat="1" applyFont="1" applyFill="1" applyBorder="1" applyAlignment="1" applyProtection="1">
      <alignment horizontal="right" vertical="center"/>
      <protection locked="0"/>
    </xf>
    <xf numFmtId="177" fontId="4" fillId="0" borderId="21" xfId="62" applyNumberFormat="1" applyFont="1" applyFill="1" applyBorder="1" applyAlignment="1" applyProtection="1">
      <alignment vertical="center"/>
      <protection/>
    </xf>
    <xf numFmtId="177" fontId="4" fillId="0" borderId="20" xfId="62" applyNumberFormat="1" applyFont="1" applyFill="1" applyBorder="1" applyAlignment="1" applyProtection="1">
      <alignment horizontal="right" vertical="center"/>
      <protection locked="0"/>
    </xf>
    <xf numFmtId="3" fontId="3" fillId="0" borderId="0" xfId="62" applyNumberFormat="1" applyFont="1" applyFill="1" applyBorder="1" applyProtection="1">
      <alignment/>
      <protection locked="0"/>
    </xf>
    <xf numFmtId="3" fontId="8" fillId="0" borderId="0" xfId="0" applyNumberFormat="1" applyFont="1" applyFill="1" applyAlignment="1" applyProtection="1">
      <alignment horizontal="left" vertical="top"/>
      <protection/>
    </xf>
    <xf numFmtId="3" fontId="28" fillId="0" borderId="0" xfId="0" applyNumberFormat="1" applyFont="1" applyFill="1" applyAlignment="1" applyProtection="1">
      <alignment/>
      <protection/>
    </xf>
    <xf numFmtId="3" fontId="14" fillId="0" borderId="0" xfId="0" applyNumberFormat="1" applyFont="1" applyFill="1" applyAlignment="1" applyProtection="1">
      <alignment/>
      <protection/>
    </xf>
    <xf numFmtId="3" fontId="29" fillId="0" borderId="0" xfId="0" applyNumberFormat="1" applyFont="1" applyFill="1" applyAlignment="1" applyProtection="1">
      <alignment horizontal="left" vertical="top"/>
      <protection/>
    </xf>
    <xf numFmtId="3" fontId="10" fillId="0" borderId="78" xfId="61" applyNumberFormat="1" applyFont="1" applyFill="1" applyBorder="1" applyProtection="1">
      <alignment/>
      <protection/>
    </xf>
    <xf numFmtId="3" fontId="10" fillId="0" borderId="14" xfId="61" applyNumberFormat="1" applyFont="1" applyFill="1" applyBorder="1" applyProtection="1">
      <alignment/>
      <protection/>
    </xf>
    <xf numFmtId="3" fontId="10" fillId="0" borderId="52" xfId="61" applyNumberFormat="1" applyFont="1" applyFill="1" applyBorder="1" applyAlignment="1" applyProtection="1">
      <alignment horizontal="left"/>
      <protection/>
    </xf>
    <xf numFmtId="3" fontId="14" fillId="0" borderId="56" xfId="61" applyNumberFormat="1" applyFont="1" applyFill="1" applyBorder="1" applyProtection="1">
      <alignment/>
      <protection/>
    </xf>
    <xf numFmtId="3" fontId="10" fillId="0" borderId="57" xfId="61" applyNumberFormat="1" applyFont="1" applyFill="1" applyBorder="1" applyAlignment="1" applyProtection="1">
      <alignment horizontal="left"/>
      <protection/>
    </xf>
    <xf numFmtId="3" fontId="14" fillId="0" borderId="78" xfId="61" applyNumberFormat="1" applyFont="1" applyFill="1" applyBorder="1" applyProtection="1">
      <alignment/>
      <protection/>
    </xf>
    <xf numFmtId="3" fontId="14" fillId="0" borderId="0" xfId="61" applyNumberFormat="1" applyFont="1" applyFill="1">
      <alignment/>
      <protection/>
    </xf>
    <xf numFmtId="3" fontId="10" fillId="0" borderId="26" xfId="61" applyNumberFormat="1" applyFont="1" applyFill="1" applyBorder="1" applyAlignment="1" applyProtection="1">
      <alignment horizontal="center"/>
      <protection/>
    </xf>
    <xf numFmtId="3" fontId="10" fillId="0" borderId="0" xfId="61" applyNumberFormat="1" applyFont="1" applyFill="1" applyBorder="1" applyAlignment="1" applyProtection="1">
      <alignment horizontal="center"/>
      <protection/>
    </xf>
    <xf numFmtId="3" fontId="14" fillId="0" borderId="30" xfId="61" applyNumberFormat="1" applyFont="1" applyFill="1" applyBorder="1" applyProtection="1">
      <alignment/>
      <protection/>
    </xf>
    <xf numFmtId="3" fontId="10" fillId="0" borderId="10" xfId="61" applyNumberFormat="1" applyFont="1" applyFill="1" applyBorder="1" applyProtection="1">
      <alignment/>
      <protection/>
    </xf>
    <xf numFmtId="3" fontId="10" fillId="0" borderId="31" xfId="61" applyNumberFormat="1" applyFont="1" applyFill="1" applyBorder="1" applyProtection="1">
      <alignment/>
      <protection/>
    </xf>
    <xf numFmtId="3" fontId="10" fillId="0" borderId="32" xfId="61" applyNumberFormat="1" applyFont="1" applyFill="1" applyBorder="1" applyProtection="1">
      <alignment/>
      <protection/>
    </xf>
    <xf numFmtId="3" fontId="10" fillId="0" borderId="0" xfId="61" applyNumberFormat="1" applyFont="1" applyFill="1" applyBorder="1" applyProtection="1">
      <alignment/>
      <protection/>
    </xf>
    <xf numFmtId="3" fontId="10" fillId="0" borderId="78" xfId="61" applyNumberFormat="1" applyFont="1" applyFill="1" applyBorder="1" applyAlignment="1" applyProtection="1">
      <alignment horizontal="center" vertical="center"/>
      <protection/>
    </xf>
    <xf numFmtId="3" fontId="14" fillId="0" borderId="32" xfId="61" applyNumberFormat="1" applyFont="1" applyFill="1" applyBorder="1" applyProtection="1">
      <alignment/>
      <protection/>
    </xf>
    <xf numFmtId="3" fontId="14" fillId="0" borderId="78" xfId="61" applyNumberFormat="1" applyFont="1" applyFill="1" applyBorder="1" applyAlignment="1" applyProtection="1">
      <alignment horizontal="right"/>
      <protection/>
    </xf>
    <xf numFmtId="3" fontId="14" fillId="0" borderId="26" xfId="61" applyNumberFormat="1" applyFont="1" applyFill="1" applyBorder="1" applyAlignment="1" applyProtection="1">
      <alignment horizontal="distributed"/>
      <protection/>
    </xf>
    <xf numFmtId="3" fontId="12" fillId="0" borderId="26" xfId="61" applyNumberFormat="1" applyFont="1" applyFill="1" applyBorder="1" applyProtection="1">
      <alignment/>
      <protection/>
    </xf>
    <xf numFmtId="3" fontId="14" fillId="0" borderId="26" xfId="61" applyNumberFormat="1" applyFont="1" applyFill="1" applyBorder="1" applyProtection="1">
      <alignment/>
      <protection/>
    </xf>
    <xf numFmtId="3" fontId="14" fillId="0" borderId="32" xfId="61" applyNumberFormat="1" applyFont="1" applyFill="1" applyBorder="1" applyAlignment="1" applyProtection="1">
      <alignment horizontal="distributed"/>
      <protection/>
    </xf>
    <xf numFmtId="3" fontId="12" fillId="0" borderId="32" xfId="61" applyNumberFormat="1" applyFont="1" applyFill="1" applyBorder="1" applyProtection="1">
      <alignment/>
      <protection/>
    </xf>
    <xf numFmtId="3" fontId="14" fillId="0" borderId="19" xfId="0" applyNumberFormat="1" applyFont="1" applyFill="1" applyBorder="1" applyAlignment="1" applyProtection="1">
      <alignment horizontal="left"/>
      <protection/>
    </xf>
    <xf numFmtId="3" fontId="0" fillId="0" borderId="19" xfId="0" applyNumberFormat="1" applyFill="1" applyBorder="1" applyAlignment="1" applyProtection="1">
      <alignment horizontal="right"/>
      <protection/>
    </xf>
    <xf numFmtId="3" fontId="10" fillId="0" borderId="11" xfId="61" applyNumberFormat="1" applyFont="1" applyFill="1" applyBorder="1" applyProtection="1">
      <alignment/>
      <protection/>
    </xf>
    <xf numFmtId="3" fontId="10" fillId="0" borderId="12" xfId="61" applyNumberFormat="1" applyFont="1" applyFill="1" applyBorder="1" applyProtection="1">
      <alignment/>
      <protection/>
    </xf>
    <xf numFmtId="3" fontId="10" fillId="0" borderId="13" xfId="61" applyNumberFormat="1" applyFont="1" applyFill="1" applyBorder="1" applyProtection="1">
      <alignment/>
      <protection/>
    </xf>
    <xf numFmtId="3" fontId="10" fillId="0" borderId="11" xfId="61" applyNumberFormat="1" applyFont="1" applyFill="1" applyBorder="1" applyAlignment="1" applyProtection="1">
      <alignment horizontal="left"/>
      <protection/>
    </xf>
    <xf numFmtId="3" fontId="10" fillId="0" borderId="12" xfId="61" applyNumberFormat="1" applyFont="1" applyFill="1" applyBorder="1" applyAlignment="1" applyProtection="1">
      <alignment horizontal="left"/>
      <protection/>
    </xf>
    <xf numFmtId="3" fontId="14" fillId="0" borderId="0" xfId="61" applyNumberFormat="1" applyFont="1" applyFill="1" applyProtection="1">
      <alignment/>
      <protection locked="0"/>
    </xf>
    <xf numFmtId="3" fontId="10" fillId="0" borderId="15" xfId="61" applyNumberFormat="1" applyFont="1" applyFill="1" applyBorder="1" applyAlignment="1" applyProtection="1">
      <alignment horizontal="centerContinuous"/>
      <protection/>
    </xf>
    <xf numFmtId="3" fontId="10" fillId="0" borderId="16" xfId="61" applyNumberFormat="1" applyFont="1" applyFill="1" applyBorder="1" applyAlignment="1" applyProtection="1">
      <alignment horizontal="centerContinuous"/>
      <protection/>
    </xf>
    <xf numFmtId="3" fontId="10" fillId="0" borderId="17" xfId="61" applyNumberFormat="1" applyFont="1" applyFill="1" applyBorder="1" applyAlignment="1" applyProtection="1">
      <alignment horizontal="center"/>
      <protection/>
    </xf>
    <xf numFmtId="3" fontId="10" fillId="0" borderId="18" xfId="61" applyNumberFormat="1" applyFont="1" applyFill="1" applyBorder="1" applyProtection="1">
      <alignment/>
      <protection/>
    </xf>
    <xf numFmtId="3" fontId="10" fillId="0" borderId="19" xfId="61" applyNumberFormat="1" applyFont="1" applyFill="1" applyBorder="1" applyProtection="1">
      <alignment/>
      <protection/>
    </xf>
    <xf numFmtId="3" fontId="10" fillId="0" borderId="20" xfId="61" applyNumberFormat="1" applyFont="1" applyFill="1" applyBorder="1" applyProtection="1">
      <alignment/>
      <protection/>
    </xf>
    <xf numFmtId="3" fontId="10" fillId="0" borderId="21" xfId="61" applyNumberFormat="1" applyFont="1" applyFill="1" applyBorder="1" applyProtection="1">
      <alignment/>
      <protection/>
    </xf>
    <xf numFmtId="3" fontId="10" fillId="0" borderId="22" xfId="61" applyNumberFormat="1" applyFont="1" applyFill="1" applyBorder="1" applyAlignment="1" applyProtection="1">
      <alignment horizontal="center" vertical="center"/>
      <protection/>
    </xf>
    <xf numFmtId="3" fontId="10" fillId="0" borderId="15" xfId="61" applyNumberFormat="1" applyFont="1" applyFill="1" applyBorder="1" applyAlignment="1" applyProtection="1">
      <alignment horizontal="centerContinuous" vertical="center"/>
      <protection/>
    </xf>
    <xf numFmtId="3" fontId="10" fillId="0" borderId="16" xfId="61" applyNumberFormat="1" applyFont="1" applyFill="1" applyBorder="1" applyAlignment="1" applyProtection="1">
      <alignment horizontal="centerContinuous" vertical="center"/>
      <protection/>
    </xf>
    <xf numFmtId="177" fontId="10" fillId="0" borderId="17" xfId="61" applyNumberFormat="1" applyFont="1" applyFill="1" applyBorder="1" applyAlignment="1" applyProtection="1">
      <alignment horizontal="right" vertical="center"/>
      <protection/>
    </xf>
    <xf numFmtId="177" fontId="10" fillId="0" borderId="16" xfId="61" applyNumberFormat="1" applyFont="1" applyFill="1" applyBorder="1" applyAlignment="1" applyProtection="1">
      <alignment horizontal="right" vertical="center"/>
      <protection/>
    </xf>
    <xf numFmtId="3" fontId="5" fillId="0" borderId="79" xfId="64" applyNumberFormat="1" applyFont="1" applyFill="1" applyBorder="1" applyAlignment="1" applyProtection="1">
      <alignment horizontal="centerContinuous" vertical="center"/>
      <protection/>
    </xf>
    <xf numFmtId="3" fontId="5" fillId="0" borderId="80" xfId="64" applyNumberFormat="1" applyFont="1" applyFill="1" applyBorder="1" applyAlignment="1" applyProtection="1">
      <alignment horizontal="centerContinuous" vertical="center"/>
      <protection/>
    </xf>
    <xf numFmtId="177" fontId="10" fillId="0" borderId="81" xfId="61" applyNumberFormat="1" applyFont="1" applyFill="1" applyBorder="1" applyAlignment="1" applyProtection="1">
      <alignment vertical="center"/>
      <protection/>
    </xf>
    <xf numFmtId="177" fontId="10" fillId="0" borderId="17" xfId="61" applyNumberFormat="1" applyFont="1" applyFill="1" applyBorder="1" applyAlignment="1" applyProtection="1">
      <alignment vertical="center"/>
      <protection/>
    </xf>
    <xf numFmtId="177" fontId="10" fillId="0" borderId="16" xfId="61" applyNumberFormat="1" applyFont="1" applyFill="1" applyBorder="1" applyAlignment="1" applyProtection="1">
      <alignment vertical="center"/>
      <protection/>
    </xf>
    <xf numFmtId="3" fontId="5" fillId="0" borderId="15" xfId="64" applyNumberFormat="1" applyFont="1" applyFill="1" applyBorder="1" applyAlignment="1" applyProtection="1">
      <alignment horizontal="centerContinuous" vertical="center"/>
      <protection/>
    </xf>
    <xf numFmtId="3" fontId="5" fillId="0" borderId="16" xfId="64" applyNumberFormat="1" applyFont="1" applyFill="1" applyBorder="1" applyAlignment="1" applyProtection="1">
      <alignment horizontal="centerContinuous" vertical="center"/>
      <protection/>
    </xf>
    <xf numFmtId="3" fontId="5" fillId="0" borderId="15" xfId="61" applyNumberFormat="1" applyFont="1" applyFill="1" applyBorder="1" applyAlignment="1" applyProtection="1">
      <alignment horizontal="centerContinuous" vertical="center"/>
      <protection/>
    </xf>
    <xf numFmtId="3" fontId="5" fillId="0" borderId="16" xfId="61" applyNumberFormat="1" applyFont="1" applyFill="1" applyBorder="1" applyAlignment="1" applyProtection="1">
      <alignment horizontal="right" vertical="center"/>
      <protection/>
    </xf>
    <xf numFmtId="3" fontId="5" fillId="0" borderId="29" xfId="61" applyNumberFormat="1" applyFont="1" applyFill="1" applyBorder="1" applyAlignment="1" applyProtection="1">
      <alignment horizontal="centerContinuous" vertical="center"/>
      <protection/>
    </xf>
    <xf numFmtId="3" fontId="5" fillId="0" borderId="27" xfId="61" applyNumberFormat="1" applyFont="1" applyFill="1" applyBorder="1" applyAlignment="1" applyProtection="1">
      <alignment horizontal="right" vertical="center"/>
      <protection/>
    </xf>
    <xf numFmtId="177" fontId="10" fillId="0" borderId="26" xfId="61" applyNumberFormat="1" applyFont="1" applyFill="1" applyBorder="1" applyAlignment="1" applyProtection="1">
      <alignment horizontal="right" vertical="center"/>
      <protection/>
    </xf>
    <xf numFmtId="177" fontId="10" fillId="0" borderId="26" xfId="61" applyNumberFormat="1" applyFont="1" applyFill="1" applyBorder="1" applyAlignment="1" applyProtection="1">
      <alignment vertical="center"/>
      <protection/>
    </xf>
    <xf numFmtId="3" fontId="5" fillId="0" borderId="29" xfId="64" applyNumberFormat="1" applyFont="1" applyFill="1" applyBorder="1" applyAlignment="1" applyProtection="1">
      <alignment horizontal="centerContinuous" vertical="center"/>
      <protection/>
    </xf>
    <xf numFmtId="3" fontId="5" fillId="0" borderId="27" xfId="64" applyNumberFormat="1" applyFont="1" applyFill="1" applyBorder="1" applyAlignment="1" applyProtection="1">
      <alignment horizontal="centerContinuous" vertical="center"/>
      <protection/>
    </xf>
    <xf numFmtId="177" fontId="10" fillId="0" borderId="27" xfId="61" applyNumberFormat="1" applyFont="1" applyFill="1" applyBorder="1" applyAlignment="1" applyProtection="1">
      <alignment vertical="center"/>
      <protection/>
    </xf>
    <xf numFmtId="3" fontId="5" fillId="0" borderId="15" xfId="61" applyNumberFormat="1" applyFont="1" applyFill="1" applyBorder="1" applyAlignment="1" applyProtection="1">
      <alignment horizontal="distributed" vertical="center"/>
      <protection/>
    </xf>
    <xf numFmtId="3" fontId="5" fillId="0" borderId="16" xfId="61" applyNumberFormat="1" applyFont="1" applyFill="1" applyBorder="1" applyAlignment="1" applyProtection="1">
      <alignment horizontal="centerContinuous" vertical="center"/>
      <protection/>
    </xf>
    <xf numFmtId="3" fontId="5" fillId="0" borderId="29" xfId="61" applyNumberFormat="1" applyFont="1" applyFill="1" applyBorder="1" applyAlignment="1" applyProtection="1">
      <alignment horizontal="distributed" vertical="center"/>
      <protection/>
    </xf>
    <xf numFmtId="3" fontId="5" fillId="0" borderId="27" xfId="61" applyNumberFormat="1" applyFont="1" applyFill="1" applyBorder="1" applyAlignment="1" applyProtection="1">
      <alignment horizontal="centerContinuous" vertical="center"/>
      <protection/>
    </xf>
    <xf numFmtId="3" fontId="5" fillId="0" borderId="0" xfId="64" applyNumberFormat="1" applyFont="1" applyFill="1" applyBorder="1" applyAlignment="1" applyProtection="1">
      <alignment horizontal="centerContinuous" vertical="center"/>
      <protection/>
    </xf>
    <xf numFmtId="178" fontId="26" fillId="0" borderId="17" xfId="61" applyNumberFormat="1" applyFill="1" applyBorder="1">
      <alignment/>
      <protection/>
    </xf>
    <xf numFmtId="177" fontId="10" fillId="0" borderId="15" xfId="61" applyNumberFormat="1" applyFont="1" applyFill="1" applyBorder="1" applyAlignment="1" applyProtection="1">
      <alignment vertical="center"/>
      <protection/>
    </xf>
    <xf numFmtId="178" fontId="26" fillId="0" borderId="26" xfId="61" applyNumberFormat="1" applyFill="1" applyBorder="1" quotePrefix="1">
      <alignment/>
      <protection/>
    </xf>
    <xf numFmtId="178" fontId="26" fillId="0" borderId="27" xfId="61" applyNumberFormat="1" applyFill="1" applyBorder="1" quotePrefix="1">
      <alignment/>
      <protection/>
    </xf>
    <xf numFmtId="3" fontId="5" fillId="0" borderId="15" xfId="64" applyNumberFormat="1" applyFont="1" applyFill="1" applyBorder="1" applyAlignment="1" applyProtection="1">
      <alignment horizontal="distributed" vertical="center"/>
      <protection/>
    </xf>
    <xf numFmtId="3" fontId="5" fillId="0" borderId="16" xfId="64" applyNumberFormat="1" applyFont="1" applyFill="1" applyBorder="1" applyAlignment="1" applyProtection="1">
      <alignment horizontal="distributed" vertical="center"/>
      <protection/>
    </xf>
    <xf numFmtId="3" fontId="5" fillId="0" borderId="18" xfId="64" applyNumberFormat="1" applyFont="1" applyFill="1" applyBorder="1" applyAlignment="1" applyProtection="1">
      <alignment horizontal="centerContinuous" vertical="center"/>
      <protection/>
    </xf>
    <xf numFmtId="3" fontId="5" fillId="0" borderId="20" xfId="64" applyNumberFormat="1" applyFont="1" applyFill="1" applyBorder="1" applyAlignment="1" applyProtection="1">
      <alignment horizontal="centerContinuous" vertical="center"/>
      <protection/>
    </xf>
    <xf numFmtId="177" fontId="10" fillId="0" borderId="21" xfId="61" applyNumberFormat="1" applyFont="1" applyFill="1" applyBorder="1" applyAlignment="1" applyProtection="1">
      <alignment vertical="center"/>
      <protection/>
    </xf>
    <xf numFmtId="177" fontId="10" fillId="0" borderId="20" xfId="61" applyNumberFormat="1" applyFont="1" applyFill="1" applyBorder="1" applyAlignment="1" applyProtection="1">
      <alignment vertical="center"/>
      <protection/>
    </xf>
    <xf numFmtId="177" fontId="10" fillId="0" borderId="0" xfId="61" applyNumberFormat="1" applyFont="1" applyFill="1" applyBorder="1" applyAlignment="1" applyProtection="1">
      <alignment vertical="center"/>
      <protection/>
    </xf>
    <xf numFmtId="3" fontId="14" fillId="0" borderId="0" xfId="61" applyNumberFormat="1" applyFont="1" applyFill="1" applyProtection="1">
      <alignment/>
      <protection/>
    </xf>
    <xf numFmtId="0" fontId="16" fillId="0" borderId="0" xfId="0" applyFont="1" applyFill="1" applyBorder="1" applyAlignment="1" applyProtection="1">
      <alignment horizontal="distributed"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78" xfId="0" applyFont="1" applyFill="1" applyBorder="1" applyAlignment="1" applyProtection="1">
      <alignment horizontal="center" vertical="center"/>
      <protection locked="0"/>
    </xf>
    <xf numFmtId="0" fontId="18" fillId="0" borderId="56" xfId="0" applyFont="1" applyFill="1" applyBorder="1" applyAlignment="1" applyProtection="1">
      <alignment horizontal="center" vertical="center"/>
      <protection locked="0"/>
    </xf>
    <xf numFmtId="0" fontId="18" fillId="0" borderId="5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18" fillId="0" borderId="3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82" xfId="0" applyFont="1" applyFill="1" applyBorder="1" applyAlignment="1" applyProtection="1">
      <alignment horizontal="center" vertical="center"/>
      <protection locked="0"/>
    </xf>
    <xf numFmtId="0" fontId="3" fillId="0" borderId="82" xfId="0" applyFont="1" applyFill="1" applyBorder="1" applyAlignment="1" applyProtection="1">
      <alignment horizontal="distributed" vertical="center"/>
      <protection locked="0"/>
    </xf>
    <xf numFmtId="0" fontId="3" fillId="0" borderId="52" xfId="0" applyFont="1" applyFill="1" applyBorder="1" applyAlignment="1" applyProtection="1">
      <alignment horizontal="distributed" vertical="center"/>
      <protection locked="0"/>
    </xf>
    <xf numFmtId="0" fontId="3" fillId="0" borderId="57" xfId="0" applyFont="1" applyFill="1" applyBorder="1" applyAlignment="1" applyProtection="1">
      <alignment horizontal="right" vertical="center"/>
      <protection locked="0"/>
    </xf>
    <xf numFmtId="0" fontId="3" fillId="0" borderId="26" xfId="0" applyFont="1" applyFill="1" applyBorder="1" applyAlignment="1" applyProtection="1">
      <alignment horizontal="right" vertical="center"/>
      <protection locked="0"/>
    </xf>
    <xf numFmtId="0" fontId="3" fillId="0" borderId="33" xfId="0" applyFont="1" applyFill="1" applyBorder="1" applyAlignment="1" applyProtection="1">
      <alignment horizontal="distributed" vertical="center"/>
      <protection locked="0"/>
    </xf>
    <xf numFmtId="0" fontId="3" fillId="0" borderId="35" xfId="0" applyFont="1" applyFill="1" applyBorder="1" applyAlignment="1" applyProtection="1">
      <alignment horizontal="distributed" vertical="center"/>
      <protection locked="0"/>
    </xf>
    <xf numFmtId="176" fontId="7" fillId="0" borderId="83" xfId="0" applyNumberFormat="1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right" vertical="center"/>
      <protection locked="0"/>
    </xf>
    <xf numFmtId="176" fontId="7" fillId="0" borderId="26" xfId="0" applyNumberFormat="1" applyFont="1" applyFill="1" applyBorder="1" applyAlignment="1" applyProtection="1">
      <alignment horizontal="center" vertical="center"/>
      <protection locked="0"/>
    </xf>
    <xf numFmtId="176" fontId="7" fillId="0" borderId="26" xfId="0" applyNumberFormat="1" applyFont="1" applyFill="1" applyBorder="1" applyAlignment="1" applyProtection="1">
      <alignment horizontal="distributed" vertical="center"/>
      <protection locked="0"/>
    </xf>
    <xf numFmtId="0" fontId="3" fillId="0" borderId="37" xfId="0" applyFont="1" applyFill="1" applyBorder="1" applyAlignment="1" applyProtection="1">
      <alignment horizontal="distributed" vertical="center"/>
      <protection locked="0"/>
    </xf>
    <xf numFmtId="0" fontId="0" fillId="0" borderId="42" xfId="0" applyFill="1" applyBorder="1" applyAlignment="1" applyProtection="1">
      <alignment horizontal="distributed" vertical="center"/>
      <protection locked="0"/>
    </xf>
    <xf numFmtId="176" fontId="7" fillId="0" borderId="84" xfId="0" applyNumberFormat="1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 applyProtection="1">
      <alignment horizontal="distributed" vertical="center"/>
      <protection locked="0"/>
    </xf>
    <xf numFmtId="176" fontId="7" fillId="0" borderId="26" xfId="0" applyNumberFormat="1" applyFont="1" applyFill="1" applyBorder="1" applyAlignment="1" applyProtection="1">
      <alignment vertical="center"/>
      <protection locked="0"/>
    </xf>
    <xf numFmtId="38" fontId="7" fillId="0" borderId="0" xfId="0" applyNumberFormat="1" applyFont="1" applyFill="1" applyBorder="1" applyAlignment="1" applyProtection="1">
      <alignment vertical="center"/>
      <protection locked="0"/>
    </xf>
    <xf numFmtId="0" fontId="3" fillId="0" borderId="42" xfId="0" applyFont="1" applyFill="1" applyBorder="1" applyAlignment="1" applyProtection="1">
      <alignment horizontal="distributed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distributed" vertical="center"/>
      <protection locked="0"/>
    </xf>
    <xf numFmtId="0" fontId="0" fillId="0" borderId="27" xfId="0" applyFill="1" applyBorder="1" applyAlignment="1" applyProtection="1">
      <alignment horizontal="distributed" vertical="center"/>
      <protection locked="0"/>
    </xf>
    <xf numFmtId="0" fontId="3" fillId="0" borderId="30" xfId="0" applyFont="1" applyFill="1" applyBorder="1" applyAlignment="1" applyProtection="1">
      <alignment horizontal="distributed" vertical="center"/>
      <protection locked="0"/>
    </xf>
    <xf numFmtId="0" fontId="3" fillId="0" borderId="31" xfId="0" applyFont="1" applyFill="1" applyBorder="1" applyAlignment="1" applyProtection="1">
      <alignment horizontal="right" vertical="center"/>
      <protection locked="0"/>
    </xf>
    <xf numFmtId="176" fontId="7" fillId="0" borderId="32" xfId="0" applyNumberFormat="1" applyFont="1" applyFill="1" applyBorder="1" applyAlignment="1" applyProtection="1">
      <alignment vertical="center"/>
      <protection locked="0"/>
    </xf>
    <xf numFmtId="176" fontId="7" fillId="0" borderId="32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distributed" vertical="center"/>
      <protection locked="0"/>
    </xf>
    <xf numFmtId="38" fontId="4" fillId="0" borderId="25" xfId="49" applyFont="1" applyFill="1" applyBorder="1" applyAlignment="1" applyProtection="1">
      <alignment vertical="center"/>
      <protection/>
    </xf>
    <xf numFmtId="38" fontId="4" fillId="0" borderId="24" xfId="49" applyFont="1" applyFill="1" applyBorder="1" applyAlignment="1" applyProtection="1">
      <alignment vertical="center"/>
      <protection/>
    </xf>
    <xf numFmtId="38" fontId="4" fillId="0" borderId="17" xfId="49" applyFont="1" applyFill="1" applyBorder="1" applyAlignment="1" applyProtection="1">
      <alignment vertical="center"/>
      <protection locked="0"/>
    </xf>
    <xf numFmtId="38" fontId="4" fillId="0" borderId="16" xfId="49" applyFont="1" applyFill="1" applyBorder="1" applyAlignment="1" applyProtection="1">
      <alignment vertical="center"/>
      <protection locked="0"/>
    </xf>
    <xf numFmtId="3" fontId="5" fillId="0" borderId="62" xfId="0" applyNumberFormat="1" applyFont="1" applyFill="1" applyBorder="1" applyAlignment="1" applyProtection="1">
      <alignment horizontal="distributed" vertical="center"/>
      <protection locked="0"/>
    </xf>
    <xf numFmtId="0" fontId="0" fillId="0" borderId="63" xfId="0" applyFill="1" applyBorder="1" applyAlignment="1" applyProtection="1">
      <alignment horizontal="distributed" vertical="center"/>
      <protection locked="0"/>
    </xf>
    <xf numFmtId="38" fontId="4" fillId="0" borderId="64" xfId="49" applyFont="1" applyFill="1" applyBorder="1" applyAlignment="1" applyProtection="1">
      <alignment vertical="center"/>
      <protection/>
    </xf>
    <xf numFmtId="38" fontId="4" fillId="0" borderId="63" xfId="49" applyFont="1" applyFill="1" applyBorder="1" applyAlignment="1" applyProtection="1">
      <alignment vertical="center"/>
      <protection/>
    </xf>
    <xf numFmtId="38" fontId="7" fillId="0" borderId="17" xfId="49" applyFont="1" applyFill="1" applyBorder="1" applyAlignment="1">
      <alignment/>
    </xf>
    <xf numFmtId="38" fontId="4" fillId="0" borderId="17" xfId="49" applyFont="1" applyFill="1" applyBorder="1" applyAlignment="1" applyProtection="1">
      <alignment vertical="center"/>
      <protection/>
    </xf>
    <xf numFmtId="38" fontId="5" fillId="0" borderId="17" xfId="49" applyFont="1" applyFill="1" applyBorder="1" applyAlignment="1" applyProtection="1">
      <alignment horizontal="right" vertical="center"/>
      <protection locked="0"/>
    </xf>
    <xf numFmtId="38" fontId="5" fillId="0" borderId="16" xfId="49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>
      <alignment/>
    </xf>
    <xf numFmtId="38" fontId="7" fillId="0" borderId="0" xfId="49" applyFont="1" applyFill="1" applyAlignment="1">
      <alignment/>
    </xf>
    <xf numFmtId="3" fontId="5" fillId="0" borderId="17" xfId="0" applyNumberFormat="1" applyFont="1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3" fontId="5" fillId="0" borderId="21" xfId="0" applyNumberFormat="1" applyFont="1" applyFill="1" applyBorder="1" applyAlignment="1" applyProtection="1">
      <alignment horizontal="distributed" vertical="center"/>
      <protection locked="0"/>
    </xf>
    <xf numFmtId="0" fontId="0" fillId="0" borderId="21" xfId="0" applyFill="1" applyBorder="1" applyAlignment="1" applyProtection="1">
      <alignment horizontal="distributed" vertical="center"/>
      <protection locked="0"/>
    </xf>
    <xf numFmtId="38" fontId="7" fillId="0" borderId="21" xfId="49" applyFont="1" applyFill="1" applyBorder="1" applyAlignment="1">
      <alignment/>
    </xf>
    <xf numFmtId="38" fontId="4" fillId="0" borderId="21" xfId="49" applyFont="1" applyFill="1" applyBorder="1" applyAlignment="1" applyProtection="1">
      <alignment vertical="center"/>
      <protection/>
    </xf>
    <xf numFmtId="3" fontId="2" fillId="0" borderId="0" xfId="67" applyNumberFormat="1" applyFont="1" applyFill="1" applyAlignment="1" applyProtection="1">
      <alignment horizontal="left" vertical="top"/>
      <protection locked="0"/>
    </xf>
    <xf numFmtId="3" fontId="4" fillId="0" borderId="0" xfId="67" applyNumberFormat="1" applyFont="1" applyFill="1" applyProtection="1">
      <alignment/>
      <protection locked="0"/>
    </xf>
    <xf numFmtId="3" fontId="5" fillId="0" borderId="0" xfId="67" applyNumberFormat="1" applyFont="1" applyFill="1" applyProtection="1">
      <alignment/>
      <protection locked="0"/>
    </xf>
    <xf numFmtId="0" fontId="5" fillId="0" borderId="11" xfId="66" applyNumberFormat="1" applyFont="1" applyFill="1" applyBorder="1" applyAlignment="1" applyProtection="1">
      <alignment horizontal="center" vertical="center"/>
      <protection locked="0"/>
    </xf>
    <xf numFmtId="0" fontId="5" fillId="0" borderId="12" xfId="66" applyNumberFormat="1" applyFont="1" applyFill="1" applyBorder="1" applyAlignment="1" applyProtection="1">
      <alignment horizontal="center" vertical="center"/>
      <protection locked="0"/>
    </xf>
    <xf numFmtId="3" fontId="5" fillId="0" borderId="13" xfId="66" applyNumberFormat="1" applyFont="1" applyFill="1" applyBorder="1" applyProtection="1">
      <alignment/>
      <protection locked="0"/>
    </xf>
    <xf numFmtId="3" fontId="5" fillId="0" borderId="11" xfId="66" applyNumberFormat="1" applyFont="1" applyFill="1" applyBorder="1" applyAlignment="1" applyProtection="1">
      <alignment horizontal="center" vertical="center"/>
      <protection locked="0"/>
    </xf>
    <xf numFmtId="3" fontId="5" fillId="0" borderId="14" xfId="66" applyNumberFormat="1" applyFont="1" applyFill="1" applyBorder="1" applyAlignment="1" applyProtection="1">
      <alignment horizontal="center" vertical="center"/>
      <protection locked="0"/>
    </xf>
    <xf numFmtId="3" fontId="3" fillId="0" borderId="0" xfId="66" applyNumberFormat="1" applyFill="1" applyBorder="1" applyProtection="1">
      <alignment/>
      <protection locked="0"/>
    </xf>
    <xf numFmtId="0" fontId="5" fillId="0" borderId="15" xfId="66" applyNumberFormat="1" applyFont="1" applyFill="1" applyBorder="1" applyAlignment="1" applyProtection="1">
      <alignment horizontal="center" vertical="center"/>
      <protection locked="0"/>
    </xf>
    <xf numFmtId="0" fontId="5" fillId="0" borderId="16" xfId="66" applyNumberFormat="1" applyFont="1" applyFill="1" applyBorder="1" applyAlignment="1" applyProtection="1">
      <alignment horizontal="center" vertical="center"/>
      <protection locked="0"/>
    </xf>
    <xf numFmtId="3" fontId="5" fillId="0" borderId="17" xfId="66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5" fillId="0" borderId="18" xfId="66" applyNumberFormat="1" applyFont="1" applyFill="1" applyBorder="1" applyAlignment="1" applyProtection="1">
      <alignment horizontal="center" vertical="center"/>
      <protection locked="0"/>
    </xf>
    <xf numFmtId="0" fontId="5" fillId="0" borderId="20" xfId="66" applyNumberFormat="1" applyFont="1" applyFill="1" applyBorder="1" applyAlignment="1" applyProtection="1">
      <alignment horizontal="center" vertical="center"/>
      <protection locked="0"/>
    </xf>
    <xf numFmtId="3" fontId="5" fillId="0" borderId="21" xfId="66" applyNumberFormat="1" applyFont="1" applyFill="1" applyBorder="1" applyProtection="1">
      <alignment/>
      <protection locked="0"/>
    </xf>
    <xf numFmtId="3" fontId="5" fillId="0" borderId="22" xfId="66" applyNumberFormat="1" applyFont="1" applyFill="1" applyBorder="1" applyAlignment="1" applyProtection="1">
      <alignment horizontal="center" vertical="center"/>
      <protection locked="0"/>
    </xf>
    <xf numFmtId="0" fontId="5" fillId="0" borderId="15" xfId="66" applyNumberFormat="1" applyFont="1" applyFill="1" applyBorder="1" applyAlignment="1" applyProtection="1">
      <alignment horizontal="centerContinuous" vertical="center"/>
      <protection locked="0"/>
    </xf>
    <xf numFmtId="3" fontId="5" fillId="0" borderId="16" xfId="66" applyNumberFormat="1" applyFont="1" applyFill="1" applyBorder="1" applyAlignment="1" applyProtection="1">
      <alignment horizontal="centerContinuous" vertical="center"/>
      <protection locked="0"/>
    </xf>
    <xf numFmtId="3" fontId="5" fillId="0" borderId="17" xfId="66" applyNumberFormat="1" applyFont="1" applyFill="1" applyBorder="1" applyAlignment="1" applyProtection="1">
      <alignment horizontal="right"/>
      <protection locked="0"/>
    </xf>
    <xf numFmtId="3" fontId="5" fillId="0" borderId="16" xfId="66" applyNumberFormat="1" applyFont="1" applyFill="1" applyBorder="1" applyAlignment="1" applyProtection="1">
      <alignment horizontal="right"/>
      <protection locked="0"/>
    </xf>
    <xf numFmtId="0" fontId="5" fillId="0" borderId="23" xfId="66" applyNumberFormat="1" applyFont="1" applyFill="1" applyBorder="1" applyAlignment="1" applyProtection="1">
      <alignment horizontal="distributed"/>
      <protection locked="0"/>
    </xf>
    <xf numFmtId="0" fontId="0" fillId="0" borderId="24" xfId="0" applyFill="1" applyBorder="1" applyAlignment="1" applyProtection="1">
      <alignment horizontal="distributed"/>
      <protection locked="0"/>
    </xf>
    <xf numFmtId="178" fontId="4" fillId="0" borderId="25" xfId="67" applyNumberFormat="1" applyFont="1" applyFill="1" applyBorder="1" applyAlignment="1" applyProtection="1">
      <alignment vertical="center"/>
      <protection/>
    </xf>
    <xf numFmtId="0" fontId="5" fillId="0" borderId="85" xfId="66" applyNumberFormat="1" applyFont="1" applyFill="1" applyBorder="1" applyAlignment="1" applyProtection="1">
      <alignment horizontal="distributed"/>
      <protection locked="0"/>
    </xf>
    <xf numFmtId="0" fontId="0" fillId="0" borderId="86" xfId="0" applyFill="1" applyBorder="1" applyAlignment="1" applyProtection="1">
      <alignment horizontal="distributed"/>
      <protection locked="0"/>
    </xf>
    <xf numFmtId="178" fontId="4" fillId="0" borderId="87" xfId="67" applyNumberFormat="1" applyFont="1" applyFill="1" applyBorder="1" applyProtection="1">
      <alignment/>
      <protection/>
    </xf>
    <xf numFmtId="3" fontId="5" fillId="0" borderId="15" xfId="67" applyNumberFormat="1" applyFont="1" applyFill="1" applyBorder="1" applyAlignment="1" applyProtection="1">
      <alignment horizontal="left"/>
      <protection locked="0"/>
    </xf>
    <xf numFmtId="3" fontId="5" fillId="0" borderId="16" xfId="66" applyNumberFormat="1" applyFont="1" applyFill="1" applyBorder="1" applyAlignment="1" applyProtection="1">
      <alignment horizontal="right" vertical="center"/>
      <protection locked="0"/>
    </xf>
    <xf numFmtId="178" fontId="4" fillId="0" borderId="17" xfId="67" applyNumberFormat="1" applyFont="1" applyFill="1" applyBorder="1" applyAlignment="1" applyProtection="1">
      <alignment vertical="center"/>
      <protection locked="0"/>
    </xf>
    <xf numFmtId="178" fontId="4" fillId="0" borderId="17" xfId="67" applyNumberFormat="1" applyFont="1" applyFill="1" applyBorder="1" applyAlignment="1" applyProtection="1">
      <alignment vertical="center"/>
      <protection/>
    </xf>
    <xf numFmtId="3" fontId="5" fillId="0" borderId="16" xfId="67" applyNumberFormat="1" applyFont="1" applyFill="1" applyBorder="1" applyAlignment="1" applyProtection="1">
      <alignment horizontal="right"/>
      <protection locked="0"/>
    </xf>
    <xf numFmtId="178" fontId="4" fillId="0" borderId="16" xfId="67" applyNumberFormat="1" applyFont="1" applyFill="1" applyBorder="1" applyAlignment="1" applyProtection="1">
      <alignment vertical="center"/>
      <protection locked="0"/>
    </xf>
    <xf numFmtId="3" fontId="3" fillId="0" borderId="0" xfId="67" applyNumberFormat="1" applyFill="1" applyProtection="1">
      <alignment/>
      <protection locked="0"/>
    </xf>
    <xf numFmtId="3" fontId="5" fillId="0" borderId="85" xfId="67" applyNumberFormat="1" applyFont="1" applyFill="1" applyBorder="1" applyAlignment="1" applyProtection="1">
      <alignment horizontal="distributed"/>
      <protection locked="0"/>
    </xf>
    <xf numFmtId="178" fontId="4" fillId="0" borderId="87" xfId="67" applyNumberFormat="1" applyFont="1" applyFill="1" applyBorder="1" applyAlignment="1" applyProtection="1">
      <alignment vertical="center"/>
      <protection/>
    </xf>
    <xf numFmtId="178" fontId="4" fillId="0" borderId="86" xfId="67" applyNumberFormat="1" applyFont="1" applyFill="1" applyBorder="1" applyAlignment="1" applyProtection="1">
      <alignment vertical="center"/>
      <protection/>
    </xf>
    <xf numFmtId="178" fontId="4" fillId="0" borderId="88" xfId="67" applyNumberFormat="1" applyFont="1" applyFill="1" applyBorder="1" applyAlignment="1" applyProtection="1">
      <alignment vertical="center"/>
      <protection/>
    </xf>
    <xf numFmtId="3" fontId="5" fillId="0" borderId="89" xfId="67" applyNumberFormat="1" applyFont="1" applyFill="1" applyBorder="1" applyAlignment="1" applyProtection="1">
      <alignment horizontal="distributed"/>
      <protection locked="0"/>
    </xf>
    <xf numFmtId="0" fontId="0" fillId="0" borderId="90" xfId="0" applyFill="1" applyBorder="1" applyAlignment="1" applyProtection="1">
      <alignment horizontal="distributed"/>
      <protection locked="0"/>
    </xf>
    <xf numFmtId="3" fontId="5" fillId="0" borderId="15" xfId="67" applyNumberFormat="1" applyFont="1" applyFill="1" applyBorder="1" applyAlignment="1" applyProtection="1">
      <alignment horizontal="distributed"/>
      <protection locked="0"/>
    </xf>
    <xf numFmtId="0" fontId="0" fillId="0" borderId="16" xfId="0" applyFill="1" applyBorder="1" applyAlignment="1" applyProtection="1">
      <alignment horizontal="distributed"/>
      <protection locked="0"/>
    </xf>
    <xf numFmtId="3" fontId="5" fillId="0" borderId="91" xfId="67" applyNumberFormat="1" applyFont="1" applyFill="1" applyBorder="1" applyAlignment="1" applyProtection="1">
      <alignment horizontal="left"/>
      <protection locked="0"/>
    </xf>
    <xf numFmtId="3" fontId="5" fillId="0" borderId="92" xfId="67" applyNumberFormat="1" applyFont="1" applyFill="1" applyBorder="1" applyAlignment="1" applyProtection="1">
      <alignment horizontal="right"/>
      <protection locked="0"/>
    </xf>
    <xf numFmtId="178" fontId="4" fillId="0" borderId="88" xfId="67" applyNumberFormat="1" applyFont="1" applyFill="1" applyBorder="1" applyAlignment="1" applyProtection="1">
      <alignment vertical="center"/>
      <protection locked="0"/>
    </xf>
    <xf numFmtId="178" fontId="4" fillId="0" borderId="92" xfId="67" applyNumberFormat="1" applyFont="1" applyFill="1" applyBorder="1" applyAlignment="1" applyProtection="1">
      <alignment vertical="center"/>
      <protection locked="0"/>
    </xf>
    <xf numFmtId="178" fontId="4" fillId="0" borderId="17" xfId="67" applyNumberFormat="1" applyFont="1" applyFill="1" applyBorder="1" applyAlignment="1" applyProtection="1">
      <alignment horizontal="right"/>
      <protection locked="0"/>
    </xf>
    <xf numFmtId="178" fontId="4" fillId="0" borderId="16" xfId="67" applyNumberFormat="1" applyFont="1" applyFill="1" applyBorder="1" applyAlignment="1" applyProtection="1">
      <alignment horizontal="right"/>
      <protection locked="0"/>
    </xf>
    <xf numFmtId="3" fontId="5" fillId="0" borderId="15" xfId="67" applyNumberFormat="1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3" fontId="4" fillId="0" borderId="15" xfId="67" applyNumberFormat="1" applyFont="1" applyFill="1" applyBorder="1" applyProtection="1">
      <alignment/>
      <protection locked="0"/>
    </xf>
    <xf numFmtId="3" fontId="5" fillId="0" borderId="15" xfId="67" applyNumberFormat="1" applyFont="1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178" fontId="3" fillId="0" borderId="0" xfId="67" applyNumberFormat="1" applyFill="1" applyProtection="1">
      <alignment/>
      <protection locked="0"/>
    </xf>
    <xf numFmtId="3" fontId="5" fillId="0" borderId="18" xfId="67" applyNumberFormat="1" applyFont="1" applyFill="1" applyBorder="1" applyAlignment="1" applyProtection="1">
      <alignment horizontal="distributed"/>
      <protection locked="0"/>
    </xf>
    <xf numFmtId="0" fontId="0" fillId="0" borderId="20" xfId="0" applyFill="1" applyBorder="1" applyAlignment="1" applyProtection="1">
      <alignment horizontal="distributed"/>
      <protection locked="0"/>
    </xf>
    <xf numFmtId="178" fontId="4" fillId="0" borderId="21" xfId="67" applyNumberFormat="1" applyFont="1" applyFill="1" applyBorder="1" applyAlignment="1" applyProtection="1">
      <alignment horizontal="right"/>
      <protection locked="0"/>
    </xf>
    <xf numFmtId="178" fontId="4" fillId="0" borderId="45" xfId="67" applyNumberFormat="1" applyFont="1" applyFill="1" applyBorder="1" applyAlignment="1" applyProtection="1">
      <alignment vertical="center"/>
      <protection/>
    </xf>
    <xf numFmtId="178" fontId="4" fillId="0" borderId="20" xfId="67" applyNumberFormat="1" applyFont="1" applyFill="1" applyBorder="1" applyAlignment="1" applyProtection="1">
      <alignment horizontal="right"/>
      <protection locked="0"/>
    </xf>
    <xf numFmtId="3" fontId="2" fillId="0" borderId="0" xfId="68" applyNumberFormat="1" applyFont="1" applyFill="1" applyAlignment="1" applyProtection="1">
      <alignment horizontal="left" vertical="top"/>
      <protection locked="0"/>
    </xf>
    <xf numFmtId="3" fontId="4" fillId="0" borderId="0" xfId="68" applyNumberFormat="1" applyFont="1" applyFill="1" applyProtection="1">
      <alignment/>
      <protection locked="0"/>
    </xf>
    <xf numFmtId="3" fontId="5" fillId="0" borderId="0" xfId="68" applyNumberFormat="1" applyFont="1" applyFill="1" applyProtection="1">
      <alignment/>
      <protection locked="0"/>
    </xf>
    <xf numFmtId="3" fontId="5" fillId="0" borderId="11" xfId="68" applyNumberFormat="1" applyFont="1" applyFill="1" applyBorder="1" applyProtection="1">
      <alignment/>
      <protection locked="0"/>
    </xf>
    <xf numFmtId="3" fontId="5" fillId="0" borderId="12" xfId="68" applyNumberFormat="1" applyFont="1" applyFill="1" applyBorder="1" applyProtection="1">
      <alignment/>
      <protection locked="0"/>
    </xf>
    <xf numFmtId="3" fontId="5" fillId="0" borderId="13" xfId="68" applyNumberFormat="1" applyFont="1" applyFill="1" applyBorder="1" applyProtection="1">
      <alignment/>
      <protection locked="0"/>
    </xf>
    <xf numFmtId="3" fontId="5" fillId="0" borderId="11" xfId="68" applyNumberFormat="1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3" fontId="3" fillId="0" borderId="0" xfId="68" applyNumberFormat="1" applyFill="1" applyProtection="1">
      <alignment/>
      <protection locked="0"/>
    </xf>
    <xf numFmtId="3" fontId="5" fillId="0" borderId="15" xfId="68" applyNumberFormat="1" applyFont="1" applyFill="1" applyBorder="1" applyAlignment="1" applyProtection="1">
      <alignment horizontal="centerContinuous"/>
      <protection locked="0"/>
    </xf>
    <xf numFmtId="3" fontId="5" fillId="0" borderId="16" xfId="68" applyNumberFormat="1" applyFont="1" applyFill="1" applyBorder="1" applyAlignment="1" applyProtection="1">
      <alignment horizontal="centerContinuous"/>
      <protection locked="0"/>
    </xf>
    <xf numFmtId="3" fontId="5" fillId="0" borderId="17" xfId="68" applyNumberFormat="1" applyFont="1" applyFill="1" applyBorder="1" applyAlignment="1" applyProtection="1">
      <alignment horizontal="center"/>
      <protection locked="0"/>
    </xf>
    <xf numFmtId="3" fontId="5" fillId="0" borderId="18" xfId="68" applyNumberFormat="1" applyFont="1" applyFill="1" applyBorder="1" applyProtection="1">
      <alignment/>
      <protection locked="0"/>
    </xf>
    <xf numFmtId="3" fontId="5" fillId="0" borderId="20" xfId="68" applyNumberFormat="1" applyFont="1" applyFill="1" applyBorder="1" applyProtection="1">
      <alignment/>
      <protection locked="0"/>
    </xf>
    <xf numFmtId="3" fontId="5" fillId="0" borderId="21" xfId="68" applyNumberFormat="1" applyFont="1" applyFill="1" applyBorder="1" applyProtection="1">
      <alignment/>
      <protection locked="0"/>
    </xf>
    <xf numFmtId="3" fontId="5" fillId="0" borderId="22" xfId="68" applyNumberFormat="1" applyFont="1" applyFill="1" applyBorder="1" applyAlignment="1" applyProtection="1">
      <alignment horizontal="center" vertical="center"/>
      <protection locked="0"/>
    </xf>
    <xf numFmtId="3" fontId="5" fillId="0" borderId="15" xfId="68" applyNumberFormat="1" applyFont="1" applyFill="1" applyBorder="1" applyAlignment="1" applyProtection="1">
      <alignment horizontal="centerContinuous" vertical="center"/>
      <protection locked="0"/>
    </xf>
    <xf numFmtId="3" fontId="5" fillId="0" borderId="16" xfId="68" applyNumberFormat="1" applyFont="1" applyFill="1" applyBorder="1" applyAlignment="1" applyProtection="1">
      <alignment horizontal="centerContinuous" vertical="center"/>
      <protection locked="0"/>
    </xf>
    <xf numFmtId="3" fontId="5" fillId="0" borderId="17" xfId="68" applyNumberFormat="1" applyFont="1" applyFill="1" applyBorder="1" applyAlignment="1" applyProtection="1">
      <alignment horizontal="right"/>
      <protection locked="0"/>
    </xf>
    <xf numFmtId="3" fontId="5" fillId="0" borderId="16" xfId="68" applyNumberFormat="1" applyFont="1" applyFill="1" applyBorder="1" applyAlignment="1" applyProtection="1">
      <alignment horizontal="right"/>
      <protection locked="0"/>
    </xf>
    <xf numFmtId="3" fontId="5" fillId="0" borderId="23" xfId="68" applyNumberFormat="1" applyFont="1" applyFill="1" applyBorder="1" applyAlignment="1" applyProtection="1">
      <alignment horizontal="distributed"/>
      <protection locked="0"/>
    </xf>
    <xf numFmtId="178" fontId="4" fillId="0" borderId="25" xfId="68" applyNumberFormat="1" applyFont="1" applyFill="1" applyBorder="1" applyAlignment="1" applyProtection="1">
      <alignment vertical="center"/>
      <protection/>
    </xf>
    <xf numFmtId="178" fontId="4" fillId="0" borderId="24" xfId="68" applyNumberFormat="1" applyFont="1" applyFill="1" applyBorder="1" applyAlignment="1" applyProtection="1">
      <alignment vertical="center"/>
      <protection/>
    </xf>
    <xf numFmtId="178" fontId="4" fillId="0" borderId="17" xfId="68" applyNumberFormat="1" applyFont="1" applyFill="1" applyBorder="1" applyAlignment="1" applyProtection="1">
      <alignment vertical="center"/>
      <protection locked="0"/>
    </xf>
    <xf numFmtId="178" fontId="4" fillId="0" borderId="16" xfId="68" applyNumberFormat="1" applyFont="1" applyFill="1" applyBorder="1" applyAlignment="1" applyProtection="1">
      <alignment vertical="center"/>
      <protection locked="0"/>
    </xf>
    <xf numFmtId="3" fontId="5" fillId="0" borderId="15" xfId="68" applyNumberFormat="1" applyFont="1" applyFill="1" applyBorder="1" applyAlignment="1" applyProtection="1">
      <alignment horizontal="distributed"/>
      <protection locked="0"/>
    </xf>
    <xf numFmtId="178" fontId="4" fillId="0" borderId="17" xfId="68" applyNumberFormat="1" applyFont="1" applyFill="1" applyBorder="1" applyAlignment="1" applyProtection="1">
      <alignment vertical="center"/>
      <protection/>
    </xf>
    <xf numFmtId="3" fontId="5" fillId="0" borderId="15" xfId="68" applyNumberFormat="1" applyFont="1" applyFill="1" applyBorder="1" applyAlignment="1" applyProtection="1">
      <alignment horizontal="distributed"/>
      <protection locked="0"/>
    </xf>
    <xf numFmtId="178" fontId="4" fillId="0" borderId="17" xfId="68" applyNumberFormat="1" applyFont="1" applyFill="1" applyBorder="1" applyAlignment="1" applyProtection="1">
      <alignment horizontal="right"/>
      <protection locked="0"/>
    </xf>
    <xf numFmtId="178" fontId="4" fillId="0" borderId="17" xfId="68" applyNumberFormat="1" applyFont="1" applyFill="1" applyBorder="1" applyProtection="1">
      <alignment/>
      <protection/>
    </xf>
    <xf numFmtId="178" fontId="4" fillId="0" borderId="16" xfId="68" applyNumberFormat="1" applyFont="1" applyFill="1" applyBorder="1" applyAlignment="1" applyProtection="1">
      <alignment horizontal="right"/>
      <protection locked="0"/>
    </xf>
    <xf numFmtId="3" fontId="5" fillId="0" borderId="46" xfId="68" applyNumberFormat="1" applyFont="1" applyFill="1" applyBorder="1" applyAlignment="1" applyProtection="1">
      <alignment horizontal="distributed"/>
      <protection locked="0"/>
    </xf>
    <xf numFmtId="0" fontId="0" fillId="0" borderId="47" xfId="0" applyFill="1" applyBorder="1" applyAlignment="1" applyProtection="1">
      <alignment horizontal="distributed"/>
      <protection locked="0"/>
    </xf>
    <xf numFmtId="178" fontId="4" fillId="0" borderId="45" xfId="68" applyNumberFormat="1" applyFont="1" applyFill="1" applyBorder="1" applyAlignment="1" applyProtection="1">
      <alignment horizontal="right"/>
      <protection locked="0"/>
    </xf>
    <xf numFmtId="178" fontId="4" fillId="0" borderId="45" xfId="68" applyNumberFormat="1" applyFont="1" applyFill="1" applyBorder="1" applyProtection="1">
      <alignment/>
      <protection/>
    </xf>
    <xf numFmtId="178" fontId="4" fillId="0" borderId="47" xfId="68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distributed" vertical="distributed"/>
      <protection locked="0"/>
    </xf>
    <xf numFmtId="178" fontId="14" fillId="0" borderId="0" xfId="0" applyNumberFormat="1" applyFont="1" applyFill="1" applyBorder="1" applyAlignment="1" applyProtection="1">
      <alignment/>
      <protection locked="0"/>
    </xf>
    <xf numFmtId="176" fontId="14" fillId="0" borderId="0" xfId="0" applyNumberFormat="1" applyFont="1" applyFill="1" applyBorder="1" applyAlignment="1" applyProtection="1">
      <alignment/>
      <protection locked="0"/>
    </xf>
    <xf numFmtId="0" fontId="14" fillId="0" borderId="52" xfId="0" applyFont="1" applyFill="1" applyBorder="1" applyAlignment="1" applyProtection="1">
      <alignment horizontal="center" vertical="center"/>
      <protection locked="0"/>
    </xf>
    <xf numFmtId="0" fontId="14" fillId="0" borderId="57" xfId="0" applyFont="1" applyFill="1" applyBorder="1" applyAlignment="1" applyProtection="1">
      <alignment horizontal="center" vertical="center"/>
      <protection locked="0"/>
    </xf>
    <xf numFmtId="178" fontId="14" fillId="0" borderId="82" xfId="0" applyNumberFormat="1" applyFont="1" applyFill="1" applyBorder="1" applyAlignment="1" applyProtection="1">
      <alignment horizontal="center" vertical="center"/>
      <protection locked="0"/>
    </xf>
    <xf numFmtId="176" fontId="14" fillId="0" borderId="52" xfId="0" applyNumberFormat="1" applyFont="1" applyFill="1" applyBorder="1" applyAlignment="1" applyProtection="1">
      <alignment horizontal="center" vertical="center"/>
      <protection locked="0"/>
    </xf>
    <xf numFmtId="176" fontId="14" fillId="0" borderId="56" xfId="0" applyNumberFormat="1" applyFont="1" applyFill="1" applyBorder="1" applyAlignment="1" applyProtection="1">
      <alignment horizontal="center" vertical="center"/>
      <protection locked="0"/>
    </xf>
    <xf numFmtId="176" fontId="14" fillId="0" borderId="57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176" fontId="14" fillId="0" borderId="30" xfId="0" applyNumberFormat="1" applyFont="1" applyFill="1" applyBorder="1" applyAlignment="1" applyProtection="1">
      <alignment horizontal="center" vertical="center"/>
      <protection locked="0"/>
    </xf>
    <xf numFmtId="176" fontId="14" fillId="0" borderId="10" xfId="0" applyNumberFormat="1" applyFont="1" applyFill="1" applyBorder="1" applyAlignment="1" applyProtection="1">
      <alignment horizontal="center" vertical="center"/>
      <protection locked="0"/>
    </xf>
    <xf numFmtId="176" fontId="14" fillId="0" borderId="31" xfId="0" applyNumberFormat="1" applyFon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178" fontId="14" fillId="0" borderId="82" xfId="0" applyNumberFormat="1" applyFont="1" applyFill="1" applyBorder="1" applyAlignment="1" applyProtection="1">
      <alignment horizontal="center" vertical="center"/>
      <protection locked="0"/>
    </xf>
    <xf numFmtId="176" fontId="14" fillId="0" borderId="82" xfId="0" applyNumberFormat="1" applyFont="1" applyFill="1" applyBorder="1" applyAlignment="1" applyProtection="1">
      <alignment horizontal="center" vertical="center"/>
      <protection locked="0"/>
    </xf>
    <xf numFmtId="178" fontId="14" fillId="0" borderId="78" xfId="0" applyNumberFormat="1" applyFont="1" applyFill="1" applyBorder="1" applyAlignment="1" applyProtection="1">
      <alignment horizontal="right" vertical="center"/>
      <protection locked="0"/>
    </xf>
    <xf numFmtId="176" fontId="14" fillId="0" borderId="78" xfId="0" applyNumberFormat="1" applyFont="1" applyFill="1" applyBorder="1" applyAlignment="1" applyProtection="1">
      <alignment horizontal="right" vertical="center"/>
      <protection locked="0"/>
    </xf>
    <xf numFmtId="0" fontId="14" fillId="0" borderId="33" xfId="0" applyFont="1" applyFill="1" applyBorder="1" applyAlignment="1" applyProtection="1">
      <alignment horizontal="distributed"/>
      <protection locked="0"/>
    </xf>
    <xf numFmtId="0" fontId="14" fillId="0" borderId="35" xfId="0" applyFont="1" applyFill="1" applyBorder="1" applyAlignment="1" applyProtection="1">
      <alignment horizontal="distributed"/>
      <protection locked="0"/>
    </xf>
    <xf numFmtId="178" fontId="7" fillId="0" borderId="83" xfId="0" applyNumberFormat="1" applyFont="1" applyFill="1" applyBorder="1" applyAlignment="1" applyProtection="1">
      <alignment/>
      <protection/>
    </xf>
    <xf numFmtId="176" fontId="7" fillId="0" borderId="83" xfId="0" applyNumberFormat="1" applyFont="1" applyFill="1" applyBorder="1" applyAlignment="1" applyProtection="1">
      <alignment/>
      <protection/>
    </xf>
    <xf numFmtId="0" fontId="14" fillId="0" borderId="29" xfId="0" applyFont="1" applyFill="1" applyBorder="1" applyAlignment="1" applyProtection="1">
      <alignment horizontal="center"/>
      <protection locked="0"/>
    </xf>
    <xf numFmtId="0" fontId="14" fillId="0" borderId="27" xfId="0" applyFont="1" applyFill="1" applyBorder="1" applyAlignment="1" applyProtection="1">
      <alignment horizontal="center"/>
      <protection locked="0"/>
    </xf>
    <xf numFmtId="178" fontId="7" fillId="0" borderId="26" xfId="0" applyNumberFormat="1" applyFont="1" applyFill="1" applyBorder="1" applyAlignment="1" applyProtection="1">
      <alignment/>
      <protection locked="0"/>
    </xf>
    <xf numFmtId="176" fontId="7" fillId="0" borderId="26" xfId="0" applyNumberFormat="1" applyFont="1" applyFill="1" applyBorder="1" applyAlignment="1" applyProtection="1">
      <alignment/>
      <protection locked="0"/>
    </xf>
    <xf numFmtId="0" fontId="14" fillId="0" borderId="68" xfId="0" applyFont="1" applyFill="1" applyBorder="1" applyAlignment="1" applyProtection="1">
      <alignment horizontal="distributed"/>
      <protection locked="0"/>
    </xf>
    <xf numFmtId="0" fontId="14" fillId="0" borderId="93" xfId="0" applyFont="1" applyFill="1" applyBorder="1" applyAlignment="1" applyProtection="1">
      <alignment horizontal="distributed"/>
      <protection locked="0"/>
    </xf>
    <xf numFmtId="178" fontId="7" fillId="0" borderId="94" xfId="0" applyNumberFormat="1" applyFont="1" applyFill="1" applyBorder="1" applyAlignment="1" applyProtection="1">
      <alignment/>
      <protection/>
    </xf>
    <xf numFmtId="176" fontId="7" fillId="0" borderId="94" xfId="0" applyNumberFormat="1" applyFont="1" applyFill="1" applyBorder="1" applyAlignment="1" applyProtection="1">
      <alignment/>
      <protection/>
    </xf>
    <xf numFmtId="0" fontId="14" fillId="0" borderId="95" xfId="0" applyFont="1" applyFill="1" applyBorder="1" applyAlignment="1" applyProtection="1">
      <alignment horizontal="distributed"/>
      <protection locked="0"/>
    </xf>
    <xf numFmtId="0" fontId="14" fillId="0" borderId="96" xfId="0" applyFont="1" applyFill="1" applyBorder="1" applyAlignment="1" applyProtection="1">
      <alignment horizontal="distributed"/>
      <protection locked="0"/>
    </xf>
    <xf numFmtId="178" fontId="7" fillId="0" borderId="26" xfId="0" applyNumberFormat="1" applyFont="1" applyFill="1" applyBorder="1" applyAlignment="1" applyProtection="1">
      <alignment/>
      <protection/>
    </xf>
    <xf numFmtId="0" fontId="14" fillId="0" borderId="29" xfId="0" applyFont="1" applyFill="1" applyBorder="1" applyAlignment="1" applyProtection="1">
      <alignment horizontal="distributed"/>
      <protection locked="0"/>
    </xf>
    <xf numFmtId="0" fontId="14" fillId="0" borderId="27" xfId="0" applyFont="1" applyFill="1" applyBorder="1" applyAlignment="1" applyProtection="1">
      <alignment horizontal="right"/>
      <protection locked="0"/>
    </xf>
    <xf numFmtId="0" fontId="14" fillId="0" borderId="29" xfId="0" applyFont="1" applyFill="1" applyBorder="1" applyAlignment="1" applyProtection="1">
      <alignment horizontal="distributed"/>
      <protection locked="0"/>
    </xf>
    <xf numFmtId="0" fontId="14" fillId="0" borderId="27" xfId="0" applyFont="1" applyFill="1" applyBorder="1" applyAlignment="1" applyProtection="1">
      <alignment horizontal="distributed"/>
      <protection locked="0"/>
    </xf>
    <xf numFmtId="0" fontId="14" fillId="0" borderId="27" xfId="0" applyFont="1" applyFill="1" applyBorder="1" applyAlignment="1" applyProtection="1">
      <alignment horizontal="distributed"/>
      <protection locked="0"/>
    </xf>
    <xf numFmtId="0" fontId="14" fillId="0" borderId="30" xfId="0" applyFont="1" applyFill="1" applyBorder="1" applyAlignment="1" applyProtection="1">
      <alignment horizontal="distributed"/>
      <protection locked="0"/>
    </xf>
    <xf numFmtId="0" fontId="14" fillId="0" borderId="31" xfId="0" applyFont="1" applyFill="1" applyBorder="1" applyAlignment="1" applyProtection="1">
      <alignment horizontal="distributed"/>
      <protection locked="0"/>
    </xf>
    <xf numFmtId="178" fontId="7" fillId="0" borderId="32" xfId="0" applyNumberFormat="1" applyFont="1" applyFill="1" applyBorder="1" applyAlignment="1" applyProtection="1">
      <alignment/>
      <protection/>
    </xf>
    <xf numFmtId="176" fontId="7" fillId="0" borderId="32" xfId="0" applyNumberFormat="1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distributed"/>
      <protection locked="0"/>
    </xf>
    <xf numFmtId="3" fontId="8" fillId="0" borderId="0" xfId="0" applyNumberFormat="1" applyFont="1" applyFill="1" applyAlignment="1" applyProtection="1">
      <alignment horizontal="distributed" vertical="top"/>
      <protection/>
    </xf>
    <xf numFmtId="3" fontId="9" fillId="0" borderId="0" xfId="0" applyNumberFormat="1" applyFont="1" applyFill="1" applyAlignment="1" applyProtection="1">
      <alignment/>
      <protection/>
    </xf>
    <xf numFmtId="3" fontId="10" fillId="0" borderId="11" xfId="0" applyNumberFormat="1" applyFont="1" applyFill="1" applyBorder="1" applyAlignment="1" applyProtection="1">
      <alignment horizontal="center" vertical="center"/>
      <protection/>
    </xf>
    <xf numFmtId="3" fontId="10" fillId="0" borderId="12" xfId="0" applyNumberFormat="1" applyFont="1" applyFill="1" applyBorder="1" applyAlignment="1" applyProtection="1">
      <alignment horizontal="center" vertical="center"/>
      <protection/>
    </xf>
    <xf numFmtId="3" fontId="10" fillId="0" borderId="13" xfId="0" applyNumberFormat="1" applyFont="1" applyFill="1" applyBorder="1" applyAlignment="1" applyProtection="1">
      <alignment horizontal="center" vertical="center"/>
      <protection/>
    </xf>
    <xf numFmtId="3" fontId="1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3" fontId="0" fillId="0" borderId="0" xfId="0" applyNumberFormat="1" applyFill="1" applyAlignment="1" applyProtection="1">
      <alignment horizontal="left"/>
      <protection/>
    </xf>
    <xf numFmtId="3" fontId="0" fillId="0" borderId="0" xfId="0" applyNumberFormat="1" applyFill="1" applyAlignment="1" applyProtection="1">
      <alignment/>
      <protection locked="0"/>
    </xf>
    <xf numFmtId="3" fontId="10" fillId="0" borderId="15" xfId="0" applyNumberFormat="1" applyFont="1" applyFill="1" applyBorder="1" applyAlignment="1" applyProtection="1">
      <alignment horizontal="center" vertical="center"/>
      <protection/>
    </xf>
    <xf numFmtId="3" fontId="10" fillId="0" borderId="16" xfId="0" applyNumberFormat="1" applyFont="1" applyFill="1" applyBorder="1" applyAlignment="1" applyProtection="1">
      <alignment horizontal="center" vertical="center"/>
      <protection/>
    </xf>
    <xf numFmtId="3" fontId="1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3" fontId="10" fillId="0" borderId="18" xfId="0" applyNumberFormat="1" applyFont="1" applyFill="1" applyBorder="1" applyAlignment="1" applyProtection="1">
      <alignment horizontal="center" vertical="center"/>
      <protection/>
    </xf>
    <xf numFmtId="3" fontId="10" fillId="0" borderId="20" xfId="0" applyNumberFormat="1" applyFont="1" applyFill="1" applyBorder="1" applyAlignment="1" applyProtection="1">
      <alignment horizontal="center" vertical="center"/>
      <protection/>
    </xf>
    <xf numFmtId="3" fontId="10" fillId="0" borderId="21" xfId="0" applyNumberFormat="1" applyFont="1" applyFill="1" applyBorder="1" applyAlignment="1" applyProtection="1">
      <alignment horizontal="center" vertical="center"/>
      <protection/>
    </xf>
    <xf numFmtId="3" fontId="10" fillId="0" borderId="22" xfId="0" applyNumberFormat="1" applyFont="1" applyFill="1" applyBorder="1" applyAlignment="1" applyProtection="1">
      <alignment horizontal="center" vertical="center"/>
      <protection/>
    </xf>
    <xf numFmtId="3" fontId="11" fillId="0" borderId="15" xfId="0" applyNumberFormat="1" applyFont="1" applyFill="1" applyBorder="1" applyAlignment="1" applyProtection="1">
      <alignment horizontal="distributed" vertical="center"/>
      <protection/>
    </xf>
    <xf numFmtId="3" fontId="11" fillId="0" borderId="16" xfId="0" applyNumberFormat="1" applyFont="1" applyFill="1" applyBorder="1" applyAlignment="1" applyProtection="1">
      <alignment horizontal="distributed" vertical="center"/>
      <protection/>
    </xf>
    <xf numFmtId="177" fontId="10" fillId="0" borderId="17" xfId="0" applyNumberFormat="1" applyFont="1" applyFill="1" applyBorder="1" applyAlignment="1" applyProtection="1">
      <alignment horizontal="right" vertical="center"/>
      <protection/>
    </xf>
    <xf numFmtId="177" fontId="10" fillId="0" borderId="16" xfId="0" applyNumberFormat="1" applyFont="1" applyFill="1" applyBorder="1" applyAlignment="1" applyProtection="1">
      <alignment horizontal="right" vertical="center"/>
      <protection/>
    </xf>
    <xf numFmtId="3" fontId="5" fillId="0" borderId="23" xfId="0" applyNumberFormat="1" applyFont="1" applyFill="1" applyBorder="1" applyAlignment="1" applyProtection="1">
      <alignment horizontal="distributed" vertical="center"/>
      <protection/>
    </xf>
    <xf numFmtId="3" fontId="5" fillId="0" borderId="24" xfId="0" applyNumberFormat="1" applyFont="1" applyFill="1" applyBorder="1" applyAlignment="1" applyProtection="1">
      <alignment horizontal="distributed" vertical="center"/>
      <protection/>
    </xf>
    <xf numFmtId="176" fontId="4" fillId="0" borderId="25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horizontal="centerContinuous" vertical="center"/>
      <protection/>
    </xf>
    <xf numFmtId="3" fontId="5" fillId="0" borderId="16" xfId="0" applyNumberFormat="1" applyFont="1" applyFill="1" applyBorder="1" applyAlignment="1" applyProtection="1">
      <alignment horizontal="centerContinuous" vertical="center"/>
      <protection/>
    </xf>
    <xf numFmtId="176" fontId="4" fillId="0" borderId="17" xfId="0" applyNumberFormat="1" applyFont="1" applyFill="1" applyBorder="1" applyAlignment="1" applyProtection="1">
      <alignment vertical="center"/>
      <protection/>
    </xf>
    <xf numFmtId="177" fontId="4" fillId="0" borderId="16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176" fontId="4" fillId="0" borderId="17" xfId="0" applyNumberFormat="1" applyFont="1" applyFill="1" applyBorder="1" applyAlignment="1" applyProtection="1">
      <alignment horizontal="right" vertical="center"/>
      <protection locked="0"/>
    </xf>
    <xf numFmtId="3" fontId="5" fillId="0" borderId="15" xfId="0" applyNumberFormat="1" applyFont="1" applyFill="1" applyBorder="1" applyAlignment="1" applyProtection="1">
      <alignment horizontal="distributed" vertical="center"/>
      <protection/>
    </xf>
    <xf numFmtId="3" fontId="5" fillId="0" borderId="16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ill="1" applyBorder="1" applyAlignment="1" applyProtection="1">
      <alignment horizontal="left"/>
      <protection/>
    </xf>
    <xf numFmtId="3" fontId="0" fillId="0" borderId="29" xfId="0" applyNumberFormat="1" applyFill="1" applyBorder="1" applyAlignment="1" applyProtection="1">
      <alignment horizontal="left"/>
      <protection/>
    </xf>
    <xf numFmtId="3" fontId="0" fillId="0" borderId="0" xfId="0" applyNumberFormat="1" applyFill="1" applyAlignment="1" applyProtection="1">
      <alignment horizontal="right"/>
      <protection/>
    </xf>
    <xf numFmtId="176" fontId="4" fillId="0" borderId="26" xfId="0" applyNumberFormat="1" applyFont="1" applyFill="1" applyBorder="1" applyAlignment="1" applyProtection="1">
      <alignment horizontal="right" vertical="center"/>
      <protection locked="0"/>
    </xf>
    <xf numFmtId="177" fontId="4" fillId="0" borderId="26" xfId="0" applyNumberFormat="1" applyFont="1" applyFill="1" applyBorder="1" applyAlignment="1" applyProtection="1">
      <alignment vertical="center"/>
      <protection/>
    </xf>
    <xf numFmtId="177" fontId="4" fillId="0" borderId="26" xfId="0" applyNumberFormat="1" applyFont="1" applyFill="1" applyBorder="1" applyAlignment="1" applyProtection="1">
      <alignment vertical="center"/>
      <protection locked="0"/>
    </xf>
    <xf numFmtId="3" fontId="5" fillId="0" borderId="18" xfId="0" applyNumberFormat="1" applyFont="1" applyFill="1" applyBorder="1" applyAlignment="1" applyProtection="1">
      <alignment horizontal="distributed" vertical="center"/>
      <protection/>
    </xf>
    <xf numFmtId="3" fontId="5" fillId="0" borderId="20" xfId="0" applyNumberFormat="1" applyFont="1" applyFill="1" applyBorder="1" applyAlignment="1" applyProtection="1">
      <alignment horizontal="right" vertical="center"/>
      <protection/>
    </xf>
    <xf numFmtId="176" fontId="4" fillId="0" borderId="32" xfId="0" applyNumberFormat="1" applyFont="1" applyFill="1" applyBorder="1" applyAlignment="1" applyProtection="1">
      <alignment horizontal="right" vertical="center"/>
      <protection locked="0"/>
    </xf>
    <xf numFmtId="177" fontId="4" fillId="0" borderId="32" xfId="0" applyNumberFormat="1" applyFont="1" applyFill="1" applyBorder="1" applyAlignment="1" applyProtection="1">
      <alignment vertical="center"/>
      <protection/>
    </xf>
    <xf numFmtId="177" fontId="4" fillId="0" borderId="32" xfId="0" applyNumberFormat="1" applyFont="1" applyFill="1" applyBorder="1" applyAlignment="1" applyProtection="1">
      <alignment horizontal="right" vertical="center"/>
      <protection locked="0"/>
    </xf>
    <xf numFmtId="3" fontId="12" fillId="0" borderId="0" xfId="0" applyNumberFormat="1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 horizontal="left"/>
      <protection locked="0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9相模原市" xfId="61"/>
    <cellStyle name="標準_210三浦市" xfId="62"/>
    <cellStyle name="標準_211秦野市" xfId="63"/>
    <cellStyle name="標準_H13相模原市町丁字別" xfId="64"/>
    <cellStyle name="標準_綾瀬町字" xfId="65"/>
    <cellStyle name="標準_横須町字" xfId="66"/>
    <cellStyle name="標準_小田町字" xfId="67"/>
    <cellStyle name="標準_藤沢町字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47625</xdr:rowOff>
    </xdr:from>
    <xdr:to>
      <xdr:col>3</xdr:col>
      <xdr:colOff>0</xdr:colOff>
      <xdr:row>3</xdr:row>
      <xdr:rowOff>123825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3019425" y="352425"/>
          <a:ext cx="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18288" rIns="36576" bIns="18288" anchor="ctr"/>
        <a:p>
          <a:pPr algn="dist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前月比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6"/>
  <sheetViews>
    <sheetView tabSelected="1" zoomScaleSheetLayoutView="75" zoomScalePageLayoutView="0" workbookViewId="0" topLeftCell="A1">
      <selection activeCell="A1" sqref="A1"/>
    </sheetView>
  </sheetViews>
  <sheetFormatPr defaultColWidth="8.25390625" defaultRowHeight="13.5"/>
  <cols>
    <col min="1" max="1" width="15.625" style="53" customWidth="1"/>
    <col min="2" max="2" width="9.625" style="14" customWidth="1"/>
    <col min="3" max="6" width="14.375" style="14" customWidth="1"/>
    <col min="7" max="16384" width="8.25390625" style="14" customWidth="1"/>
  </cols>
  <sheetData>
    <row r="1" spans="1:6" s="7" customFormat="1" ht="24">
      <c r="A1" s="1" t="s">
        <v>0</v>
      </c>
      <c r="B1" s="2"/>
      <c r="C1" s="3" t="s">
        <v>929</v>
      </c>
      <c r="D1" s="4"/>
      <c r="E1" s="5"/>
      <c r="F1" s="6"/>
    </row>
    <row r="2" spans="1:6" ht="15.75" customHeight="1">
      <c r="A2" s="8"/>
      <c r="B2" s="9"/>
      <c r="C2" s="10"/>
      <c r="D2" s="11" t="s">
        <v>1</v>
      </c>
      <c r="E2" s="12"/>
      <c r="F2" s="13"/>
    </row>
    <row r="3" spans="1:6" ht="15.75" customHeight="1">
      <c r="A3" s="15" t="s">
        <v>2</v>
      </c>
      <c r="B3" s="16"/>
      <c r="C3" s="17" t="s">
        <v>3</v>
      </c>
      <c r="D3" s="18"/>
      <c r="E3" s="19"/>
      <c r="F3" s="20"/>
    </row>
    <row r="4" spans="1:6" ht="15.75" customHeight="1">
      <c r="A4" s="21"/>
      <c r="B4" s="22"/>
      <c r="C4" s="23"/>
      <c r="D4" s="24" t="s">
        <v>4</v>
      </c>
      <c r="E4" s="24" t="s">
        <v>5</v>
      </c>
      <c r="F4" s="24" t="s">
        <v>6</v>
      </c>
    </row>
    <row r="5" spans="1:6" ht="14.25" customHeight="1">
      <c r="A5" s="25"/>
      <c r="B5" s="26"/>
      <c r="C5" s="27" t="s">
        <v>7</v>
      </c>
      <c r="D5" s="27" t="s">
        <v>8</v>
      </c>
      <c r="E5" s="27" t="s">
        <v>8</v>
      </c>
      <c r="F5" s="28" t="s">
        <v>8</v>
      </c>
    </row>
    <row r="6" spans="1:6" ht="13.5" customHeight="1">
      <c r="A6" s="29" t="s">
        <v>9</v>
      </c>
      <c r="B6" s="30"/>
      <c r="C6" s="31">
        <f>SUM(C8:C364)</f>
        <v>176205</v>
      </c>
      <c r="D6" s="31">
        <f>SUM(E6:F6)</f>
        <v>429404</v>
      </c>
      <c r="E6" s="31">
        <f>SUM(E8:E364)</f>
        <v>215444</v>
      </c>
      <c r="F6" s="31">
        <f>SUM(F8:F364)</f>
        <v>213960</v>
      </c>
    </row>
    <row r="7" spans="1:6" ht="13.5" customHeight="1">
      <c r="A7" s="25" t="s">
        <v>10</v>
      </c>
      <c r="B7" s="26"/>
      <c r="C7" s="32"/>
      <c r="D7" s="32"/>
      <c r="E7" s="32"/>
      <c r="F7" s="32"/>
    </row>
    <row r="8" spans="1:6" ht="13.5" customHeight="1">
      <c r="A8" s="33" t="s">
        <v>11</v>
      </c>
      <c r="B8" s="28" t="s">
        <v>12</v>
      </c>
      <c r="C8" s="34">
        <v>926</v>
      </c>
      <c r="D8" s="35">
        <f aca="true" t="shared" si="0" ref="D8:D71">SUM(E8:F8)</f>
        <v>2516</v>
      </c>
      <c r="E8" s="34">
        <v>1208</v>
      </c>
      <c r="F8" s="34">
        <v>1308</v>
      </c>
    </row>
    <row r="9" spans="1:6" ht="13.5" customHeight="1">
      <c r="A9" s="33" t="s">
        <v>11</v>
      </c>
      <c r="B9" s="28" t="s">
        <v>13</v>
      </c>
      <c r="C9" s="34">
        <v>379</v>
      </c>
      <c r="D9" s="35">
        <f t="shared" si="0"/>
        <v>829</v>
      </c>
      <c r="E9" s="34">
        <v>382</v>
      </c>
      <c r="F9" s="34">
        <v>447</v>
      </c>
    </row>
    <row r="10" spans="1:6" ht="13.5" customHeight="1">
      <c r="A10" s="33" t="s">
        <v>11</v>
      </c>
      <c r="B10" s="28" t="s">
        <v>14</v>
      </c>
      <c r="C10" s="34">
        <v>613</v>
      </c>
      <c r="D10" s="35">
        <f t="shared" si="0"/>
        <v>1489</v>
      </c>
      <c r="E10" s="34">
        <v>729</v>
      </c>
      <c r="F10" s="34">
        <v>760</v>
      </c>
    </row>
    <row r="11" spans="1:6" ht="13.5" customHeight="1">
      <c r="A11" s="33" t="s">
        <v>11</v>
      </c>
      <c r="B11" s="28" t="s">
        <v>15</v>
      </c>
      <c r="C11" s="34">
        <v>258</v>
      </c>
      <c r="D11" s="35">
        <f t="shared" si="0"/>
        <v>649</v>
      </c>
      <c r="E11" s="34">
        <v>325</v>
      </c>
      <c r="F11" s="34">
        <v>324</v>
      </c>
    </row>
    <row r="12" spans="1:6" ht="13.5" customHeight="1">
      <c r="A12" s="33" t="s">
        <v>11</v>
      </c>
      <c r="B12" s="28" t="s">
        <v>16</v>
      </c>
      <c r="C12" s="34">
        <v>402</v>
      </c>
      <c r="D12" s="35">
        <f t="shared" si="0"/>
        <v>948</v>
      </c>
      <c r="E12" s="34">
        <v>454</v>
      </c>
      <c r="F12" s="34">
        <v>494</v>
      </c>
    </row>
    <row r="13" spans="1:6" ht="13.5" customHeight="1">
      <c r="A13" s="33" t="s">
        <v>11</v>
      </c>
      <c r="B13" s="28" t="s">
        <v>17</v>
      </c>
      <c r="C13" s="34">
        <v>287</v>
      </c>
      <c r="D13" s="35">
        <f t="shared" si="0"/>
        <v>673</v>
      </c>
      <c r="E13" s="34">
        <v>309</v>
      </c>
      <c r="F13" s="34">
        <v>364</v>
      </c>
    </row>
    <row r="14" spans="1:6" ht="13.5" customHeight="1">
      <c r="A14" s="33" t="s">
        <v>18</v>
      </c>
      <c r="B14" s="28" t="s">
        <v>12</v>
      </c>
      <c r="C14" s="34">
        <v>152</v>
      </c>
      <c r="D14" s="35">
        <f t="shared" si="0"/>
        <v>277</v>
      </c>
      <c r="E14" s="34">
        <v>141</v>
      </c>
      <c r="F14" s="34">
        <v>136</v>
      </c>
    </row>
    <row r="15" spans="1:6" ht="13.5" customHeight="1">
      <c r="A15" s="33" t="s">
        <v>18</v>
      </c>
      <c r="B15" s="28" t="s">
        <v>13</v>
      </c>
      <c r="C15" s="34">
        <v>577</v>
      </c>
      <c r="D15" s="35">
        <f t="shared" si="0"/>
        <v>1079</v>
      </c>
      <c r="E15" s="34">
        <v>529</v>
      </c>
      <c r="F15" s="34">
        <v>550</v>
      </c>
    </row>
    <row r="16" spans="1:6" ht="13.5" customHeight="1">
      <c r="A16" s="33" t="s">
        <v>18</v>
      </c>
      <c r="B16" s="28" t="s">
        <v>14</v>
      </c>
      <c r="C16" s="34">
        <v>894</v>
      </c>
      <c r="D16" s="35">
        <f t="shared" si="0"/>
        <v>1865</v>
      </c>
      <c r="E16" s="34">
        <v>944</v>
      </c>
      <c r="F16" s="34">
        <v>921</v>
      </c>
    </row>
    <row r="17" spans="1:6" ht="13.5" customHeight="1">
      <c r="A17" s="33" t="s">
        <v>18</v>
      </c>
      <c r="B17" s="28" t="s">
        <v>15</v>
      </c>
      <c r="C17" s="34">
        <v>534</v>
      </c>
      <c r="D17" s="35">
        <f t="shared" si="0"/>
        <v>1116</v>
      </c>
      <c r="E17" s="34">
        <v>540</v>
      </c>
      <c r="F17" s="34">
        <v>576</v>
      </c>
    </row>
    <row r="18" spans="1:6" ht="13.5" customHeight="1">
      <c r="A18" s="33" t="s">
        <v>18</v>
      </c>
      <c r="B18" s="28" t="s">
        <v>16</v>
      </c>
      <c r="C18" s="34">
        <v>577</v>
      </c>
      <c r="D18" s="35">
        <f t="shared" si="0"/>
        <v>1213</v>
      </c>
      <c r="E18" s="34">
        <v>591</v>
      </c>
      <c r="F18" s="34">
        <v>622</v>
      </c>
    </row>
    <row r="19" spans="1:6" ht="13.5" customHeight="1">
      <c r="A19" s="33" t="s">
        <v>19</v>
      </c>
      <c r="B19" s="28" t="s">
        <v>12</v>
      </c>
      <c r="C19" s="34">
        <v>195</v>
      </c>
      <c r="D19" s="35">
        <f t="shared" si="0"/>
        <v>310</v>
      </c>
      <c r="E19" s="34">
        <v>165</v>
      </c>
      <c r="F19" s="34">
        <v>145</v>
      </c>
    </row>
    <row r="20" spans="1:6" ht="13.5" customHeight="1">
      <c r="A20" s="33" t="s">
        <v>19</v>
      </c>
      <c r="B20" s="28" t="s">
        <v>13</v>
      </c>
      <c r="C20" s="34">
        <v>518</v>
      </c>
      <c r="D20" s="35">
        <f t="shared" si="0"/>
        <v>1195</v>
      </c>
      <c r="E20" s="34">
        <v>590</v>
      </c>
      <c r="F20" s="34">
        <v>605</v>
      </c>
    </row>
    <row r="21" spans="1:6" ht="13.5" customHeight="1">
      <c r="A21" s="33" t="s">
        <v>19</v>
      </c>
      <c r="B21" s="28" t="s">
        <v>14</v>
      </c>
      <c r="C21" s="34">
        <v>295</v>
      </c>
      <c r="D21" s="35">
        <f t="shared" si="0"/>
        <v>680</v>
      </c>
      <c r="E21" s="34">
        <v>311</v>
      </c>
      <c r="F21" s="34">
        <v>369</v>
      </c>
    </row>
    <row r="22" spans="1:6" ht="13.5" customHeight="1">
      <c r="A22" s="36" t="s">
        <v>20</v>
      </c>
      <c r="B22" s="37"/>
      <c r="C22" s="34">
        <v>4</v>
      </c>
      <c r="D22" s="35">
        <f t="shared" si="0"/>
        <v>4</v>
      </c>
      <c r="E22" s="34">
        <v>0</v>
      </c>
      <c r="F22" s="34">
        <v>4</v>
      </c>
    </row>
    <row r="23" spans="1:6" ht="13.5" customHeight="1">
      <c r="A23" s="36" t="s">
        <v>21</v>
      </c>
      <c r="B23" s="37"/>
      <c r="C23" s="34">
        <v>0</v>
      </c>
      <c r="D23" s="35">
        <f t="shared" si="0"/>
        <v>0</v>
      </c>
      <c r="E23" s="34">
        <v>0</v>
      </c>
      <c r="F23" s="34">
        <v>0</v>
      </c>
    </row>
    <row r="24" spans="1:6" ht="13.5" customHeight="1">
      <c r="A24" s="36" t="s">
        <v>22</v>
      </c>
      <c r="B24" s="37"/>
      <c r="C24" s="34">
        <v>232</v>
      </c>
      <c r="D24" s="35">
        <f t="shared" si="0"/>
        <v>519</v>
      </c>
      <c r="E24" s="34">
        <v>153</v>
      </c>
      <c r="F24" s="34">
        <v>366</v>
      </c>
    </row>
    <row r="25" spans="1:6" ht="13.5" customHeight="1">
      <c r="A25" s="36" t="s">
        <v>23</v>
      </c>
      <c r="B25" s="37"/>
      <c r="C25" s="34">
        <v>0</v>
      </c>
      <c r="D25" s="35">
        <f t="shared" si="0"/>
        <v>0</v>
      </c>
      <c r="E25" s="34">
        <v>0</v>
      </c>
      <c r="F25" s="34">
        <v>0</v>
      </c>
    </row>
    <row r="26" spans="1:6" ht="13.5" customHeight="1">
      <c r="A26" s="36" t="s">
        <v>24</v>
      </c>
      <c r="B26" s="37"/>
      <c r="C26" s="34">
        <v>0</v>
      </c>
      <c r="D26" s="35">
        <f t="shared" si="0"/>
        <v>0</v>
      </c>
      <c r="E26" s="34">
        <v>0</v>
      </c>
      <c r="F26" s="34">
        <v>0</v>
      </c>
    </row>
    <row r="27" spans="1:6" ht="13.5" customHeight="1">
      <c r="A27" s="36" t="s">
        <v>25</v>
      </c>
      <c r="B27" s="37"/>
      <c r="C27" s="34">
        <v>818</v>
      </c>
      <c r="D27" s="35">
        <f t="shared" si="0"/>
        <v>1615</v>
      </c>
      <c r="E27" s="34">
        <v>760</v>
      </c>
      <c r="F27" s="34">
        <v>855</v>
      </c>
    </row>
    <row r="28" spans="1:6" ht="13.5" customHeight="1">
      <c r="A28" s="33" t="s">
        <v>26</v>
      </c>
      <c r="B28" s="28" t="s">
        <v>12</v>
      </c>
      <c r="C28" s="34">
        <v>238</v>
      </c>
      <c r="D28" s="35">
        <f t="shared" si="0"/>
        <v>443</v>
      </c>
      <c r="E28" s="34">
        <v>204</v>
      </c>
      <c r="F28" s="34">
        <v>239</v>
      </c>
    </row>
    <row r="29" spans="1:6" ht="13.5" customHeight="1">
      <c r="A29" s="33" t="s">
        <v>26</v>
      </c>
      <c r="B29" s="28" t="s">
        <v>13</v>
      </c>
      <c r="C29" s="34">
        <v>49</v>
      </c>
      <c r="D29" s="35">
        <f t="shared" si="0"/>
        <v>97</v>
      </c>
      <c r="E29" s="34">
        <v>47</v>
      </c>
      <c r="F29" s="34">
        <v>50</v>
      </c>
    </row>
    <row r="30" spans="1:6" ht="13.5" customHeight="1">
      <c r="A30" s="36" t="s">
        <v>27</v>
      </c>
      <c r="B30" s="37"/>
      <c r="C30" s="34">
        <v>114</v>
      </c>
      <c r="D30" s="35">
        <f t="shared" si="0"/>
        <v>226</v>
      </c>
      <c r="E30" s="34">
        <v>115</v>
      </c>
      <c r="F30" s="34">
        <v>111</v>
      </c>
    </row>
    <row r="31" spans="1:6" ht="13.5" customHeight="1">
      <c r="A31" s="33" t="s">
        <v>28</v>
      </c>
      <c r="B31" s="28" t="s">
        <v>12</v>
      </c>
      <c r="C31" s="35">
        <v>53</v>
      </c>
      <c r="D31" s="35">
        <f>SUM(E31:F31)</f>
        <v>93</v>
      </c>
      <c r="E31" s="34">
        <v>45</v>
      </c>
      <c r="F31" s="34">
        <v>48</v>
      </c>
    </row>
    <row r="32" spans="1:6" ht="13.5" customHeight="1">
      <c r="A32" s="33" t="s">
        <v>28</v>
      </c>
      <c r="B32" s="28" t="s">
        <v>13</v>
      </c>
      <c r="C32" s="38">
        <v>121</v>
      </c>
      <c r="D32" s="35">
        <f>SUM(E32:F32)</f>
        <v>256</v>
      </c>
      <c r="E32" s="34">
        <v>124</v>
      </c>
      <c r="F32" s="34">
        <v>132</v>
      </c>
    </row>
    <row r="33" spans="1:6" ht="13.5" customHeight="1">
      <c r="A33" s="33" t="s">
        <v>28</v>
      </c>
      <c r="B33" s="28" t="s">
        <v>14</v>
      </c>
      <c r="C33" s="38">
        <v>161</v>
      </c>
      <c r="D33" s="35">
        <f>SUM(E33:F33)</f>
        <v>292</v>
      </c>
      <c r="E33" s="34">
        <v>134</v>
      </c>
      <c r="F33" s="34">
        <v>158</v>
      </c>
    </row>
    <row r="34" spans="1:6" ht="13.5" customHeight="1">
      <c r="A34" s="33" t="s">
        <v>29</v>
      </c>
      <c r="B34" s="28" t="s">
        <v>12</v>
      </c>
      <c r="C34" s="38">
        <v>590</v>
      </c>
      <c r="D34" s="35">
        <f t="shared" si="0"/>
        <v>1097</v>
      </c>
      <c r="E34" s="38">
        <v>516</v>
      </c>
      <c r="F34" s="38">
        <v>581</v>
      </c>
    </row>
    <row r="35" spans="1:6" ht="13.5" customHeight="1">
      <c r="A35" s="33" t="s">
        <v>29</v>
      </c>
      <c r="B35" s="28" t="s">
        <v>13</v>
      </c>
      <c r="C35" s="38">
        <v>361</v>
      </c>
      <c r="D35" s="35">
        <f t="shared" si="0"/>
        <v>719</v>
      </c>
      <c r="E35" s="38">
        <v>345</v>
      </c>
      <c r="F35" s="38">
        <v>374</v>
      </c>
    </row>
    <row r="36" spans="1:6" ht="13.5" customHeight="1">
      <c r="A36" s="33" t="s">
        <v>29</v>
      </c>
      <c r="B36" s="28" t="s">
        <v>14</v>
      </c>
      <c r="C36" s="38">
        <v>271</v>
      </c>
      <c r="D36" s="35">
        <f t="shared" si="0"/>
        <v>543</v>
      </c>
      <c r="E36" s="38">
        <v>280</v>
      </c>
      <c r="F36" s="38">
        <v>263</v>
      </c>
    </row>
    <row r="37" spans="1:6" ht="13.5" customHeight="1">
      <c r="A37" s="33" t="s">
        <v>30</v>
      </c>
      <c r="B37" s="28" t="s">
        <v>12</v>
      </c>
      <c r="C37" s="38">
        <v>338</v>
      </c>
      <c r="D37" s="35">
        <f t="shared" si="0"/>
        <v>562</v>
      </c>
      <c r="E37" s="38">
        <v>304</v>
      </c>
      <c r="F37" s="38">
        <v>258</v>
      </c>
    </row>
    <row r="38" spans="1:6" ht="13.5" customHeight="1">
      <c r="A38" s="33" t="s">
        <v>30</v>
      </c>
      <c r="B38" s="28" t="s">
        <v>13</v>
      </c>
      <c r="C38" s="38">
        <v>515</v>
      </c>
      <c r="D38" s="35">
        <f t="shared" si="0"/>
        <v>955</v>
      </c>
      <c r="E38" s="38">
        <v>478</v>
      </c>
      <c r="F38" s="38">
        <v>477</v>
      </c>
    </row>
    <row r="39" spans="1:6" ht="13.5" customHeight="1">
      <c r="A39" s="33" t="s">
        <v>31</v>
      </c>
      <c r="B39" s="28" t="s">
        <v>12</v>
      </c>
      <c r="C39" s="38">
        <v>908</v>
      </c>
      <c r="D39" s="35">
        <f t="shared" si="0"/>
        <v>2559</v>
      </c>
      <c r="E39" s="38">
        <v>1282</v>
      </c>
      <c r="F39" s="38">
        <v>1277</v>
      </c>
    </row>
    <row r="40" spans="1:6" ht="13.5" customHeight="1">
      <c r="A40" s="33" t="s">
        <v>31</v>
      </c>
      <c r="B40" s="28" t="s">
        <v>13</v>
      </c>
      <c r="C40" s="38">
        <v>339</v>
      </c>
      <c r="D40" s="35">
        <f t="shared" si="0"/>
        <v>987</v>
      </c>
      <c r="E40" s="38">
        <v>501</v>
      </c>
      <c r="F40" s="38">
        <v>486</v>
      </c>
    </row>
    <row r="41" spans="1:6" ht="13.5" customHeight="1">
      <c r="A41" s="33" t="s">
        <v>31</v>
      </c>
      <c r="B41" s="28" t="s">
        <v>14</v>
      </c>
      <c r="C41" s="34">
        <v>0</v>
      </c>
      <c r="D41" s="35">
        <f t="shared" si="0"/>
        <v>0</v>
      </c>
      <c r="E41" s="34">
        <v>0</v>
      </c>
      <c r="F41" s="34">
        <v>0</v>
      </c>
    </row>
    <row r="42" spans="1:6" ht="13.5" customHeight="1">
      <c r="A42" s="33" t="s">
        <v>32</v>
      </c>
      <c r="B42" s="28" t="s">
        <v>12</v>
      </c>
      <c r="C42" s="38">
        <v>638</v>
      </c>
      <c r="D42" s="35">
        <f t="shared" si="0"/>
        <v>1194</v>
      </c>
      <c r="E42" s="38">
        <v>591</v>
      </c>
      <c r="F42" s="38">
        <v>603</v>
      </c>
    </row>
    <row r="43" spans="1:6" ht="13.5" customHeight="1">
      <c r="A43" s="33" t="s">
        <v>32</v>
      </c>
      <c r="B43" s="28" t="s">
        <v>13</v>
      </c>
      <c r="C43" s="38">
        <v>1185</v>
      </c>
      <c r="D43" s="35">
        <f t="shared" si="0"/>
        <v>2727</v>
      </c>
      <c r="E43" s="38">
        <v>1332</v>
      </c>
      <c r="F43" s="38">
        <v>1395</v>
      </c>
    </row>
    <row r="44" spans="1:6" ht="13.5" customHeight="1">
      <c r="A44" s="33" t="s">
        <v>32</v>
      </c>
      <c r="B44" s="28" t="s">
        <v>14</v>
      </c>
      <c r="C44" s="38">
        <v>716</v>
      </c>
      <c r="D44" s="35">
        <f t="shared" si="0"/>
        <v>1438</v>
      </c>
      <c r="E44" s="38">
        <v>702</v>
      </c>
      <c r="F44" s="38">
        <v>736</v>
      </c>
    </row>
    <row r="45" spans="1:6" ht="13.5" customHeight="1">
      <c r="A45" s="33" t="s">
        <v>33</v>
      </c>
      <c r="B45" s="28" t="s">
        <v>12</v>
      </c>
      <c r="C45" s="38">
        <v>646</v>
      </c>
      <c r="D45" s="35">
        <f t="shared" si="0"/>
        <v>1359</v>
      </c>
      <c r="E45" s="38">
        <v>672</v>
      </c>
      <c r="F45" s="38">
        <v>687</v>
      </c>
    </row>
    <row r="46" spans="1:6" ht="13.5" customHeight="1">
      <c r="A46" s="33" t="s">
        <v>33</v>
      </c>
      <c r="B46" s="28" t="s">
        <v>13</v>
      </c>
      <c r="C46" s="38">
        <v>344</v>
      </c>
      <c r="D46" s="35">
        <f t="shared" si="0"/>
        <v>743</v>
      </c>
      <c r="E46" s="38">
        <v>365</v>
      </c>
      <c r="F46" s="38">
        <v>378</v>
      </c>
    </row>
    <row r="47" spans="1:6" ht="13.5" customHeight="1">
      <c r="A47" s="33" t="s">
        <v>33</v>
      </c>
      <c r="B47" s="28" t="s">
        <v>14</v>
      </c>
      <c r="C47" s="38">
        <v>524</v>
      </c>
      <c r="D47" s="35">
        <f t="shared" si="0"/>
        <v>1088</v>
      </c>
      <c r="E47" s="38">
        <v>511</v>
      </c>
      <c r="F47" s="38">
        <v>577</v>
      </c>
    </row>
    <row r="48" spans="1:6" ht="13.5" customHeight="1">
      <c r="A48" s="33" t="s">
        <v>33</v>
      </c>
      <c r="B48" s="28" t="s">
        <v>15</v>
      </c>
      <c r="C48" s="38">
        <v>644</v>
      </c>
      <c r="D48" s="35">
        <f t="shared" si="0"/>
        <v>1345</v>
      </c>
      <c r="E48" s="38">
        <v>643</v>
      </c>
      <c r="F48" s="38">
        <v>702</v>
      </c>
    </row>
    <row r="49" spans="1:6" ht="13.5" customHeight="1">
      <c r="A49" s="33" t="s">
        <v>33</v>
      </c>
      <c r="B49" s="28" t="s">
        <v>16</v>
      </c>
      <c r="C49" s="38">
        <v>1427</v>
      </c>
      <c r="D49" s="35">
        <f t="shared" si="0"/>
        <v>3081</v>
      </c>
      <c r="E49" s="38">
        <v>1483</v>
      </c>
      <c r="F49" s="38">
        <v>1598</v>
      </c>
    </row>
    <row r="50" spans="1:6" ht="13.5" customHeight="1">
      <c r="A50" s="33" t="s">
        <v>33</v>
      </c>
      <c r="B50" s="28" t="s">
        <v>17</v>
      </c>
      <c r="C50" s="38">
        <v>678</v>
      </c>
      <c r="D50" s="35">
        <f t="shared" si="0"/>
        <v>1571</v>
      </c>
      <c r="E50" s="38">
        <v>772</v>
      </c>
      <c r="F50" s="38">
        <v>799</v>
      </c>
    </row>
    <row r="51" spans="1:6" ht="13.5" customHeight="1">
      <c r="A51" s="33" t="s">
        <v>34</v>
      </c>
      <c r="B51" s="28" t="s">
        <v>12</v>
      </c>
      <c r="C51" s="39">
        <v>393</v>
      </c>
      <c r="D51" s="35">
        <f t="shared" si="0"/>
        <v>869</v>
      </c>
      <c r="E51" s="34">
        <v>428</v>
      </c>
      <c r="F51" s="34">
        <v>441</v>
      </c>
    </row>
    <row r="52" spans="1:6" ht="13.5" customHeight="1">
      <c r="A52" s="33" t="s">
        <v>34</v>
      </c>
      <c r="B52" s="28" t="s">
        <v>13</v>
      </c>
      <c r="C52" s="34">
        <v>578</v>
      </c>
      <c r="D52" s="35">
        <f t="shared" si="0"/>
        <v>1311</v>
      </c>
      <c r="E52" s="34">
        <v>636</v>
      </c>
      <c r="F52" s="34">
        <v>675</v>
      </c>
    </row>
    <row r="53" spans="1:6" ht="13.5" customHeight="1">
      <c r="A53" s="33" t="s">
        <v>34</v>
      </c>
      <c r="B53" s="28" t="s">
        <v>14</v>
      </c>
      <c r="C53" s="34">
        <v>870</v>
      </c>
      <c r="D53" s="35">
        <f t="shared" si="0"/>
        <v>1970</v>
      </c>
      <c r="E53" s="34">
        <v>952</v>
      </c>
      <c r="F53" s="34">
        <v>1018</v>
      </c>
    </row>
    <row r="54" spans="1:6" ht="13.5" customHeight="1">
      <c r="A54" s="36" t="s">
        <v>35</v>
      </c>
      <c r="B54" s="37"/>
      <c r="C54" s="38">
        <v>649</v>
      </c>
      <c r="D54" s="35">
        <f t="shared" si="0"/>
        <v>1396</v>
      </c>
      <c r="E54" s="38">
        <v>646</v>
      </c>
      <c r="F54" s="38">
        <v>750</v>
      </c>
    </row>
    <row r="55" spans="1:6" ht="13.5" customHeight="1">
      <c r="A55" s="36" t="s">
        <v>36</v>
      </c>
      <c r="B55" s="37"/>
      <c r="C55" s="38">
        <v>808</v>
      </c>
      <c r="D55" s="35">
        <f t="shared" si="0"/>
        <v>1752</v>
      </c>
      <c r="E55" s="38">
        <v>832</v>
      </c>
      <c r="F55" s="38">
        <v>920</v>
      </c>
    </row>
    <row r="56" spans="1:6" ht="13.5" customHeight="1">
      <c r="A56" s="33" t="s">
        <v>37</v>
      </c>
      <c r="B56" s="28" t="s">
        <v>12</v>
      </c>
      <c r="C56" s="38">
        <v>850</v>
      </c>
      <c r="D56" s="35">
        <f t="shared" si="0"/>
        <v>1815</v>
      </c>
      <c r="E56" s="38">
        <v>870</v>
      </c>
      <c r="F56" s="38">
        <v>945</v>
      </c>
    </row>
    <row r="57" spans="1:6" ht="13.5" customHeight="1">
      <c r="A57" s="33" t="s">
        <v>37</v>
      </c>
      <c r="B57" s="28" t="s">
        <v>13</v>
      </c>
      <c r="C57" s="38">
        <v>502</v>
      </c>
      <c r="D57" s="35">
        <f t="shared" si="0"/>
        <v>1104</v>
      </c>
      <c r="E57" s="38">
        <v>528</v>
      </c>
      <c r="F57" s="38">
        <v>576</v>
      </c>
    </row>
    <row r="58" spans="1:6" ht="13.5" customHeight="1">
      <c r="A58" s="33" t="s">
        <v>37</v>
      </c>
      <c r="B58" s="28" t="s">
        <v>14</v>
      </c>
      <c r="C58" s="38">
        <v>640</v>
      </c>
      <c r="D58" s="35">
        <f t="shared" si="0"/>
        <v>1345</v>
      </c>
      <c r="E58" s="38">
        <v>653</v>
      </c>
      <c r="F58" s="38">
        <v>692</v>
      </c>
    </row>
    <row r="59" spans="1:6" ht="13.5" customHeight="1">
      <c r="A59" s="33" t="s">
        <v>37</v>
      </c>
      <c r="B59" s="28" t="s">
        <v>15</v>
      </c>
      <c r="C59" s="38">
        <v>866</v>
      </c>
      <c r="D59" s="35">
        <f t="shared" si="0"/>
        <v>1898</v>
      </c>
      <c r="E59" s="38">
        <v>920</v>
      </c>
      <c r="F59" s="38">
        <v>978</v>
      </c>
    </row>
    <row r="60" spans="1:6" ht="13.5" customHeight="1">
      <c r="A60" s="33" t="s">
        <v>38</v>
      </c>
      <c r="B60" s="28" t="s">
        <v>12</v>
      </c>
      <c r="C60" s="38">
        <v>80</v>
      </c>
      <c r="D60" s="35">
        <f t="shared" si="0"/>
        <v>165</v>
      </c>
      <c r="E60" s="38">
        <v>71</v>
      </c>
      <c r="F60" s="38">
        <v>94</v>
      </c>
    </row>
    <row r="61" spans="1:6" ht="13.5" customHeight="1">
      <c r="A61" s="33" t="s">
        <v>38</v>
      </c>
      <c r="B61" s="28" t="s">
        <v>13</v>
      </c>
      <c r="C61" s="38">
        <v>133</v>
      </c>
      <c r="D61" s="35">
        <f t="shared" si="0"/>
        <v>318</v>
      </c>
      <c r="E61" s="38">
        <v>152</v>
      </c>
      <c r="F61" s="38">
        <v>166</v>
      </c>
    </row>
    <row r="62" spans="1:6" ht="13.5" customHeight="1">
      <c r="A62" s="33" t="s">
        <v>38</v>
      </c>
      <c r="B62" s="28" t="s">
        <v>14</v>
      </c>
      <c r="C62" s="38">
        <v>693</v>
      </c>
      <c r="D62" s="35">
        <f t="shared" si="0"/>
        <v>1624</v>
      </c>
      <c r="E62" s="38">
        <v>819</v>
      </c>
      <c r="F62" s="38">
        <v>805</v>
      </c>
    </row>
    <row r="63" spans="1:6" ht="13.5" customHeight="1">
      <c r="A63" s="33" t="s">
        <v>38</v>
      </c>
      <c r="B63" s="28" t="s">
        <v>15</v>
      </c>
      <c r="C63" s="38">
        <v>391</v>
      </c>
      <c r="D63" s="35">
        <f t="shared" si="0"/>
        <v>876</v>
      </c>
      <c r="E63" s="38">
        <v>426</v>
      </c>
      <c r="F63" s="38">
        <v>450</v>
      </c>
    </row>
    <row r="64" spans="1:6" ht="13.5" customHeight="1">
      <c r="A64" s="33" t="s">
        <v>39</v>
      </c>
      <c r="B64" s="28" t="s">
        <v>12</v>
      </c>
      <c r="C64" s="38">
        <v>327</v>
      </c>
      <c r="D64" s="35">
        <f t="shared" si="0"/>
        <v>670</v>
      </c>
      <c r="E64" s="38">
        <v>306</v>
      </c>
      <c r="F64" s="38">
        <v>364</v>
      </c>
    </row>
    <row r="65" spans="1:6" ht="13.5" customHeight="1">
      <c r="A65" s="33" t="s">
        <v>39</v>
      </c>
      <c r="B65" s="28" t="s">
        <v>13</v>
      </c>
      <c r="C65" s="38">
        <v>340</v>
      </c>
      <c r="D65" s="35">
        <f t="shared" si="0"/>
        <v>933</v>
      </c>
      <c r="E65" s="38">
        <v>454</v>
      </c>
      <c r="F65" s="38">
        <v>479</v>
      </c>
    </row>
    <row r="66" spans="1:6" ht="13.5" customHeight="1">
      <c r="A66" s="40" t="s">
        <v>40</v>
      </c>
      <c r="B66" s="41"/>
      <c r="C66" s="38">
        <v>230</v>
      </c>
      <c r="D66" s="35">
        <f t="shared" si="0"/>
        <v>536</v>
      </c>
      <c r="E66" s="38">
        <v>254</v>
      </c>
      <c r="F66" s="38">
        <v>282</v>
      </c>
    </row>
    <row r="67" spans="1:6" ht="13.5" customHeight="1">
      <c r="A67" s="33" t="s">
        <v>41</v>
      </c>
      <c r="B67" s="28" t="s">
        <v>12</v>
      </c>
      <c r="C67" s="38">
        <v>283</v>
      </c>
      <c r="D67" s="35">
        <f t="shared" si="0"/>
        <v>545</v>
      </c>
      <c r="E67" s="38">
        <v>241</v>
      </c>
      <c r="F67" s="38">
        <v>304</v>
      </c>
    </row>
    <row r="68" spans="1:6" ht="13.5" customHeight="1">
      <c r="A68" s="33" t="s">
        <v>41</v>
      </c>
      <c r="B68" s="28" t="s">
        <v>13</v>
      </c>
      <c r="C68" s="38">
        <v>410</v>
      </c>
      <c r="D68" s="35">
        <f t="shared" si="0"/>
        <v>941</v>
      </c>
      <c r="E68" s="38">
        <v>465</v>
      </c>
      <c r="F68" s="38">
        <v>476</v>
      </c>
    </row>
    <row r="69" spans="1:6" ht="13.5" customHeight="1">
      <c r="A69" s="33" t="s">
        <v>41</v>
      </c>
      <c r="B69" s="28" t="s">
        <v>14</v>
      </c>
      <c r="C69" s="38">
        <v>317</v>
      </c>
      <c r="D69" s="35">
        <f t="shared" si="0"/>
        <v>755</v>
      </c>
      <c r="E69" s="38">
        <v>391</v>
      </c>
      <c r="F69" s="38">
        <v>364</v>
      </c>
    </row>
    <row r="70" spans="1:6" ht="13.5" customHeight="1">
      <c r="A70" s="40" t="s">
        <v>42</v>
      </c>
      <c r="B70" s="41"/>
      <c r="C70" s="38">
        <v>456</v>
      </c>
      <c r="D70" s="35">
        <f>SUM(E70:F70)</f>
        <v>1060</v>
      </c>
      <c r="E70" s="38">
        <v>525</v>
      </c>
      <c r="F70" s="38">
        <v>535</v>
      </c>
    </row>
    <row r="71" spans="1:6" ht="13.5" customHeight="1">
      <c r="A71" s="33" t="s">
        <v>43</v>
      </c>
      <c r="B71" s="28" t="s">
        <v>12</v>
      </c>
      <c r="C71" s="38">
        <v>458</v>
      </c>
      <c r="D71" s="35">
        <f t="shared" si="0"/>
        <v>948</v>
      </c>
      <c r="E71" s="38">
        <v>474</v>
      </c>
      <c r="F71" s="38">
        <v>474</v>
      </c>
    </row>
    <row r="72" spans="1:6" ht="13.5" customHeight="1">
      <c r="A72" s="33" t="s">
        <v>43</v>
      </c>
      <c r="B72" s="28" t="s">
        <v>13</v>
      </c>
      <c r="C72" s="38">
        <v>406</v>
      </c>
      <c r="D72" s="35">
        <f aca="true" t="shared" si="1" ref="D72:D137">SUM(E72:F72)</f>
        <v>909</v>
      </c>
      <c r="E72" s="38">
        <v>446</v>
      </c>
      <c r="F72" s="38">
        <v>463</v>
      </c>
    </row>
    <row r="73" spans="1:6" ht="13.5" customHeight="1">
      <c r="A73" s="33" t="s">
        <v>43</v>
      </c>
      <c r="B73" s="28" t="s">
        <v>14</v>
      </c>
      <c r="C73" s="38">
        <v>550</v>
      </c>
      <c r="D73" s="35">
        <f t="shared" si="1"/>
        <v>1210</v>
      </c>
      <c r="E73" s="38">
        <v>582</v>
      </c>
      <c r="F73" s="38">
        <v>628</v>
      </c>
    </row>
    <row r="74" spans="1:6" ht="13.5" customHeight="1">
      <c r="A74" s="33" t="s">
        <v>43</v>
      </c>
      <c r="B74" s="28" t="s">
        <v>15</v>
      </c>
      <c r="C74" s="38">
        <v>234</v>
      </c>
      <c r="D74" s="35">
        <f t="shared" si="1"/>
        <v>585</v>
      </c>
      <c r="E74" s="38">
        <v>287</v>
      </c>
      <c r="F74" s="38">
        <v>298</v>
      </c>
    </row>
    <row r="75" spans="1:6" ht="13.5" customHeight="1">
      <c r="A75" s="33" t="s">
        <v>43</v>
      </c>
      <c r="B75" s="28" t="s">
        <v>16</v>
      </c>
      <c r="C75" s="38">
        <v>349</v>
      </c>
      <c r="D75" s="35">
        <f t="shared" si="1"/>
        <v>758</v>
      </c>
      <c r="E75" s="38">
        <v>355</v>
      </c>
      <c r="F75" s="38">
        <v>403</v>
      </c>
    </row>
    <row r="76" spans="1:6" ht="13.5" customHeight="1">
      <c r="A76" s="33" t="s">
        <v>43</v>
      </c>
      <c r="B76" s="28" t="s">
        <v>17</v>
      </c>
      <c r="C76" s="38">
        <v>356</v>
      </c>
      <c r="D76" s="35">
        <f t="shared" si="1"/>
        <v>735</v>
      </c>
      <c r="E76" s="38">
        <v>362</v>
      </c>
      <c r="F76" s="38">
        <v>373</v>
      </c>
    </row>
    <row r="77" spans="1:6" ht="13.5" customHeight="1">
      <c r="A77" s="33" t="s">
        <v>44</v>
      </c>
      <c r="B77" s="28" t="s">
        <v>12</v>
      </c>
      <c r="C77" s="38">
        <v>517</v>
      </c>
      <c r="D77" s="35">
        <f t="shared" si="1"/>
        <v>1106</v>
      </c>
      <c r="E77" s="38">
        <v>575</v>
      </c>
      <c r="F77" s="38">
        <v>531</v>
      </c>
    </row>
    <row r="78" spans="1:6" ht="13.5" customHeight="1">
      <c r="A78" s="33" t="s">
        <v>44</v>
      </c>
      <c r="B78" s="28" t="s">
        <v>13</v>
      </c>
      <c r="C78" s="38">
        <v>586</v>
      </c>
      <c r="D78" s="35">
        <f t="shared" si="1"/>
        <v>1208</v>
      </c>
      <c r="E78" s="38">
        <v>609</v>
      </c>
      <c r="F78" s="38">
        <v>599</v>
      </c>
    </row>
    <row r="79" spans="1:6" ht="13.5" customHeight="1">
      <c r="A79" s="33" t="s">
        <v>45</v>
      </c>
      <c r="B79" s="28" t="s">
        <v>12</v>
      </c>
      <c r="C79" s="38">
        <v>1</v>
      </c>
      <c r="D79" s="35">
        <f t="shared" si="1"/>
        <v>1</v>
      </c>
      <c r="E79" s="38">
        <v>0</v>
      </c>
      <c r="F79" s="38">
        <v>1</v>
      </c>
    </row>
    <row r="80" spans="1:6" ht="13.5" customHeight="1">
      <c r="A80" s="33" t="s">
        <v>45</v>
      </c>
      <c r="B80" s="28" t="s">
        <v>13</v>
      </c>
      <c r="C80" s="38">
        <v>1</v>
      </c>
      <c r="D80" s="35">
        <f t="shared" si="1"/>
        <v>1</v>
      </c>
      <c r="E80" s="38">
        <v>1</v>
      </c>
      <c r="F80" s="38">
        <v>0</v>
      </c>
    </row>
    <row r="81" spans="1:6" ht="13.5" customHeight="1">
      <c r="A81" s="33" t="s">
        <v>46</v>
      </c>
      <c r="B81" s="28" t="s">
        <v>12</v>
      </c>
      <c r="C81" s="38">
        <v>1228</v>
      </c>
      <c r="D81" s="35">
        <f t="shared" si="1"/>
        <v>2712</v>
      </c>
      <c r="E81" s="38">
        <v>1350</v>
      </c>
      <c r="F81" s="38">
        <v>1362</v>
      </c>
    </row>
    <row r="82" spans="1:6" ht="13.5" customHeight="1">
      <c r="A82" s="33" t="s">
        <v>46</v>
      </c>
      <c r="B82" s="28" t="s">
        <v>13</v>
      </c>
      <c r="C82" s="38">
        <v>1016</v>
      </c>
      <c r="D82" s="35">
        <f t="shared" si="1"/>
        <v>2256</v>
      </c>
      <c r="E82" s="38">
        <v>1090</v>
      </c>
      <c r="F82" s="38">
        <v>1166</v>
      </c>
    </row>
    <row r="83" spans="1:6" ht="13.5" customHeight="1">
      <c r="A83" s="40" t="s">
        <v>47</v>
      </c>
      <c r="B83" s="41"/>
      <c r="C83" s="38">
        <v>474</v>
      </c>
      <c r="D83" s="35">
        <f t="shared" si="1"/>
        <v>1319</v>
      </c>
      <c r="E83" s="38">
        <v>680</v>
      </c>
      <c r="F83" s="38">
        <v>639</v>
      </c>
    </row>
    <row r="84" spans="1:6" ht="13.5" customHeight="1">
      <c r="A84" s="33" t="s">
        <v>48</v>
      </c>
      <c r="B84" s="28" t="s">
        <v>12</v>
      </c>
      <c r="C84" s="38">
        <v>410</v>
      </c>
      <c r="D84" s="35">
        <f t="shared" si="1"/>
        <v>958</v>
      </c>
      <c r="E84" s="38">
        <v>452</v>
      </c>
      <c r="F84" s="38">
        <v>506</v>
      </c>
    </row>
    <row r="85" spans="1:6" ht="13.5" customHeight="1">
      <c r="A85" s="33" t="s">
        <v>48</v>
      </c>
      <c r="B85" s="28" t="s">
        <v>13</v>
      </c>
      <c r="C85" s="38">
        <v>368</v>
      </c>
      <c r="D85" s="35">
        <f t="shared" si="1"/>
        <v>890</v>
      </c>
      <c r="E85" s="38">
        <v>451</v>
      </c>
      <c r="F85" s="38">
        <v>439</v>
      </c>
    </row>
    <row r="86" spans="1:6" ht="13.5" customHeight="1">
      <c r="A86" s="33" t="s">
        <v>48</v>
      </c>
      <c r="B86" s="28" t="s">
        <v>14</v>
      </c>
      <c r="C86" s="38">
        <v>424</v>
      </c>
      <c r="D86" s="35">
        <f t="shared" si="1"/>
        <v>891</v>
      </c>
      <c r="E86" s="38">
        <v>457</v>
      </c>
      <c r="F86" s="38">
        <v>434</v>
      </c>
    </row>
    <row r="87" spans="1:6" ht="13.5" customHeight="1">
      <c r="A87" s="33" t="s">
        <v>48</v>
      </c>
      <c r="B87" s="28" t="s">
        <v>15</v>
      </c>
      <c r="C87" s="38">
        <v>177</v>
      </c>
      <c r="D87" s="35">
        <f t="shared" si="1"/>
        <v>434</v>
      </c>
      <c r="E87" s="38">
        <v>226</v>
      </c>
      <c r="F87" s="38">
        <v>208</v>
      </c>
    </row>
    <row r="88" spans="1:6" ht="13.5" customHeight="1">
      <c r="A88" s="33" t="s">
        <v>48</v>
      </c>
      <c r="B88" s="28" t="s">
        <v>16</v>
      </c>
      <c r="C88" s="34">
        <v>0</v>
      </c>
      <c r="D88" s="35">
        <f t="shared" si="1"/>
        <v>0</v>
      </c>
      <c r="E88" s="34">
        <v>0</v>
      </c>
      <c r="F88" s="34">
        <v>0</v>
      </c>
    </row>
    <row r="89" spans="1:6" ht="13.5" customHeight="1">
      <c r="A89" s="33" t="s">
        <v>49</v>
      </c>
      <c r="B89" s="28" t="s">
        <v>12</v>
      </c>
      <c r="C89" s="38">
        <v>744</v>
      </c>
      <c r="D89" s="35">
        <f t="shared" si="1"/>
        <v>1875</v>
      </c>
      <c r="E89" s="38">
        <v>922</v>
      </c>
      <c r="F89" s="38">
        <v>953</v>
      </c>
    </row>
    <row r="90" spans="1:6" ht="13.5" customHeight="1">
      <c r="A90" s="33" t="s">
        <v>49</v>
      </c>
      <c r="B90" s="28" t="s">
        <v>13</v>
      </c>
      <c r="C90" s="38">
        <v>130</v>
      </c>
      <c r="D90" s="35">
        <f t="shared" si="1"/>
        <v>276</v>
      </c>
      <c r="E90" s="38">
        <v>151</v>
      </c>
      <c r="F90" s="38">
        <v>125</v>
      </c>
    </row>
    <row r="91" spans="1:6" ht="13.5" customHeight="1">
      <c r="A91" s="33" t="s">
        <v>49</v>
      </c>
      <c r="B91" s="28" t="s">
        <v>14</v>
      </c>
      <c r="C91" s="38">
        <v>1025</v>
      </c>
      <c r="D91" s="35">
        <f t="shared" si="1"/>
        <v>2066</v>
      </c>
      <c r="E91" s="38">
        <v>1076</v>
      </c>
      <c r="F91" s="38">
        <v>990</v>
      </c>
    </row>
    <row r="92" spans="1:6" ht="13.5" customHeight="1">
      <c r="A92" s="33" t="s">
        <v>50</v>
      </c>
      <c r="B92" s="28" t="s">
        <v>12</v>
      </c>
      <c r="C92" s="38">
        <v>358</v>
      </c>
      <c r="D92" s="35">
        <f t="shared" si="1"/>
        <v>687</v>
      </c>
      <c r="E92" s="38">
        <v>405</v>
      </c>
      <c r="F92" s="38">
        <v>282</v>
      </c>
    </row>
    <row r="93" spans="1:6" ht="13.5" customHeight="1">
      <c r="A93" s="33" t="s">
        <v>50</v>
      </c>
      <c r="B93" s="28" t="s">
        <v>13</v>
      </c>
      <c r="C93" s="38">
        <v>179</v>
      </c>
      <c r="D93" s="35">
        <f t="shared" si="1"/>
        <v>448</v>
      </c>
      <c r="E93" s="38">
        <v>233</v>
      </c>
      <c r="F93" s="38">
        <v>215</v>
      </c>
    </row>
    <row r="94" spans="1:6" ht="13.5" customHeight="1">
      <c r="A94" s="33" t="s">
        <v>51</v>
      </c>
      <c r="B94" s="28" t="s">
        <v>12</v>
      </c>
      <c r="C94" s="38">
        <v>476</v>
      </c>
      <c r="D94" s="35">
        <f t="shared" si="1"/>
        <v>1114</v>
      </c>
      <c r="E94" s="38">
        <v>554</v>
      </c>
      <c r="F94" s="38">
        <v>560</v>
      </c>
    </row>
    <row r="95" spans="1:6" ht="13.5" customHeight="1">
      <c r="A95" s="33" t="s">
        <v>51</v>
      </c>
      <c r="B95" s="28" t="s">
        <v>13</v>
      </c>
      <c r="C95" s="38">
        <v>568</v>
      </c>
      <c r="D95" s="35">
        <f t="shared" si="1"/>
        <v>1266</v>
      </c>
      <c r="E95" s="38">
        <v>638</v>
      </c>
      <c r="F95" s="38">
        <v>628</v>
      </c>
    </row>
    <row r="96" spans="1:6" ht="13.5" customHeight="1">
      <c r="A96" s="33" t="s">
        <v>51</v>
      </c>
      <c r="B96" s="28" t="s">
        <v>14</v>
      </c>
      <c r="C96" s="38">
        <v>320</v>
      </c>
      <c r="D96" s="35">
        <f t="shared" si="1"/>
        <v>696</v>
      </c>
      <c r="E96" s="38">
        <v>363</v>
      </c>
      <c r="F96" s="38">
        <v>333</v>
      </c>
    </row>
    <row r="97" spans="1:6" ht="13.5" customHeight="1">
      <c r="A97" s="33" t="s">
        <v>52</v>
      </c>
      <c r="B97" s="28" t="s">
        <v>12</v>
      </c>
      <c r="C97" s="38">
        <v>209</v>
      </c>
      <c r="D97" s="35">
        <f t="shared" si="1"/>
        <v>417</v>
      </c>
      <c r="E97" s="38">
        <v>204</v>
      </c>
      <c r="F97" s="38">
        <v>213</v>
      </c>
    </row>
    <row r="98" spans="1:6" ht="13.5" customHeight="1">
      <c r="A98" s="33" t="s">
        <v>52</v>
      </c>
      <c r="B98" s="28" t="s">
        <v>13</v>
      </c>
      <c r="C98" s="38">
        <v>317</v>
      </c>
      <c r="D98" s="35">
        <f t="shared" si="1"/>
        <v>665</v>
      </c>
      <c r="E98" s="38">
        <v>344</v>
      </c>
      <c r="F98" s="38">
        <v>321</v>
      </c>
    </row>
    <row r="99" spans="1:6" ht="13.5" customHeight="1">
      <c r="A99" s="33" t="s">
        <v>52</v>
      </c>
      <c r="B99" s="28" t="s">
        <v>14</v>
      </c>
      <c r="C99" s="38">
        <v>128</v>
      </c>
      <c r="D99" s="35">
        <f t="shared" si="1"/>
        <v>272</v>
      </c>
      <c r="E99" s="38">
        <v>147</v>
      </c>
      <c r="F99" s="38">
        <v>125</v>
      </c>
    </row>
    <row r="100" spans="1:6" ht="13.5" customHeight="1">
      <c r="A100" s="33" t="s">
        <v>53</v>
      </c>
      <c r="B100" s="28" t="s">
        <v>12</v>
      </c>
      <c r="C100" s="42">
        <v>544</v>
      </c>
      <c r="D100" s="35">
        <f t="shared" si="1"/>
        <v>1389</v>
      </c>
      <c r="E100" s="38">
        <v>690</v>
      </c>
      <c r="F100" s="38">
        <v>699</v>
      </c>
    </row>
    <row r="101" spans="1:6" ht="13.5" customHeight="1">
      <c r="A101" s="33" t="s">
        <v>53</v>
      </c>
      <c r="B101" s="28" t="s">
        <v>13</v>
      </c>
      <c r="C101" s="42">
        <v>499</v>
      </c>
      <c r="D101" s="35">
        <f t="shared" si="1"/>
        <v>1280</v>
      </c>
      <c r="E101" s="38">
        <v>627</v>
      </c>
      <c r="F101" s="38">
        <v>653</v>
      </c>
    </row>
    <row r="102" spans="1:6" ht="13.5" customHeight="1">
      <c r="A102" s="33" t="s">
        <v>53</v>
      </c>
      <c r="B102" s="28" t="s">
        <v>14</v>
      </c>
      <c r="C102" s="42">
        <v>361</v>
      </c>
      <c r="D102" s="35">
        <f t="shared" si="1"/>
        <v>959</v>
      </c>
      <c r="E102" s="38">
        <v>463</v>
      </c>
      <c r="F102" s="38">
        <v>496</v>
      </c>
    </row>
    <row r="103" spans="1:6" ht="13.5" customHeight="1">
      <c r="A103" s="33" t="s">
        <v>53</v>
      </c>
      <c r="B103" s="28" t="s">
        <v>15</v>
      </c>
      <c r="C103" s="42">
        <v>461</v>
      </c>
      <c r="D103" s="35">
        <f t="shared" si="1"/>
        <v>1202</v>
      </c>
      <c r="E103" s="38">
        <v>574</v>
      </c>
      <c r="F103" s="38">
        <v>628</v>
      </c>
    </row>
    <row r="104" spans="1:6" ht="13.5" customHeight="1">
      <c r="A104" s="33" t="s">
        <v>53</v>
      </c>
      <c r="B104" s="28" t="s">
        <v>16</v>
      </c>
      <c r="C104" s="42">
        <v>1092</v>
      </c>
      <c r="D104" s="35">
        <f t="shared" si="1"/>
        <v>2880</v>
      </c>
      <c r="E104" s="38">
        <v>1395</v>
      </c>
      <c r="F104" s="38">
        <v>1485</v>
      </c>
    </row>
    <row r="105" spans="1:6" ht="13.5" customHeight="1">
      <c r="A105" s="33" t="s">
        <v>53</v>
      </c>
      <c r="B105" s="28" t="s">
        <v>17</v>
      </c>
      <c r="C105" s="42">
        <v>319</v>
      </c>
      <c r="D105" s="35">
        <f t="shared" si="1"/>
        <v>887</v>
      </c>
      <c r="E105" s="38">
        <v>436</v>
      </c>
      <c r="F105" s="38">
        <v>451</v>
      </c>
    </row>
    <row r="106" spans="1:6" ht="13.5" customHeight="1">
      <c r="A106" s="33" t="s">
        <v>54</v>
      </c>
      <c r="B106" s="28" t="s">
        <v>12</v>
      </c>
      <c r="C106" s="38">
        <v>294</v>
      </c>
      <c r="D106" s="35">
        <f t="shared" si="1"/>
        <v>646</v>
      </c>
      <c r="E106" s="38">
        <v>322</v>
      </c>
      <c r="F106" s="38">
        <v>324</v>
      </c>
    </row>
    <row r="107" spans="1:6" ht="13.5" customHeight="1">
      <c r="A107" s="33" t="s">
        <v>54</v>
      </c>
      <c r="B107" s="28" t="s">
        <v>13</v>
      </c>
      <c r="C107" s="38">
        <v>361</v>
      </c>
      <c r="D107" s="35">
        <f t="shared" si="1"/>
        <v>792</v>
      </c>
      <c r="E107" s="38">
        <v>401</v>
      </c>
      <c r="F107" s="38">
        <v>391</v>
      </c>
    </row>
    <row r="108" spans="1:6" ht="13.5" customHeight="1">
      <c r="A108" s="33" t="s">
        <v>54</v>
      </c>
      <c r="B108" s="28" t="s">
        <v>14</v>
      </c>
      <c r="C108" s="38">
        <v>420</v>
      </c>
      <c r="D108" s="35">
        <f t="shared" si="1"/>
        <v>976</v>
      </c>
      <c r="E108" s="38">
        <v>479</v>
      </c>
      <c r="F108" s="38">
        <v>497</v>
      </c>
    </row>
    <row r="109" spans="1:6" ht="13.5" customHeight="1">
      <c r="A109" s="33" t="s">
        <v>54</v>
      </c>
      <c r="B109" s="28" t="s">
        <v>15</v>
      </c>
      <c r="C109" s="38">
        <v>382</v>
      </c>
      <c r="D109" s="35">
        <f t="shared" si="1"/>
        <v>862</v>
      </c>
      <c r="E109" s="38">
        <v>426</v>
      </c>
      <c r="F109" s="38">
        <v>436</v>
      </c>
    </row>
    <row r="110" spans="1:6" ht="13.5" customHeight="1">
      <c r="A110" s="33" t="s">
        <v>54</v>
      </c>
      <c r="B110" s="28" t="s">
        <v>16</v>
      </c>
      <c r="C110" s="38">
        <v>157</v>
      </c>
      <c r="D110" s="35">
        <f t="shared" si="1"/>
        <v>331</v>
      </c>
      <c r="E110" s="38">
        <v>156</v>
      </c>
      <c r="F110" s="38">
        <v>175</v>
      </c>
    </row>
    <row r="111" spans="1:6" ht="13.5" customHeight="1">
      <c r="A111" s="33" t="s">
        <v>54</v>
      </c>
      <c r="B111" s="28" t="s">
        <v>17</v>
      </c>
      <c r="C111" s="38">
        <v>1299</v>
      </c>
      <c r="D111" s="35">
        <f t="shared" si="1"/>
        <v>3322</v>
      </c>
      <c r="E111" s="38">
        <v>1668</v>
      </c>
      <c r="F111" s="38">
        <v>1654</v>
      </c>
    </row>
    <row r="112" spans="1:6" ht="13.5" customHeight="1">
      <c r="A112" s="33" t="s">
        <v>54</v>
      </c>
      <c r="B112" s="28" t="s">
        <v>55</v>
      </c>
      <c r="C112" s="38">
        <v>436</v>
      </c>
      <c r="D112" s="35">
        <f t="shared" si="1"/>
        <v>1125</v>
      </c>
      <c r="E112" s="38">
        <v>582</v>
      </c>
      <c r="F112" s="38">
        <v>543</v>
      </c>
    </row>
    <row r="113" spans="1:6" ht="13.5" customHeight="1">
      <c r="A113" s="33" t="s">
        <v>54</v>
      </c>
      <c r="B113" s="28" t="s">
        <v>56</v>
      </c>
      <c r="C113" s="38">
        <v>478</v>
      </c>
      <c r="D113" s="35">
        <f t="shared" si="1"/>
        <v>1256</v>
      </c>
      <c r="E113" s="38">
        <v>617</v>
      </c>
      <c r="F113" s="38">
        <v>639</v>
      </c>
    </row>
    <row r="114" spans="1:6" ht="13.5" customHeight="1">
      <c r="A114" s="33" t="s">
        <v>57</v>
      </c>
      <c r="B114" s="28" t="s">
        <v>12</v>
      </c>
      <c r="C114" s="38">
        <v>290</v>
      </c>
      <c r="D114" s="35">
        <f t="shared" si="1"/>
        <v>929</v>
      </c>
      <c r="E114" s="38">
        <v>454</v>
      </c>
      <c r="F114" s="38">
        <v>475</v>
      </c>
    </row>
    <row r="115" spans="1:6" ht="13.5" customHeight="1">
      <c r="A115" s="33" t="s">
        <v>57</v>
      </c>
      <c r="B115" s="28" t="s">
        <v>58</v>
      </c>
      <c r="C115" s="38">
        <v>289</v>
      </c>
      <c r="D115" s="35">
        <f t="shared" si="1"/>
        <v>902</v>
      </c>
      <c r="E115" s="38">
        <v>441</v>
      </c>
      <c r="F115" s="38">
        <v>461</v>
      </c>
    </row>
    <row r="116" spans="1:6" ht="13.5" customHeight="1">
      <c r="A116" s="40" t="s">
        <v>59</v>
      </c>
      <c r="B116" s="37"/>
      <c r="C116" s="38">
        <v>25</v>
      </c>
      <c r="D116" s="35">
        <f t="shared" si="1"/>
        <v>145</v>
      </c>
      <c r="E116" s="38">
        <v>128</v>
      </c>
      <c r="F116" s="38">
        <v>17</v>
      </c>
    </row>
    <row r="117" spans="1:6" ht="13.5" customHeight="1">
      <c r="A117" s="33" t="s">
        <v>60</v>
      </c>
      <c r="B117" s="28" t="s">
        <v>12</v>
      </c>
      <c r="C117" s="38">
        <v>429</v>
      </c>
      <c r="D117" s="35">
        <f t="shared" si="1"/>
        <v>940</v>
      </c>
      <c r="E117" s="38">
        <v>449</v>
      </c>
      <c r="F117" s="38">
        <v>491</v>
      </c>
    </row>
    <row r="118" spans="1:6" ht="13.5" customHeight="1">
      <c r="A118" s="33" t="s">
        <v>60</v>
      </c>
      <c r="B118" s="28" t="s">
        <v>13</v>
      </c>
      <c r="C118" s="38">
        <v>286</v>
      </c>
      <c r="D118" s="35">
        <f t="shared" si="1"/>
        <v>581</v>
      </c>
      <c r="E118" s="38">
        <v>290</v>
      </c>
      <c r="F118" s="38">
        <v>291</v>
      </c>
    </row>
    <row r="119" spans="1:6" ht="13.5" customHeight="1">
      <c r="A119" s="33" t="s">
        <v>60</v>
      </c>
      <c r="B119" s="28" t="s">
        <v>14</v>
      </c>
      <c r="C119" s="38">
        <v>435</v>
      </c>
      <c r="D119" s="35">
        <f t="shared" si="1"/>
        <v>994</v>
      </c>
      <c r="E119" s="38">
        <v>497</v>
      </c>
      <c r="F119" s="38">
        <v>497</v>
      </c>
    </row>
    <row r="120" spans="1:6" ht="13.5" customHeight="1">
      <c r="A120" s="33" t="s">
        <v>60</v>
      </c>
      <c r="B120" s="28" t="s">
        <v>15</v>
      </c>
      <c r="C120" s="38">
        <v>249</v>
      </c>
      <c r="D120" s="35">
        <f t="shared" si="1"/>
        <v>547</v>
      </c>
      <c r="E120" s="38">
        <v>277</v>
      </c>
      <c r="F120" s="38">
        <v>270</v>
      </c>
    </row>
    <row r="121" spans="1:6" ht="13.5" customHeight="1">
      <c r="A121" s="33" t="s">
        <v>60</v>
      </c>
      <c r="B121" s="28" t="s">
        <v>16</v>
      </c>
      <c r="C121" s="38">
        <v>200</v>
      </c>
      <c r="D121" s="35">
        <f t="shared" si="1"/>
        <v>475</v>
      </c>
      <c r="E121" s="38">
        <v>231</v>
      </c>
      <c r="F121" s="38">
        <v>244</v>
      </c>
    </row>
    <row r="122" spans="1:6" ht="13.5" customHeight="1">
      <c r="A122" s="33" t="s">
        <v>60</v>
      </c>
      <c r="B122" s="28" t="s">
        <v>17</v>
      </c>
      <c r="C122" s="38">
        <v>187</v>
      </c>
      <c r="D122" s="35">
        <f t="shared" si="1"/>
        <v>394</v>
      </c>
      <c r="E122" s="38">
        <v>190</v>
      </c>
      <c r="F122" s="38">
        <v>204</v>
      </c>
    </row>
    <row r="123" spans="1:6" ht="13.5" customHeight="1">
      <c r="A123" s="36" t="s">
        <v>61</v>
      </c>
      <c r="B123" s="37"/>
      <c r="C123" s="38">
        <v>241</v>
      </c>
      <c r="D123" s="35">
        <f t="shared" si="1"/>
        <v>564</v>
      </c>
      <c r="E123" s="38">
        <v>268</v>
      </c>
      <c r="F123" s="38">
        <v>296</v>
      </c>
    </row>
    <row r="124" spans="1:6" ht="13.5" customHeight="1">
      <c r="A124" s="40" t="s">
        <v>62</v>
      </c>
      <c r="B124" s="37"/>
      <c r="C124" s="38">
        <v>249</v>
      </c>
      <c r="D124" s="35">
        <f t="shared" si="1"/>
        <v>550</v>
      </c>
      <c r="E124" s="38">
        <v>285</v>
      </c>
      <c r="F124" s="38">
        <v>265</v>
      </c>
    </row>
    <row r="125" spans="1:6" ht="13.5" customHeight="1">
      <c r="A125" s="33" t="s">
        <v>63</v>
      </c>
      <c r="B125" s="28" t="s">
        <v>12</v>
      </c>
      <c r="C125" s="38">
        <v>203</v>
      </c>
      <c r="D125" s="35">
        <f t="shared" si="1"/>
        <v>756</v>
      </c>
      <c r="E125" s="38">
        <v>515</v>
      </c>
      <c r="F125" s="38">
        <v>241</v>
      </c>
    </row>
    <row r="126" spans="1:6" ht="13.5" customHeight="1">
      <c r="A126" s="33" t="s">
        <v>63</v>
      </c>
      <c r="B126" s="28" t="s">
        <v>13</v>
      </c>
      <c r="C126" s="38">
        <v>240</v>
      </c>
      <c r="D126" s="35">
        <f t="shared" si="1"/>
        <v>526</v>
      </c>
      <c r="E126" s="38">
        <v>264</v>
      </c>
      <c r="F126" s="38">
        <v>262</v>
      </c>
    </row>
    <row r="127" spans="1:6" ht="13.5" customHeight="1">
      <c r="A127" s="33" t="s">
        <v>63</v>
      </c>
      <c r="B127" s="28" t="s">
        <v>14</v>
      </c>
      <c r="C127" s="38">
        <v>269</v>
      </c>
      <c r="D127" s="35">
        <f t="shared" si="1"/>
        <v>584</v>
      </c>
      <c r="E127" s="38">
        <v>285</v>
      </c>
      <c r="F127" s="38">
        <v>299</v>
      </c>
    </row>
    <row r="128" spans="1:6" ht="13.5" customHeight="1">
      <c r="A128" s="33" t="s">
        <v>63</v>
      </c>
      <c r="B128" s="28" t="s">
        <v>15</v>
      </c>
      <c r="C128" s="38">
        <v>152</v>
      </c>
      <c r="D128" s="35">
        <f t="shared" si="1"/>
        <v>331</v>
      </c>
      <c r="E128" s="38">
        <v>157</v>
      </c>
      <c r="F128" s="38">
        <v>174</v>
      </c>
    </row>
    <row r="129" spans="1:6" ht="13.5" customHeight="1">
      <c r="A129" s="33" t="s">
        <v>63</v>
      </c>
      <c r="B129" s="28" t="s">
        <v>16</v>
      </c>
      <c r="C129" s="38">
        <v>408</v>
      </c>
      <c r="D129" s="35">
        <f t="shared" si="1"/>
        <v>921</v>
      </c>
      <c r="E129" s="38">
        <v>450</v>
      </c>
      <c r="F129" s="38">
        <v>471</v>
      </c>
    </row>
    <row r="130" spans="1:6" ht="13.5" customHeight="1">
      <c r="A130" s="36" t="s">
        <v>64</v>
      </c>
      <c r="B130" s="37"/>
      <c r="C130" s="34">
        <v>0</v>
      </c>
      <c r="D130" s="35">
        <f t="shared" si="1"/>
        <v>0</v>
      </c>
      <c r="E130" s="34">
        <v>0</v>
      </c>
      <c r="F130" s="34">
        <v>0</v>
      </c>
    </row>
    <row r="131" spans="1:6" ht="13.5" customHeight="1">
      <c r="A131" s="40" t="s">
        <v>65</v>
      </c>
      <c r="B131" s="37"/>
      <c r="C131" s="38">
        <v>629</v>
      </c>
      <c r="D131" s="35">
        <f t="shared" si="1"/>
        <v>1667</v>
      </c>
      <c r="E131" s="38">
        <v>811</v>
      </c>
      <c r="F131" s="38">
        <v>856</v>
      </c>
    </row>
    <row r="132" spans="1:6" ht="13.5" customHeight="1">
      <c r="A132" s="33" t="s">
        <v>66</v>
      </c>
      <c r="B132" s="28" t="s">
        <v>12</v>
      </c>
      <c r="C132" s="38">
        <v>483</v>
      </c>
      <c r="D132" s="35">
        <f t="shared" si="1"/>
        <v>961</v>
      </c>
      <c r="E132" s="38">
        <v>497</v>
      </c>
      <c r="F132" s="38">
        <v>464</v>
      </c>
    </row>
    <row r="133" spans="1:6" ht="13.5" customHeight="1">
      <c r="A133" s="33" t="s">
        <v>66</v>
      </c>
      <c r="B133" s="28" t="s">
        <v>13</v>
      </c>
      <c r="C133" s="38">
        <v>162</v>
      </c>
      <c r="D133" s="35">
        <f t="shared" si="1"/>
        <v>307</v>
      </c>
      <c r="E133" s="38">
        <v>136</v>
      </c>
      <c r="F133" s="38">
        <v>171</v>
      </c>
    </row>
    <row r="134" spans="1:6" ht="13.5" customHeight="1">
      <c r="A134" s="33" t="s">
        <v>67</v>
      </c>
      <c r="B134" s="28" t="s">
        <v>12</v>
      </c>
      <c r="C134" s="38">
        <v>688</v>
      </c>
      <c r="D134" s="35">
        <f t="shared" si="1"/>
        <v>3665</v>
      </c>
      <c r="E134" s="38">
        <v>2935</v>
      </c>
      <c r="F134" s="38">
        <v>730</v>
      </c>
    </row>
    <row r="135" spans="1:6" ht="13.5" customHeight="1">
      <c r="A135" s="33" t="s">
        <v>67</v>
      </c>
      <c r="B135" s="28" t="s">
        <v>13</v>
      </c>
      <c r="C135" s="38">
        <v>346</v>
      </c>
      <c r="D135" s="35">
        <f t="shared" si="1"/>
        <v>826</v>
      </c>
      <c r="E135" s="38">
        <v>402</v>
      </c>
      <c r="F135" s="38">
        <v>424</v>
      </c>
    </row>
    <row r="136" spans="1:6" ht="13.5" customHeight="1">
      <c r="A136" s="33" t="s">
        <v>67</v>
      </c>
      <c r="B136" s="28" t="s">
        <v>14</v>
      </c>
      <c r="C136" s="38">
        <v>198</v>
      </c>
      <c r="D136" s="35">
        <f t="shared" si="1"/>
        <v>408</v>
      </c>
      <c r="E136" s="38">
        <v>205</v>
      </c>
      <c r="F136" s="38">
        <v>203</v>
      </c>
    </row>
    <row r="137" spans="1:6" ht="13.5" customHeight="1">
      <c r="A137" s="40" t="s">
        <v>68</v>
      </c>
      <c r="B137" s="37"/>
      <c r="C137" s="38">
        <v>11</v>
      </c>
      <c r="D137" s="35">
        <f t="shared" si="1"/>
        <v>24</v>
      </c>
      <c r="E137" s="38">
        <v>13</v>
      </c>
      <c r="F137" s="38">
        <v>11</v>
      </c>
    </row>
    <row r="138" spans="1:6" ht="13.5" customHeight="1">
      <c r="A138" s="33" t="s">
        <v>69</v>
      </c>
      <c r="B138" s="28" t="s">
        <v>12</v>
      </c>
      <c r="C138" s="38">
        <v>538</v>
      </c>
      <c r="D138" s="35">
        <f aca="true" t="shared" si="2" ref="D138:D201">SUM(E138:F138)</f>
        <v>1177</v>
      </c>
      <c r="E138" s="38">
        <v>561</v>
      </c>
      <c r="F138" s="38">
        <v>616</v>
      </c>
    </row>
    <row r="139" spans="1:6" ht="13.5" customHeight="1">
      <c r="A139" s="33" t="s">
        <v>69</v>
      </c>
      <c r="B139" s="28" t="s">
        <v>13</v>
      </c>
      <c r="C139" s="38">
        <v>555</v>
      </c>
      <c r="D139" s="35">
        <f t="shared" si="2"/>
        <v>1177</v>
      </c>
      <c r="E139" s="38">
        <v>564</v>
      </c>
      <c r="F139" s="38">
        <v>613</v>
      </c>
    </row>
    <row r="140" spans="1:6" ht="13.5" customHeight="1">
      <c r="A140" s="33" t="s">
        <v>69</v>
      </c>
      <c r="B140" s="28" t="s">
        <v>14</v>
      </c>
      <c r="C140" s="38">
        <v>335</v>
      </c>
      <c r="D140" s="35">
        <f t="shared" si="2"/>
        <v>781</v>
      </c>
      <c r="E140" s="38">
        <v>363</v>
      </c>
      <c r="F140" s="38">
        <v>418</v>
      </c>
    </row>
    <row r="141" spans="1:6" ht="13.5" customHeight="1">
      <c r="A141" s="33" t="s">
        <v>69</v>
      </c>
      <c r="B141" s="28" t="s">
        <v>15</v>
      </c>
      <c r="C141" s="38">
        <v>265</v>
      </c>
      <c r="D141" s="35">
        <f t="shared" si="2"/>
        <v>592</v>
      </c>
      <c r="E141" s="38">
        <v>290</v>
      </c>
      <c r="F141" s="38">
        <v>302</v>
      </c>
    </row>
    <row r="142" spans="1:6" ht="13.5" customHeight="1">
      <c r="A142" s="40" t="s">
        <v>70</v>
      </c>
      <c r="B142" s="37"/>
      <c r="C142" s="38">
        <v>406</v>
      </c>
      <c r="D142" s="35">
        <f t="shared" si="2"/>
        <v>1210</v>
      </c>
      <c r="E142" s="38">
        <v>602</v>
      </c>
      <c r="F142" s="38">
        <v>608</v>
      </c>
    </row>
    <row r="143" spans="1:6" ht="13.5" customHeight="1">
      <c r="A143" s="33" t="s">
        <v>71</v>
      </c>
      <c r="B143" s="28" t="s">
        <v>12</v>
      </c>
      <c r="C143" s="38">
        <v>497</v>
      </c>
      <c r="D143" s="35">
        <f t="shared" si="2"/>
        <v>1139</v>
      </c>
      <c r="E143" s="38">
        <v>600</v>
      </c>
      <c r="F143" s="38">
        <v>539</v>
      </c>
    </row>
    <row r="144" spans="1:6" ht="13.5" customHeight="1">
      <c r="A144" s="33" t="s">
        <v>71</v>
      </c>
      <c r="B144" s="28" t="s">
        <v>13</v>
      </c>
      <c r="C144" s="38">
        <v>750</v>
      </c>
      <c r="D144" s="35">
        <f t="shared" si="2"/>
        <v>1488</v>
      </c>
      <c r="E144" s="38">
        <v>708</v>
      </c>
      <c r="F144" s="38">
        <v>780</v>
      </c>
    </row>
    <row r="145" spans="1:6" ht="13.5" customHeight="1">
      <c r="A145" s="33" t="s">
        <v>71</v>
      </c>
      <c r="B145" s="28" t="s">
        <v>14</v>
      </c>
      <c r="C145" s="38">
        <v>839</v>
      </c>
      <c r="D145" s="35">
        <f t="shared" si="2"/>
        <v>1998</v>
      </c>
      <c r="E145" s="38">
        <v>972</v>
      </c>
      <c r="F145" s="38">
        <v>1026</v>
      </c>
    </row>
    <row r="146" spans="1:6" ht="13.5" customHeight="1">
      <c r="A146" s="33" t="s">
        <v>71</v>
      </c>
      <c r="B146" s="28" t="s">
        <v>15</v>
      </c>
      <c r="C146" s="42">
        <v>375</v>
      </c>
      <c r="D146" s="35">
        <f t="shared" si="2"/>
        <v>935</v>
      </c>
      <c r="E146" s="38">
        <v>439</v>
      </c>
      <c r="F146" s="38">
        <v>496</v>
      </c>
    </row>
    <row r="147" spans="1:6" ht="13.5" customHeight="1">
      <c r="A147" s="33" t="s">
        <v>71</v>
      </c>
      <c r="B147" s="28" t="s">
        <v>16</v>
      </c>
      <c r="C147" s="38">
        <v>686</v>
      </c>
      <c r="D147" s="35">
        <f t="shared" si="2"/>
        <v>1683</v>
      </c>
      <c r="E147" s="38">
        <v>830</v>
      </c>
      <c r="F147" s="38">
        <v>853</v>
      </c>
    </row>
    <row r="148" spans="1:6" ht="13.5" customHeight="1">
      <c r="A148" s="33" t="s">
        <v>71</v>
      </c>
      <c r="B148" s="28" t="s">
        <v>17</v>
      </c>
      <c r="C148" s="38">
        <v>717</v>
      </c>
      <c r="D148" s="35">
        <f t="shared" si="2"/>
        <v>1763</v>
      </c>
      <c r="E148" s="38">
        <v>863</v>
      </c>
      <c r="F148" s="38">
        <v>900</v>
      </c>
    </row>
    <row r="149" spans="1:6" ht="13.5" customHeight="1">
      <c r="A149" s="33" t="s">
        <v>72</v>
      </c>
      <c r="B149" s="28" t="s">
        <v>12</v>
      </c>
      <c r="C149" s="38">
        <v>406</v>
      </c>
      <c r="D149" s="35">
        <f t="shared" si="2"/>
        <v>815</v>
      </c>
      <c r="E149" s="38">
        <v>413</v>
      </c>
      <c r="F149" s="38">
        <v>402</v>
      </c>
    </row>
    <row r="150" spans="1:6" ht="13.5" customHeight="1">
      <c r="A150" s="33" t="s">
        <v>72</v>
      </c>
      <c r="B150" s="28" t="s">
        <v>13</v>
      </c>
      <c r="C150" s="38">
        <v>487</v>
      </c>
      <c r="D150" s="35">
        <f t="shared" si="2"/>
        <v>1038</v>
      </c>
      <c r="E150" s="38">
        <v>510</v>
      </c>
      <c r="F150" s="38">
        <v>528</v>
      </c>
    </row>
    <row r="151" spans="1:6" ht="13.5" customHeight="1">
      <c r="A151" s="33" t="s">
        <v>72</v>
      </c>
      <c r="B151" s="28" t="s">
        <v>14</v>
      </c>
      <c r="C151" s="38">
        <v>562</v>
      </c>
      <c r="D151" s="35">
        <f t="shared" si="2"/>
        <v>1288</v>
      </c>
      <c r="E151" s="38">
        <v>619</v>
      </c>
      <c r="F151" s="38">
        <v>669</v>
      </c>
    </row>
    <row r="152" spans="1:6" ht="13.5" customHeight="1">
      <c r="A152" s="33" t="s">
        <v>72</v>
      </c>
      <c r="B152" s="28" t="s">
        <v>15</v>
      </c>
      <c r="C152" s="38">
        <v>814</v>
      </c>
      <c r="D152" s="35">
        <f t="shared" si="2"/>
        <v>1742</v>
      </c>
      <c r="E152" s="38">
        <v>823</v>
      </c>
      <c r="F152" s="38">
        <v>919</v>
      </c>
    </row>
    <row r="153" spans="1:6" ht="13.5" customHeight="1">
      <c r="A153" s="33" t="s">
        <v>73</v>
      </c>
      <c r="B153" s="28" t="s">
        <v>12</v>
      </c>
      <c r="C153" s="38">
        <v>354</v>
      </c>
      <c r="D153" s="35">
        <f t="shared" si="2"/>
        <v>852</v>
      </c>
      <c r="E153" s="38">
        <v>402</v>
      </c>
      <c r="F153" s="38">
        <v>450</v>
      </c>
    </row>
    <row r="154" spans="1:6" ht="13.5" customHeight="1">
      <c r="A154" s="33" t="s">
        <v>73</v>
      </c>
      <c r="B154" s="28" t="s">
        <v>13</v>
      </c>
      <c r="C154" s="38">
        <v>628</v>
      </c>
      <c r="D154" s="35">
        <f t="shared" si="2"/>
        <v>1666</v>
      </c>
      <c r="E154" s="38">
        <v>833</v>
      </c>
      <c r="F154" s="38">
        <v>833</v>
      </c>
    </row>
    <row r="155" spans="1:6" ht="13.5" customHeight="1">
      <c r="A155" s="33" t="s">
        <v>73</v>
      </c>
      <c r="B155" s="28" t="s">
        <v>14</v>
      </c>
      <c r="C155" s="38">
        <v>189</v>
      </c>
      <c r="D155" s="35">
        <f t="shared" si="2"/>
        <v>387</v>
      </c>
      <c r="E155" s="38">
        <v>186</v>
      </c>
      <c r="F155" s="38">
        <v>201</v>
      </c>
    </row>
    <row r="156" spans="1:6" ht="13.5" customHeight="1">
      <c r="A156" s="33" t="s">
        <v>74</v>
      </c>
      <c r="B156" s="28" t="s">
        <v>12</v>
      </c>
      <c r="C156" s="38">
        <v>184</v>
      </c>
      <c r="D156" s="35">
        <f t="shared" si="2"/>
        <v>487</v>
      </c>
      <c r="E156" s="38">
        <v>254</v>
      </c>
      <c r="F156" s="38">
        <v>233</v>
      </c>
    </row>
    <row r="157" spans="1:6" ht="13.5" customHeight="1">
      <c r="A157" s="33" t="s">
        <v>74</v>
      </c>
      <c r="B157" s="28" t="s">
        <v>13</v>
      </c>
      <c r="C157" s="38">
        <v>363</v>
      </c>
      <c r="D157" s="35">
        <f t="shared" si="2"/>
        <v>790</v>
      </c>
      <c r="E157" s="38">
        <v>390</v>
      </c>
      <c r="F157" s="38">
        <v>400</v>
      </c>
    </row>
    <row r="158" spans="1:6" ht="13.5" customHeight="1">
      <c r="A158" s="33" t="s">
        <v>74</v>
      </c>
      <c r="B158" s="28" t="s">
        <v>14</v>
      </c>
      <c r="C158" s="38">
        <v>313</v>
      </c>
      <c r="D158" s="35">
        <f t="shared" si="2"/>
        <v>756</v>
      </c>
      <c r="E158" s="38">
        <v>350</v>
      </c>
      <c r="F158" s="38">
        <v>406</v>
      </c>
    </row>
    <row r="159" spans="1:6" ht="13.5" customHeight="1">
      <c r="A159" s="33" t="s">
        <v>74</v>
      </c>
      <c r="B159" s="28" t="s">
        <v>15</v>
      </c>
      <c r="C159" s="38">
        <v>495</v>
      </c>
      <c r="D159" s="35">
        <f t="shared" si="2"/>
        <v>1157</v>
      </c>
      <c r="E159" s="38">
        <v>578</v>
      </c>
      <c r="F159" s="38">
        <v>579</v>
      </c>
    </row>
    <row r="160" spans="1:6" ht="13.5" customHeight="1">
      <c r="A160" s="33" t="s">
        <v>74</v>
      </c>
      <c r="B160" s="28" t="s">
        <v>16</v>
      </c>
      <c r="C160" s="38">
        <v>441</v>
      </c>
      <c r="D160" s="35">
        <f t="shared" si="2"/>
        <v>1056</v>
      </c>
      <c r="E160" s="38">
        <v>532</v>
      </c>
      <c r="F160" s="38">
        <v>524</v>
      </c>
    </row>
    <row r="161" spans="1:6" ht="13.5" customHeight="1">
      <c r="A161" s="33" t="s">
        <v>74</v>
      </c>
      <c r="B161" s="28" t="s">
        <v>17</v>
      </c>
      <c r="C161" s="38">
        <v>149</v>
      </c>
      <c r="D161" s="35">
        <f t="shared" si="2"/>
        <v>322</v>
      </c>
      <c r="E161" s="38">
        <v>146</v>
      </c>
      <c r="F161" s="38">
        <v>176</v>
      </c>
    </row>
    <row r="162" spans="1:6" ht="13.5" customHeight="1">
      <c r="A162" s="33" t="s">
        <v>74</v>
      </c>
      <c r="B162" s="28" t="s">
        <v>55</v>
      </c>
      <c r="C162" s="38">
        <v>769</v>
      </c>
      <c r="D162" s="35">
        <f t="shared" si="2"/>
        <v>2133</v>
      </c>
      <c r="E162" s="38">
        <v>1064</v>
      </c>
      <c r="F162" s="38">
        <v>1069</v>
      </c>
    </row>
    <row r="163" spans="1:6" ht="13.5" customHeight="1">
      <c r="A163" s="40" t="s">
        <v>75</v>
      </c>
      <c r="B163" s="37"/>
      <c r="C163" s="38">
        <v>841</v>
      </c>
      <c r="D163" s="35">
        <f t="shared" si="2"/>
        <v>1983</v>
      </c>
      <c r="E163" s="38">
        <v>929</v>
      </c>
      <c r="F163" s="38">
        <v>1054</v>
      </c>
    </row>
    <row r="164" spans="1:6" ht="13.5" customHeight="1">
      <c r="A164" s="33" t="s">
        <v>76</v>
      </c>
      <c r="B164" s="28" t="s">
        <v>12</v>
      </c>
      <c r="C164" s="38">
        <v>908</v>
      </c>
      <c r="D164" s="35">
        <f t="shared" si="2"/>
        <v>2274</v>
      </c>
      <c r="E164" s="38">
        <v>1148</v>
      </c>
      <c r="F164" s="38">
        <v>1126</v>
      </c>
    </row>
    <row r="165" spans="1:6" ht="13.5" customHeight="1">
      <c r="A165" s="33" t="s">
        <v>76</v>
      </c>
      <c r="B165" s="28" t="s">
        <v>13</v>
      </c>
      <c r="C165" s="38">
        <v>890</v>
      </c>
      <c r="D165" s="35">
        <f t="shared" si="2"/>
        <v>2276</v>
      </c>
      <c r="E165" s="38">
        <v>1108</v>
      </c>
      <c r="F165" s="38">
        <v>1168</v>
      </c>
    </row>
    <row r="166" spans="1:6" ht="13.5" customHeight="1">
      <c r="A166" s="33" t="s">
        <v>76</v>
      </c>
      <c r="B166" s="28" t="s">
        <v>14</v>
      </c>
      <c r="C166" s="38">
        <v>268</v>
      </c>
      <c r="D166" s="35">
        <f t="shared" si="2"/>
        <v>672</v>
      </c>
      <c r="E166" s="38">
        <v>333</v>
      </c>
      <c r="F166" s="38">
        <v>339</v>
      </c>
    </row>
    <row r="167" spans="1:6" ht="13.5" customHeight="1">
      <c r="A167" s="33" t="s">
        <v>76</v>
      </c>
      <c r="B167" s="28" t="s">
        <v>15</v>
      </c>
      <c r="C167" s="38">
        <v>115</v>
      </c>
      <c r="D167" s="35">
        <f t="shared" si="2"/>
        <v>256</v>
      </c>
      <c r="E167" s="38">
        <v>136</v>
      </c>
      <c r="F167" s="38">
        <v>120</v>
      </c>
    </row>
    <row r="168" spans="1:6" ht="13.5" customHeight="1">
      <c r="A168" s="33" t="s">
        <v>76</v>
      </c>
      <c r="B168" s="28" t="s">
        <v>16</v>
      </c>
      <c r="C168" s="38">
        <v>751</v>
      </c>
      <c r="D168" s="35">
        <f t="shared" si="2"/>
        <v>1896</v>
      </c>
      <c r="E168" s="38">
        <v>955</v>
      </c>
      <c r="F168" s="38">
        <v>941</v>
      </c>
    </row>
    <row r="169" spans="1:6" ht="13.5" customHeight="1">
      <c r="A169" s="33" t="s">
        <v>76</v>
      </c>
      <c r="B169" s="28" t="s">
        <v>17</v>
      </c>
      <c r="C169" s="38">
        <v>532</v>
      </c>
      <c r="D169" s="35">
        <f t="shared" si="2"/>
        <v>1423</v>
      </c>
      <c r="E169" s="38">
        <v>702</v>
      </c>
      <c r="F169" s="38">
        <v>721</v>
      </c>
    </row>
    <row r="170" spans="1:6" ht="13.5" customHeight="1">
      <c r="A170" s="33" t="s">
        <v>76</v>
      </c>
      <c r="B170" s="28" t="s">
        <v>55</v>
      </c>
      <c r="C170" s="38">
        <v>639</v>
      </c>
      <c r="D170" s="35">
        <f t="shared" si="2"/>
        <v>1550</v>
      </c>
      <c r="E170" s="38">
        <v>749</v>
      </c>
      <c r="F170" s="38">
        <v>801</v>
      </c>
    </row>
    <row r="171" spans="1:6" ht="13.5" customHeight="1">
      <c r="A171" s="33" t="s">
        <v>76</v>
      </c>
      <c r="B171" s="28" t="s">
        <v>56</v>
      </c>
      <c r="C171" s="38">
        <v>759</v>
      </c>
      <c r="D171" s="35">
        <f t="shared" si="2"/>
        <v>1775</v>
      </c>
      <c r="E171" s="38">
        <v>841</v>
      </c>
      <c r="F171" s="38">
        <v>934</v>
      </c>
    </row>
    <row r="172" spans="1:6" ht="13.5" customHeight="1">
      <c r="A172" s="33" t="s">
        <v>77</v>
      </c>
      <c r="B172" s="28" t="s">
        <v>12</v>
      </c>
      <c r="C172" s="38">
        <v>1247</v>
      </c>
      <c r="D172" s="35">
        <f t="shared" si="2"/>
        <v>2967</v>
      </c>
      <c r="E172" s="38">
        <v>1494</v>
      </c>
      <c r="F172" s="38">
        <v>1473</v>
      </c>
    </row>
    <row r="173" spans="1:6" ht="13.5" customHeight="1">
      <c r="A173" s="33" t="s">
        <v>77</v>
      </c>
      <c r="B173" s="28" t="s">
        <v>13</v>
      </c>
      <c r="C173" s="38">
        <v>1129</v>
      </c>
      <c r="D173" s="35">
        <f t="shared" si="2"/>
        <v>2563</v>
      </c>
      <c r="E173" s="38">
        <v>1226</v>
      </c>
      <c r="F173" s="38">
        <v>1337</v>
      </c>
    </row>
    <row r="174" spans="1:6" ht="13.5" customHeight="1">
      <c r="A174" s="33" t="s">
        <v>77</v>
      </c>
      <c r="B174" s="28" t="s">
        <v>14</v>
      </c>
      <c r="C174" s="38">
        <v>645</v>
      </c>
      <c r="D174" s="35">
        <f t="shared" si="2"/>
        <v>1616</v>
      </c>
      <c r="E174" s="38">
        <v>791</v>
      </c>
      <c r="F174" s="38">
        <v>825</v>
      </c>
    </row>
    <row r="175" spans="1:6" ht="13.5" customHeight="1">
      <c r="A175" s="33" t="s">
        <v>77</v>
      </c>
      <c r="B175" s="28" t="s">
        <v>15</v>
      </c>
      <c r="C175" s="38">
        <v>434</v>
      </c>
      <c r="D175" s="35">
        <f t="shared" si="2"/>
        <v>1038</v>
      </c>
      <c r="E175" s="38">
        <v>506</v>
      </c>
      <c r="F175" s="38">
        <v>532</v>
      </c>
    </row>
    <row r="176" spans="1:6" ht="13.5" customHeight="1">
      <c r="A176" s="40" t="s">
        <v>78</v>
      </c>
      <c r="B176" s="37"/>
      <c r="C176" s="38">
        <v>492</v>
      </c>
      <c r="D176" s="35">
        <f t="shared" si="2"/>
        <v>1150</v>
      </c>
      <c r="E176" s="38">
        <v>582</v>
      </c>
      <c r="F176" s="38">
        <v>568</v>
      </c>
    </row>
    <row r="177" spans="1:6" ht="13.5" customHeight="1">
      <c r="A177" s="33" t="s">
        <v>79</v>
      </c>
      <c r="B177" s="28" t="s">
        <v>12</v>
      </c>
      <c r="C177" s="38">
        <v>441</v>
      </c>
      <c r="D177" s="35">
        <f t="shared" si="2"/>
        <v>860</v>
      </c>
      <c r="E177" s="38">
        <v>396</v>
      </c>
      <c r="F177" s="38">
        <v>464</v>
      </c>
    </row>
    <row r="178" spans="1:6" ht="13.5" customHeight="1">
      <c r="A178" s="33" t="s">
        <v>79</v>
      </c>
      <c r="B178" s="28" t="s">
        <v>13</v>
      </c>
      <c r="C178" s="38">
        <v>252</v>
      </c>
      <c r="D178" s="35">
        <f t="shared" si="2"/>
        <v>664</v>
      </c>
      <c r="E178" s="38">
        <v>346</v>
      </c>
      <c r="F178" s="38">
        <v>318</v>
      </c>
    </row>
    <row r="179" spans="1:6" ht="13.5" customHeight="1">
      <c r="A179" s="33" t="s">
        <v>79</v>
      </c>
      <c r="B179" s="28" t="s">
        <v>14</v>
      </c>
      <c r="C179" s="38">
        <v>1029</v>
      </c>
      <c r="D179" s="35">
        <f t="shared" si="2"/>
        <v>2670</v>
      </c>
      <c r="E179" s="38">
        <v>1353</v>
      </c>
      <c r="F179" s="38">
        <v>1317</v>
      </c>
    </row>
    <row r="180" spans="1:6" ht="13.5" customHeight="1">
      <c r="A180" s="33" t="s">
        <v>79</v>
      </c>
      <c r="B180" s="28" t="s">
        <v>15</v>
      </c>
      <c r="C180" s="38">
        <v>1023</v>
      </c>
      <c r="D180" s="35">
        <f t="shared" si="2"/>
        <v>2738</v>
      </c>
      <c r="E180" s="38">
        <v>1364</v>
      </c>
      <c r="F180" s="38">
        <v>1374</v>
      </c>
    </row>
    <row r="181" spans="1:6" ht="13.5" customHeight="1">
      <c r="A181" s="33" t="s">
        <v>79</v>
      </c>
      <c r="B181" s="28" t="s">
        <v>16</v>
      </c>
      <c r="C181" s="38">
        <v>539</v>
      </c>
      <c r="D181" s="35">
        <f t="shared" si="2"/>
        <v>1356</v>
      </c>
      <c r="E181" s="38">
        <v>687</v>
      </c>
      <c r="F181" s="38">
        <v>669</v>
      </c>
    </row>
    <row r="182" spans="1:6" ht="13.5" customHeight="1">
      <c r="A182" s="33" t="s">
        <v>79</v>
      </c>
      <c r="B182" s="28" t="s">
        <v>17</v>
      </c>
      <c r="C182" s="34">
        <v>0</v>
      </c>
      <c r="D182" s="35">
        <f t="shared" si="2"/>
        <v>0</v>
      </c>
      <c r="E182" s="34">
        <v>0</v>
      </c>
      <c r="F182" s="34">
        <v>0</v>
      </c>
    </row>
    <row r="183" spans="1:6" ht="13.5" customHeight="1">
      <c r="A183" s="33" t="s">
        <v>80</v>
      </c>
      <c r="B183" s="28" t="s">
        <v>12</v>
      </c>
      <c r="C183" s="38">
        <v>618</v>
      </c>
      <c r="D183" s="35">
        <f t="shared" si="2"/>
        <v>1206</v>
      </c>
      <c r="E183" s="38">
        <v>643</v>
      </c>
      <c r="F183" s="38">
        <v>563</v>
      </c>
    </row>
    <row r="184" spans="1:6" ht="13.5" customHeight="1">
      <c r="A184" s="33" t="s">
        <v>80</v>
      </c>
      <c r="B184" s="28" t="s">
        <v>13</v>
      </c>
      <c r="C184" s="38">
        <v>778</v>
      </c>
      <c r="D184" s="35">
        <f t="shared" si="2"/>
        <v>1939</v>
      </c>
      <c r="E184" s="38">
        <v>964</v>
      </c>
      <c r="F184" s="38">
        <v>975</v>
      </c>
    </row>
    <row r="185" spans="1:6" ht="13.5" customHeight="1">
      <c r="A185" s="33" t="s">
        <v>80</v>
      </c>
      <c r="B185" s="28" t="s">
        <v>14</v>
      </c>
      <c r="C185" s="38">
        <v>1199</v>
      </c>
      <c r="D185" s="35">
        <f t="shared" si="2"/>
        <v>2178</v>
      </c>
      <c r="E185" s="38">
        <v>1202</v>
      </c>
      <c r="F185" s="38">
        <v>976</v>
      </c>
    </row>
    <row r="186" spans="1:6" ht="13.5" customHeight="1">
      <c r="A186" s="33" t="s">
        <v>80</v>
      </c>
      <c r="B186" s="28" t="s">
        <v>15</v>
      </c>
      <c r="C186" s="38">
        <v>995</v>
      </c>
      <c r="D186" s="35">
        <f t="shared" si="2"/>
        <v>2463</v>
      </c>
      <c r="E186" s="38">
        <v>1278</v>
      </c>
      <c r="F186" s="38">
        <v>1185</v>
      </c>
    </row>
    <row r="187" spans="1:6" ht="13.5" customHeight="1">
      <c r="A187" s="33" t="s">
        <v>80</v>
      </c>
      <c r="B187" s="28" t="s">
        <v>16</v>
      </c>
      <c r="C187" s="38">
        <v>466</v>
      </c>
      <c r="D187" s="35">
        <f t="shared" si="2"/>
        <v>988</v>
      </c>
      <c r="E187" s="38">
        <v>442</v>
      </c>
      <c r="F187" s="38">
        <v>546</v>
      </c>
    </row>
    <row r="188" spans="1:6" ht="13.5" customHeight="1">
      <c r="A188" s="33" t="s">
        <v>80</v>
      </c>
      <c r="B188" s="28" t="s">
        <v>17</v>
      </c>
      <c r="C188" s="38">
        <v>234</v>
      </c>
      <c r="D188" s="35">
        <f t="shared" si="2"/>
        <v>622</v>
      </c>
      <c r="E188" s="38">
        <v>328</v>
      </c>
      <c r="F188" s="38">
        <v>294</v>
      </c>
    </row>
    <row r="189" spans="1:6" ht="13.5" customHeight="1">
      <c r="A189" s="33" t="s">
        <v>81</v>
      </c>
      <c r="B189" s="28" t="s">
        <v>12</v>
      </c>
      <c r="C189" s="38">
        <v>379</v>
      </c>
      <c r="D189" s="35">
        <f t="shared" si="2"/>
        <v>934</v>
      </c>
      <c r="E189" s="38">
        <v>451</v>
      </c>
      <c r="F189" s="38">
        <v>483</v>
      </c>
    </row>
    <row r="190" spans="1:6" ht="13.5" customHeight="1">
      <c r="A190" s="33" t="s">
        <v>81</v>
      </c>
      <c r="B190" s="28" t="s">
        <v>13</v>
      </c>
      <c r="C190" s="38">
        <v>770</v>
      </c>
      <c r="D190" s="35">
        <f t="shared" si="2"/>
        <v>1808</v>
      </c>
      <c r="E190" s="38">
        <v>890</v>
      </c>
      <c r="F190" s="38">
        <v>918</v>
      </c>
    </row>
    <row r="191" spans="1:6" ht="13.5" customHeight="1">
      <c r="A191" s="33" t="s">
        <v>81</v>
      </c>
      <c r="B191" s="28" t="s">
        <v>14</v>
      </c>
      <c r="C191" s="38">
        <v>1103</v>
      </c>
      <c r="D191" s="35">
        <f t="shared" si="2"/>
        <v>2241</v>
      </c>
      <c r="E191" s="38">
        <v>1131</v>
      </c>
      <c r="F191" s="38">
        <v>1110</v>
      </c>
    </row>
    <row r="192" spans="1:6" ht="13.5" customHeight="1">
      <c r="A192" s="33" t="s">
        <v>81</v>
      </c>
      <c r="B192" s="28" t="s">
        <v>15</v>
      </c>
      <c r="C192" s="38">
        <v>1110</v>
      </c>
      <c r="D192" s="35">
        <f t="shared" si="2"/>
        <v>2438</v>
      </c>
      <c r="E192" s="38">
        <v>1269</v>
      </c>
      <c r="F192" s="38">
        <v>1169</v>
      </c>
    </row>
    <row r="193" spans="1:6" ht="13.5" customHeight="1">
      <c r="A193" s="33" t="s">
        <v>81</v>
      </c>
      <c r="B193" s="28" t="s">
        <v>16</v>
      </c>
      <c r="C193" s="42">
        <v>715</v>
      </c>
      <c r="D193" s="35">
        <f t="shared" si="2"/>
        <v>1740</v>
      </c>
      <c r="E193" s="38">
        <v>887</v>
      </c>
      <c r="F193" s="38">
        <v>853</v>
      </c>
    </row>
    <row r="194" spans="1:6" ht="13.5" customHeight="1">
      <c r="A194" s="33" t="s">
        <v>82</v>
      </c>
      <c r="B194" s="28" t="s">
        <v>12</v>
      </c>
      <c r="C194" s="38">
        <v>957</v>
      </c>
      <c r="D194" s="35">
        <f t="shared" si="2"/>
        <v>2186</v>
      </c>
      <c r="E194" s="38">
        <v>1039</v>
      </c>
      <c r="F194" s="38">
        <v>1147</v>
      </c>
    </row>
    <row r="195" spans="1:6" ht="13.5" customHeight="1">
      <c r="A195" s="33" t="s">
        <v>82</v>
      </c>
      <c r="B195" s="28" t="s">
        <v>13</v>
      </c>
      <c r="C195" s="38">
        <v>458</v>
      </c>
      <c r="D195" s="35">
        <f t="shared" si="2"/>
        <v>1023</v>
      </c>
      <c r="E195" s="38">
        <v>493</v>
      </c>
      <c r="F195" s="38">
        <v>530</v>
      </c>
    </row>
    <row r="196" spans="1:6" ht="13.5" customHeight="1">
      <c r="A196" s="33" t="s">
        <v>82</v>
      </c>
      <c r="B196" s="28" t="s">
        <v>14</v>
      </c>
      <c r="C196" s="38">
        <v>540</v>
      </c>
      <c r="D196" s="35">
        <f t="shared" si="2"/>
        <v>1163</v>
      </c>
      <c r="E196" s="38">
        <v>561</v>
      </c>
      <c r="F196" s="38">
        <v>602</v>
      </c>
    </row>
    <row r="197" spans="1:6" ht="13.5" customHeight="1">
      <c r="A197" s="33" t="s">
        <v>82</v>
      </c>
      <c r="B197" s="28" t="s">
        <v>15</v>
      </c>
      <c r="C197" s="38">
        <v>471</v>
      </c>
      <c r="D197" s="35">
        <f t="shared" si="2"/>
        <v>1108</v>
      </c>
      <c r="E197" s="38">
        <v>538</v>
      </c>
      <c r="F197" s="38">
        <v>570</v>
      </c>
    </row>
    <row r="198" spans="1:6" ht="13.5" customHeight="1">
      <c r="A198" s="33" t="s">
        <v>82</v>
      </c>
      <c r="B198" s="28" t="s">
        <v>16</v>
      </c>
      <c r="C198" s="38">
        <v>754</v>
      </c>
      <c r="D198" s="35">
        <f t="shared" si="2"/>
        <v>1750</v>
      </c>
      <c r="E198" s="38">
        <v>900</v>
      </c>
      <c r="F198" s="38">
        <v>850</v>
      </c>
    </row>
    <row r="199" spans="1:6" ht="13.5" customHeight="1">
      <c r="A199" s="33" t="s">
        <v>83</v>
      </c>
      <c r="B199" s="28" t="s">
        <v>12</v>
      </c>
      <c r="C199" s="38">
        <v>492</v>
      </c>
      <c r="D199" s="35">
        <f t="shared" si="2"/>
        <v>1250</v>
      </c>
      <c r="E199" s="38">
        <v>601</v>
      </c>
      <c r="F199" s="38">
        <v>649</v>
      </c>
    </row>
    <row r="200" spans="1:6" ht="13.5" customHeight="1">
      <c r="A200" s="33" t="s">
        <v>83</v>
      </c>
      <c r="B200" s="28" t="s">
        <v>13</v>
      </c>
      <c r="C200" s="38">
        <v>511</v>
      </c>
      <c r="D200" s="35">
        <f t="shared" si="2"/>
        <v>1348</v>
      </c>
      <c r="E200" s="38">
        <v>655</v>
      </c>
      <c r="F200" s="38">
        <v>693</v>
      </c>
    </row>
    <row r="201" spans="1:6" ht="13.5" customHeight="1">
      <c r="A201" s="33" t="s">
        <v>83</v>
      </c>
      <c r="B201" s="28" t="s">
        <v>14</v>
      </c>
      <c r="C201" s="38">
        <v>448</v>
      </c>
      <c r="D201" s="35">
        <f t="shared" si="2"/>
        <v>1107</v>
      </c>
      <c r="E201" s="38">
        <v>526</v>
      </c>
      <c r="F201" s="38">
        <v>581</v>
      </c>
    </row>
    <row r="202" spans="1:6" ht="13.5" customHeight="1">
      <c r="A202" s="33" t="s">
        <v>83</v>
      </c>
      <c r="B202" s="28" t="s">
        <v>15</v>
      </c>
      <c r="C202" s="38">
        <v>644</v>
      </c>
      <c r="D202" s="35">
        <f aca="true" t="shared" si="3" ref="D202:D272">SUM(E202:F202)</f>
        <v>1616</v>
      </c>
      <c r="E202" s="38">
        <v>792</v>
      </c>
      <c r="F202" s="38">
        <v>824</v>
      </c>
    </row>
    <row r="203" spans="1:6" ht="13.5" customHeight="1">
      <c r="A203" s="33" t="s">
        <v>84</v>
      </c>
      <c r="B203" s="28" t="s">
        <v>12</v>
      </c>
      <c r="C203" s="38">
        <v>185</v>
      </c>
      <c r="D203" s="35">
        <f t="shared" si="3"/>
        <v>2152</v>
      </c>
      <c r="E203" s="38">
        <v>1798</v>
      </c>
      <c r="F203" s="38">
        <v>354</v>
      </c>
    </row>
    <row r="204" spans="1:6" ht="13.5" customHeight="1">
      <c r="A204" s="33" t="s">
        <v>84</v>
      </c>
      <c r="B204" s="28" t="s">
        <v>13</v>
      </c>
      <c r="C204" s="38">
        <v>732</v>
      </c>
      <c r="D204" s="35">
        <f t="shared" si="3"/>
        <v>1752</v>
      </c>
      <c r="E204" s="38">
        <v>900</v>
      </c>
      <c r="F204" s="38">
        <v>852</v>
      </c>
    </row>
    <row r="205" spans="1:6" ht="13.5" customHeight="1">
      <c r="A205" s="33" t="s">
        <v>85</v>
      </c>
      <c r="B205" s="28" t="s">
        <v>12</v>
      </c>
      <c r="C205" s="38">
        <v>572</v>
      </c>
      <c r="D205" s="35">
        <f t="shared" si="3"/>
        <v>1276</v>
      </c>
      <c r="E205" s="38">
        <v>619</v>
      </c>
      <c r="F205" s="38">
        <v>657</v>
      </c>
    </row>
    <row r="206" spans="1:6" ht="13.5" customHeight="1">
      <c r="A206" s="33" t="s">
        <v>85</v>
      </c>
      <c r="B206" s="28" t="s">
        <v>13</v>
      </c>
      <c r="C206" s="38">
        <v>534</v>
      </c>
      <c r="D206" s="35">
        <f t="shared" si="3"/>
        <v>1172</v>
      </c>
      <c r="E206" s="38">
        <v>580</v>
      </c>
      <c r="F206" s="38">
        <v>592</v>
      </c>
    </row>
    <row r="207" spans="1:6" ht="13.5" customHeight="1">
      <c r="A207" s="33" t="s">
        <v>85</v>
      </c>
      <c r="B207" s="28" t="s">
        <v>14</v>
      </c>
      <c r="C207" s="38">
        <v>396</v>
      </c>
      <c r="D207" s="35">
        <f t="shared" si="3"/>
        <v>918</v>
      </c>
      <c r="E207" s="38">
        <v>442</v>
      </c>
      <c r="F207" s="38">
        <v>476</v>
      </c>
    </row>
    <row r="208" spans="1:6" ht="13.5" customHeight="1">
      <c r="A208" s="33" t="s">
        <v>85</v>
      </c>
      <c r="B208" s="28" t="s">
        <v>15</v>
      </c>
      <c r="C208" s="38">
        <v>294</v>
      </c>
      <c r="D208" s="35">
        <f t="shared" si="3"/>
        <v>716</v>
      </c>
      <c r="E208" s="38">
        <v>363</v>
      </c>
      <c r="F208" s="38">
        <v>353</v>
      </c>
    </row>
    <row r="209" spans="1:6" ht="13.5" customHeight="1">
      <c r="A209" s="33" t="s">
        <v>86</v>
      </c>
      <c r="B209" s="28" t="s">
        <v>12</v>
      </c>
      <c r="C209" s="38">
        <v>732</v>
      </c>
      <c r="D209" s="35">
        <f t="shared" si="3"/>
        <v>1903</v>
      </c>
      <c r="E209" s="38">
        <v>931</v>
      </c>
      <c r="F209" s="38">
        <v>972</v>
      </c>
    </row>
    <row r="210" spans="1:6" ht="13.5" customHeight="1">
      <c r="A210" s="33" t="s">
        <v>86</v>
      </c>
      <c r="B210" s="28" t="s">
        <v>13</v>
      </c>
      <c r="C210" s="38">
        <v>1030</v>
      </c>
      <c r="D210" s="35">
        <f t="shared" si="3"/>
        <v>2554</v>
      </c>
      <c r="E210" s="38">
        <v>1251</v>
      </c>
      <c r="F210" s="38">
        <v>1303</v>
      </c>
    </row>
    <row r="211" spans="1:6" ht="13.5" customHeight="1">
      <c r="A211" s="33" t="s">
        <v>87</v>
      </c>
      <c r="B211" s="28" t="s">
        <v>12</v>
      </c>
      <c r="C211" s="38">
        <v>1142</v>
      </c>
      <c r="D211" s="35">
        <f t="shared" si="3"/>
        <v>3383</v>
      </c>
      <c r="E211" s="38">
        <v>1707</v>
      </c>
      <c r="F211" s="38">
        <v>1676</v>
      </c>
    </row>
    <row r="212" spans="1:6" ht="13.5" customHeight="1">
      <c r="A212" s="33" t="s">
        <v>87</v>
      </c>
      <c r="B212" s="28" t="s">
        <v>13</v>
      </c>
      <c r="C212" s="38">
        <v>302</v>
      </c>
      <c r="D212" s="35">
        <f t="shared" si="3"/>
        <v>741</v>
      </c>
      <c r="E212" s="38">
        <v>369</v>
      </c>
      <c r="F212" s="38">
        <v>372</v>
      </c>
    </row>
    <row r="213" spans="1:6" ht="13.5" customHeight="1">
      <c r="A213" s="33" t="s">
        <v>87</v>
      </c>
      <c r="B213" s="28" t="s">
        <v>14</v>
      </c>
      <c r="C213" s="38">
        <v>881</v>
      </c>
      <c r="D213" s="35">
        <f t="shared" si="3"/>
        <v>2727</v>
      </c>
      <c r="E213" s="38">
        <v>1381</v>
      </c>
      <c r="F213" s="38">
        <v>1346</v>
      </c>
    </row>
    <row r="214" spans="1:6" ht="13.5" customHeight="1">
      <c r="A214" s="33" t="s">
        <v>87</v>
      </c>
      <c r="B214" s="28" t="s">
        <v>15</v>
      </c>
      <c r="C214" s="38">
        <v>132</v>
      </c>
      <c r="D214" s="35">
        <f t="shared" si="3"/>
        <v>327</v>
      </c>
      <c r="E214" s="38">
        <v>169</v>
      </c>
      <c r="F214" s="38">
        <v>158</v>
      </c>
    </row>
    <row r="215" spans="1:6" ht="13.5" customHeight="1">
      <c r="A215" s="33" t="s">
        <v>87</v>
      </c>
      <c r="B215" s="28" t="s">
        <v>16</v>
      </c>
      <c r="C215" s="38">
        <v>538</v>
      </c>
      <c r="D215" s="35">
        <f t="shared" si="3"/>
        <v>1331</v>
      </c>
      <c r="E215" s="38">
        <v>656</v>
      </c>
      <c r="F215" s="38">
        <v>675</v>
      </c>
    </row>
    <row r="216" spans="1:6" ht="13.5" customHeight="1">
      <c r="A216" s="33" t="s">
        <v>87</v>
      </c>
      <c r="B216" s="28" t="s">
        <v>17</v>
      </c>
      <c r="C216" s="38">
        <v>571</v>
      </c>
      <c r="D216" s="35">
        <f t="shared" si="3"/>
        <v>1453</v>
      </c>
      <c r="E216" s="38">
        <v>716</v>
      </c>
      <c r="F216" s="38">
        <v>737</v>
      </c>
    </row>
    <row r="217" spans="1:7" ht="13.5" customHeight="1">
      <c r="A217" s="33" t="s">
        <v>88</v>
      </c>
      <c r="B217" s="28" t="s">
        <v>12</v>
      </c>
      <c r="C217" s="38">
        <v>244</v>
      </c>
      <c r="D217" s="35">
        <f t="shared" si="3"/>
        <v>648</v>
      </c>
      <c r="E217" s="38">
        <v>329</v>
      </c>
      <c r="F217" s="38">
        <v>319</v>
      </c>
      <c r="G217" s="14" t="s">
        <v>10</v>
      </c>
    </row>
    <row r="218" spans="1:6" ht="13.5" customHeight="1">
      <c r="A218" s="33" t="s">
        <v>88</v>
      </c>
      <c r="B218" s="28" t="s">
        <v>13</v>
      </c>
      <c r="C218" s="38">
        <v>1026</v>
      </c>
      <c r="D218" s="35">
        <f t="shared" si="3"/>
        <v>2993</v>
      </c>
      <c r="E218" s="38">
        <v>1467</v>
      </c>
      <c r="F218" s="38">
        <v>1526</v>
      </c>
    </row>
    <row r="219" spans="1:6" ht="13.5" customHeight="1">
      <c r="A219" s="33" t="s">
        <v>88</v>
      </c>
      <c r="B219" s="28" t="s">
        <v>14</v>
      </c>
      <c r="C219" s="38">
        <v>704</v>
      </c>
      <c r="D219" s="35">
        <f t="shared" si="3"/>
        <v>2440</v>
      </c>
      <c r="E219" s="38">
        <v>1231</v>
      </c>
      <c r="F219" s="38">
        <v>1209</v>
      </c>
    </row>
    <row r="220" spans="1:6" ht="13.5" customHeight="1">
      <c r="A220" s="33" t="s">
        <v>88</v>
      </c>
      <c r="B220" s="28" t="s">
        <v>15</v>
      </c>
      <c r="C220" s="38">
        <v>487</v>
      </c>
      <c r="D220" s="35">
        <f t="shared" si="3"/>
        <v>1565</v>
      </c>
      <c r="E220" s="38">
        <v>787</v>
      </c>
      <c r="F220" s="38">
        <v>778</v>
      </c>
    </row>
    <row r="221" spans="1:6" ht="13.5" customHeight="1">
      <c r="A221" s="33" t="s">
        <v>89</v>
      </c>
      <c r="B221" s="28" t="s">
        <v>12</v>
      </c>
      <c r="C221" s="38">
        <v>177</v>
      </c>
      <c r="D221" s="35">
        <f t="shared" si="3"/>
        <v>435</v>
      </c>
      <c r="E221" s="38">
        <v>209</v>
      </c>
      <c r="F221" s="38">
        <v>226</v>
      </c>
    </row>
    <row r="222" spans="1:6" ht="13.5" customHeight="1">
      <c r="A222" s="33" t="s">
        <v>90</v>
      </c>
      <c r="B222" s="28" t="s">
        <v>13</v>
      </c>
      <c r="C222" s="38">
        <v>130</v>
      </c>
      <c r="D222" s="35">
        <f t="shared" si="3"/>
        <v>305</v>
      </c>
      <c r="E222" s="38">
        <v>157</v>
      </c>
      <c r="F222" s="38">
        <v>148</v>
      </c>
    </row>
    <row r="223" spans="1:6" ht="13.5" customHeight="1">
      <c r="A223" s="33" t="s">
        <v>90</v>
      </c>
      <c r="B223" s="28" t="s">
        <v>14</v>
      </c>
      <c r="C223" s="38">
        <v>455</v>
      </c>
      <c r="D223" s="35">
        <f t="shared" si="3"/>
        <v>1099</v>
      </c>
      <c r="E223" s="38">
        <v>547</v>
      </c>
      <c r="F223" s="38">
        <v>552</v>
      </c>
    </row>
    <row r="224" spans="1:6" ht="13.5" customHeight="1">
      <c r="A224" s="33" t="s">
        <v>90</v>
      </c>
      <c r="B224" s="28" t="s">
        <v>15</v>
      </c>
      <c r="C224" s="38">
        <v>10</v>
      </c>
      <c r="D224" s="35">
        <f t="shared" si="3"/>
        <v>28</v>
      </c>
      <c r="E224" s="38">
        <v>14</v>
      </c>
      <c r="F224" s="38">
        <v>14</v>
      </c>
    </row>
    <row r="225" spans="1:6" ht="13.5" customHeight="1">
      <c r="A225" s="33" t="s">
        <v>90</v>
      </c>
      <c r="B225" s="28" t="s">
        <v>16</v>
      </c>
      <c r="C225" s="38">
        <v>1006</v>
      </c>
      <c r="D225" s="35">
        <f t="shared" si="3"/>
        <v>2857</v>
      </c>
      <c r="E225" s="38">
        <v>1404</v>
      </c>
      <c r="F225" s="38">
        <v>1453</v>
      </c>
    </row>
    <row r="226" spans="1:6" ht="13.5" customHeight="1">
      <c r="A226" s="33" t="s">
        <v>90</v>
      </c>
      <c r="B226" s="28" t="s">
        <v>17</v>
      </c>
      <c r="C226" s="38">
        <v>435</v>
      </c>
      <c r="D226" s="35">
        <f t="shared" si="3"/>
        <v>1128</v>
      </c>
      <c r="E226" s="38">
        <v>556</v>
      </c>
      <c r="F226" s="38">
        <v>572</v>
      </c>
    </row>
    <row r="227" spans="1:6" ht="13.5" customHeight="1">
      <c r="A227" s="33" t="s">
        <v>90</v>
      </c>
      <c r="B227" s="28" t="s">
        <v>55</v>
      </c>
      <c r="C227" s="38">
        <v>173</v>
      </c>
      <c r="D227" s="35">
        <f t="shared" si="3"/>
        <v>433</v>
      </c>
      <c r="E227" s="38">
        <v>218</v>
      </c>
      <c r="F227" s="38">
        <v>215</v>
      </c>
    </row>
    <row r="228" spans="1:6" ht="13.5" customHeight="1">
      <c r="A228" s="33" t="s">
        <v>91</v>
      </c>
      <c r="B228" s="28" t="s">
        <v>12</v>
      </c>
      <c r="C228" s="34">
        <v>0</v>
      </c>
      <c r="D228" s="35">
        <f t="shared" si="3"/>
        <v>0</v>
      </c>
      <c r="E228" s="34">
        <v>0</v>
      </c>
      <c r="F228" s="34">
        <v>0</v>
      </c>
    </row>
    <row r="229" spans="1:6" ht="13.5" customHeight="1">
      <c r="A229" s="33" t="s">
        <v>91</v>
      </c>
      <c r="B229" s="28" t="s">
        <v>13</v>
      </c>
      <c r="C229" s="34">
        <v>0</v>
      </c>
      <c r="D229" s="35">
        <f t="shared" si="3"/>
        <v>0</v>
      </c>
      <c r="E229" s="34">
        <v>0</v>
      </c>
      <c r="F229" s="34">
        <v>0</v>
      </c>
    </row>
    <row r="230" spans="1:6" ht="13.5" customHeight="1">
      <c r="A230" s="33" t="s">
        <v>91</v>
      </c>
      <c r="B230" s="28" t="s">
        <v>14</v>
      </c>
      <c r="C230" s="38">
        <v>2</v>
      </c>
      <c r="D230" s="35">
        <f t="shared" si="3"/>
        <v>2</v>
      </c>
      <c r="E230" s="38">
        <v>2</v>
      </c>
      <c r="F230" s="38">
        <v>0</v>
      </c>
    </row>
    <row r="231" spans="1:6" ht="13.5" customHeight="1">
      <c r="A231" s="33" t="s">
        <v>91</v>
      </c>
      <c r="B231" s="28" t="s">
        <v>15</v>
      </c>
      <c r="C231" s="38">
        <v>1</v>
      </c>
      <c r="D231" s="35">
        <f t="shared" si="3"/>
        <v>1</v>
      </c>
      <c r="E231" s="38">
        <v>1</v>
      </c>
      <c r="F231" s="38">
        <v>0</v>
      </c>
    </row>
    <row r="232" spans="1:6" ht="13.5" customHeight="1">
      <c r="A232" s="33" t="s">
        <v>91</v>
      </c>
      <c r="B232" s="28" t="s">
        <v>16</v>
      </c>
      <c r="C232" s="38">
        <v>3</v>
      </c>
      <c r="D232" s="35">
        <f t="shared" si="3"/>
        <v>4</v>
      </c>
      <c r="E232" s="38">
        <v>0</v>
      </c>
      <c r="F232" s="38">
        <v>4</v>
      </c>
    </row>
    <row r="233" spans="1:6" ht="13.5" customHeight="1">
      <c r="A233" s="33" t="s">
        <v>91</v>
      </c>
      <c r="B233" s="28" t="s">
        <v>17</v>
      </c>
      <c r="C233" s="38">
        <v>1</v>
      </c>
      <c r="D233" s="35">
        <f t="shared" si="3"/>
        <v>1</v>
      </c>
      <c r="E233" s="38">
        <v>1</v>
      </c>
      <c r="F233" s="38">
        <v>0</v>
      </c>
    </row>
    <row r="234" spans="1:6" ht="13.5" customHeight="1">
      <c r="A234" s="33" t="s">
        <v>91</v>
      </c>
      <c r="B234" s="28" t="s">
        <v>55</v>
      </c>
      <c r="C234" s="38">
        <v>1</v>
      </c>
      <c r="D234" s="35">
        <f t="shared" si="3"/>
        <v>1</v>
      </c>
      <c r="E234" s="38">
        <v>0</v>
      </c>
      <c r="F234" s="38">
        <v>1</v>
      </c>
    </row>
    <row r="235" spans="1:6" ht="13.5" customHeight="1">
      <c r="A235" s="33" t="s">
        <v>92</v>
      </c>
      <c r="B235" s="28" t="s">
        <v>12</v>
      </c>
      <c r="C235" s="38">
        <v>404</v>
      </c>
      <c r="D235" s="35">
        <f t="shared" si="3"/>
        <v>978</v>
      </c>
      <c r="E235" s="38">
        <v>480</v>
      </c>
      <c r="F235" s="38">
        <v>498</v>
      </c>
    </row>
    <row r="236" spans="1:6" ht="13.5" customHeight="1">
      <c r="A236" s="33" t="s">
        <v>92</v>
      </c>
      <c r="B236" s="28" t="s">
        <v>13</v>
      </c>
      <c r="C236" s="38">
        <v>872</v>
      </c>
      <c r="D236" s="35">
        <f t="shared" si="3"/>
        <v>1959</v>
      </c>
      <c r="E236" s="38">
        <v>995</v>
      </c>
      <c r="F236" s="38">
        <v>964</v>
      </c>
    </row>
    <row r="237" spans="1:6" ht="13.5" customHeight="1">
      <c r="A237" s="33" t="s">
        <v>92</v>
      </c>
      <c r="B237" s="28" t="s">
        <v>14</v>
      </c>
      <c r="C237" s="38">
        <v>457</v>
      </c>
      <c r="D237" s="35">
        <f t="shared" si="3"/>
        <v>1081</v>
      </c>
      <c r="E237" s="38">
        <v>529</v>
      </c>
      <c r="F237" s="38">
        <v>552</v>
      </c>
    </row>
    <row r="238" spans="1:6" ht="13.5" customHeight="1">
      <c r="A238" s="33" t="s">
        <v>92</v>
      </c>
      <c r="B238" s="28" t="s">
        <v>15</v>
      </c>
      <c r="C238" s="38">
        <v>249</v>
      </c>
      <c r="D238" s="35">
        <f t="shared" si="3"/>
        <v>577</v>
      </c>
      <c r="E238" s="38">
        <v>274</v>
      </c>
      <c r="F238" s="38">
        <v>303</v>
      </c>
    </row>
    <row r="239" spans="1:6" ht="13.5" customHeight="1">
      <c r="A239" s="33" t="s">
        <v>93</v>
      </c>
      <c r="B239" s="28" t="s">
        <v>12</v>
      </c>
      <c r="C239" s="38">
        <v>1327</v>
      </c>
      <c r="D239" s="35">
        <f t="shared" si="3"/>
        <v>3467</v>
      </c>
      <c r="E239" s="38">
        <v>1715</v>
      </c>
      <c r="F239" s="38">
        <v>1752</v>
      </c>
    </row>
    <row r="240" spans="1:6" ht="13.5" customHeight="1">
      <c r="A240" s="33" t="s">
        <v>93</v>
      </c>
      <c r="B240" s="28" t="s">
        <v>13</v>
      </c>
      <c r="C240" s="38">
        <v>1284</v>
      </c>
      <c r="D240" s="35">
        <f t="shared" si="3"/>
        <v>3278</v>
      </c>
      <c r="E240" s="38">
        <v>1627</v>
      </c>
      <c r="F240" s="38">
        <v>1651</v>
      </c>
    </row>
    <row r="241" spans="1:6" ht="13.5" customHeight="1">
      <c r="A241" s="40" t="s">
        <v>94</v>
      </c>
      <c r="B241" s="37"/>
      <c r="C241" s="38">
        <v>802</v>
      </c>
      <c r="D241" s="35">
        <f t="shared" si="3"/>
        <v>2218</v>
      </c>
      <c r="E241" s="38">
        <v>1135</v>
      </c>
      <c r="F241" s="38">
        <v>1083</v>
      </c>
    </row>
    <row r="242" spans="1:6" ht="13.5" customHeight="1">
      <c r="A242" s="33" t="s">
        <v>95</v>
      </c>
      <c r="B242" s="28" t="s">
        <v>12</v>
      </c>
      <c r="C242" s="38">
        <v>1241</v>
      </c>
      <c r="D242" s="35">
        <f t="shared" si="3"/>
        <v>3134</v>
      </c>
      <c r="E242" s="38">
        <v>1552</v>
      </c>
      <c r="F242" s="38">
        <v>1582</v>
      </c>
    </row>
    <row r="243" spans="1:6" ht="13.5" customHeight="1">
      <c r="A243" s="33" t="s">
        <v>95</v>
      </c>
      <c r="B243" s="28" t="s">
        <v>13</v>
      </c>
      <c r="C243" s="38">
        <v>3410</v>
      </c>
      <c r="D243" s="35">
        <f t="shared" si="3"/>
        <v>7663</v>
      </c>
      <c r="E243" s="38">
        <v>3714</v>
      </c>
      <c r="F243" s="38">
        <v>3949</v>
      </c>
    </row>
    <row r="244" spans="1:6" ht="13.5" customHeight="1">
      <c r="A244" s="33" t="s">
        <v>95</v>
      </c>
      <c r="B244" s="28" t="s">
        <v>14</v>
      </c>
      <c r="C244" s="38">
        <v>1199</v>
      </c>
      <c r="D244" s="35">
        <f t="shared" si="3"/>
        <v>3121</v>
      </c>
      <c r="E244" s="38">
        <v>1521</v>
      </c>
      <c r="F244" s="38">
        <v>1600</v>
      </c>
    </row>
    <row r="245" spans="1:6" ht="13.5" customHeight="1">
      <c r="A245" s="33" t="s">
        <v>95</v>
      </c>
      <c r="B245" s="28" t="s">
        <v>15</v>
      </c>
      <c r="C245" s="38">
        <v>38</v>
      </c>
      <c r="D245" s="35">
        <f t="shared" si="3"/>
        <v>99</v>
      </c>
      <c r="E245" s="38">
        <v>45</v>
      </c>
      <c r="F245" s="38">
        <v>54</v>
      </c>
    </row>
    <row r="246" spans="1:6" ht="13.5" customHeight="1">
      <c r="A246" s="33" t="s">
        <v>96</v>
      </c>
      <c r="B246" s="28" t="s">
        <v>12</v>
      </c>
      <c r="C246" s="34">
        <v>550</v>
      </c>
      <c r="D246" s="35">
        <f t="shared" si="3"/>
        <v>1272</v>
      </c>
      <c r="E246" s="34">
        <v>622</v>
      </c>
      <c r="F246" s="34">
        <v>650</v>
      </c>
    </row>
    <row r="247" spans="1:6" ht="13.5" customHeight="1">
      <c r="A247" s="33" t="s">
        <v>96</v>
      </c>
      <c r="B247" s="28" t="s">
        <v>13</v>
      </c>
      <c r="C247" s="34">
        <v>443</v>
      </c>
      <c r="D247" s="35">
        <f t="shared" si="3"/>
        <v>1126</v>
      </c>
      <c r="E247" s="34">
        <v>553</v>
      </c>
      <c r="F247" s="34">
        <v>573</v>
      </c>
    </row>
    <row r="248" spans="1:6" ht="13.5" customHeight="1">
      <c r="A248" s="33" t="s">
        <v>97</v>
      </c>
      <c r="B248" s="28" t="s">
        <v>12</v>
      </c>
      <c r="C248" s="34">
        <v>327</v>
      </c>
      <c r="D248" s="35">
        <f t="shared" si="3"/>
        <v>923</v>
      </c>
      <c r="E248" s="34">
        <v>471</v>
      </c>
      <c r="F248" s="34">
        <v>452</v>
      </c>
    </row>
    <row r="249" spans="1:6" ht="13.5" customHeight="1">
      <c r="A249" s="33" t="s">
        <v>97</v>
      </c>
      <c r="B249" s="28" t="s">
        <v>13</v>
      </c>
      <c r="C249" s="34">
        <v>474</v>
      </c>
      <c r="D249" s="35">
        <f t="shared" si="3"/>
        <v>1256</v>
      </c>
      <c r="E249" s="34">
        <v>618</v>
      </c>
      <c r="F249" s="34">
        <v>638</v>
      </c>
    </row>
    <row r="250" spans="1:6" ht="13.5" customHeight="1">
      <c r="A250" s="33" t="s">
        <v>97</v>
      </c>
      <c r="B250" s="28" t="s">
        <v>14</v>
      </c>
      <c r="C250" s="34">
        <v>197</v>
      </c>
      <c r="D250" s="35">
        <f t="shared" si="3"/>
        <v>535</v>
      </c>
      <c r="E250" s="34">
        <v>264</v>
      </c>
      <c r="F250" s="34">
        <v>271</v>
      </c>
    </row>
    <row r="251" spans="1:6" ht="13.5" customHeight="1">
      <c r="A251" s="33" t="s">
        <v>98</v>
      </c>
      <c r="B251" s="28" t="s">
        <v>12</v>
      </c>
      <c r="C251" s="38">
        <v>149</v>
      </c>
      <c r="D251" s="35">
        <f t="shared" si="3"/>
        <v>345</v>
      </c>
      <c r="E251" s="38">
        <v>163</v>
      </c>
      <c r="F251" s="38">
        <v>182</v>
      </c>
    </row>
    <row r="252" spans="1:6" ht="13.5" customHeight="1">
      <c r="A252" s="33" t="s">
        <v>98</v>
      </c>
      <c r="B252" s="28" t="s">
        <v>13</v>
      </c>
      <c r="C252" s="38">
        <v>272</v>
      </c>
      <c r="D252" s="35">
        <f t="shared" si="3"/>
        <v>670</v>
      </c>
      <c r="E252" s="38">
        <v>334</v>
      </c>
      <c r="F252" s="38">
        <v>336</v>
      </c>
    </row>
    <row r="253" spans="1:6" ht="13.5" customHeight="1">
      <c r="A253" s="33" t="s">
        <v>98</v>
      </c>
      <c r="B253" s="28" t="s">
        <v>14</v>
      </c>
      <c r="C253" s="38">
        <v>493</v>
      </c>
      <c r="D253" s="35">
        <f t="shared" si="3"/>
        <v>1285</v>
      </c>
      <c r="E253" s="38">
        <v>655</v>
      </c>
      <c r="F253" s="38">
        <v>630</v>
      </c>
    </row>
    <row r="254" spans="1:6" ht="13.5" customHeight="1">
      <c r="A254" s="33" t="s">
        <v>98</v>
      </c>
      <c r="B254" s="28" t="s">
        <v>15</v>
      </c>
      <c r="C254" s="38">
        <v>272</v>
      </c>
      <c r="D254" s="35">
        <f t="shared" si="3"/>
        <v>571</v>
      </c>
      <c r="E254" s="38">
        <v>289</v>
      </c>
      <c r="F254" s="38">
        <v>282</v>
      </c>
    </row>
    <row r="255" spans="1:6" ht="13.5" customHeight="1">
      <c r="A255" s="33" t="s">
        <v>98</v>
      </c>
      <c r="B255" s="28" t="s">
        <v>16</v>
      </c>
      <c r="C255" s="38">
        <v>392</v>
      </c>
      <c r="D255" s="35">
        <f t="shared" si="3"/>
        <v>937</v>
      </c>
      <c r="E255" s="38">
        <v>474</v>
      </c>
      <c r="F255" s="38">
        <v>463</v>
      </c>
    </row>
    <row r="256" spans="1:6" ht="13.5" customHeight="1">
      <c r="A256" s="33" t="s">
        <v>98</v>
      </c>
      <c r="B256" s="28" t="s">
        <v>17</v>
      </c>
      <c r="C256" s="38">
        <v>127</v>
      </c>
      <c r="D256" s="35">
        <f t="shared" si="3"/>
        <v>137</v>
      </c>
      <c r="E256" s="38">
        <v>27</v>
      </c>
      <c r="F256" s="38">
        <v>110</v>
      </c>
    </row>
    <row r="257" spans="1:6" ht="13.5" customHeight="1">
      <c r="A257" s="36" t="s">
        <v>99</v>
      </c>
      <c r="B257" s="37"/>
      <c r="C257" s="38">
        <v>594</v>
      </c>
      <c r="D257" s="35">
        <f t="shared" si="3"/>
        <v>1529</v>
      </c>
      <c r="E257" s="38">
        <v>748</v>
      </c>
      <c r="F257" s="38">
        <v>781</v>
      </c>
    </row>
    <row r="258" spans="1:6" ht="13.5" customHeight="1">
      <c r="A258" s="40" t="s">
        <v>100</v>
      </c>
      <c r="B258" s="37"/>
      <c r="C258" s="38">
        <v>211</v>
      </c>
      <c r="D258" s="35">
        <f t="shared" si="3"/>
        <v>535</v>
      </c>
      <c r="E258" s="38">
        <v>271</v>
      </c>
      <c r="F258" s="38">
        <v>264</v>
      </c>
    </row>
    <row r="259" spans="1:6" ht="13.5" customHeight="1">
      <c r="A259" s="33" t="s">
        <v>101</v>
      </c>
      <c r="B259" s="28" t="s">
        <v>12</v>
      </c>
      <c r="C259" s="38">
        <v>283</v>
      </c>
      <c r="D259" s="35">
        <f t="shared" si="3"/>
        <v>736</v>
      </c>
      <c r="E259" s="38">
        <v>369</v>
      </c>
      <c r="F259" s="38">
        <v>367</v>
      </c>
    </row>
    <row r="260" spans="1:6" ht="13.5" customHeight="1">
      <c r="A260" s="33" t="s">
        <v>101</v>
      </c>
      <c r="B260" s="28" t="s">
        <v>13</v>
      </c>
      <c r="C260" s="38">
        <v>453</v>
      </c>
      <c r="D260" s="35">
        <f t="shared" si="3"/>
        <v>1209</v>
      </c>
      <c r="E260" s="38">
        <v>603</v>
      </c>
      <c r="F260" s="38">
        <v>606</v>
      </c>
    </row>
    <row r="261" spans="1:6" ht="13.5" customHeight="1">
      <c r="A261" s="33" t="s">
        <v>102</v>
      </c>
      <c r="B261" s="28" t="s">
        <v>12</v>
      </c>
      <c r="C261" s="38">
        <v>590</v>
      </c>
      <c r="D261" s="35">
        <f t="shared" si="3"/>
        <v>1477</v>
      </c>
      <c r="E261" s="38">
        <v>754</v>
      </c>
      <c r="F261" s="38">
        <v>723</v>
      </c>
    </row>
    <row r="262" spans="1:6" ht="13.5" customHeight="1">
      <c r="A262" s="33" t="s">
        <v>102</v>
      </c>
      <c r="B262" s="28" t="s">
        <v>13</v>
      </c>
      <c r="C262" s="38">
        <v>220</v>
      </c>
      <c r="D262" s="35">
        <f t="shared" si="3"/>
        <v>654</v>
      </c>
      <c r="E262" s="38">
        <v>372</v>
      </c>
      <c r="F262" s="38">
        <v>282</v>
      </c>
    </row>
    <row r="263" spans="1:6" ht="13.5" customHeight="1">
      <c r="A263" s="33" t="s">
        <v>102</v>
      </c>
      <c r="B263" s="28" t="s">
        <v>14</v>
      </c>
      <c r="C263" s="38">
        <v>106</v>
      </c>
      <c r="D263" s="35">
        <f t="shared" si="3"/>
        <v>215</v>
      </c>
      <c r="E263" s="38">
        <v>130</v>
      </c>
      <c r="F263" s="38">
        <v>85</v>
      </c>
    </row>
    <row r="264" spans="1:6" ht="13.5" customHeight="1">
      <c r="A264" s="33" t="s">
        <v>103</v>
      </c>
      <c r="B264" s="28" t="s">
        <v>12</v>
      </c>
      <c r="C264" s="38">
        <v>831</v>
      </c>
      <c r="D264" s="35">
        <f t="shared" si="3"/>
        <v>2009</v>
      </c>
      <c r="E264" s="38">
        <v>1031</v>
      </c>
      <c r="F264" s="38">
        <v>978</v>
      </c>
    </row>
    <row r="265" spans="1:6" ht="13.5" customHeight="1">
      <c r="A265" s="33" t="s">
        <v>103</v>
      </c>
      <c r="B265" s="28" t="s">
        <v>13</v>
      </c>
      <c r="C265" s="38">
        <v>568</v>
      </c>
      <c r="D265" s="35">
        <f t="shared" si="3"/>
        <v>1841</v>
      </c>
      <c r="E265" s="38">
        <v>1136</v>
      </c>
      <c r="F265" s="38">
        <v>705</v>
      </c>
    </row>
    <row r="266" spans="1:7" ht="13.5" customHeight="1">
      <c r="A266" s="36" t="s">
        <v>104</v>
      </c>
      <c r="B266" s="37"/>
      <c r="C266" s="38">
        <v>913</v>
      </c>
      <c r="D266" s="35">
        <f t="shared" si="3"/>
        <v>2202</v>
      </c>
      <c r="E266" s="38">
        <v>1092</v>
      </c>
      <c r="F266" s="38">
        <v>1110</v>
      </c>
      <c r="G266" s="14" t="s">
        <v>10</v>
      </c>
    </row>
    <row r="267" spans="1:6" ht="13.5" customHeight="1">
      <c r="A267" s="33" t="s">
        <v>105</v>
      </c>
      <c r="B267" s="43" t="s">
        <v>106</v>
      </c>
      <c r="C267" s="38">
        <v>845</v>
      </c>
      <c r="D267" s="35">
        <f t="shared" si="3"/>
        <v>1889</v>
      </c>
      <c r="E267" s="38">
        <v>967</v>
      </c>
      <c r="F267" s="38">
        <v>922</v>
      </c>
    </row>
    <row r="268" spans="1:6" ht="13.5" customHeight="1">
      <c r="A268" s="33" t="s">
        <v>105</v>
      </c>
      <c r="B268" s="43" t="s">
        <v>58</v>
      </c>
      <c r="C268" s="38">
        <v>411</v>
      </c>
      <c r="D268" s="35">
        <f t="shared" si="3"/>
        <v>1228</v>
      </c>
      <c r="E268" s="38">
        <v>640</v>
      </c>
      <c r="F268" s="38">
        <v>588</v>
      </c>
    </row>
    <row r="269" spans="1:6" ht="13.5" customHeight="1">
      <c r="A269" s="33" t="s">
        <v>107</v>
      </c>
      <c r="B269" s="28" t="s">
        <v>12</v>
      </c>
      <c r="C269" s="38">
        <v>34</v>
      </c>
      <c r="D269" s="35">
        <f t="shared" si="3"/>
        <v>90</v>
      </c>
      <c r="E269" s="38">
        <v>44</v>
      </c>
      <c r="F269" s="38">
        <v>46</v>
      </c>
    </row>
    <row r="270" spans="1:6" ht="13.5" customHeight="1">
      <c r="A270" s="33" t="s">
        <v>107</v>
      </c>
      <c r="B270" s="28" t="s">
        <v>13</v>
      </c>
      <c r="C270" s="38">
        <v>9</v>
      </c>
      <c r="D270" s="35">
        <f t="shared" si="3"/>
        <v>18</v>
      </c>
      <c r="E270" s="38">
        <v>10</v>
      </c>
      <c r="F270" s="38">
        <v>8</v>
      </c>
    </row>
    <row r="271" spans="1:6" ht="13.5" customHeight="1">
      <c r="A271" s="40" t="s">
        <v>108</v>
      </c>
      <c r="B271" s="37"/>
      <c r="C271" s="38">
        <v>120</v>
      </c>
      <c r="D271" s="35">
        <f t="shared" si="3"/>
        <v>317</v>
      </c>
      <c r="E271" s="38">
        <v>157</v>
      </c>
      <c r="F271" s="38">
        <v>160</v>
      </c>
    </row>
    <row r="272" spans="1:6" ht="13.5" customHeight="1">
      <c r="A272" s="33" t="s">
        <v>109</v>
      </c>
      <c r="B272" s="28" t="s">
        <v>12</v>
      </c>
      <c r="C272" s="38">
        <v>384</v>
      </c>
      <c r="D272" s="35">
        <f t="shared" si="3"/>
        <v>883</v>
      </c>
      <c r="E272" s="38">
        <v>455</v>
      </c>
      <c r="F272" s="38">
        <v>428</v>
      </c>
    </row>
    <row r="273" spans="1:6" ht="13.5" customHeight="1">
      <c r="A273" s="33" t="s">
        <v>109</v>
      </c>
      <c r="B273" s="28" t="s">
        <v>13</v>
      </c>
      <c r="C273" s="38">
        <v>2</v>
      </c>
      <c r="D273" s="35">
        <f aca="true" t="shared" si="4" ref="D273:D336">SUM(E273:F273)</f>
        <v>4</v>
      </c>
      <c r="E273" s="38">
        <v>3</v>
      </c>
      <c r="F273" s="38">
        <v>1</v>
      </c>
    </row>
    <row r="274" spans="1:6" ht="13.5" customHeight="1">
      <c r="A274" s="33" t="s">
        <v>109</v>
      </c>
      <c r="B274" s="28" t="s">
        <v>14</v>
      </c>
      <c r="C274" s="38">
        <v>522</v>
      </c>
      <c r="D274" s="35">
        <f t="shared" si="4"/>
        <v>1296</v>
      </c>
      <c r="E274" s="38">
        <v>673</v>
      </c>
      <c r="F274" s="38">
        <v>623</v>
      </c>
    </row>
    <row r="275" spans="1:6" ht="13.5" customHeight="1">
      <c r="A275" s="33" t="s">
        <v>109</v>
      </c>
      <c r="B275" s="28" t="s">
        <v>15</v>
      </c>
      <c r="C275" s="38">
        <v>758</v>
      </c>
      <c r="D275" s="35">
        <f t="shared" si="4"/>
        <v>1899</v>
      </c>
      <c r="E275" s="38">
        <v>973</v>
      </c>
      <c r="F275" s="38">
        <v>926</v>
      </c>
    </row>
    <row r="276" spans="1:6" ht="13.5" customHeight="1">
      <c r="A276" s="33" t="s">
        <v>109</v>
      </c>
      <c r="B276" s="28" t="s">
        <v>16</v>
      </c>
      <c r="C276" s="38">
        <v>805</v>
      </c>
      <c r="D276" s="35">
        <f t="shared" si="4"/>
        <v>2212</v>
      </c>
      <c r="E276" s="38">
        <v>1109</v>
      </c>
      <c r="F276" s="38">
        <v>1103</v>
      </c>
    </row>
    <row r="277" spans="1:6" ht="13.5" customHeight="1">
      <c r="A277" s="33" t="s">
        <v>110</v>
      </c>
      <c r="B277" s="28" t="s">
        <v>12</v>
      </c>
      <c r="C277" s="38">
        <v>431</v>
      </c>
      <c r="D277" s="35">
        <f t="shared" si="4"/>
        <v>1094</v>
      </c>
      <c r="E277" s="38">
        <v>564</v>
      </c>
      <c r="F277" s="38">
        <v>530</v>
      </c>
    </row>
    <row r="278" spans="1:6" ht="13.5" customHeight="1">
      <c r="A278" s="33" t="s">
        <v>110</v>
      </c>
      <c r="B278" s="28" t="s">
        <v>13</v>
      </c>
      <c r="C278" s="38">
        <v>457</v>
      </c>
      <c r="D278" s="35">
        <f t="shared" si="4"/>
        <v>1166</v>
      </c>
      <c r="E278" s="38">
        <v>593</v>
      </c>
      <c r="F278" s="38">
        <v>573</v>
      </c>
    </row>
    <row r="279" spans="1:6" ht="13.5" customHeight="1">
      <c r="A279" s="33" t="s">
        <v>110</v>
      </c>
      <c r="B279" s="28" t="s">
        <v>14</v>
      </c>
      <c r="C279" s="38">
        <v>835</v>
      </c>
      <c r="D279" s="35">
        <f t="shared" si="4"/>
        <v>2195</v>
      </c>
      <c r="E279" s="38">
        <v>1055</v>
      </c>
      <c r="F279" s="38">
        <v>1140</v>
      </c>
    </row>
    <row r="280" spans="1:6" ht="13.5" customHeight="1">
      <c r="A280" s="33" t="s">
        <v>110</v>
      </c>
      <c r="B280" s="28" t="s">
        <v>15</v>
      </c>
      <c r="C280" s="38">
        <v>636</v>
      </c>
      <c r="D280" s="35">
        <f t="shared" si="4"/>
        <v>1711</v>
      </c>
      <c r="E280" s="38">
        <v>869</v>
      </c>
      <c r="F280" s="38">
        <v>842</v>
      </c>
    </row>
    <row r="281" spans="1:6" ht="13.5" customHeight="1">
      <c r="A281" s="33" t="s">
        <v>110</v>
      </c>
      <c r="B281" s="28" t="s">
        <v>16</v>
      </c>
      <c r="C281" s="38">
        <v>624</v>
      </c>
      <c r="D281" s="35">
        <f t="shared" si="4"/>
        <v>1724</v>
      </c>
      <c r="E281" s="38">
        <v>879</v>
      </c>
      <c r="F281" s="38">
        <v>845</v>
      </c>
    </row>
    <row r="282" spans="1:6" ht="13.5" customHeight="1">
      <c r="A282" s="40" t="s">
        <v>111</v>
      </c>
      <c r="B282" s="37"/>
      <c r="C282" s="38">
        <v>601</v>
      </c>
      <c r="D282" s="35">
        <f t="shared" si="4"/>
        <v>1550</v>
      </c>
      <c r="E282" s="38">
        <v>801</v>
      </c>
      <c r="F282" s="38">
        <v>749</v>
      </c>
    </row>
    <row r="283" spans="1:6" ht="13.5" customHeight="1">
      <c r="A283" s="33" t="s">
        <v>112</v>
      </c>
      <c r="B283" s="28" t="s">
        <v>12</v>
      </c>
      <c r="C283" s="38">
        <v>760</v>
      </c>
      <c r="D283" s="35">
        <f t="shared" si="4"/>
        <v>1820</v>
      </c>
      <c r="E283" s="38">
        <v>901</v>
      </c>
      <c r="F283" s="38">
        <v>919</v>
      </c>
    </row>
    <row r="284" spans="1:6" ht="13.5" customHeight="1">
      <c r="A284" s="33" t="s">
        <v>112</v>
      </c>
      <c r="B284" s="28" t="s">
        <v>13</v>
      </c>
      <c r="C284" s="38">
        <v>1039</v>
      </c>
      <c r="D284" s="35">
        <f t="shared" si="4"/>
        <v>2500</v>
      </c>
      <c r="E284" s="38">
        <v>1225</v>
      </c>
      <c r="F284" s="38">
        <v>1275</v>
      </c>
    </row>
    <row r="285" spans="1:6" ht="13.5" customHeight="1">
      <c r="A285" s="33" t="s">
        <v>112</v>
      </c>
      <c r="B285" s="28" t="s">
        <v>14</v>
      </c>
      <c r="C285" s="38">
        <v>1001</v>
      </c>
      <c r="D285" s="35">
        <f t="shared" si="4"/>
        <v>2377</v>
      </c>
      <c r="E285" s="38">
        <v>1121</v>
      </c>
      <c r="F285" s="38">
        <v>1256</v>
      </c>
    </row>
    <row r="286" spans="1:6" ht="13.5" customHeight="1">
      <c r="A286" s="33" t="s">
        <v>112</v>
      </c>
      <c r="B286" s="28" t="s">
        <v>15</v>
      </c>
      <c r="C286" s="38">
        <v>466</v>
      </c>
      <c r="D286" s="35">
        <f t="shared" si="4"/>
        <v>1004</v>
      </c>
      <c r="E286" s="38">
        <v>490</v>
      </c>
      <c r="F286" s="38">
        <v>514</v>
      </c>
    </row>
    <row r="287" spans="1:6" ht="13.5" customHeight="1">
      <c r="A287" s="33" t="s">
        <v>112</v>
      </c>
      <c r="B287" s="28" t="s">
        <v>16</v>
      </c>
      <c r="C287" s="38">
        <v>795</v>
      </c>
      <c r="D287" s="35">
        <f t="shared" si="4"/>
        <v>1636</v>
      </c>
      <c r="E287" s="38">
        <v>819</v>
      </c>
      <c r="F287" s="38">
        <v>817</v>
      </c>
    </row>
    <row r="288" spans="1:6" ht="13.5" customHeight="1">
      <c r="A288" s="33" t="s">
        <v>112</v>
      </c>
      <c r="B288" s="28" t="s">
        <v>17</v>
      </c>
      <c r="C288" s="38">
        <v>919</v>
      </c>
      <c r="D288" s="35">
        <f t="shared" si="4"/>
        <v>1928</v>
      </c>
      <c r="E288" s="38">
        <v>930</v>
      </c>
      <c r="F288" s="38">
        <v>998</v>
      </c>
    </row>
    <row r="289" spans="1:6" ht="13.5" customHeight="1">
      <c r="A289" s="33" t="s">
        <v>112</v>
      </c>
      <c r="B289" s="28" t="s">
        <v>55</v>
      </c>
      <c r="C289" s="38">
        <v>1072</v>
      </c>
      <c r="D289" s="35">
        <f t="shared" si="4"/>
        <v>2604</v>
      </c>
      <c r="E289" s="38">
        <v>1350</v>
      </c>
      <c r="F289" s="38">
        <v>1254</v>
      </c>
    </row>
    <row r="290" spans="1:6" ht="13.5" customHeight="1">
      <c r="A290" s="33" t="s">
        <v>112</v>
      </c>
      <c r="B290" s="28" t="s">
        <v>56</v>
      </c>
      <c r="C290" s="38">
        <v>758</v>
      </c>
      <c r="D290" s="35">
        <f t="shared" si="4"/>
        <v>1910</v>
      </c>
      <c r="E290" s="38">
        <v>976</v>
      </c>
      <c r="F290" s="38">
        <v>934</v>
      </c>
    </row>
    <row r="291" spans="1:6" ht="13.5" customHeight="1">
      <c r="A291" s="33" t="s">
        <v>112</v>
      </c>
      <c r="B291" s="28" t="s">
        <v>113</v>
      </c>
      <c r="C291" s="38">
        <v>3</v>
      </c>
      <c r="D291" s="35">
        <f t="shared" si="4"/>
        <v>3</v>
      </c>
      <c r="E291" s="38">
        <v>3</v>
      </c>
      <c r="F291" s="38">
        <v>0</v>
      </c>
    </row>
    <row r="292" spans="1:6" ht="13.5" customHeight="1">
      <c r="A292" s="40" t="s">
        <v>114</v>
      </c>
      <c r="B292" s="37"/>
      <c r="C292" s="38">
        <v>45</v>
      </c>
      <c r="D292" s="35">
        <f t="shared" si="4"/>
        <v>98</v>
      </c>
      <c r="E292" s="38">
        <v>53</v>
      </c>
      <c r="F292" s="38">
        <v>45</v>
      </c>
    </row>
    <row r="293" spans="1:6" ht="13.5" customHeight="1">
      <c r="A293" s="33" t="s">
        <v>115</v>
      </c>
      <c r="B293" s="28" t="s">
        <v>12</v>
      </c>
      <c r="C293" s="34">
        <v>880</v>
      </c>
      <c r="D293" s="35">
        <f t="shared" si="4"/>
        <v>2235</v>
      </c>
      <c r="E293" s="34">
        <v>1119</v>
      </c>
      <c r="F293" s="34">
        <v>1116</v>
      </c>
    </row>
    <row r="294" spans="1:6" ht="13.5" customHeight="1">
      <c r="A294" s="33" t="s">
        <v>115</v>
      </c>
      <c r="B294" s="28" t="s">
        <v>13</v>
      </c>
      <c r="C294" s="34">
        <v>815</v>
      </c>
      <c r="D294" s="35">
        <f t="shared" si="4"/>
        <v>2092</v>
      </c>
      <c r="E294" s="34">
        <v>1043</v>
      </c>
      <c r="F294" s="34">
        <v>1049</v>
      </c>
    </row>
    <row r="295" spans="1:6" ht="13.5" customHeight="1">
      <c r="A295" s="33" t="s">
        <v>115</v>
      </c>
      <c r="B295" s="28" t="s">
        <v>14</v>
      </c>
      <c r="C295" s="34">
        <v>779</v>
      </c>
      <c r="D295" s="35">
        <f t="shared" si="4"/>
        <v>1958</v>
      </c>
      <c r="E295" s="34">
        <v>952</v>
      </c>
      <c r="F295" s="34">
        <v>1006</v>
      </c>
    </row>
    <row r="296" spans="1:6" ht="13.5" customHeight="1">
      <c r="A296" s="33" t="s">
        <v>115</v>
      </c>
      <c r="B296" s="28" t="s">
        <v>15</v>
      </c>
      <c r="C296" s="34">
        <v>1014</v>
      </c>
      <c r="D296" s="35">
        <f t="shared" si="4"/>
        <v>2545</v>
      </c>
      <c r="E296" s="34">
        <v>1251</v>
      </c>
      <c r="F296" s="34">
        <v>1294</v>
      </c>
    </row>
    <row r="297" spans="1:6" ht="13.5" customHeight="1">
      <c r="A297" s="33" t="s">
        <v>115</v>
      </c>
      <c r="B297" s="28" t="s">
        <v>16</v>
      </c>
      <c r="C297" s="34">
        <v>499</v>
      </c>
      <c r="D297" s="35">
        <f t="shared" si="4"/>
        <v>1216</v>
      </c>
      <c r="E297" s="34">
        <v>591</v>
      </c>
      <c r="F297" s="34">
        <v>625</v>
      </c>
    </row>
    <row r="298" spans="1:6" ht="13.5" customHeight="1">
      <c r="A298" s="33" t="s">
        <v>116</v>
      </c>
      <c r="B298" s="28" t="s">
        <v>12</v>
      </c>
      <c r="C298" s="38">
        <v>1569</v>
      </c>
      <c r="D298" s="35">
        <f t="shared" si="4"/>
        <v>3707</v>
      </c>
      <c r="E298" s="38">
        <v>1884</v>
      </c>
      <c r="F298" s="38">
        <v>1823</v>
      </c>
    </row>
    <row r="299" spans="1:6" ht="13.5" customHeight="1">
      <c r="A299" s="33" t="s">
        <v>116</v>
      </c>
      <c r="B299" s="28" t="s">
        <v>13</v>
      </c>
      <c r="C299" s="38">
        <v>1416</v>
      </c>
      <c r="D299" s="35">
        <f t="shared" si="4"/>
        <v>3515</v>
      </c>
      <c r="E299" s="38">
        <v>1765</v>
      </c>
      <c r="F299" s="38">
        <v>1750</v>
      </c>
    </row>
    <row r="300" spans="1:6" ht="13.5" customHeight="1">
      <c r="A300" s="33" t="s">
        <v>116</v>
      </c>
      <c r="B300" s="28" t="s">
        <v>14</v>
      </c>
      <c r="C300" s="38">
        <v>1555</v>
      </c>
      <c r="D300" s="35">
        <f t="shared" si="4"/>
        <v>4221</v>
      </c>
      <c r="E300" s="38">
        <v>2128</v>
      </c>
      <c r="F300" s="38">
        <v>2093</v>
      </c>
    </row>
    <row r="301" spans="1:6" ht="13.5" customHeight="1">
      <c r="A301" s="33" t="s">
        <v>116</v>
      </c>
      <c r="B301" s="28" t="s">
        <v>15</v>
      </c>
      <c r="C301" s="38">
        <v>164</v>
      </c>
      <c r="D301" s="35">
        <f t="shared" si="4"/>
        <v>501</v>
      </c>
      <c r="E301" s="38">
        <v>248</v>
      </c>
      <c r="F301" s="38">
        <v>253</v>
      </c>
    </row>
    <row r="302" spans="1:6" ht="13.5" customHeight="1">
      <c r="A302" s="33" t="s">
        <v>116</v>
      </c>
      <c r="B302" s="28" t="s">
        <v>16</v>
      </c>
      <c r="C302" s="38">
        <v>253</v>
      </c>
      <c r="D302" s="35">
        <f t="shared" si="4"/>
        <v>370</v>
      </c>
      <c r="E302" s="38">
        <v>159</v>
      </c>
      <c r="F302" s="38">
        <v>211</v>
      </c>
    </row>
    <row r="303" spans="1:6" ht="13.5" customHeight="1">
      <c r="A303" s="33" t="s">
        <v>117</v>
      </c>
      <c r="B303" s="28" t="s">
        <v>12</v>
      </c>
      <c r="C303" s="38">
        <v>802</v>
      </c>
      <c r="D303" s="35">
        <f t="shared" si="4"/>
        <v>2030</v>
      </c>
      <c r="E303" s="38">
        <v>1024</v>
      </c>
      <c r="F303" s="38">
        <v>1006</v>
      </c>
    </row>
    <row r="304" spans="1:6" ht="13.5" customHeight="1">
      <c r="A304" s="33" t="s">
        <v>117</v>
      </c>
      <c r="B304" s="28" t="s">
        <v>13</v>
      </c>
      <c r="C304" s="38">
        <v>797</v>
      </c>
      <c r="D304" s="35">
        <f t="shared" si="4"/>
        <v>1963</v>
      </c>
      <c r="E304" s="38">
        <v>956</v>
      </c>
      <c r="F304" s="38">
        <v>1007</v>
      </c>
    </row>
    <row r="305" spans="1:6" ht="13.5" customHeight="1">
      <c r="A305" s="36" t="s">
        <v>118</v>
      </c>
      <c r="B305" s="44"/>
      <c r="C305" s="38">
        <v>59</v>
      </c>
      <c r="D305" s="35">
        <f t="shared" si="4"/>
        <v>59</v>
      </c>
      <c r="E305" s="38">
        <v>56</v>
      </c>
      <c r="F305" s="38">
        <v>3</v>
      </c>
    </row>
    <row r="306" spans="1:6" ht="13.5" customHeight="1">
      <c r="A306" s="33" t="s">
        <v>119</v>
      </c>
      <c r="B306" s="28" t="s">
        <v>12</v>
      </c>
      <c r="C306" s="38">
        <v>1409</v>
      </c>
      <c r="D306" s="35">
        <f t="shared" si="4"/>
        <v>3696</v>
      </c>
      <c r="E306" s="38">
        <v>1839</v>
      </c>
      <c r="F306" s="38">
        <v>1857</v>
      </c>
    </row>
    <row r="307" spans="1:6" ht="13.5" customHeight="1">
      <c r="A307" s="33" t="s">
        <v>119</v>
      </c>
      <c r="B307" s="28" t="s">
        <v>13</v>
      </c>
      <c r="C307" s="38">
        <v>731</v>
      </c>
      <c r="D307" s="35">
        <f t="shared" si="4"/>
        <v>1758</v>
      </c>
      <c r="E307" s="38">
        <v>882</v>
      </c>
      <c r="F307" s="38">
        <v>876</v>
      </c>
    </row>
    <row r="308" spans="1:6" ht="13.5" customHeight="1">
      <c r="A308" s="33" t="s">
        <v>119</v>
      </c>
      <c r="B308" s="28" t="s">
        <v>14</v>
      </c>
      <c r="C308" s="38">
        <v>547</v>
      </c>
      <c r="D308" s="35">
        <f t="shared" si="4"/>
        <v>1342</v>
      </c>
      <c r="E308" s="38">
        <v>677</v>
      </c>
      <c r="F308" s="38">
        <v>665</v>
      </c>
    </row>
    <row r="309" spans="1:6" ht="13.5" customHeight="1">
      <c r="A309" s="33" t="s">
        <v>119</v>
      </c>
      <c r="B309" s="28" t="s">
        <v>15</v>
      </c>
      <c r="C309" s="38">
        <v>673</v>
      </c>
      <c r="D309" s="35">
        <f t="shared" si="4"/>
        <v>1627</v>
      </c>
      <c r="E309" s="38">
        <v>811</v>
      </c>
      <c r="F309" s="38">
        <v>816</v>
      </c>
    </row>
    <row r="310" spans="1:6" ht="13.5" customHeight="1">
      <c r="A310" s="33" t="s">
        <v>119</v>
      </c>
      <c r="B310" s="28" t="s">
        <v>16</v>
      </c>
      <c r="C310" s="38">
        <v>26</v>
      </c>
      <c r="D310" s="35">
        <f t="shared" si="4"/>
        <v>59</v>
      </c>
      <c r="E310" s="38">
        <v>33</v>
      </c>
      <c r="F310" s="38">
        <v>26</v>
      </c>
    </row>
    <row r="311" spans="1:6" ht="13.5" customHeight="1">
      <c r="A311" s="33" t="s">
        <v>119</v>
      </c>
      <c r="B311" s="28" t="s">
        <v>17</v>
      </c>
      <c r="C311" s="38">
        <v>415</v>
      </c>
      <c r="D311" s="35">
        <f t="shared" si="4"/>
        <v>1102</v>
      </c>
      <c r="E311" s="38">
        <v>557</v>
      </c>
      <c r="F311" s="38">
        <v>545</v>
      </c>
    </row>
    <row r="312" spans="1:6" ht="13.5" customHeight="1">
      <c r="A312" s="36" t="s">
        <v>120</v>
      </c>
      <c r="B312" s="37"/>
      <c r="C312" s="38">
        <v>1167</v>
      </c>
      <c r="D312" s="35">
        <f t="shared" si="4"/>
        <v>3001</v>
      </c>
      <c r="E312" s="38">
        <v>1452</v>
      </c>
      <c r="F312" s="38">
        <v>1549</v>
      </c>
    </row>
    <row r="313" spans="1:6" ht="13.5" customHeight="1">
      <c r="A313" s="33" t="s">
        <v>121</v>
      </c>
      <c r="B313" s="28" t="s">
        <v>12</v>
      </c>
      <c r="C313" s="38">
        <v>715</v>
      </c>
      <c r="D313" s="35">
        <f t="shared" si="4"/>
        <v>1640</v>
      </c>
      <c r="E313" s="38">
        <v>850</v>
      </c>
      <c r="F313" s="38">
        <v>790</v>
      </c>
    </row>
    <row r="314" spans="1:6" ht="13.5" customHeight="1">
      <c r="A314" s="33" t="s">
        <v>121</v>
      </c>
      <c r="B314" s="28" t="s">
        <v>13</v>
      </c>
      <c r="C314" s="38">
        <v>1258</v>
      </c>
      <c r="D314" s="35">
        <f t="shared" si="4"/>
        <v>2958</v>
      </c>
      <c r="E314" s="38">
        <v>1450</v>
      </c>
      <c r="F314" s="38">
        <v>1508</v>
      </c>
    </row>
    <row r="315" spans="1:6" ht="13.5" customHeight="1">
      <c r="A315" s="33" t="s">
        <v>121</v>
      </c>
      <c r="B315" s="28" t="s">
        <v>14</v>
      </c>
      <c r="C315" s="38">
        <v>523</v>
      </c>
      <c r="D315" s="35">
        <f t="shared" si="4"/>
        <v>1289</v>
      </c>
      <c r="E315" s="38">
        <v>666</v>
      </c>
      <c r="F315" s="38">
        <v>623</v>
      </c>
    </row>
    <row r="316" spans="1:6" ht="13.5" customHeight="1">
      <c r="A316" s="33" t="s">
        <v>121</v>
      </c>
      <c r="B316" s="28" t="s">
        <v>15</v>
      </c>
      <c r="C316" s="38">
        <v>144</v>
      </c>
      <c r="D316" s="35">
        <f t="shared" si="4"/>
        <v>356</v>
      </c>
      <c r="E316" s="38">
        <v>183</v>
      </c>
      <c r="F316" s="38">
        <v>173</v>
      </c>
    </row>
    <row r="317" spans="1:6" ht="13.5" customHeight="1">
      <c r="A317" s="33" t="s">
        <v>121</v>
      </c>
      <c r="B317" s="28" t="s">
        <v>16</v>
      </c>
      <c r="C317" s="38">
        <v>155</v>
      </c>
      <c r="D317" s="35">
        <f t="shared" si="4"/>
        <v>507</v>
      </c>
      <c r="E317" s="38">
        <v>263</v>
      </c>
      <c r="F317" s="38">
        <v>244</v>
      </c>
    </row>
    <row r="318" spans="1:6" ht="13.5" customHeight="1">
      <c r="A318" s="33" t="s">
        <v>122</v>
      </c>
      <c r="B318" s="28" t="s">
        <v>12</v>
      </c>
      <c r="C318" s="38">
        <v>794</v>
      </c>
      <c r="D318" s="35">
        <f t="shared" si="4"/>
        <v>2022</v>
      </c>
      <c r="E318" s="38">
        <v>995</v>
      </c>
      <c r="F318" s="38">
        <v>1027</v>
      </c>
    </row>
    <row r="319" spans="1:6" ht="13.5" customHeight="1">
      <c r="A319" s="33" t="s">
        <v>122</v>
      </c>
      <c r="B319" s="28" t="s">
        <v>13</v>
      </c>
      <c r="C319" s="38">
        <v>268</v>
      </c>
      <c r="D319" s="35">
        <f t="shared" si="4"/>
        <v>750</v>
      </c>
      <c r="E319" s="38">
        <v>379</v>
      </c>
      <c r="F319" s="38">
        <v>371</v>
      </c>
    </row>
    <row r="320" spans="1:6" ht="13.5" customHeight="1">
      <c r="A320" s="33" t="s">
        <v>122</v>
      </c>
      <c r="B320" s="28" t="s">
        <v>14</v>
      </c>
      <c r="C320" s="38">
        <v>1415</v>
      </c>
      <c r="D320" s="35">
        <f t="shared" si="4"/>
        <v>3648</v>
      </c>
      <c r="E320" s="38">
        <v>1813</v>
      </c>
      <c r="F320" s="38">
        <v>1835</v>
      </c>
    </row>
    <row r="321" spans="1:6" ht="13.5" customHeight="1">
      <c r="A321" s="33" t="s">
        <v>122</v>
      </c>
      <c r="B321" s="28" t="s">
        <v>15</v>
      </c>
      <c r="C321" s="38">
        <v>5</v>
      </c>
      <c r="D321" s="35">
        <f t="shared" si="4"/>
        <v>14</v>
      </c>
      <c r="E321" s="38">
        <v>8</v>
      </c>
      <c r="F321" s="38">
        <v>6</v>
      </c>
    </row>
    <row r="322" spans="1:6" ht="13.5" customHeight="1">
      <c r="A322" s="33" t="s">
        <v>122</v>
      </c>
      <c r="B322" s="28" t="s">
        <v>16</v>
      </c>
      <c r="C322" s="38">
        <v>639</v>
      </c>
      <c r="D322" s="35">
        <f t="shared" si="4"/>
        <v>1589</v>
      </c>
      <c r="E322" s="38">
        <v>795</v>
      </c>
      <c r="F322" s="38">
        <v>794</v>
      </c>
    </row>
    <row r="323" spans="1:6" ht="13.5" customHeight="1">
      <c r="A323" s="33" t="s">
        <v>122</v>
      </c>
      <c r="B323" s="28" t="s">
        <v>17</v>
      </c>
      <c r="C323" s="38">
        <v>541</v>
      </c>
      <c r="D323" s="35">
        <f t="shared" si="4"/>
        <v>1321</v>
      </c>
      <c r="E323" s="38">
        <v>624</v>
      </c>
      <c r="F323" s="38">
        <v>697</v>
      </c>
    </row>
    <row r="324" spans="1:6" ht="13.5" customHeight="1">
      <c r="A324" s="40" t="s">
        <v>123</v>
      </c>
      <c r="B324" s="37"/>
      <c r="C324" s="38">
        <v>36</v>
      </c>
      <c r="D324" s="35">
        <f t="shared" si="4"/>
        <v>1401</v>
      </c>
      <c r="E324" s="38">
        <v>1269</v>
      </c>
      <c r="F324" s="38">
        <v>132</v>
      </c>
    </row>
    <row r="325" spans="1:6" ht="13.5" customHeight="1">
      <c r="A325" s="33" t="s">
        <v>124</v>
      </c>
      <c r="B325" s="28" t="s">
        <v>12</v>
      </c>
      <c r="C325" s="38">
        <v>419</v>
      </c>
      <c r="D325" s="35">
        <f t="shared" si="4"/>
        <v>1029</v>
      </c>
      <c r="E325" s="38">
        <v>534</v>
      </c>
      <c r="F325" s="38">
        <v>495</v>
      </c>
    </row>
    <row r="326" spans="1:6" ht="13.5" customHeight="1">
      <c r="A326" s="33" t="s">
        <v>124</v>
      </c>
      <c r="B326" s="28" t="s">
        <v>13</v>
      </c>
      <c r="C326" s="38">
        <v>516</v>
      </c>
      <c r="D326" s="35">
        <f t="shared" si="4"/>
        <v>1252</v>
      </c>
      <c r="E326" s="38">
        <v>643</v>
      </c>
      <c r="F326" s="38">
        <v>609</v>
      </c>
    </row>
    <row r="327" spans="1:6" ht="13.5" customHeight="1">
      <c r="A327" s="33" t="s">
        <v>124</v>
      </c>
      <c r="B327" s="28" t="s">
        <v>14</v>
      </c>
      <c r="C327" s="38">
        <v>278</v>
      </c>
      <c r="D327" s="35">
        <f t="shared" si="4"/>
        <v>706</v>
      </c>
      <c r="E327" s="38">
        <v>337</v>
      </c>
      <c r="F327" s="38">
        <v>369</v>
      </c>
    </row>
    <row r="328" spans="1:6" ht="13.5" customHeight="1">
      <c r="A328" s="33" t="s">
        <v>124</v>
      </c>
      <c r="B328" s="28" t="s">
        <v>15</v>
      </c>
      <c r="C328" s="38">
        <v>225</v>
      </c>
      <c r="D328" s="35">
        <f t="shared" si="4"/>
        <v>569</v>
      </c>
      <c r="E328" s="38">
        <v>302</v>
      </c>
      <c r="F328" s="38">
        <v>267</v>
      </c>
    </row>
    <row r="329" spans="1:6" ht="13.5" customHeight="1">
      <c r="A329" s="33" t="s">
        <v>124</v>
      </c>
      <c r="B329" s="28" t="s">
        <v>16</v>
      </c>
      <c r="C329" s="38">
        <v>383</v>
      </c>
      <c r="D329" s="35">
        <f t="shared" si="4"/>
        <v>983</v>
      </c>
      <c r="E329" s="38">
        <v>508</v>
      </c>
      <c r="F329" s="38">
        <v>475</v>
      </c>
    </row>
    <row r="330" spans="1:6" ht="13.5" customHeight="1">
      <c r="A330" s="40" t="s">
        <v>125</v>
      </c>
      <c r="B330" s="37"/>
      <c r="C330" s="38">
        <v>228</v>
      </c>
      <c r="D330" s="35">
        <f t="shared" si="4"/>
        <v>637</v>
      </c>
      <c r="E330" s="38">
        <v>318</v>
      </c>
      <c r="F330" s="38">
        <v>319</v>
      </c>
    </row>
    <row r="331" spans="1:6" ht="13.5" customHeight="1">
      <c r="A331" s="33" t="s">
        <v>126</v>
      </c>
      <c r="B331" s="28" t="s">
        <v>12</v>
      </c>
      <c r="C331" s="38">
        <v>953</v>
      </c>
      <c r="D331" s="35">
        <f t="shared" si="4"/>
        <v>2291</v>
      </c>
      <c r="E331" s="38">
        <v>1136</v>
      </c>
      <c r="F331" s="38">
        <v>1155</v>
      </c>
    </row>
    <row r="332" spans="1:6" ht="13.5" customHeight="1">
      <c r="A332" s="33" t="s">
        <v>126</v>
      </c>
      <c r="B332" s="28" t="s">
        <v>13</v>
      </c>
      <c r="C332" s="38">
        <v>569</v>
      </c>
      <c r="D332" s="35">
        <f t="shared" si="4"/>
        <v>1431</v>
      </c>
      <c r="E332" s="38">
        <v>724</v>
      </c>
      <c r="F332" s="38">
        <v>707</v>
      </c>
    </row>
    <row r="333" spans="1:6" ht="13.5" customHeight="1">
      <c r="A333" s="33" t="s">
        <v>126</v>
      </c>
      <c r="B333" s="28" t="s">
        <v>14</v>
      </c>
      <c r="C333" s="38">
        <v>1581</v>
      </c>
      <c r="D333" s="35">
        <f t="shared" si="4"/>
        <v>4006</v>
      </c>
      <c r="E333" s="38">
        <v>2009</v>
      </c>
      <c r="F333" s="38">
        <v>1997</v>
      </c>
    </row>
    <row r="334" spans="1:6" ht="13.5" customHeight="1">
      <c r="A334" s="33" t="s">
        <v>126</v>
      </c>
      <c r="B334" s="28" t="s">
        <v>15</v>
      </c>
      <c r="C334" s="38">
        <v>902</v>
      </c>
      <c r="D334" s="35">
        <f t="shared" si="4"/>
        <v>2305</v>
      </c>
      <c r="E334" s="38">
        <v>1117</v>
      </c>
      <c r="F334" s="38">
        <v>1188</v>
      </c>
    </row>
    <row r="335" spans="1:6" ht="13.5" customHeight="1">
      <c r="A335" s="33" t="s">
        <v>126</v>
      </c>
      <c r="B335" s="28" t="s">
        <v>16</v>
      </c>
      <c r="C335" s="38">
        <v>345</v>
      </c>
      <c r="D335" s="35">
        <f t="shared" si="4"/>
        <v>941</v>
      </c>
      <c r="E335" s="38">
        <v>465</v>
      </c>
      <c r="F335" s="38">
        <v>476</v>
      </c>
    </row>
    <row r="336" spans="1:6" ht="13.5" customHeight="1">
      <c r="A336" s="40" t="s">
        <v>127</v>
      </c>
      <c r="B336" s="37"/>
      <c r="C336" s="38">
        <v>655</v>
      </c>
      <c r="D336" s="35">
        <f t="shared" si="4"/>
        <v>1985</v>
      </c>
      <c r="E336" s="38">
        <v>964</v>
      </c>
      <c r="F336" s="38">
        <v>1021</v>
      </c>
    </row>
    <row r="337" spans="1:6" ht="13.5" customHeight="1">
      <c r="A337" s="45" t="s">
        <v>128</v>
      </c>
      <c r="B337" s="28" t="s">
        <v>12</v>
      </c>
      <c r="C337" s="38">
        <v>905</v>
      </c>
      <c r="D337" s="35">
        <f aca="true" t="shared" si="5" ref="D337:D364">SUM(E337:F337)</f>
        <v>2416</v>
      </c>
      <c r="E337" s="38">
        <v>1180</v>
      </c>
      <c r="F337" s="38">
        <v>1236</v>
      </c>
    </row>
    <row r="338" spans="1:6" ht="13.5" customHeight="1">
      <c r="A338" s="45" t="s">
        <v>128</v>
      </c>
      <c r="B338" s="28" t="s">
        <v>13</v>
      </c>
      <c r="C338" s="38">
        <v>614</v>
      </c>
      <c r="D338" s="35">
        <f t="shared" si="5"/>
        <v>1501</v>
      </c>
      <c r="E338" s="38">
        <v>747</v>
      </c>
      <c r="F338" s="38">
        <v>754</v>
      </c>
    </row>
    <row r="339" spans="1:6" ht="13.5" customHeight="1">
      <c r="A339" s="45" t="s">
        <v>128</v>
      </c>
      <c r="B339" s="28" t="s">
        <v>14</v>
      </c>
      <c r="C339" s="38">
        <v>77</v>
      </c>
      <c r="D339" s="35">
        <f t="shared" si="5"/>
        <v>214</v>
      </c>
      <c r="E339" s="38">
        <v>107</v>
      </c>
      <c r="F339" s="38">
        <v>107</v>
      </c>
    </row>
    <row r="340" spans="1:6" ht="13.5" customHeight="1">
      <c r="A340" s="45" t="s">
        <v>128</v>
      </c>
      <c r="B340" s="28" t="s">
        <v>15</v>
      </c>
      <c r="C340" s="38">
        <v>124</v>
      </c>
      <c r="D340" s="35">
        <f t="shared" si="5"/>
        <v>251</v>
      </c>
      <c r="E340" s="38">
        <v>136</v>
      </c>
      <c r="F340" s="38">
        <v>115</v>
      </c>
    </row>
    <row r="341" spans="1:6" ht="13.5" customHeight="1">
      <c r="A341" s="45" t="s">
        <v>128</v>
      </c>
      <c r="B341" s="28" t="s">
        <v>16</v>
      </c>
      <c r="C341" s="38">
        <v>171</v>
      </c>
      <c r="D341" s="35">
        <f t="shared" si="5"/>
        <v>366</v>
      </c>
      <c r="E341" s="38">
        <v>170</v>
      </c>
      <c r="F341" s="38">
        <v>196</v>
      </c>
    </row>
    <row r="342" spans="1:6" ht="13.5" customHeight="1">
      <c r="A342" s="46" t="s">
        <v>129</v>
      </c>
      <c r="B342" s="37"/>
      <c r="C342" s="38">
        <v>285</v>
      </c>
      <c r="D342" s="35">
        <f t="shared" si="5"/>
        <v>761</v>
      </c>
      <c r="E342" s="38">
        <v>378</v>
      </c>
      <c r="F342" s="38">
        <v>383</v>
      </c>
    </row>
    <row r="343" spans="1:6" ht="13.5" customHeight="1">
      <c r="A343" s="45" t="s">
        <v>130</v>
      </c>
      <c r="B343" s="28" t="s">
        <v>12</v>
      </c>
      <c r="C343" s="38">
        <v>56</v>
      </c>
      <c r="D343" s="35">
        <f t="shared" si="5"/>
        <v>100</v>
      </c>
      <c r="E343" s="38">
        <v>51</v>
      </c>
      <c r="F343" s="38">
        <v>49</v>
      </c>
    </row>
    <row r="344" spans="1:6" ht="13.5" customHeight="1">
      <c r="A344" s="45" t="s">
        <v>130</v>
      </c>
      <c r="B344" s="28" t="s">
        <v>13</v>
      </c>
      <c r="C344" s="38">
        <v>53</v>
      </c>
      <c r="D344" s="35">
        <f t="shared" si="5"/>
        <v>140</v>
      </c>
      <c r="E344" s="38">
        <v>71</v>
      </c>
      <c r="F344" s="38">
        <v>69</v>
      </c>
    </row>
    <row r="345" spans="1:6" ht="13.5" customHeight="1">
      <c r="A345" s="45" t="s">
        <v>130</v>
      </c>
      <c r="B345" s="28" t="s">
        <v>14</v>
      </c>
      <c r="C345" s="38">
        <v>644</v>
      </c>
      <c r="D345" s="35">
        <f t="shared" si="5"/>
        <v>1676</v>
      </c>
      <c r="E345" s="38">
        <v>840</v>
      </c>
      <c r="F345" s="38">
        <v>836</v>
      </c>
    </row>
    <row r="346" spans="1:6" ht="13.5" customHeight="1">
      <c r="A346" s="45" t="s">
        <v>130</v>
      </c>
      <c r="B346" s="28" t="s">
        <v>15</v>
      </c>
      <c r="C346" s="38">
        <v>609</v>
      </c>
      <c r="D346" s="35">
        <f t="shared" si="5"/>
        <v>1537</v>
      </c>
      <c r="E346" s="38">
        <v>747</v>
      </c>
      <c r="F346" s="38">
        <v>790</v>
      </c>
    </row>
    <row r="347" spans="1:6" ht="13.5" customHeight="1">
      <c r="A347" s="45" t="s">
        <v>130</v>
      </c>
      <c r="B347" s="28" t="s">
        <v>16</v>
      </c>
      <c r="C347" s="34">
        <v>0</v>
      </c>
      <c r="D347" s="35">
        <f t="shared" si="5"/>
        <v>0</v>
      </c>
      <c r="E347" s="34">
        <v>0</v>
      </c>
      <c r="F347" s="34">
        <v>0</v>
      </c>
    </row>
    <row r="348" spans="1:6" ht="13.5" customHeight="1">
      <c r="A348" s="45" t="s">
        <v>131</v>
      </c>
      <c r="B348" s="28" t="s">
        <v>12</v>
      </c>
      <c r="C348" s="38">
        <v>260</v>
      </c>
      <c r="D348" s="35">
        <f t="shared" si="5"/>
        <v>681</v>
      </c>
      <c r="E348" s="38">
        <v>343</v>
      </c>
      <c r="F348" s="38">
        <v>338</v>
      </c>
    </row>
    <row r="349" spans="1:6" ht="13.5" customHeight="1">
      <c r="A349" s="45" t="s">
        <v>131</v>
      </c>
      <c r="B349" s="28" t="s">
        <v>13</v>
      </c>
      <c r="C349" s="38">
        <v>177</v>
      </c>
      <c r="D349" s="35">
        <f t="shared" si="5"/>
        <v>471</v>
      </c>
      <c r="E349" s="38">
        <v>238</v>
      </c>
      <c r="F349" s="38">
        <v>233</v>
      </c>
    </row>
    <row r="350" spans="1:6" ht="13.5" customHeight="1">
      <c r="A350" s="45" t="s">
        <v>131</v>
      </c>
      <c r="B350" s="28" t="s">
        <v>14</v>
      </c>
      <c r="C350" s="38">
        <v>222</v>
      </c>
      <c r="D350" s="35">
        <f t="shared" si="5"/>
        <v>509</v>
      </c>
      <c r="E350" s="38">
        <v>241</v>
      </c>
      <c r="F350" s="38">
        <v>268</v>
      </c>
    </row>
    <row r="351" spans="1:6" ht="13.5" customHeight="1">
      <c r="A351" s="45" t="s">
        <v>132</v>
      </c>
      <c r="B351" s="28" t="s">
        <v>12</v>
      </c>
      <c r="C351" s="38">
        <v>27</v>
      </c>
      <c r="D351" s="35">
        <f>SUM(E351:F351)</f>
        <v>81</v>
      </c>
      <c r="E351" s="38">
        <v>39</v>
      </c>
      <c r="F351" s="38">
        <v>42</v>
      </c>
    </row>
    <row r="352" spans="1:6" ht="13.5" customHeight="1">
      <c r="A352" s="45" t="s">
        <v>132</v>
      </c>
      <c r="B352" s="28" t="s">
        <v>13</v>
      </c>
      <c r="C352" s="34">
        <v>0</v>
      </c>
      <c r="D352" s="35">
        <f>SUM(E352:F352)</f>
        <v>0</v>
      </c>
      <c r="E352" s="34">
        <v>0</v>
      </c>
      <c r="F352" s="34">
        <v>0</v>
      </c>
    </row>
    <row r="353" spans="1:6" ht="13.5" customHeight="1">
      <c r="A353" s="45" t="s">
        <v>133</v>
      </c>
      <c r="B353" s="28" t="s">
        <v>12</v>
      </c>
      <c r="C353" s="38">
        <v>541</v>
      </c>
      <c r="D353" s="35">
        <f t="shared" si="5"/>
        <v>1380</v>
      </c>
      <c r="E353" s="38">
        <v>690</v>
      </c>
      <c r="F353" s="38">
        <v>690</v>
      </c>
    </row>
    <row r="354" spans="1:6" ht="13.5" customHeight="1">
      <c r="A354" s="45" t="s">
        <v>133</v>
      </c>
      <c r="B354" s="28" t="s">
        <v>13</v>
      </c>
      <c r="C354" s="38">
        <v>603</v>
      </c>
      <c r="D354" s="35">
        <f t="shared" si="5"/>
        <v>1522</v>
      </c>
      <c r="E354" s="38">
        <v>742</v>
      </c>
      <c r="F354" s="38">
        <v>780</v>
      </c>
    </row>
    <row r="355" spans="1:6" ht="13.5" customHeight="1">
      <c r="A355" s="45" t="s">
        <v>133</v>
      </c>
      <c r="B355" s="28" t="s">
        <v>14</v>
      </c>
      <c r="C355" s="34">
        <v>0</v>
      </c>
      <c r="D355" s="35">
        <f t="shared" si="5"/>
        <v>0</v>
      </c>
      <c r="E355" s="34">
        <v>0</v>
      </c>
      <c r="F355" s="34">
        <v>0</v>
      </c>
    </row>
    <row r="356" spans="1:6" ht="13.5" customHeight="1">
      <c r="A356" s="47" t="s">
        <v>134</v>
      </c>
      <c r="B356" s="37"/>
      <c r="C356" s="38">
        <v>627</v>
      </c>
      <c r="D356" s="35">
        <f t="shared" si="5"/>
        <v>1497</v>
      </c>
      <c r="E356" s="38">
        <v>731</v>
      </c>
      <c r="F356" s="38">
        <v>766</v>
      </c>
    </row>
    <row r="357" spans="1:6" ht="13.5" customHeight="1">
      <c r="A357" s="45" t="s">
        <v>135</v>
      </c>
      <c r="B357" s="28" t="s">
        <v>12</v>
      </c>
      <c r="C357" s="38">
        <v>502</v>
      </c>
      <c r="D357" s="35">
        <f t="shared" si="5"/>
        <v>1149</v>
      </c>
      <c r="E357" s="38">
        <v>565</v>
      </c>
      <c r="F357" s="38">
        <v>584</v>
      </c>
    </row>
    <row r="358" spans="1:6" ht="13.5" customHeight="1">
      <c r="A358" s="45" t="s">
        <v>135</v>
      </c>
      <c r="B358" s="28" t="s">
        <v>13</v>
      </c>
      <c r="C358" s="38">
        <v>347</v>
      </c>
      <c r="D358" s="35">
        <f t="shared" si="5"/>
        <v>820</v>
      </c>
      <c r="E358" s="38">
        <v>400</v>
      </c>
      <c r="F358" s="38">
        <v>420</v>
      </c>
    </row>
    <row r="359" spans="1:6" ht="13.5" customHeight="1">
      <c r="A359" s="45" t="s">
        <v>135</v>
      </c>
      <c r="B359" s="28" t="s">
        <v>14</v>
      </c>
      <c r="C359" s="38">
        <v>138</v>
      </c>
      <c r="D359" s="35">
        <f t="shared" si="5"/>
        <v>291</v>
      </c>
      <c r="E359" s="38">
        <v>131</v>
      </c>
      <c r="F359" s="38">
        <v>160</v>
      </c>
    </row>
    <row r="360" spans="1:6" ht="13.5" customHeight="1">
      <c r="A360" s="45" t="s">
        <v>135</v>
      </c>
      <c r="B360" s="28" t="s">
        <v>15</v>
      </c>
      <c r="C360" s="34">
        <v>0</v>
      </c>
      <c r="D360" s="35">
        <f t="shared" si="5"/>
        <v>0</v>
      </c>
      <c r="E360" s="34">
        <v>0</v>
      </c>
      <c r="F360" s="34">
        <v>0</v>
      </c>
    </row>
    <row r="361" spans="1:6" ht="13.5" customHeight="1">
      <c r="A361" s="46" t="s">
        <v>136</v>
      </c>
      <c r="B361" s="37"/>
      <c r="C361" s="38">
        <v>32</v>
      </c>
      <c r="D361" s="35">
        <f t="shared" si="5"/>
        <v>84</v>
      </c>
      <c r="E361" s="38">
        <v>38</v>
      </c>
      <c r="F361" s="38">
        <v>46</v>
      </c>
    </row>
    <row r="362" spans="1:6" ht="13.5" customHeight="1">
      <c r="A362" s="45" t="s">
        <v>137</v>
      </c>
      <c r="B362" s="28" t="s">
        <v>12</v>
      </c>
      <c r="C362" s="38">
        <v>287</v>
      </c>
      <c r="D362" s="35">
        <f t="shared" si="5"/>
        <v>681</v>
      </c>
      <c r="E362" s="38">
        <v>328</v>
      </c>
      <c r="F362" s="38">
        <v>353</v>
      </c>
    </row>
    <row r="363" spans="1:6" ht="13.5" customHeight="1">
      <c r="A363" s="33" t="s">
        <v>137</v>
      </c>
      <c r="B363" s="28" t="s">
        <v>13</v>
      </c>
      <c r="C363" s="34">
        <v>0</v>
      </c>
      <c r="D363" s="35">
        <f t="shared" si="5"/>
        <v>0</v>
      </c>
      <c r="E363" s="34">
        <v>0</v>
      </c>
      <c r="F363" s="34">
        <v>0</v>
      </c>
    </row>
    <row r="364" spans="1:6" ht="13.5" customHeight="1">
      <c r="A364" s="48" t="s">
        <v>137</v>
      </c>
      <c r="B364" s="49" t="s">
        <v>14</v>
      </c>
      <c r="C364" s="50">
        <v>0</v>
      </c>
      <c r="D364" s="51">
        <f t="shared" si="5"/>
        <v>0</v>
      </c>
      <c r="E364" s="50">
        <v>0</v>
      </c>
      <c r="F364" s="50">
        <v>0</v>
      </c>
    </row>
    <row r="366" ht="12">
      <c r="A366" s="52"/>
    </row>
  </sheetData>
  <sheetProtection/>
  <mergeCells count="39">
    <mergeCell ref="A292:B292"/>
    <mergeCell ref="A305:B305"/>
    <mergeCell ref="A342:B342"/>
    <mergeCell ref="A356:B356"/>
    <mergeCell ref="A361:B361"/>
    <mergeCell ref="A312:B312"/>
    <mergeCell ref="A324:B324"/>
    <mergeCell ref="A330:B330"/>
    <mergeCell ref="A336:B336"/>
    <mergeCell ref="A241:B241"/>
    <mergeCell ref="A257:B257"/>
    <mergeCell ref="A258:B258"/>
    <mergeCell ref="A266:B266"/>
    <mergeCell ref="A271:B271"/>
    <mergeCell ref="A282:B282"/>
    <mergeCell ref="A130:B130"/>
    <mergeCell ref="A131:B131"/>
    <mergeCell ref="A137:B137"/>
    <mergeCell ref="A142:B142"/>
    <mergeCell ref="A163:B163"/>
    <mergeCell ref="A176:B176"/>
    <mergeCell ref="A66:B66"/>
    <mergeCell ref="A70:B70"/>
    <mergeCell ref="A83:B83"/>
    <mergeCell ref="A116:B116"/>
    <mergeCell ref="A123:B123"/>
    <mergeCell ref="A124:B124"/>
    <mergeCell ref="A25:B25"/>
    <mergeCell ref="A26:B26"/>
    <mergeCell ref="A27:B27"/>
    <mergeCell ref="A30:B30"/>
    <mergeCell ref="A54:B54"/>
    <mergeCell ref="A55:B55"/>
    <mergeCell ref="D2:F3"/>
    <mergeCell ref="A3:B3"/>
    <mergeCell ref="A6:B6"/>
    <mergeCell ref="A22:B22"/>
    <mergeCell ref="A23:B23"/>
    <mergeCell ref="A24:B24"/>
  </mergeCells>
  <printOptions horizontalCentered="1" verticalCentered="1"/>
  <pageMargins left="0.984251968503937" right="0.5905511811023622" top="0.7874015748031495" bottom="0.984251968503937" header="0.15748031496062995" footer="0.23622047244094485"/>
  <pageSetup blackAndWhite="1" firstPageNumber="63" useFirstPageNumber="1" horizontalDpi="300" verticalDpi="300" orientation="portrait" paperSize="9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75" zoomScalePageLayoutView="0" workbookViewId="0" topLeftCell="A1">
      <selection activeCell="A1" sqref="A1"/>
    </sheetView>
  </sheetViews>
  <sheetFormatPr defaultColWidth="8.00390625" defaultRowHeight="13.5"/>
  <cols>
    <col min="1" max="1" width="2.125" style="417" customWidth="1"/>
    <col min="2" max="2" width="13.125" style="417" customWidth="1"/>
    <col min="3" max="3" width="10.75390625" style="371" customWidth="1"/>
    <col min="4" max="7" width="14.375" style="371" customWidth="1"/>
    <col min="8" max="16384" width="8.00390625" style="371" customWidth="1"/>
  </cols>
  <sheetData>
    <row r="1" spans="1:7" s="363" customFormat="1" ht="24" customHeight="1">
      <c r="A1" s="361" t="s">
        <v>1209</v>
      </c>
      <c r="B1" s="362"/>
      <c r="C1" s="4"/>
      <c r="D1" s="4"/>
      <c r="E1" s="4"/>
      <c r="F1" s="125"/>
      <c r="G1" s="4"/>
    </row>
    <row r="2" spans="1:7" ht="15.75" customHeight="1">
      <c r="A2" s="364" t="s">
        <v>1236</v>
      </c>
      <c r="B2" s="365"/>
      <c r="C2" s="366"/>
      <c r="D2" s="367"/>
      <c r="E2" s="368" t="s">
        <v>1237</v>
      </c>
      <c r="F2" s="369"/>
      <c r="G2" s="370"/>
    </row>
    <row r="3" spans="1:7" ht="15.75" customHeight="1">
      <c r="A3" s="372"/>
      <c r="B3" s="373"/>
      <c r="C3" s="374"/>
      <c r="D3" s="375" t="s">
        <v>1238</v>
      </c>
      <c r="E3" s="376"/>
      <c r="F3" s="377"/>
      <c r="G3" s="378"/>
    </row>
    <row r="4" spans="1:7" ht="15.75" customHeight="1">
      <c r="A4" s="379"/>
      <c r="B4" s="380"/>
      <c r="C4" s="381"/>
      <c r="D4" s="382"/>
      <c r="E4" s="383" t="s">
        <v>1239</v>
      </c>
      <c r="F4" s="383" t="s">
        <v>5</v>
      </c>
      <c r="G4" s="383" t="s">
        <v>6</v>
      </c>
    </row>
    <row r="5" spans="1:7" ht="14.25" customHeight="1">
      <c r="A5" s="384"/>
      <c r="B5" s="385"/>
      <c r="C5" s="386"/>
      <c r="D5" s="387" t="s">
        <v>7</v>
      </c>
      <c r="E5" s="387" t="s">
        <v>8</v>
      </c>
      <c r="F5" s="387" t="s">
        <v>8</v>
      </c>
      <c r="G5" s="388" t="s">
        <v>8</v>
      </c>
    </row>
    <row r="6" spans="1:7" ht="14.25" customHeight="1">
      <c r="A6" s="389" t="s">
        <v>141</v>
      </c>
      <c r="B6" s="390"/>
      <c r="C6" s="391"/>
      <c r="D6" s="392">
        <f>D8+D33+D41</f>
        <v>18121</v>
      </c>
      <c r="E6" s="392">
        <f>F6+G6</f>
        <v>49422</v>
      </c>
      <c r="F6" s="392">
        <f>F8+F33+F41</f>
        <v>24111</v>
      </c>
      <c r="G6" s="393">
        <f>G8+G33+G41</f>
        <v>25311</v>
      </c>
    </row>
    <row r="7" spans="1:7" ht="14.25" customHeight="1">
      <c r="A7" s="384"/>
      <c r="B7" s="385"/>
      <c r="C7" s="386"/>
      <c r="D7" s="394"/>
      <c r="E7" s="394"/>
      <c r="F7" s="394"/>
      <c r="G7" s="395"/>
    </row>
    <row r="8" spans="1:7" ht="14.25" customHeight="1">
      <c r="A8" s="396" t="s">
        <v>1210</v>
      </c>
      <c r="B8" s="397"/>
      <c r="C8" s="398"/>
      <c r="D8" s="399">
        <f>SUM(D10:D31)</f>
        <v>8263</v>
      </c>
      <c r="E8" s="399">
        <f>F8+G8</f>
        <v>21489</v>
      </c>
      <c r="F8" s="399">
        <f>SUM(F10:F31)</f>
        <v>10367</v>
      </c>
      <c r="G8" s="400">
        <f>SUM(G10:G31)</f>
        <v>11122</v>
      </c>
    </row>
    <row r="9" spans="1:7" ht="14.25" customHeight="1">
      <c r="A9" s="384"/>
      <c r="B9" s="385"/>
      <c r="C9" s="386"/>
      <c r="D9" s="394"/>
      <c r="E9" s="394"/>
      <c r="F9" s="394"/>
      <c r="G9" s="395"/>
    </row>
    <row r="10" spans="1:7" ht="14.25" customHeight="1">
      <c r="A10" s="401"/>
      <c r="B10" s="402" t="s">
        <v>1211</v>
      </c>
      <c r="C10" s="403" t="s">
        <v>12</v>
      </c>
      <c r="D10" s="394">
        <v>181</v>
      </c>
      <c r="E10" s="404">
        <f aca="true" t="shared" si="0" ref="E10:E31">F10+G10</f>
        <v>409</v>
      </c>
      <c r="F10" s="394">
        <v>197</v>
      </c>
      <c r="G10" s="395">
        <v>212</v>
      </c>
    </row>
    <row r="11" spans="1:7" ht="14.25" customHeight="1">
      <c r="A11" s="401"/>
      <c r="B11" s="402" t="s">
        <v>1211</v>
      </c>
      <c r="C11" s="403" t="s">
        <v>13</v>
      </c>
      <c r="D11" s="394">
        <v>156</v>
      </c>
      <c r="E11" s="404">
        <f t="shared" si="0"/>
        <v>338</v>
      </c>
      <c r="F11" s="394">
        <v>154</v>
      </c>
      <c r="G11" s="395">
        <v>184</v>
      </c>
    </row>
    <row r="12" spans="1:7" ht="14.25" customHeight="1">
      <c r="A12" s="401"/>
      <c r="B12" s="402" t="s">
        <v>1211</v>
      </c>
      <c r="C12" s="403" t="s">
        <v>14</v>
      </c>
      <c r="D12" s="394">
        <v>106</v>
      </c>
      <c r="E12" s="404">
        <f t="shared" si="0"/>
        <v>227</v>
      </c>
      <c r="F12" s="394">
        <v>108</v>
      </c>
      <c r="G12" s="395">
        <v>119</v>
      </c>
    </row>
    <row r="13" spans="1:7" ht="14.25" customHeight="1">
      <c r="A13" s="401"/>
      <c r="B13" s="402" t="s">
        <v>1211</v>
      </c>
      <c r="C13" s="403" t="s">
        <v>15</v>
      </c>
      <c r="D13" s="394">
        <v>109</v>
      </c>
      <c r="E13" s="404">
        <f t="shared" si="0"/>
        <v>244</v>
      </c>
      <c r="F13" s="394">
        <v>124</v>
      </c>
      <c r="G13" s="395">
        <v>120</v>
      </c>
    </row>
    <row r="14" spans="1:7" ht="14.25" customHeight="1">
      <c r="A14" s="401"/>
      <c r="B14" s="402" t="s">
        <v>1211</v>
      </c>
      <c r="C14" s="403" t="s">
        <v>16</v>
      </c>
      <c r="D14" s="394">
        <v>175</v>
      </c>
      <c r="E14" s="404">
        <f t="shared" si="0"/>
        <v>445</v>
      </c>
      <c r="F14" s="394">
        <v>204</v>
      </c>
      <c r="G14" s="395">
        <v>241</v>
      </c>
    </row>
    <row r="15" spans="1:7" ht="14.25" customHeight="1">
      <c r="A15" s="405"/>
      <c r="B15" s="406" t="s">
        <v>1240</v>
      </c>
      <c r="C15" s="407"/>
      <c r="D15" s="394">
        <v>355</v>
      </c>
      <c r="E15" s="404">
        <f t="shared" si="0"/>
        <v>839</v>
      </c>
      <c r="F15" s="394">
        <v>421</v>
      </c>
      <c r="G15" s="395">
        <v>418</v>
      </c>
    </row>
    <row r="16" spans="1:7" ht="14.25" customHeight="1">
      <c r="A16" s="405"/>
      <c r="B16" s="406" t="s">
        <v>1212</v>
      </c>
      <c r="C16" s="407"/>
      <c r="D16" s="394">
        <v>259</v>
      </c>
      <c r="E16" s="404">
        <f t="shared" si="0"/>
        <v>640</v>
      </c>
      <c r="F16" s="394">
        <v>311</v>
      </c>
      <c r="G16" s="395">
        <v>329</v>
      </c>
    </row>
    <row r="17" spans="1:7" ht="14.25" customHeight="1">
      <c r="A17" s="405"/>
      <c r="B17" s="406" t="s">
        <v>1213</v>
      </c>
      <c r="C17" s="407"/>
      <c r="D17" s="394">
        <v>342</v>
      </c>
      <c r="E17" s="404">
        <f t="shared" si="0"/>
        <v>809</v>
      </c>
      <c r="F17" s="394">
        <v>395</v>
      </c>
      <c r="G17" s="395">
        <v>414</v>
      </c>
    </row>
    <row r="18" spans="1:7" ht="14.25" customHeight="1">
      <c r="A18" s="405"/>
      <c r="B18" s="406" t="s">
        <v>1214</v>
      </c>
      <c r="C18" s="407"/>
      <c r="D18" s="394">
        <v>327</v>
      </c>
      <c r="E18" s="404">
        <f t="shared" si="0"/>
        <v>854</v>
      </c>
      <c r="F18" s="394">
        <v>428</v>
      </c>
      <c r="G18" s="395">
        <v>426</v>
      </c>
    </row>
    <row r="19" spans="1:7" ht="14.25" customHeight="1">
      <c r="A19" s="405"/>
      <c r="B19" s="406" t="s">
        <v>1215</v>
      </c>
      <c r="C19" s="407"/>
      <c r="D19" s="394">
        <v>141</v>
      </c>
      <c r="E19" s="404">
        <f t="shared" si="0"/>
        <v>480</v>
      </c>
      <c r="F19" s="394">
        <v>206</v>
      </c>
      <c r="G19" s="395">
        <v>274</v>
      </c>
    </row>
    <row r="20" spans="1:7" ht="14.25" customHeight="1">
      <c r="A20" s="405"/>
      <c r="B20" s="406" t="s">
        <v>512</v>
      </c>
      <c r="C20" s="407"/>
      <c r="D20" s="394">
        <v>344</v>
      </c>
      <c r="E20" s="404">
        <f t="shared" si="0"/>
        <v>777</v>
      </c>
      <c r="F20" s="394">
        <v>357</v>
      </c>
      <c r="G20" s="395">
        <v>420</v>
      </c>
    </row>
    <row r="21" spans="1:7" ht="14.25" customHeight="1">
      <c r="A21" s="405"/>
      <c r="B21" s="406" t="s">
        <v>630</v>
      </c>
      <c r="C21" s="407"/>
      <c r="D21" s="394">
        <v>379</v>
      </c>
      <c r="E21" s="404">
        <f t="shared" si="0"/>
        <v>930</v>
      </c>
      <c r="F21" s="394">
        <v>450</v>
      </c>
      <c r="G21" s="395">
        <v>480</v>
      </c>
    </row>
    <row r="22" spans="1:7" ht="14.25" customHeight="1">
      <c r="A22" s="405"/>
      <c r="B22" s="406" t="s">
        <v>1216</v>
      </c>
      <c r="C22" s="407"/>
      <c r="D22" s="394">
        <v>343</v>
      </c>
      <c r="E22" s="404">
        <f t="shared" si="0"/>
        <v>926</v>
      </c>
      <c r="F22" s="394">
        <v>441</v>
      </c>
      <c r="G22" s="395">
        <v>485</v>
      </c>
    </row>
    <row r="23" spans="1:7" ht="14.25" customHeight="1">
      <c r="A23" s="405"/>
      <c r="B23" s="406" t="s">
        <v>1217</v>
      </c>
      <c r="C23" s="407"/>
      <c r="D23" s="394">
        <v>400</v>
      </c>
      <c r="E23" s="404">
        <f t="shared" si="0"/>
        <v>1067</v>
      </c>
      <c r="F23" s="394">
        <v>516</v>
      </c>
      <c r="G23" s="395">
        <v>551</v>
      </c>
    </row>
    <row r="24" spans="1:7" ht="14.25" customHeight="1">
      <c r="A24" s="405"/>
      <c r="B24" s="406" t="s">
        <v>1218</v>
      </c>
      <c r="C24" s="407"/>
      <c r="D24" s="394">
        <v>498</v>
      </c>
      <c r="E24" s="404">
        <f t="shared" si="0"/>
        <v>1417</v>
      </c>
      <c r="F24" s="394">
        <v>735</v>
      </c>
      <c r="G24" s="395">
        <v>682</v>
      </c>
    </row>
    <row r="25" spans="1:7" ht="14.25" customHeight="1">
      <c r="A25" s="405"/>
      <c r="B25" s="406" t="s">
        <v>164</v>
      </c>
      <c r="C25" s="407"/>
      <c r="D25" s="394">
        <v>152</v>
      </c>
      <c r="E25" s="404">
        <f t="shared" si="0"/>
        <v>343</v>
      </c>
      <c r="F25" s="394">
        <v>168</v>
      </c>
      <c r="G25" s="395">
        <v>175</v>
      </c>
    </row>
    <row r="26" spans="1:7" ht="14.25" customHeight="1">
      <c r="A26" s="405"/>
      <c r="B26" s="406" t="s">
        <v>1219</v>
      </c>
      <c r="C26" s="407"/>
      <c r="D26" s="394">
        <v>311</v>
      </c>
      <c r="E26" s="404">
        <f t="shared" si="0"/>
        <v>812</v>
      </c>
      <c r="F26" s="394">
        <v>407</v>
      </c>
      <c r="G26" s="395">
        <v>405</v>
      </c>
    </row>
    <row r="27" spans="1:7" ht="14.25" customHeight="1">
      <c r="A27" s="405"/>
      <c r="B27" s="406" t="s">
        <v>1220</v>
      </c>
      <c r="C27" s="407"/>
      <c r="D27" s="394">
        <v>348</v>
      </c>
      <c r="E27" s="404">
        <f t="shared" si="0"/>
        <v>878</v>
      </c>
      <c r="F27" s="394">
        <v>437</v>
      </c>
      <c r="G27" s="395">
        <v>441</v>
      </c>
    </row>
    <row r="28" spans="1:7" ht="14.25" customHeight="1">
      <c r="A28" s="405"/>
      <c r="B28" s="406" t="s">
        <v>1221</v>
      </c>
      <c r="C28" s="407"/>
      <c r="D28" s="394">
        <v>224</v>
      </c>
      <c r="E28" s="404">
        <f t="shared" si="0"/>
        <v>620</v>
      </c>
      <c r="F28" s="394">
        <v>290</v>
      </c>
      <c r="G28" s="395">
        <v>330</v>
      </c>
    </row>
    <row r="29" spans="1:7" ht="14.25" customHeight="1">
      <c r="A29" s="405"/>
      <c r="B29" s="406" t="s">
        <v>1222</v>
      </c>
      <c r="C29" s="408"/>
      <c r="D29" s="394">
        <v>1325</v>
      </c>
      <c r="E29" s="404">
        <f t="shared" si="0"/>
        <v>3529</v>
      </c>
      <c r="F29" s="394">
        <v>1613</v>
      </c>
      <c r="G29" s="395">
        <v>1916</v>
      </c>
    </row>
    <row r="30" spans="1:7" ht="14.25" customHeight="1">
      <c r="A30" s="405"/>
      <c r="B30" s="406" t="s">
        <v>1223</v>
      </c>
      <c r="C30" s="407"/>
      <c r="D30" s="394">
        <v>1570</v>
      </c>
      <c r="E30" s="404">
        <f t="shared" si="0"/>
        <v>4319</v>
      </c>
      <c r="F30" s="394">
        <v>2110</v>
      </c>
      <c r="G30" s="395">
        <v>2209</v>
      </c>
    </row>
    <row r="31" spans="1:7" ht="14.25" customHeight="1">
      <c r="A31" s="405"/>
      <c r="B31" s="406" t="s">
        <v>1224</v>
      </c>
      <c r="C31" s="407"/>
      <c r="D31" s="394">
        <v>218</v>
      </c>
      <c r="E31" s="404">
        <f t="shared" si="0"/>
        <v>586</v>
      </c>
      <c r="F31" s="394">
        <v>295</v>
      </c>
      <c r="G31" s="395">
        <v>291</v>
      </c>
    </row>
    <row r="32" spans="1:7" ht="14.25" customHeight="1">
      <c r="A32" s="384"/>
      <c r="B32" s="385"/>
      <c r="C32" s="386"/>
      <c r="D32" s="394"/>
      <c r="E32" s="394"/>
      <c r="F32" s="394"/>
      <c r="G32" s="395"/>
    </row>
    <row r="33" spans="1:7" ht="14.25" customHeight="1">
      <c r="A33" s="396" t="s">
        <v>1225</v>
      </c>
      <c r="B33" s="397"/>
      <c r="C33" s="398"/>
      <c r="D33" s="399">
        <f>SUM(D35:D39)</f>
        <v>6322</v>
      </c>
      <c r="E33" s="399">
        <f>F33+G33</f>
        <v>16946</v>
      </c>
      <c r="F33" s="399">
        <f>SUM(F35:F39)</f>
        <v>8417</v>
      </c>
      <c r="G33" s="400">
        <f>SUM(G35:G39)</f>
        <v>8529</v>
      </c>
    </row>
    <row r="34" spans="1:7" ht="14.25" customHeight="1">
      <c r="A34" s="384"/>
      <c r="B34" s="385"/>
      <c r="C34" s="386"/>
      <c r="D34" s="394"/>
      <c r="E34" s="394"/>
      <c r="F34" s="394"/>
      <c r="G34" s="395"/>
    </row>
    <row r="35" spans="1:7" ht="14.25" customHeight="1">
      <c r="A35" s="405"/>
      <c r="B35" s="406" t="s">
        <v>1226</v>
      </c>
      <c r="C35" s="407"/>
      <c r="D35" s="394">
        <v>4336</v>
      </c>
      <c r="E35" s="404">
        <f>F35+G35</f>
        <v>10787</v>
      </c>
      <c r="F35" s="394">
        <v>5337</v>
      </c>
      <c r="G35" s="395">
        <v>5450</v>
      </c>
    </row>
    <row r="36" spans="1:7" ht="14.25" customHeight="1">
      <c r="A36" s="405"/>
      <c r="B36" s="406" t="s">
        <v>1227</v>
      </c>
      <c r="C36" s="407"/>
      <c r="D36" s="394">
        <v>599</v>
      </c>
      <c r="E36" s="404">
        <f>F36+G36</f>
        <v>1673</v>
      </c>
      <c r="F36" s="394">
        <v>841</v>
      </c>
      <c r="G36" s="395">
        <v>832</v>
      </c>
    </row>
    <row r="37" spans="1:7" ht="14.25" customHeight="1">
      <c r="A37" s="405"/>
      <c r="B37" s="406" t="s">
        <v>643</v>
      </c>
      <c r="C37" s="407"/>
      <c r="D37" s="394">
        <v>765</v>
      </c>
      <c r="E37" s="404">
        <f>F37+G37</f>
        <v>2221</v>
      </c>
      <c r="F37" s="394">
        <v>1088</v>
      </c>
      <c r="G37" s="395">
        <v>1133</v>
      </c>
    </row>
    <row r="38" spans="1:7" ht="14.25" customHeight="1">
      <c r="A38" s="405"/>
      <c r="B38" s="406" t="s">
        <v>1228</v>
      </c>
      <c r="C38" s="407"/>
      <c r="D38" s="394">
        <v>500</v>
      </c>
      <c r="E38" s="404">
        <f>F38+G38</f>
        <v>1748</v>
      </c>
      <c r="F38" s="394">
        <v>890</v>
      </c>
      <c r="G38" s="395">
        <v>858</v>
      </c>
    </row>
    <row r="39" spans="1:7" ht="14.25" customHeight="1">
      <c r="A39" s="405"/>
      <c r="B39" s="406" t="s">
        <v>1229</v>
      </c>
      <c r="C39" s="407"/>
      <c r="D39" s="394">
        <v>122</v>
      </c>
      <c r="E39" s="404">
        <f>F39+G39</f>
        <v>517</v>
      </c>
      <c r="F39" s="394">
        <v>261</v>
      </c>
      <c r="G39" s="395">
        <v>256</v>
      </c>
    </row>
    <row r="40" spans="1:7" ht="14.25" customHeight="1">
      <c r="A40" s="384"/>
      <c r="B40" s="385"/>
      <c r="C40" s="386"/>
      <c r="D40" s="394"/>
      <c r="E40" s="394"/>
      <c r="F40" s="394"/>
      <c r="G40" s="395"/>
    </row>
    <row r="41" spans="1:7" ht="14.25" customHeight="1">
      <c r="A41" s="396" t="s">
        <v>1230</v>
      </c>
      <c r="B41" s="409"/>
      <c r="C41" s="410"/>
      <c r="D41" s="399">
        <f>SUM(D43:D47)</f>
        <v>3536</v>
      </c>
      <c r="E41" s="399">
        <f>F41+G41</f>
        <v>10987</v>
      </c>
      <c r="F41" s="399">
        <f>SUM(F43:F47)</f>
        <v>5327</v>
      </c>
      <c r="G41" s="399">
        <f>SUM(G43:G47)</f>
        <v>5660</v>
      </c>
    </row>
    <row r="42" spans="1:7" ht="14.25" customHeight="1">
      <c r="A42" s="384"/>
      <c r="B42" s="385"/>
      <c r="C42" s="386"/>
      <c r="D42" s="394"/>
      <c r="E42" s="394"/>
      <c r="F42" s="394"/>
      <c r="G42" s="395"/>
    </row>
    <row r="43" spans="1:7" ht="14.25" customHeight="1">
      <c r="A43" s="405"/>
      <c r="B43" s="406" t="s">
        <v>1231</v>
      </c>
      <c r="C43" s="407"/>
      <c r="D43" s="394">
        <v>305</v>
      </c>
      <c r="E43" s="404">
        <f>F43+G43</f>
        <v>1053</v>
      </c>
      <c r="F43" s="394">
        <v>542</v>
      </c>
      <c r="G43" s="395">
        <v>511</v>
      </c>
    </row>
    <row r="44" spans="1:7" ht="14.25" customHeight="1">
      <c r="A44" s="405"/>
      <c r="B44" s="406" t="s">
        <v>1232</v>
      </c>
      <c r="C44" s="407"/>
      <c r="D44" s="394">
        <v>1753</v>
      </c>
      <c r="E44" s="404">
        <f>F44+G44</f>
        <v>5219</v>
      </c>
      <c r="F44" s="394">
        <v>2508</v>
      </c>
      <c r="G44" s="395">
        <v>2711</v>
      </c>
    </row>
    <row r="45" spans="1:7" ht="14.25" customHeight="1">
      <c r="A45" s="405"/>
      <c r="B45" s="406" t="s">
        <v>1233</v>
      </c>
      <c r="C45" s="407"/>
      <c r="D45" s="394">
        <v>376</v>
      </c>
      <c r="E45" s="404">
        <f>F45+G45</f>
        <v>1087</v>
      </c>
      <c r="F45" s="394">
        <v>504</v>
      </c>
      <c r="G45" s="395">
        <v>583</v>
      </c>
    </row>
    <row r="46" spans="1:7" ht="14.25" customHeight="1">
      <c r="A46" s="405"/>
      <c r="B46" s="406" t="s">
        <v>1234</v>
      </c>
      <c r="C46" s="407"/>
      <c r="D46" s="394">
        <v>201</v>
      </c>
      <c r="E46" s="404">
        <f>F46+G46</f>
        <v>1032</v>
      </c>
      <c r="F46" s="394">
        <v>489</v>
      </c>
      <c r="G46" s="395">
        <v>543</v>
      </c>
    </row>
    <row r="47" spans="1:7" ht="14.25" customHeight="1">
      <c r="A47" s="411"/>
      <c r="B47" s="412" t="s">
        <v>1235</v>
      </c>
      <c r="C47" s="413"/>
      <c r="D47" s="414">
        <v>901</v>
      </c>
      <c r="E47" s="415">
        <f>F47+G47</f>
        <v>2596</v>
      </c>
      <c r="F47" s="414">
        <v>1284</v>
      </c>
      <c r="G47" s="416">
        <v>1312</v>
      </c>
    </row>
    <row r="52" ht="31.5" customHeight="1"/>
    <row r="53" ht="16.5" customHeight="1"/>
    <row r="103" ht="31.5" customHeight="1"/>
    <row r="104" ht="16.5" customHeight="1"/>
    <row r="154" ht="31.5" customHeight="1"/>
    <row r="155" ht="16.5" customHeight="1"/>
    <row r="205" ht="31.5" customHeight="1"/>
    <row r="206" ht="16.5" customHeight="1"/>
  </sheetData>
  <sheetProtection/>
  <mergeCells count="34">
    <mergeCell ref="A41:C41"/>
    <mergeCell ref="A6:C6"/>
    <mergeCell ref="A8:C8"/>
    <mergeCell ref="A33:C33"/>
    <mergeCell ref="B25:C25"/>
    <mergeCell ref="B27:C27"/>
    <mergeCell ref="B18:C18"/>
    <mergeCell ref="B20:C20"/>
    <mergeCell ref="B22:C22"/>
    <mergeCell ref="B24:C24"/>
    <mergeCell ref="A1:B1"/>
    <mergeCell ref="A2:C4"/>
    <mergeCell ref="B15:C15"/>
    <mergeCell ref="B16:C16"/>
    <mergeCell ref="B17:C17"/>
    <mergeCell ref="B19:C19"/>
    <mergeCell ref="B26:C26"/>
    <mergeCell ref="B28:C28"/>
    <mergeCell ref="B30:C30"/>
    <mergeCell ref="B31:C31"/>
    <mergeCell ref="E2:G3"/>
    <mergeCell ref="B29:C29"/>
    <mergeCell ref="B21:C21"/>
    <mergeCell ref="B23:C23"/>
    <mergeCell ref="B43:C43"/>
    <mergeCell ref="B45:C45"/>
    <mergeCell ref="B47:C47"/>
    <mergeCell ref="B44:C44"/>
    <mergeCell ref="B46:C46"/>
    <mergeCell ref="B35:C35"/>
    <mergeCell ref="B37:C37"/>
    <mergeCell ref="B39:C39"/>
    <mergeCell ref="B36:C36"/>
    <mergeCell ref="B38:C38"/>
  </mergeCells>
  <printOptions horizontalCentered="1" verticalCentered="1"/>
  <pageMargins left="0.984251968503937" right="0.5905511811023623" top="0.7874015748031497" bottom="0.984251968503937" header="0.15748031496062992" footer="0.2362204724409449"/>
  <pageSetup blackAndWhite="1" firstPageNumber="102" useFirstPageNumber="1" horizontalDpi="300" verticalDpi="300" orientation="portrait" paperSize="9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5"/>
  <sheetViews>
    <sheetView zoomScaleSheetLayoutView="75" zoomScalePageLayoutView="0" workbookViewId="0" topLeftCell="A1">
      <selection activeCell="A1" sqref="A1"/>
    </sheetView>
  </sheetViews>
  <sheetFormatPr defaultColWidth="8.00390625" defaultRowHeight="13.5"/>
  <cols>
    <col min="1" max="1" width="2.125" style="355" customWidth="1"/>
    <col min="2" max="2" width="13.125" style="359" customWidth="1"/>
    <col min="3" max="3" width="10.625" style="360" customWidth="1"/>
    <col min="4" max="7" width="14.375" style="294" customWidth="1"/>
    <col min="8" max="16384" width="8.00390625" style="294" customWidth="1"/>
  </cols>
  <sheetData>
    <row r="1" spans="1:7" s="7" customFormat="1" ht="24" customHeight="1">
      <c r="A1" s="284" t="s">
        <v>1241</v>
      </c>
      <c r="B1" s="285"/>
      <c r="C1" s="286"/>
      <c r="D1" s="4"/>
      <c r="E1" s="4"/>
      <c r="F1" s="125"/>
      <c r="G1" s="132"/>
    </row>
    <row r="2" spans="1:7" ht="15.75" customHeight="1">
      <c r="A2" s="287"/>
      <c r="B2" s="288"/>
      <c r="C2" s="289"/>
      <c r="D2" s="290"/>
      <c r="E2" s="291" t="s">
        <v>1237</v>
      </c>
      <c r="F2" s="292"/>
      <c r="G2" s="293"/>
    </row>
    <row r="3" spans="1:7" ht="15.75" customHeight="1">
      <c r="A3" s="295" t="s">
        <v>1303</v>
      </c>
      <c r="B3" s="296"/>
      <c r="C3" s="297"/>
      <c r="D3" s="298" t="s">
        <v>3</v>
      </c>
      <c r="E3" s="299"/>
      <c r="F3" s="300"/>
      <c r="G3" s="301"/>
    </row>
    <row r="4" spans="1:7" ht="15.75" customHeight="1">
      <c r="A4" s="302"/>
      <c r="B4" s="303"/>
      <c r="C4" s="304"/>
      <c r="D4" s="305"/>
      <c r="E4" s="306" t="s">
        <v>528</v>
      </c>
      <c r="F4" s="306" t="s">
        <v>5</v>
      </c>
      <c r="G4" s="307" t="s">
        <v>6</v>
      </c>
    </row>
    <row r="5" spans="1:7" ht="14.25" customHeight="1">
      <c r="A5" s="308"/>
      <c r="B5" s="309"/>
      <c r="C5" s="310"/>
      <c r="D5" s="311" t="s">
        <v>7</v>
      </c>
      <c r="E5" s="311" t="s">
        <v>8</v>
      </c>
      <c r="F5" s="311" t="s">
        <v>8</v>
      </c>
      <c r="G5" s="312" t="s">
        <v>8</v>
      </c>
    </row>
    <row r="6" spans="1:7" ht="14.25" customHeight="1">
      <c r="A6" s="313" t="s">
        <v>141</v>
      </c>
      <c r="B6" s="314"/>
      <c r="C6" s="315"/>
      <c r="D6" s="316">
        <f>D8+D31+D57+D68+D76+D96+D126</f>
        <v>67725</v>
      </c>
      <c r="E6" s="316">
        <f>F6+G6</f>
        <v>169067</v>
      </c>
      <c r="F6" s="316">
        <f>F8+F31+F57+F68+F76+F96+F126</f>
        <v>86854</v>
      </c>
      <c r="G6" s="317">
        <f>G8+G31+G57+G68+G76+G96+G126</f>
        <v>82213</v>
      </c>
    </row>
    <row r="7" spans="1:7" ht="14.25" customHeight="1">
      <c r="A7" s="308"/>
      <c r="B7" s="309"/>
      <c r="C7" s="310"/>
      <c r="D7" s="318"/>
      <c r="E7" s="318"/>
      <c r="F7" s="318"/>
      <c r="G7" s="319"/>
    </row>
    <row r="8" spans="1:7" ht="14.25" customHeight="1">
      <c r="A8" s="320" t="s">
        <v>346</v>
      </c>
      <c r="B8" s="321"/>
      <c r="C8" s="322"/>
      <c r="D8" s="323">
        <f>SUM(D10:D29)</f>
        <v>8427</v>
      </c>
      <c r="E8" s="323">
        <f>F8+G8</f>
        <v>21308</v>
      </c>
      <c r="F8" s="323">
        <f>SUM(F10:F29)</f>
        <v>10682</v>
      </c>
      <c r="G8" s="324">
        <f>SUM(G10:G29)</f>
        <v>10626</v>
      </c>
    </row>
    <row r="9" spans="1:7" ht="14.25" customHeight="1">
      <c r="A9" s="308"/>
      <c r="B9" s="309"/>
      <c r="C9" s="310"/>
      <c r="D9" s="318"/>
      <c r="E9" s="318"/>
      <c r="F9" s="318"/>
      <c r="G9" s="319"/>
    </row>
    <row r="10" spans="1:7" ht="14.25" customHeight="1">
      <c r="A10" s="308"/>
      <c r="B10" s="309" t="s">
        <v>19</v>
      </c>
      <c r="C10" s="325" t="s">
        <v>12</v>
      </c>
      <c r="D10" s="318">
        <v>221</v>
      </c>
      <c r="E10" s="326">
        <f aca="true" t="shared" si="0" ref="E10:E29">F10+G10</f>
        <v>423</v>
      </c>
      <c r="F10" s="318">
        <v>208</v>
      </c>
      <c r="G10" s="319">
        <v>215</v>
      </c>
    </row>
    <row r="11" spans="1:7" ht="14.25" customHeight="1">
      <c r="A11" s="308"/>
      <c r="B11" s="309" t="s">
        <v>19</v>
      </c>
      <c r="C11" s="325" t="s">
        <v>13</v>
      </c>
      <c r="D11" s="318">
        <v>304</v>
      </c>
      <c r="E11" s="326">
        <f t="shared" si="0"/>
        <v>652</v>
      </c>
      <c r="F11" s="318">
        <v>317</v>
      </c>
      <c r="G11" s="319">
        <v>335</v>
      </c>
    </row>
    <row r="12" spans="1:7" ht="14.25" customHeight="1">
      <c r="A12" s="308"/>
      <c r="B12" s="309" t="s">
        <v>19</v>
      </c>
      <c r="C12" s="325" t="s">
        <v>14</v>
      </c>
      <c r="D12" s="318">
        <v>712</v>
      </c>
      <c r="E12" s="326">
        <f t="shared" si="0"/>
        <v>1641</v>
      </c>
      <c r="F12" s="318">
        <v>750</v>
      </c>
      <c r="G12" s="319">
        <v>891</v>
      </c>
    </row>
    <row r="13" spans="1:7" ht="14.25" customHeight="1">
      <c r="A13" s="308"/>
      <c r="B13" s="327" t="s">
        <v>1242</v>
      </c>
      <c r="C13" s="328"/>
      <c r="D13" s="318">
        <v>222</v>
      </c>
      <c r="E13" s="326">
        <f t="shared" si="0"/>
        <v>523</v>
      </c>
      <c r="F13" s="318">
        <v>256</v>
      </c>
      <c r="G13" s="319">
        <v>267</v>
      </c>
    </row>
    <row r="14" spans="1:7" ht="14.25" customHeight="1">
      <c r="A14" s="308"/>
      <c r="B14" s="327" t="s">
        <v>1304</v>
      </c>
      <c r="C14" s="329"/>
      <c r="D14" s="318">
        <v>298</v>
      </c>
      <c r="E14" s="326">
        <f t="shared" si="0"/>
        <v>770</v>
      </c>
      <c r="F14" s="318">
        <v>365</v>
      </c>
      <c r="G14" s="319">
        <v>405</v>
      </c>
    </row>
    <row r="15" spans="1:7" ht="14.25" customHeight="1">
      <c r="A15" s="308"/>
      <c r="B15" s="327" t="s">
        <v>1243</v>
      </c>
      <c r="C15" s="329"/>
      <c r="D15" s="318">
        <v>120</v>
      </c>
      <c r="E15" s="326">
        <f t="shared" si="0"/>
        <v>314</v>
      </c>
      <c r="F15" s="318">
        <v>152</v>
      </c>
      <c r="G15" s="319">
        <v>162</v>
      </c>
    </row>
    <row r="16" spans="1:7" ht="14.25" customHeight="1">
      <c r="A16" s="308"/>
      <c r="B16" s="327" t="s">
        <v>1244</v>
      </c>
      <c r="C16" s="328"/>
      <c r="D16" s="318">
        <v>247</v>
      </c>
      <c r="E16" s="326">
        <f t="shared" si="0"/>
        <v>632</v>
      </c>
      <c r="F16" s="318">
        <v>312</v>
      </c>
      <c r="G16" s="319">
        <v>320</v>
      </c>
    </row>
    <row r="17" spans="1:7" ht="14.25" customHeight="1">
      <c r="A17" s="308"/>
      <c r="B17" s="309" t="s">
        <v>1245</v>
      </c>
      <c r="C17" s="325" t="s">
        <v>12</v>
      </c>
      <c r="D17" s="318">
        <v>195</v>
      </c>
      <c r="E17" s="326">
        <f t="shared" si="0"/>
        <v>516</v>
      </c>
      <c r="F17" s="318">
        <v>245</v>
      </c>
      <c r="G17" s="319">
        <v>271</v>
      </c>
    </row>
    <row r="18" spans="1:7" ht="14.25" customHeight="1">
      <c r="A18" s="308"/>
      <c r="B18" s="309" t="s">
        <v>1245</v>
      </c>
      <c r="C18" s="325" t="s">
        <v>13</v>
      </c>
      <c r="D18" s="318">
        <v>317</v>
      </c>
      <c r="E18" s="326">
        <f t="shared" si="0"/>
        <v>815</v>
      </c>
      <c r="F18" s="318">
        <v>410</v>
      </c>
      <c r="G18" s="319">
        <v>405</v>
      </c>
    </row>
    <row r="19" spans="1:7" ht="14.25" customHeight="1">
      <c r="A19" s="308"/>
      <c r="B19" s="327" t="s">
        <v>626</v>
      </c>
      <c r="C19" s="328"/>
      <c r="D19" s="318">
        <v>179</v>
      </c>
      <c r="E19" s="326">
        <f t="shared" si="0"/>
        <v>407</v>
      </c>
      <c r="F19" s="318">
        <v>207</v>
      </c>
      <c r="G19" s="319">
        <v>200</v>
      </c>
    </row>
    <row r="20" spans="1:7" ht="14.25" customHeight="1">
      <c r="A20" s="308"/>
      <c r="B20" s="327" t="s">
        <v>630</v>
      </c>
      <c r="C20" s="328"/>
      <c r="D20" s="318">
        <v>184</v>
      </c>
      <c r="E20" s="326">
        <f t="shared" si="0"/>
        <v>471</v>
      </c>
      <c r="F20" s="318">
        <v>225</v>
      </c>
      <c r="G20" s="319">
        <v>246</v>
      </c>
    </row>
    <row r="21" spans="1:7" ht="14.25" customHeight="1">
      <c r="A21" s="308"/>
      <c r="B21" s="327" t="s">
        <v>1305</v>
      </c>
      <c r="C21" s="328"/>
      <c r="D21" s="318">
        <v>148</v>
      </c>
      <c r="E21" s="326">
        <f t="shared" si="0"/>
        <v>341</v>
      </c>
      <c r="F21" s="318">
        <v>162</v>
      </c>
      <c r="G21" s="319">
        <v>179</v>
      </c>
    </row>
    <row r="22" spans="1:7" ht="14.25" customHeight="1">
      <c r="A22" s="308"/>
      <c r="B22" s="330" t="s">
        <v>1306</v>
      </c>
      <c r="C22" s="331"/>
      <c r="D22" s="318">
        <v>166</v>
      </c>
      <c r="E22" s="326">
        <f t="shared" si="0"/>
        <v>442</v>
      </c>
      <c r="F22" s="318">
        <v>219</v>
      </c>
      <c r="G22" s="319">
        <v>223</v>
      </c>
    </row>
    <row r="23" spans="1:7" ht="14.25" customHeight="1">
      <c r="A23" s="308"/>
      <c r="B23" s="309" t="s">
        <v>1246</v>
      </c>
      <c r="C23" s="325" t="s">
        <v>12</v>
      </c>
      <c r="D23" s="318">
        <v>162</v>
      </c>
      <c r="E23" s="326">
        <f t="shared" si="0"/>
        <v>456</v>
      </c>
      <c r="F23" s="318">
        <v>208</v>
      </c>
      <c r="G23" s="319">
        <v>248</v>
      </c>
    </row>
    <row r="24" spans="1:7" ht="14.25" customHeight="1">
      <c r="A24" s="308"/>
      <c r="B24" s="309" t="s">
        <v>1246</v>
      </c>
      <c r="C24" s="325" t="s">
        <v>13</v>
      </c>
      <c r="D24" s="318">
        <v>200</v>
      </c>
      <c r="E24" s="326">
        <f t="shared" si="0"/>
        <v>491</v>
      </c>
      <c r="F24" s="318">
        <v>246</v>
      </c>
      <c r="G24" s="319">
        <v>245</v>
      </c>
    </row>
    <row r="25" spans="1:7" ht="14.25" customHeight="1">
      <c r="A25" s="308"/>
      <c r="B25" s="327" t="s">
        <v>1307</v>
      </c>
      <c r="C25" s="328"/>
      <c r="D25" s="318">
        <v>312</v>
      </c>
      <c r="E25" s="326">
        <f t="shared" si="0"/>
        <v>793</v>
      </c>
      <c r="F25" s="318">
        <v>387</v>
      </c>
      <c r="G25" s="319">
        <v>406</v>
      </c>
    </row>
    <row r="26" spans="1:7" ht="14.25" customHeight="1">
      <c r="A26" s="308"/>
      <c r="B26" s="327" t="s">
        <v>1308</v>
      </c>
      <c r="C26" s="329"/>
      <c r="D26" s="318">
        <v>305</v>
      </c>
      <c r="E26" s="326">
        <f t="shared" si="0"/>
        <v>795</v>
      </c>
      <c r="F26" s="318">
        <v>409</v>
      </c>
      <c r="G26" s="319">
        <v>386</v>
      </c>
    </row>
    <row r="27" spans="1:7" ht="14.25" customHeight="1">
      <c r="A27" s="308"/>
      <c r="B27" s="330" t="s">
        <v>34</v>
      </c>
      <c r="C27" s="332"/>
      <c r="D27" s="318">
        <v>112</v>
      </c>
      <c r="E27" s="326">
        <f t="shared" si="0"/>
        <v>292</v>
      </c>
      <c r="F27" s="318">
        <v>139</v>
      </c>
      <c r="G27" s="319">
        <v>153</v>
      </c>
    </row>
    <row r="28" spans="1:7" ht="14.25" customHeight="1">
      <c r="A28" s="308"/>
      <c r="B28" s="330" t="s">
        <v>1245</v>
      </c>
      <c r="C28" s="332"/>
      <c r="D28" s="318">
        <v>3446</v>
      </c>
      <c r="E28" s="326">
        <f t="shared" si="0"/>
        <v>9080</v>
      </c>
      <c r="F28" s="318">
        <v>4737</v>
      </c>
      <c r="G28" s="319">
        <v>4343</v>
      </c>
    </row>
    <row r="29" spans="1:7" ht="14.25" customHeight="1">
      <c r="A29" s="308"/>
      <c r="B29" s="330" t="s">
        <v>1247</v>
      </c>
      <c r="C29" s="332"/>
      <c r="D29" s="318">
        <v>577</v>
      </c>
      <c r="E29" s="326">
        <f t="shared" si="0"/>
        <v>1454</v>
      </c>
      <c r="F29" s="318">
        <v>728</v>
      </c>
      <c r="G29" s="319">
        <v>726</v>
      </c>
    </row>
    <row r="30" spans="1:7" ht="14.25" customHeight="1">
      <c r="A30" s="308"/>
      <c r="B30" s="330"/>
      <c r="C30" s="332"/>
      <c r="D30" s="318"/>
      <c r="E30" s="318"/>
      <c r="F30" s="318"/>
      <c r="G30" s="319"/>
    </row>
    <row r="31" spans="1:7" ht="14.25" customHeight="1">
      <c r="A31" s="333" t="s">
        <v>1248</v>
      </c>
      <c r="B31" s="321"/>
      <c r="C31" s="322"/>
      <c r="D31" s="323">
        <f>SUM(D33:D55)</f>
        <v>11748</v>
      </c>
      <c r="E31" s="323">
        <f>F31+G31</f>
        <v>31190</v>
      </c>
      <c r="F31" s="323">
        <f>SUM(F33:F55)</f>
        <v>15559</v>
      </c>
      <c r="G31" s="324">
        <f>SUM(G33:G55)</f>
        <v>15631</v>
      </c>
    </row>
    <row r="32" spans="1:7" ht="14.25" customHeight="1">
      <c r="A32" s="308"/>
      <c r="B32" s="330"/>
      <c r="C32" s="332"/>
      <c r="D32" s="318"/>
      <c r="E32" s="318"/>
      <c r="F32" s="318"/>
      <c r="G32" s="319"/>
    </row>
    <row r="33" spans="1:7" ht="14.25" customHeight="1">
      <c r="A33" s="308"/>
      <c r="B33" s="330" t="s">
        <v>191</v>
      </c>
      <c r="C33" s="332"/>
      <c r="D33" s="318">
        <v>392</v>
      </c>
      <c r="E33" s="326">
        <f aca="true" t="shared" si="1" ref="E33:E55">F33+G33</f>
        <v>952</v>
      </c>
      <c r="F33" s="318">
        <v>499</v>
      </c>
      <c r="G33" s="319">
        <v>453</v>
      </c>
    </row>
    <row r="34" spans="1:7" ht="14.25" customHeight="1">
      <c r="A34" s="308"/>
      <c r="B34" s="330" t="s">
        <v>1249</v>
      </c>
      <c r="C34" s="332"/>
      <c r="D34" s="318">
        <v>280</v>
      </c>
      <c r="E34" s="326">
        <f t="shared" si="1"/>
        <v>629</v>
      </c>
      <c r="F34" s="318">
        <v>321</v>
      </c>
      <c r="G34" s="319">
        <v>308</v>
      </c>
    </row>
    <row r="35" spans="1:7" ht="14.25" customHeight="1">
      <c r="A35" s="308"/>
      <c r="B35" s="330" t="s">
        <v>1250</v>
      </c>
      <c r="C35" s="332"/>
      <c r="D35" s="318">
        <v>502</v>
      </c>
      <c r="E35" s="326">
        <f t="shared" si="1"/>
        <v>1325</v>
      </c>
      <c r="F35" s="318">
        <v>644</v>
      </c>
      <c r="G35" s="319">
        <v>681</v>
      </c>
    </row>
    <row r="36" spans="1:7" ht="14.25" customHeight="1">
      <c r="A36" s="308"/>
      <c r="B36" s="330" t="s">
        <v>1251</v>
      </c>
      <c r="C36" s="332"/>
      <c r="D36" s="318">
        <v>308</v>
      </c>
      <c r="E36" s="326">
        <f t="shared" si="1"/>
        <v>851</v>
      </c>
      <c r="F36" s="318">
        <v>418</v>
      </c>
      <c r="G36" s="319">
        <v>433</v>
      </c>
    </row>
    <row r="37" spans="1:7" ht="14.25" customHeight="1">
      <c r="A37" s="308"/>
      <c r="B37" s="330" t="s">
        <v>1252</v>
      </c>
      <c r="C37" s="332"/>
      <c r="D37" s="318">
        <v>2832</v>
      </c>
      <c r="E37" s="326">
        <f t="shared" si="1"/>
        <v>7583</v>
      </c>
      <c r="F37" s="318">
        <v>3914</v>
      </c>
      <c r="G37" s="319">
        <v>3669</v>
      </c>
    </row>
    <row r="38" spans="1:7" ht="14.25" customHeight="1">
      <c r="A38" s="308"/>
      <c r="B38" s="330" t="s">
        <v>1253</v>
      </c>
      <c r="C38" s="332"/>
      <c r="D38" s="318">
        <v>263</v>
      </c>
      <c r="E38" s="326">
        <f t="shared" si="1"/>
        <v>689</v>
      </c>
      <c r="F38" s="318">
        <v>332</v>
      </c>
      <c r="G38" s="319">
        <v>357</v>
      </c>
    </row>
    <row r="39" spans="1:7" ht="14.25" customHeight="1">
      <c r="A39" s="308"/>
      <c r="B39" s="330" t="s">
        <v>1254</v>
      </c>
      <c r="C39" s="332"/>
      <c r="D39" s="318">
        <v>390</v>
      </c>
      <c r="E39" s="326">
        <f t="shared" si="1"/>
        <v>893</v>
      </c>
      <c r="F39" s="318">
        <v>397</v>
      </c>
      <c r="G39" s="319">
        <v>496</v>
      </c>
    </row>
    <row r="40" spans="1:7" ht="14.25" customHeight="1">
      <c r="A40" s="308"/>
      <c r="B40" s="330" t="s">
        <v>1255</v>
      </c>
      <c r="C40" s="332"/>
      <c r="D40" s="318">
        <v>2137</v>
      </c>
      <c r="E40" s="326">
        <f t="shared" si="1"/>
        <v>5615</v>
      </c>
      <c r="F40" s="318">
        <v>2806</v>
      </c>
      <c r="G40" s="319">
        <v>2809</v>
      </c>
    </row>
    <row r="41" spans="1:7" ht="14.25" customHeight="1">
      <c r="A41" s="308"/>
      <c r="B41" s="330" t="s">
        <v>1256</v>
      </c>
      <c r="C41" s="332"/>
      <c r="D41" s="318">
        <v>171</v>
      </c>
      <c r="E41" s="326">
        <f t="shared" si="1"/>
        <v>368</v>
      </c>
      <c r="F41" s="318">
        <v>191</v>
      </c>
      <c r="G41" s="319">
        <v>177</v>
      </c>
    </row>
    <row r="42" spans="1:7" ht="14.25" customHeight="1">
      <c r="A42" s="308"/>
      <c r="B42" s="330" t="s">
        <v>1257</v>
      </c>
      <c r="C42" s="332"/>
      <c r="D42" s="318">
        <v>349</v>
      </c>
      <c r="E42" s="326">
        <f t="shared" si="1"/>
        <v>879</v>
      </c>
      <c r="F42" s="318">
        <v>424</v>
      </c>
      <c r="G42" s="319">
        <v>455</v>
      </c>
    </row>
    <row r="43" spans="1:7" ht="14.25" customHeight="1">
      <c r="A43" s="308"/>
      <c r="B43" s="330" t="s">
        <v>1258</v>
      </c>
      <c r="C43" s="332"/>
      <c r="D43" s="318">
        <v>1392</v>
      </c>
      <c r="E43" s="326">
        <f t="shared" si="1"/>
        <v>3328</v>
      </c>
      <c r="F43" s="318">
        <v>1679</v>
      </c>
      <c r="G43" s="319">
        <v>1649</v>
      </c>
    </row>
    <row r="44" spans="1:7" ht="14.25" customHeight="1">
      <c r="A44" s="308"/>
      <c r="B44" s="330" t="s">
        <v>1259</v>
      </c>
      <c r="C44" s="332"/>
      <c r="D44" s="318">
        <v>417</v>
      </c>
      <c r="E44" s="326">
        <f t="shared" si="1"/>
        <v>1133</v>
      </c>
      <c r="F44" s="318">
        <v>575</v>
      </c>
      <c r="G44" s="319">
        <v>558</v>
      </c>
    </row>
    <row r="45" spans="1:7" ht="14.25" customHeight="1">
      <c r="A45" s="308"/>
      <c r="B45" s="309" t="s">
        <v>1260</v>
      </c>
      <c r="C45" s="325" t="s">
        <v>12</v>
      </c>
      <c r="D45" s="318">
        <v>156</v>
      </c>
      <c r="E45" s="326">
        <f t="shared" si="1"/>
        <v>506</v>
      </c>
      <c r="F45" s="318">
        <v>249</v>
      </c>
      <c r="G45" s="319">
        <v>257</v>
      </c>
    </row>
    <row r="46" spans="1:7" ht="14.25" customHeight="1">
      <c r="A46" s="308"/>
      <c r="B46" s="309" t="s">
        <v>1260</v>
      </c>
      <c r="C46" s="325" t="s">
        <v>13</v>
      </c>
      <c r="D46" s="318">
        <v>622</v>
      </c>
      <c r="E46" s="326">
        <f t="shared" si="1"/>
        <v>1726</v>
      </c>
      <c r="F46" s="318">
        <v>842</v>
      </c>
      <c r="G46" s="319">
        <v>884</v>
      </c>
    </row>
    <row r="47" spans="1:7" ht="14.25" customHeight="1">
      <c r="A47" s="308"/>
      <c r="B47" s="309" t="s">
        <v>1260</v>
      </c>
      <c r="C47" s="325" t="s">
        <v>14</v>
      </c>
      <c r="D47" s="318">
        <v>667</v>
      </c>
      <c r="E47" s="326">
        <f t="shared" si="1"/>
        <v>2064</v>
      </c>
      <c r="F47" s="318">
        <v>1025</v>
      </c>
      <c r="G47" s="319">
        <v>1039</v>
      </c>
    </row>
    <row r="48" spans="1:7" ht="14.25" customHeight="1">
      <c r="A48" s="308"/>
      <c r="B48" s="309" t="s">
        <v>1260</v>
      </c>
      <c r="C48" s="325" t="s">
        <v>15</v>
      </c>
      <c r="D48" s="318">
        <v>153</v>
      </c>
      <c r="E48" s="326">
        <f t="shared" si="1"/>
        <v>532</v>
      </c>
      <c r="F48" s="318">
        <v>199</v>
      </c>
      <c r="G48" s="319">
        <v>333</v>
      </c>
    </row>
    <row r="49" spans="1:7" ht="14.25" customHeight="1">
      <c r="A49" s="308"/>
      <c r="B49" s="309" t="s">
        <v>1260</v>
      </c>
      <c r="C49" s="325" t="s">
        <v>16</v>
      </c>
      <c r="D49" s="318">
        <v>146</v>
      </c>
      <c r="E49" s="326">
        <f t="shared" si="1"/>
        <v>478</v>
      </c>
      <c r="F49" s="318">
        <v>230</v>
      </c>
      <c r="G49" s="319">
        <v>248</v>
      </c>
    </row>
    <row r="50" spans="1:7" ht="14.25" customHeight="1">
      <c r="A50" s="308"/>
      <c r="B50" s="309" t="s">
        <v>1309</v>
      </c>
      <c r="C50" s="325" t="s">
        <v>12</v>
      </c>
      <c r="D50" s="318">
        <v>87</v>
      </c>
      <c r="E50" s="326">
        <f t="shared" si="1"/>
        <v>236</v>
      </c>
      <c r="F50" s="318">
        <v>120</v>
      </c>
      <c r="G50" s="318">
        <v>116</v>
      </c>
    </row>
    <row r="51" spans="1:7" ht="14.25" customHeight="1">
      <c r="A51" s="308"/>
      <c r="B51" s="309" t="s">
        <v>1309</v>
      </c>
      <c r="C51" s="325" t="s">
        <v>13</v>
      </c>
      <c r="D51" s="318">
        <v>8</v>
      </c>
      <c r="E51" s="326">
        <f t="shared" si="1"/>
        <v>27</v>
      </c>
      <c r="F51" s="318">
        <v>14</v>
      </c>
      <c r="G51" s="318">
        <v>13</v>
      </c>
    </row>
    <row r="52" spans="1:7" ht="14.25" customHeight="1">
      <c r="A52" s="308"/>
      <c r="B52" s="309" t="s">
        <v>1309</v>
      </c>
      <c r="C52" s="325" t="s">
        <v>14</v>
      </c>
      <c r="D52" s="318">
        <v>235</v>
      </c>
      <c r="E52" s="326">
        <f t="shared" si="1"/>
        <v>662</v>
      </c>
      <c r="F52" s="318">
        <v>321</v>
      </c>
      <c r="G52" s="318">
        <v>341</v>
      </c>
    </row>
    <row r="53" spans="1:7" ht="14.25" customHeight="1">
      <c r="A53" s="308"/>
      <c r="B53" s="309" t="s">
        <v>1310</v>
      </c>
      <c r="C53" s="325" t="s">
        <v>12</v>
      </c>
      <c r="D53" s="318">
        <v>83</v>
      </c>
      <c r="E53" s="326">
        <f t="shared" si="1"/>
        <v>258</v>
      </c>
      <c r="F53" s="318">
        <v>121</v>
      </c>
      <c r="G53" s="318">
        <v>137</v>
      </c>
    </row>
    <row r="54" spans="1:7" ht="14.25" customHeight="1">
      <c r="A54" s="308"/>
      <c r="B54" s="309" t="s">
        <v>1310</v>
      </c>
      <c r="C54" s="325" t="s">
        <v>13</v>
      </c>
      <c r="D54" s="318">
        <v>47</v>
      </c>
      <c r="E54" s="326">
        <f t="shared" si="1"/>
        <v>137</v>
      </c>
      <c r="F54" s="318">
        <v>68</v>
      </c>
      <c r="G54" s="318">
        <v>69</v>
      </c>
    </row>
    <row r="55" spans="1:7" ht="14.25" customHeight="1">
      <c r="A55" s="308"/>
      <c r="B55" s="309" t="s">
        <v>1310</v>
      </c>
      <c r="C55" s="325" t="s">
        <v>14</v>
      </c>
      <c r="D55" s="318">
        <v>111</v>
      </c>
      <c r="E55" s="326">
        <f t="shared" si="1"/>
        <v>319</v>
      </c>
      <c r="F55" s="318">
        <v>170</v>
      </c>
      <c r="G55" s="318">
        <v>149</v>
      </c>
    </row>
    <row r="56" spans="1:7" ht="13.5" customHeight="1">
      <c r="A56" s="308"/>
      <c r="B56" s="309"/>
      <c r="C56" s="310"/>
      <c r="D56" s="311"/>
      <c r="E56" s="311"/>
      <c r="F56" s="311"/>
      <c r="G56" s="334"/>
    </row>
    <row r="57" spans="1:7" ht="13.5" customHeight="1">
      <c r="A57" s="320" t="s">
        <v>1261</v>
      </c>
      <c r="B57" s="321"/>
      <c r="C57" s="322"/>
      <c r="D57" s="323">
        <f>SUM(D59:D66)</f>
        <v>5750</v>
      </c>
      <c r="E57" s="323">
        <f>F57+G57</f>
        <v>16373</v>
      </c>
      <c r="F57" s="323">
        <f>SUM(F59:F66)</f>
        <v>8160</v>
      </c>
      <c r="G57" s="335">
        <f>SUM(G59:G66)</f>
        <v>8213</v>
      </c>
    </row>
    <row r="58" spans="1:7" ht="13.5" customHeight="1">
      <c r="A58" s="308"/>
      <c r="B58" s="309"/>
      <c r="C58" s="310"/>
      <c r="D58" s="311"/>
      <c r="E58" s="311"/>
      <c r="F58" s="311"/>
      <c r="G58" s="334"/>
    </row>
    <row r="59" spans="1:7" ht="13.5" customHeight="1">
      <c r="A59" s="308"/>
      <c r="B59" s="327" t="s">
        <v>1262</v>
      </c>
      <c r="C59" s="329"/>
      <c r="D59" s="318">
        <v>632</v>
      </c>
      <c r="E59" s="326">
        <f aca="true" t="shared" si="2" ref="E59:E66">F59+G59</f>
        <v>1861</v>
      </c>
      <c r="F59" s="318">
        <v>921</v>
      </c>
      <c r="G59" s="336">
        <v>940</v>
      </c>
    </row>
    <row r="60" spans="1:7" ht="13.5" customHeight="1">
      <c r="A60" s="308"/>
      <c r="B60" s="327" t="s">
        <v>1263</v>
      </c>
      <c r="C60" s="328"/>
      <c r="D60" s="318">
        <v>774</v>
      </c>
      <c r="E60" s="326">
        <f t="shared" si="2"/>
        <v>2285</v>
      </c>
      <c r="F60" s="318">
        <v>1120</v>
      </c>
      <c r="G60" s="336">
        <v>1165</v>
      </c>
    </row>
    <row r="61" spans="1:7" ht="13.5" customHeight="1">
      <c r="A61" s="308"/>
      <c r="B61" s="327" t="s">
        <v>1264</v>
      </c>
      <c r="C61" s="328"/>
      <c r="D61" s="318">
        <v>445</v>
      </c>
      <c r="E61" s="326">
        <f t="shared" si="2"/>
        <v>1376</v>
      </c>
      <c r="F61" s="318">
        <v>707</v>
      </c>
      <c r="G61" s="336">
        <v>669</v>
      </c>
    </row>
    <row r="62" spans="1:7" ht="13.5" customHeight="1">
      <c r="A62" s="308"/>
      <c r="B62" s="327" t="s">
        <v>1265</v>
      </c>
      <c r="C62" s="328"/>
      <c r="D62" s="318">
        <v>53</v>
      </c>
      <c r="E62" s="326">
        <f t="shared" si="2"/>
        <v>190</v>
      </c>
      <c r="F62" s="318">
        <v>92</v>
      </c>
      <c r="G62" s="336">
        <v>98</v>
      </c>
    </row>
    <row r="63" spans="1:7" ht="13.5" customHeight="1">
      <c r="A63" s="308"/>
      <c r="B63" s="327" t="s">
        <v>1266</v>
      </c>
      <c r="C63" s="328"/>
      <c r="D63" s="318">
        <v>186</v>
      </c>
      <c r="E63" s="326">
        <f t="shared" si="2"/>
        <v>569</v>
      </c>
      <c r="F63" s="318">
        <v>273</v>
      </c>
      <c r="G63" s="336">
        <v>296</v>
      </c>
    </row>
    <row r="64" spans="1:7" ht="13.5" customHeight="1">
      <c r="A64" s="308"/>
      <c r="B64" s="327" t="s">
        <v>1267</v>
      </c>
      <c r="C64" s="328"/>
      <c r="D64" s="318">
        <v>2200</v>
      </c>
      <c r="E64" s="326">
        <f t="shared" si="2"/>
        <v>6095</v>
      </c>
      <c r="F64" s="318">
        <v>3033</v>
      </c>
      <c r="G64" s="336">
        <v>3062</v>
      </c>
    </row>
    <row r="65" spans="1:7" ht="13.5" customHeight="1">
      <c r="A65" s="308"/>
      <c r="B65" s="327" t="s">
        <v>1268</v>
      </c>
      <c r="C65" s="328"/>
      <c r="D65" s="318">
        <v>1239</v>
      </c>
      <c r="E65" s="326">
        <f t="shared" si="2"/>
        <v>3402</v>
      </c>
      <c r="F65" s="318">
        <v>1700</v>
      </c>
      <c r="G65" s="336">
        <v>1702</v>
      </c>
    </row>
    <row r="66" spans="1:7" ht="13.5" customHeight="1">
      <c r="A66" s="308"/>
      <c r="B66" s="327" t="s">
        <v>1269</v>
      </c>
      <c r="C66" s="328"/>
      <c r="D66" s="318">
        <v>221</v>
      </c>
      <c r="E66" s="326">
        <f t="shared" si="2"/>
        <v>595</v>
      </c>
      <c r="F66" s="318">
        <v>314</v>
      </c>
      <c r="G66" s="336">
        <v>281</v>
      </c>
    </row>
    <row r="67" spans="1:7" ht="13.5" customHeight="1">
      <c r="A67" s="308"/>
      <c r="B67" s="309"/>
      <c r="C67" s="310"/>
      <c r="D67" s="318"/>
      <c r="E67" s="318"/>
      <c r="F67" s="318"/>
      <c r="G67" s="336"/>
    </row>
    <row r="68" spans="1:7" ht="13.5" customHeight="1">
      <c r="A68" s="320" t="s">
        <v>1270</v>
      </c>
      <c r="B68" s="321"/>
      <c r="C68" s="322"/>
      <c r="D68" s="323">
        <f>SUM(D70:D74)</f>
        <v>4839</v>
      </c>
      <c r="E68" s="323">
        <f>F68+G68</f>
        <v>13912</v>
      </c>
      <c r="F68" s="323">
        <f>SUM(F70:F74)</f>
        <v>7170</v>
      </c>
      <c r="G68" s="335">
        <f>SUM(G70:G74)</f>
        <v>6742</v>
      </c>
    </row>
    <row r="69" spans="1:7" ht="13.5" customHeight="1">
      <c r="A69" s="308"/>
      <c r="B69" s="309"/>
      <c r="C69" s="310"/>
      <c r="D69" s="318"/>
      <c r="E69" s="318"/>
      <c r="F69" s="318"/>
      <c r="G69" s="336"/>
    </row>
    <row r="70" spans="1:7" ht="13.5" customHeight="1">
      <c r="A70" s="308"/>
      <c r="B70" s="327" t="s">
        <v>1271</v>
      </c>
      <c r="C70" s="328"/>
      <c r="D70" s="318">
        <v>742</v>
      </c>
      <c r="E70" s="326">
        <f>F70+G70</f>
        <v>1964</v>
      </c>
      <c r="F70" s="318">
        <v>1033</v>
      </c>
      <c r="G70" s="336">
        <v>931</v>
      </c>
    </row>
    <row r="71" spans="1:7" ht="13.5" customHeight="1">
      <c r="A71" s="308"/>
      <c r="B71" s="327" t="s">
        <v>1272</v>
      </c>
      <c r="C71" s="328"/>
      <c r="D71" s="318">
        <v>884</v>
      </c>
      <c r="E71" s="326">
        <f>F71+G71</f>
        <v>2635</v>
      </c>
      <c r="F71" s="318">
        <v>1350</v>
      </c>
      <c r="G71" s="336">
        <v>1285</v>
      </c>
    </row>
    <row r="72" spans="1:7" ht="13.5" customHeight="1">
      <c r="A72" s="308"/>
      <c r="B72" s="327" t="s">
        <v>1273</v>
      </c>
      <c r="C72" s="328"/>
      <c r="D72" s="318">
        <v>241</v>
      </c>
      <c r="E72" s="326">
        <f>F72+G72</f>
        <v>771</v>
      </c>
      <c r="F72" s="318">
        <v>378</v>
      </c>
      <c r="G72" s="336">
        <v>393</v>
      </c>
    </row>
    <row r="73" spans="1:7" ht="13.5" customHeight="1">
      <c r="A73" s="308"/>
      <c r="B73" s="327" t="s">
        <v>1274</v>
      </c>
      <c r="C73" s="328"/>
      <c r="D73" s="318">
        <v>2591</v>
      </c>
      <c r="E73" s="326">
        <f>F73+G73</f>
        <v>7325</v>
      </c>
      <c r="F73" s="318">
        <v>3795</v>
      </c>
      <c r="G73" s="336">
        <v>3530</v>
      </c>
    </row>
    <row r="74" spans="1:7" ht="13.5" customHeight="1">
      <c r="A74" s="308"/>
      <c r="B74" s="327" t="s">
        <v>1275</v>
      </c>
      <c r="C74" s="328"/>
      <c r="D74" s="318">
        <v>381</v>
      </c>
      <c r="E74" s="326">
        <f>F74+G74</f>
        <v>1217</v>
      </c>
      <c r="F74" s="318">
        <v>614</v>
      </c>
      <c r="G74" s="336">
        <v>603</v>
      </c>
    </row>
    <row r="75" spans="1:7" ht="13.5" customHeight="1">
      <c r="A75" s="308"/>
      <c r="B75" s="309"/>
      <c r="C75" s="310"/>
      <c r="D75" s="318"/>
      <c r="E75" s="318"/>
      <c r="F75" s="318"/>
      <c r="G75" s="336"/>
    </row>
    <row r="76" spans="1:7" ht="13.5" customHeight="1">
      <c r="A76" s="320" t="s">
        <v>1311</v>
      </c>
      <c r="B76" s="321"/>
      <c r="C76" s="322"/>
      <c r="D76" s="323">
        <f>SUM(D78:D94)</f>
        <v>21066</v>
      </c>
      <c r="E76" s="323">
        <f>F76+G76</f>
        <v>43785</v>
      </c>
      <c r="F76" s="323">
        <f>SUM(F78:F94)</f>
        <v>23826</v>
      </c>
      <c r="G76" s="335">
        <f>SUM(G78:G94)</f>
        <v>19959</v>
      </c>
    </row>
    <row r="77" spans="1:7" ht="13.5" customHeight="1">
      <c r="A77" s="308"/>
      <c r="B77" s="309"/>
      <c r="C77" s="310"/>
      <c r="D77" s="318"/>
      <c r="E77" s="318"/>
      <c r="F77" s="318"/>
      <c r="G77" s="336"/>
    </row>
    <row r="78" spans="1:7" ht="13.5" customHeight="1">
      <c r="A78" s="308"/>
      <c r="B78" s="337" t="s">
        <v>1276</v>
      </c>
      <c r="C78" s="338"/>
      <c r="D78" s="318">
        <v>1102</v>
      </c>
      <c r="E78" s="326">
        <f aca="true" t="shared" si="3" ref="E78:E94">F78+G78</f>
        <v>2679</v>
      </c>
      <c r="F78" s="318">
        <v>1355</v>
      </c>
      <c r="G78" s="336">
        <v>1324</v>
      </c>
    </row>
    <row r="79" spans="1:8" ht="13.5" customHeight="1">
      <c r="A79" s="308"/>
      <c r="B79" s="327" t="s">
        <v>1277</v>
      </c>
      <c r="C79" s="328"/>
      <c r="D79" s="318">
        <v>2938</v>
      </c>
      <c r="E79" s="326">
        <f t="shared" si="3"/>
        <v>6380</v>
      </c>
      <c r="F79" s="318">
        <v>3594</v>
      </c>
      <c r="G79" s="336">
        <v>2786</v>
      </c>
      <c r="H79" s="339"/>
    </row>
    <row r="80" spans="1:7" ht="13.5" customHeight="1">
      <c r="A80" s="308"/>
      <c r="B80" s="337" t="s">
        <v>1278</v>
      </c>
      <c r="C80" s="338"/>
      <c r="D80" s="318">
        <v>5420</v>
      </c>
      <c r="E80" s="326">
        <f t="shared" si="3"/>
        <v>11110</v>
      </c>
      <c r="F80" s="318">
        <v>6333</v>
      </c>
      <c r="G80" s="336">
        <v>4777</v>
      </c>
    </row>
    <row r="81" spans="1:8" ht="13.5" customHeight="1">
      <c r="A81" s="308"/>
      <c r="B81" s="327" t="s">
        <v>1279</v>
      </c>
      <c r="C81" s="328"/>
      <c r="D81" s="318">
        <v>2649</v>
      </c>
      <c r="E81" s="326">
        <f t="shared" si="3"/>
        <v>5618</v>
      </c>
      <c r="F81" s="318">
        <v>2944</v>
      </c>
      <c r="G81" s="336">
        <v>2674</v>
      </c>
      <c r="H81" s="308"/>
    </row>
    <row r="82" spans="1:8" ht="13.5" customHeight="1">
      <c r="A82" s="308"/>
      <c r="B82" s="309" t="s">
        <v>1280</v>
      </c>
      <c r="C82" s="325" t="s">
        <v>12</v>
      </c>
      <c r="D82" s="318">
        <v>593</v>
      </c>
      <c r="E82" s="326">
        <f t="shared" si="3"/>
        <v>1587</v>
      </c>
      <c r="F82" s="318">
        <v>772</v>
      </c>
      <c r="G82" s="336">
        <v>815</v>
      </c>
      <c r="H82" s="308"/>
    </row>
    <row r="83" spans="1:8" ht="13.5" customHeight="1">
      <c r="A83" s="308"/>
      <c r="B83" s="309" t="s">
        <v>1280</v>
      </c>
      <c r="C83" s="325" t="s">
        <v>13</v>
      </c>
      <c r="D83" s="318">
        <v>721</v>
      </c>
      <c r="E83" s="326">
        <f t="shared" si="3"/>
        <v>1360</v>
      </c>
      <c r="F83" s="318">
        <v>646</v>
      </c>
      <c r="G83" s="336">
        <v>714</v>
      </c>
      <c r="H83" s="308"/>
    </row>
    <row r="84" spans="1:8" ht="13.5" customHeight="1">
      <c r="A84" s="308"/>
      <c r="B84" s="309" t="s">
        <v>1280</v>
      </c>
      <c r="C84" s="325" t="s">
        <v>14</v>
      </c>
      <c r="D84" s="318">
        <v>488</v>
      </c>
      <c r="E84" s="326">
        <f t="shared" si="3"/>
        <v>1107</v>
      </c>
      <c r="F84" s="318">
        <v>584</v>
      </c>
      <c r="G84" s="336">
        <v>523</v>
      </c>
      <c r="H84" s="308"/>
    </row>
    <row r="85" spans="1:8" ht="13.5" customHeight="1">
      <c r="A85" s="308"/>
      <c r="B85" s="309" t="s">
        <v>1281</v>
      </c>
      <c r="C85" s="325" t="s">
        <v>12</v>
      </c>
      <c r="D85" s="318">
        <v>833</v>
      </c>
      <c r="E85" s="326">
        <f t="shared" si="3"/>
        <v>1457</v>
      </c>
      <c r="F85" s="318">
        <v>850</v>
      </c>
      <c r="G85" s="336">
        <v>607</v>
      </c>
      <c r="H85" s="308"/>
    </row>
    <row r="86" spans="1:7" ht="13.5" customHeight="1">
      <c r="A86" s="308"/>
      <c r="B86" s="309" t="s">
        <v>1281</v>
      </c>
      <c r="C86" s="325" t="s">
        <v>13</v>
      </c>
      <c r="D86" s="318">
        <v>1182</v>
      </c>
      <c r="E86" s="326">
        <f t="shared" si="3"/>
        <v>2475</v>
      </c>
      <c r="F86" s="318">
        <v>1258</v>
      </c>
      <c r="G86" s="336">
        <v>1217</v>
      </c>
    </row>
    <row r="87" spans="1:8" ht="13.5" customHeight="1">
      <c r="A87" s="308"/>
      <c r="B87" s="309" t="s">
        <v>1281</v>
      </c>
      <c r="C87" s="325" t="s">
        <v>14</v>
      </c>
      <c r="D87" s="318">
        <v>416</v>
      </c>
      <c r="E87" s="326">
        <f t="shared" si="3"/>
        <v>945</v>
      </c>
      <c r="F87" s="318">
        <v>529</v>
      </c>
      <c r="G87" s="336">
        <v>416</v>
      </c>
      <c r="H87" s="294" t="s">
        <v>1312</v>
      </c>
    </row>
    <row r="88" spans="1:7" ht="13.5" customHeight="1">
      <c r="A88" s="308"/>
      <c r="B88" s="309" t="s">
        <v>1281</v>
      </c>
      <c r="C88" s="325" t="s">
        <v>15</v>
      </c>
      <c r="D88" s="318">
        <v>1114</v>
      </c>
      <c r="E88" s="326">
        <f t="shared" si="3"/>
        <v>2401</v>
      </c>
      <c r="F88" s="318">
        <v>1222</v>
      </c>
      <c r="G88" s="336">
        <v>1179</v>
      </c>
    </row>
    <row r="89" spans="1:7" ht="13.5" customHeight="1">
      <c r="A89" s="308"/>
      <c r="B89" s="309" t="s">
        <v>1281</v>
      </c>
      <c r="C89" s="325" t="s">
        <v>16</v>
      </c>
      <c r="D89" s="318">
        <v>656</v>
      </c>
      <c r="E89" s="326">
        <f t="shared" si="3"/>
        <v>1496</v>
      </c>
      <c r="F89" s="318">
        <v>785</v>
      </c>
      <c r="G89" s="336">
        <v>711</v>
      </c>
    </row>
    <row r="90" spans="1:7" ht="13.5" customHeight="1">
      <c r="A90" s="308"/>
      <c r="B90" s="309" t="s">
        <v>1278</v>
      </c>
      <c r="C90" s="325" t="s">
        <v>12</v>
      </c>
      <c r="D90" s="318">
        <v>533</v>
      </c>
      <c r="E90" s="326">
        <f t="shared" si="3"/>
        <v>677</v>
      </c>
      <c r="F90" s="318">
        <v>408</v>
      </c>
      <c r="G90" s="336">
        <v>269</v>
      </c>
    </row>
    <row r="91" spans="1:7" ht="13.5" customHeight="1">
      <c r="A91" s="308"/>
      <c r="B91" s="309" t="s">
        <v>1278</v>
      </c>
      <c r="C91" s="325" t="s">
        <v>13</v>
      </c>
      <c r="D91" s="318">
        <v>790</v>
      </c>
      <c r="E91" s="326">
        <f t="shared" si="3"/>
        <v>1319</v>
      </c>
      <c r="F91" s="318">
        <v>779</v>
      </c>
      <c r="G91" s="336">
        <v>540</v>
      </c>
    </row>
    <row r="92" spans="1:7" ht="13.5" customHeight="1">
      <c r="A92" s="308"/>
      <c r="B92" s="309" t="s">
        <v>1278</v>
      </c>
      <c r="C92" s="325" t="s">
        <v>14</v>
      </c>
      <c r="D92" s="318">
        <v>567</v>
      </c>
      <c r="E92" s="326">
        <f t="shared" si="3"/>
        <v>982</v>
      </c>
      <c r="F92" s="318">
        <v>588</v>
      </c>
      <c r="G92" s="336">
        <v>394</v>
      </c>
    </row>
    <row r="93" spans="1:7" ht="13.5" customHeight="1">
      <c r="A93" s="308"/>
      <c r="B93" s="309" t="s">
        <v>1278</v>
      </c>
      <c r="C93" s="325" t="s">
        <v>15</v>
      </c>
      <c r="D93" s="318">
        <v>578</v>
      </c>
      <c r="E93" s="326">
        <f t="shared" si="3"/>
        <v>1154</v>
      </c>
      <c r="F93" s="318">
        <v>605</v>
      </c>
      <c r="G93" s="336">
        <v>549</v>
      </c>
    </row>
    <row r="94" spans="1:8" ht="13.5" customHeight="1">
      <c r="A94" s="308"/>
      <c r="B94" s="309" t="s">
        <v>1278</v>
      </c>
      <c r="C94" s="340" t="s">
        <v>16</v>
      </c>
      <c r="D94" s="341">
        <v>486</v>
      </c>
      <c r="E94" s="342">
        <f t="shared" si="3"/>
        <v>1038</v>
      </c>
      <c r="F94" s="341">
        <v>574</v>
      </c>
      <c r="G94" s="343">
        <v>464</v>
      </c>
      <c r="H94" s="308"/>
    </row>
    <row r="95" spans="1:7" ht="13.5" customHeight="1">
      <c r="A95" s="308"/>
      <c r="B95" s="309"/>
      <c r="C95" s="310"/>
      <c r="D95" s="318"/>
      <c r="E95" s="318"/>
      <c r="F95" s="318"/>
      <c r="G95" s="336"/>
    </row>
    <row r="96" spans="1:7" ht="13.5" customHeight="1">
      <c r="A96" s="320" t="s">
        <v>1282</v>
      </c>
      <c r="B96" s="321"/>
      <c r="C96" s="322"/>
      <c r="D96" s="344">
        <f>SUM(D98:D124)</f>
        <v>15081</v>
      </c>
      <c r="E96" s="344">
        <f>F96+G96</f>
        <v>39804</v>
      </c>
      <c r="F96" s="344">
        <f>SUM(F98:F124)</f>
        <v>20088</v>
      </c>
      <c r="G96" s="345">
        <f>SUM(G98:G124)</f>
        <v>19716</v>
      </c>
    </row>
    <row r="97" spans="1:7" ht="13.5" customHeight="1">
      <c r="A97" s="308"/>
      <c r="B97" s="309"/>
      <c r="C97" s="310"/>
      <c r="D97" s="318"/>
      <c r="E97" s="318"/>
      <c r="F97" s="318"/>
      <c r="G97" s="336"/>
    </row>
    <row r="98" spans="1:7" ht="13.5" customHeight="1">
      <c r="A98" s="308"/>
      <c r="B98" s="327" t="s">
        <v>1283</v>
      </c>
      <c r="C98" s="328"/>
      <c r="D98" s="318">
        <v>610</v>
      </c>
      <c r="E98" s="326">
        <f aca="true" t="shared" si="4" ref="E98:E124">F98+G98</f>
        <v>1668</v>
      </c>
      <c r="F98" s="318">
        <v>827</v>
      </c>
      <c r="G98" s="336">
        <v>841</v>
      </c>
    </row>
    <row r="99" spans="1:7" ht="13.5" customHeight="1">
      <c r="A99" s="308"/>
      <c r="B99" s="327" t="s">
        <v>1284</v>
      </c>
      <c r="C99" s="328"/>
      <c r="D99" s="318">
        <v>451</v>
      </c>
      <c r="E99" s="326">
        <f t="shared" si="4"/>
        <v>1138</v>
      </c>
      <c r="F99" s="318">
        <v>553</v>
      </c>
      <c r="G99" s="336">
        <v>585</v>
      </c>
    </row>
    <row r="100" spans="1:7" ht="13.5" customHeight="1">
      <c r="A100" s="308"/>
      <c r="B100" s="327" t="s">
        <v>1285</v>
      </c>
      <c r="C100" s="328"/>
      <c r="D100" s="318">
        <v>412</v>
      </c>
      <c r="E100" s="326">
        <f t="shared" si="4"/>
        <v>1016</v>
      </c>
      <c r="F100" s="318">
        <v>509</v>
      </c>
      <c r="G100" s="336">
        <v>507</v>
      </c>
    </row>
    <row r="101" spans="1:7" ht="13.5" customHeight="1">
      <c r="A101" s="308"/>
      <c r="B101" s="327" t="s">
        <v>1286</v>
      </c>
      <c r="C101" s="328"/>
      <c r="D101" s="318">
        <v>369</v>
      </c>
      <c r="E101" s="326">
        <f t="shared" si="4"/>
        <v>918</v>
      </c>
      <c r="F101" s="318">
        <v>458</v>
      </c>
      <c r="G101" s="336">
        <v>460</v>
      </c>
    </row>
    <row r="102" spans="1:7" ht="14.25" customHeight="1">
      <c r="A102" s="308"/>
      <c r="B102" s="327" t="s">
        <v>1287</v>
      </c>
      <c r="C102" s="328"/>
      <c r="D102" s="318">
        <v>2514</v>
      </c>
      <c r="E102" s="326">
        <f t="shared" si="4"/>
        <v>6895</v>
      </c>
      <c r="F102" s="318">
        <v>3486</v>
      </c>
      <c r="G102" s="336">
        <v>3409</v>
      </c>
    </row>
    <row r="103" spans="1:7" ht="13.5" customHeight="1">
      <c r="A103" s="308"/>
      <c r="B103" s="327" t="s">
        <v>1288</v>
      </c>
      <c r="C103" s="328"/>
      <c r="D103" s="318">
        <v>1263</v>
      </c>
      <c r="E103" s="326">
        <f t="shared" si="4"/>
        <v>3396</v>
      </c>
      <c r="F103" s="318">
        <v>1698</v>
      </c>
      <c r="G103" s="336">
        <v>1698</v>
      </c>
    </row>
    <row r="104" spans="1:7" ht="13.5" customHeight="1">
      <c r="A104" s="308"/>
      <c r="B104" s="327" t="s">
        <v>1289</v>
      </c>
      <c r="C104" s="328"/>
      <c r="D104" s="318">
        <v>1298</v>
      </c>
      <c r="E104" s="326">
        <f t="shared" si="4"/>
        <v>3881</v>
      </c>
      <c r="F104" s="318">
        <v>2037</v>
      </c>
      <c r="G104" s="336">
        <v>1844</v>
      </c>
    </row>
    <row r="105" spans="1:7" ht="13.5" customHeight="1">
      <c r="A105" s="308"/>
      <c r="B105" s="327" t="s">
        <v>1290</v>
      </c>
      <c r="C105" s="328"/>
      <c r="D105" s="318">
        <v>596</v>
      </c>
      <c r="E105" s="326">
        <f t="shared" si="4"/>
        <v>1666</v>
      </c>
      <c r="F105" s="318">
        <v>822</v>
      </c>
      <c r="G105" s="336">
        <v>844</v>
      </c>
    </row>
    <row r="106" spans="1:7" ht="13.5" customHeight="1">
      <c r="A106" s="308"/>
      <c r="B106" s="309" t="s">
        <v>1291</v>
      </c>
      <c r="C106" s="346" t="s">
        <v>12</v>
      </c>
      <c r="D106" s="318">
        <v>157</v>
      </c>
      <c r="E106" s="326">
        <f t="shared" si="4"/>
        <v>384</v>
      </c>
      <c r="F106" s="318">
        <v>184</v>
      </c>
      <c r="G106" s="336">
        <v>200</v>
      </c>
    </row>
    <row r="107" spans="1:7" ht="13.5" customHeight="1">
      <c r="A107" s="308"/>
      <c r="B107" s="309" t="s">
        <v>1291</v>
      </c>
      <c r="C107" s="346" t="s">
        <v>13</v>
      </c>
      <c r="D107" s="318">
        <v>113</v>
      </c>
      <c r="E107" s="326">
        <f t="shared" si="4"/>
        <v>237</v>
      </c>
      <c r="F107" s="318">
        <v>122</v>
      </c>
      <c r="G107" s="336">
        <v>115</v>
      </c>
    </row>
    <row r="108" spans="1:7" ht="13.5" customHeight="1">
      <c r="A108" s="308"/>
      <c r="B108" s="327" t="s">
        <v>28</v>
      </c>
      <c r="C108" s="328"/>
      <c r="D108" s="318">
        <v>259</v>
      </c>
      <c r="E108" s="326">
        <f t="shared" si="4"/>
        <v>630</v>
      </c>
      <c r="F108" s="318">
        <v>322</v>
      </c>
      <c r="G108" s="336">
        <v>308</v>
      </c>
    </row>
    <row r="109" spans="1:7" ht="13.5" customHeight="1">
      <c r="A109" s="308"/>
      <c r="B109" s="327" t="s">
        <v>1292</v>
      </c>
      <c r="C109" s="328"/>
      <c r="D109" s="318">
        <v>625</v>
      </c>
      <c r="E109" s="326">
        <f t="shared" si="4"/>
        <v>1457</v>
      </c>
      <c r="F109" s="318">
        <v>783</v>
      </c>
      <c r="G109" s="336">
        <v>674</v>
      </c>
    </row>
    <row r="110" spans="1:7" ht="13.5" customHeight="1">
      <c r="A110" s="308"/>
      <c r="B110" s="309" t="s">
        <v>1293</v>
      </c>
      <c r="C110" s="346" t="s">
        <v>12</v>
      </c>
      <c r="D110" s="318">
        <v>426</v>
      </c>
      <c r="E110" s="326">
        <f t="shared" si="4"/>
        <v>939</v>
      </c>
      <c r="F110" s="318">
        <v>477</v>
      </c>
      <c r="G110" s="336">
        <v>462</v>
      </c>
    </row>
    <row r="111" spans="1:7" ht="13.5" customHeight="1">
      <c r="A111" s="308"/>
      <c r="B111" s="309" t="s">
        <v>1293</v>
      </c>
      <c r="C111" s="346" t="s">
        <v>13</v>
      </c>
      <c r="D111" s="318">
        <v>503</v>
      </c>
      <c r="E111" s="326">
        <f t="shared" si="4"/>
        <v>1196</v>
      </c>
      <c r="F111" s="318">
        <v>583</v>
      </c>
      <c r="G111" s="336">
        <v>613</v>
      </c>
    </row>
    <row r="112" spans="1:7" ht="13.5" customHeight="1">
      <c r="A112" s="308"/>
      <c r="B112" s="327" t="s">
        <v>1294</v>
      </c>
      <c r="C112" s="328"/>
      <c r="D112" s="318">
        <v>1269</v>
      </c>
      <c r="E112" s="326">
        <f t="shared" si="4"/>
        <v>3431</v>
      </c>
      <c r="F112" s="318">
        <v>1779</v>
      </c>
      <c r="G112" s="336">
        <v>1652</v>
      </c>
    </row>
    <row r="113" spans="1:7" ht="13.5" customHeight="1">
      <c r="A113" s="308"/>
      <c r="B113" s="327" t="s">
        <v>1295</v>
      </c>
      <c r="C113" s="328"/>
      <c r="D113" s="318">
        <v>137</v>
      </c>
      <c r="E113" s="326">
        <f t="shared" si="4"/>
        <v>383</v>
      </c>
      <c r="F113" s="318">
        <v>185</v>
      </c>
      <c r="G113" s="336">
        <v>198</v>
      </c>
    </row>
    <row r="114" spans="1:7" ht="13.5" customHeight="1">
      <c r="A114" s="308"/>
      <c r="B114" s="327" t="s">
        <v>1296</v>
      </c>
      <c r="C114" s="328"/>
      <c r="D114" s="318">
        <v>165</v>
      </c>
      <c r="E114" s="326">
        <f t="shared" si="4"/>
        <v>602</v>
      </c>
      <c r="F114" s="318">
        <v>253</v>
      </c>
      <c r="G114" s="336">
        <v>349</v>
      </c>
    </row>
    <row r="115" spans="1:7" ht="13.5" customHeight="1">
      <c r="A115" s="308"/>
      <c r="B115" s="309" t="s">
        <v>1294</v>
      </c>
      <c r="C115" s="346" t="s">
        <v>12</v>
      </c>
      <c r="D115" s="318">
        <v>497</v>
      </c>
      <c r="E115" s="326">
        <f t="shared" si="4"/>
        <v>1248</v>
      </c>
      <c r="F115" s="318">
        <v>646</v>
      </c>
      <c r="G115" s="336">
        <v>602</v>
      </c>
    </row>
    <row r="116" spans="1:7" ht="13.5">
      <c r="A116" s="308"/>
      <c r="B116" s="309" t="s">
        <v>1294</v>
      </c>
      <c r="C116" s="346" t="s">
        <v>13</v>
      </c>
      <c r="D116" s="318">
        <v>957</v>
      </c>
      <c r="E116" s="326">
        <f t="shared" si="4"/>
        <v>2241</v>
      </c>
      <c r="F116" s="318">
        <v>1135</v>
      </c>
      <c r="G116" s="336">
        <v>1106</v>
      </c>
    </row>
    <row r="117" spans="1:7" ht="13.5">
      <c r="A117" s="308"/>
      <c r="B117" s="309" t="s">
        <v>1294</v>
      </c>
      <c r="C117" s="346" t="s">
        <v>14</v>
      </c>
      <c r="D117" s="318">
        <v>515</v>
      </c>
      <c r="E117" s="326">
        <f t="shared" si="4"/>
        <v>1360</v>
      </c>
      <c r="F117" s="318">
        <v>644</v>
      </c>
      <c r="G117" s="336">
        <v>716</v>
      </c>
    </row>
    <row r="118" spans="1:7" ht="13.5">
      <c r="A118" s="308"/>
      <c r="B118" s="309" t="s">
        <v>1297</v>
      </c>
      <c r="C118" s="346" t="s">
        <v>12</v>
      </c>
      <c r="D118" s="318">
        <v>217</v>
      </c>
      <c r="E118" s="326">
        <f t="shared" si="4"/>
        <v>572</v>
      </c>
      <c r="F118" s="318">
        <v>290</v>
      </c>
      <c r="G118" s="336">
        <v>282</v>
      </c>
    </row>
    <row r="119" spans="1:7" ht="13.5">
      <c r="A119" s="308"/>
      <c r="B119" s="309" t="s">
        <v>1297</v>
      </c>
      <c r="C119" s="346" t="s">
        <v>13</v>
      </c>
      <c r="D119" s="318">
        <v>156</v>
      </c>
      <c r="E119" s="326">
        <f t="shared" si="4"/>
        <v>437</v>
      </c>
      <c r="F119" s="318">
        <v>228</v>
      </c>
      <c r="G119" s="336">
        <v>209</v>
      </c>
    </row>
    <row r="120" spans="1:7" ht="13.5">
      <c r="A120" s="308"/>
      <c r="B120" s="309" t="s">
        <v>1296</v>
      </c>
      <c r="C120" s="346" t="s">
        <v>12</v>
      </c>
      <c r="D120" s="318">
        <v>302</v>
      </c>
      <c r="E120" s="326">
        <f t="shared" si="4"/>
        <v>740</v>
      </c>
      <c r="F120" s="318">
        <v>383</v>
      </c>
      <c r="G120" s="336">
        <v>357</v>
      </c>
    </row>
    <row r="121" spans="1:7" ht="13.5">
      <c r="A121" s="308"/>
      <c r="B121" s="309" t="s">
        <v>1296</v>
      </c>
      <c r="C121" s="346" t="s">
        <v>13</v>
      </c>
      <c r="D121" s="318">
        <v>257</v>
      </c>
      <c r="E121" s="326">
        <f t="shared" si="4"/>
        <v>661</v>
      </c>
      <c r="F121" s="318">
        <v>336</v>
      </c>
      <c r="G121" s="336">
        <v>325</v>
      </c>
    </row>
    <row r="122" spans="1:7" ht="13.5">
      <c r="A122" s="308"/>
      <c r="B122" s="309" t="s">
        <v>1296</v>
      </c>
      <c r="C122" s="346" t="s">
        <v>14</v>
      </c>
      <c r="D122" s="318">
        <v>467</v>
      </c>
      <c r="E122" s="326">
        <f t="shared" si="4"/>
        <v>1252</v>
      </c>
      <c r="F122" s="318">
        <v>613</v>
      </c>
      <c r="G122" s="336">
        <v>639</v>
      </c>
    </row>
    <row r="123" spans="1:7" ht="13.5">
      <c r="A123" s="308"/>
      <c r="B123" s="309" t="s">
        <v>1296</v>
      </c>
      <c r="C123" s="346" t="s">
        <v>15</v>
      </c>
      <c r="D123" s="318">
        <v>282</v>
      </c>
      <c r="E123" s="326">
        <f t="shared" si="4"/>
        <v>760</v>
      </c>
      <c r="F123" s="318">
        <v>387</v>
      </c>
      <c r="G123" s="336">
        <v>373</v>
      </c>
    </row>
    <row r="124" spans="1:7" ht="13.5">
      <c r="A124" s="308"/>
      <c r="B124" s="309" t="s">
        <v>1296</v>
      </c>
      <c r="C124" s="346" t="s">
        <v>16</v>
      </c>
      <c r="D124" s="318">
        <v>264</v>
      </c>
      <c r="E124" s="326">
        <f t="shared" si="4"/>
        <v>696</v>
      </c>
      <c r="F124" s="318">
        <v>348</v>
      </c>
      <c r="G124" s="336">
        <v>348</v>
      </c>
    </row>
    <row r="125" spans="1:7" ht="13.5">
      <c r="A125" s="308"/>
      <c r="B125" s="309"/>
      <c r="C125" s="310"/>
      <c r="D125" s="318"/>
      <c r="E125" s="318"/>
      <c r="F125" s="318"/>
      <c r="G125" s="336"/>
    </row>
    <row r="126" spans="1:7" ht="13.5">
      <c r="A126" s="347" t="s">
        <v>1298</v>
      </c>
      <c r="B126" s="348"/>
      <c r="C126" s="349"/>
      <c r="D126" s="323">
        <f>SUM(D128:D131)</f>
        <v>814</v>
      </c>
      <c r="E126" s="323">
        <f>F126+G126</f>
        <v>2695</v>
      </c>
      <c r="F126" s="323">
        <f>SUM(F128:F131)</f>
        <v>1369</v>
      </c>
      <c r="G126" s="335">
        <f>SUM(G128:G131)</f>
        <v>1326</v>
      </c>
    </row>
    <row r="127" spans="1:7" ht="13.5">
      <c r="A127" s="308"/>
      <c r="B127" s="309"/>
      <c r="C127" s="310"/>
      <c r="D127" s="318"/>
      <c r="E127" s="318"/>
      <c r="F127" s="318"/>
      <c r="G127" s="336"/>
    </row>
    <row r="128" spans="1:7" ht="13.5">
      <c r="A128" s="308"/>
      <c r="B128" s="327" t="s">
        <v>1299</v>
      </c>
      <c r="C128" s="328"/>
      <c r="D128" s="318">
        <v>479</v>
      </c>
      <c r="E128" s="326">
        <f>F128+G128</f>
        <v>1392</v>
      </c>
      <c r="F128" s="318">
        <v>710</v>
      </c>
      <c r="G128" s="336">
        <v>682</v>
      </c>
    </row>
    <row r="129" spans="1:7" ht="13.5">
      <c r="A129" s="308"/>
      <c r="B129" s="327" t="s">
        <v>1300</v>
      </c>
      <c r="C129" s="328"/>
      <c r="D129" s="318">
        <v>123</v>
      </c>
      <c r="E129" s="326">
        <f>F129+G129</f>
        <v>616</v>
      </c>
      <c r="F129" s="318">
        <v>312</v>
      </c>
      <c r="G129" s="336">
        <v>304</v>
      </c>
    </row>
    <row r="130" spans="1:7" ht="13.5">
      <c r="A130" s="308"/>
      <c r="B130" s="327" t="s">
        <v>1301</v>
      </c>
      <c r="C130" s="328"/>
      <c r="D130" s="318">
        <v>112</v>
      </c>
      <c r="E130" s="326">
        <f>F130+G130</f>
        <v>347</v>
      </c>
      <c r="F130" s="318">
        <v>177</v>
      </c>
      <c r="G130" s="336">
        <v>170</v>
      </c>
    </row>
    <row r="131" spans="1:7" ht="14.25" customHeight="1">
      <c r="A131" s="302"/>
      <c r="B131" s="350" t="s">
        <v>1302</v>
      </c>
      <c r="C131" s="351"/>
      <c r="D131" s="352">
        <v>100</v>
      </c>
      <c r="E131" s="353">
        <f>F131+G131</f>
        <v>340</v>
      </c>
      <c r="F131" s="352">
        <v>170</v>
      </c>
      <c r="G131" s="354">
        <v>170</v>
      </c>
    </row>
    <row r="132" spans="2:7" ht="13.5">
      <c r="B132" s="356"/>
      <c r="C132" s="357"/>
      <c r="D132" s="358"/>
      <c r="E132" s="358"/>
      <c r="F132" s="358"/>
      <c r="G132" s="358"/>
    </row>
    <row r="158" ht="31.5" customHeight="1">
      <c r="C158" s="355"/>
    </row>
    <row r="159" ht="16.5" customHeight="1">
      <c r="C159" s="355"/>
    </row>
    <row r="160" ht="12">
      <c r="C160" s="355"/>
    </row>
    <row r="161" ht="12">
      <c r="C161" s="355"/>
    </row>
    <row r="162" ht="12">
      <c r="C162" s="355"/>
    </row>
    <row r="163" ht="12">
      <c r="C163" s="355"/>
    </row>
    <row r="164" ht="12">
      <c r="C164" s="355"/>
    </row>
    <row r="165" ht="12">
      <c r="C165" s="355"/>
    </row>
    <row r="166" ht="12">
      <c r="C166" s="355"/>
    </row>
    <row r="167" ht="12">
      <c r="C167" s="355"/>
    </row>
    <row r="168" ht="12">
      <c r="C168" s="355"/>
    </row>
    <row r="169" ht="12">
      <c r="C169" s="355"/>
    </row>
    <row r="170" ht="12">
      <c r="C170" s="355"/>
    </row>
    <row r="171" ht="12">
      <c r="C171" s="355"/>
    </row>
    <row r="172" ht="12">
      <c r="C172" s="355"/>
    </row>
    <row r="173" ht="12">
      <c r="C173" s="355"/>
    </row>
    <row r="174" ht="12">
      <c r="C174" s="355"/>
    </row>
    <row r="175" ht="12">
      <c r="C175" s="355"/>
    </row>
    <row r="176" ht="12">
      <c r="C176" s="355"/>
    </row>
    <row r="177" ht="12">
      <c r="C177" s="355"/>
    </row>
    <row r="178" ht="12">
      <c r="C178" s="355"/>
    </row>
    <row r="179" ht="12">
      <c r="C179" s="355"/>
    </row>
    <row r="180" ht="12">
      <c r="C180" s="355"/>
    </row>
    <row r="181" ht="12">
      <c r="C181" s="355"/>
    </row>
    <row r="182" ht="12">
      <c r="C182" s="355"/>
    </row>
    <row r="183" ht="12">
      <c r="C183" s="355"/>
    </row>
    <row r="184" ht="12">
      <c r="C184" s="355"/>
    </row>
    <row r="185" ht="12">
      <c r="C185" s="355"/>
    </row>
    <row r="186" ht="12">
      <c r="C186" s="355"/>
    </row>
    <row r="187" ht="12">
      <c r="C187" s="355"/>
    </row>
    <row r="188" ht="12">
      <c r="C188" s="355"/>
    </row>
    <row r="189" ht="12">
      <c r="C189" s="355"/>
    </row>
    <row r="190" ht="12">
      <c r="C190" s="355"/>
    </row>
    <row r="191" ht="12">
      <c r="C191" s="355"/>
    </row>
    <row r="192" ht="12">
      <c r="C192" s="355"/>
    </row>
    <row r="193" ht="12">
      <c r="C193" s="355"/>
    </row>
    <row r="194" ht="12">
      <c r="C194" s="355"/>
    </row>
    <row r="195" ht="12">
      <c r="C195" s="355"/>
    </row>
    <row r="196" ht="12">
      <c r="C196" s="355"/>
    </row>
    <row r="197" ht="12">
      <c r="C197" s="355"/>
    </row>
    <row r="198" ht="12">
      <c r="C198" s="355"/>
    </row>
    <row r="199" ht="12">
      <c r="C199" s="355"/>
    </row>
    <row r="200" ht="12">
      <c r="C200" s="355"/>
    </row>
    <row r="201" ht="12">
      <c r="C201" s="355"/>
    </row>
    <row r="202" ht="12">
      <c r="C202" s="355"/>
    </row>
    <row r="203" ht="12">
      <c r="C203" s="355"/>
    </row>
    <row r="204" ht="12">
      <c r="C204" s="355"/>
    </row>
    <row r="205" ht="12">
      <c r="C205" s="355"/>
    </row>
    <row r="206" ht="12">
      <c r="C206" s="355"/>
    </row>
    <row r="207" ht="12">
      <c r="C207" s="355"/>
    </row>
    <row r="208" ht="12">
      <c r="C208" s="355"/>
    </row>
    <row r="209" ht="31.5" customHeight="1">
      <c r="C209" s="355"/>
    </row>
    <row r="210" ht="16.5" customHeight="1">
      <c r="C210" s="355"/>
    </row>
    <row r="211" ht="12">
      <c r="C211" s="355"/>
    </row>
    <row r="212" ht="12">
      <c r="C212" s="355"/>
    </row>
    <row r="213" ht="12">
      <c r="C213" s="355"/>
    </row>
    <row r="214" ht="12">
      <c r="C214" s="355"/>
    </row>
    <row r="215" ht="12">
      <c r="C215" s="355"/>
    </row>
    <row r="216" ht="12">
      <c r="C216" s="355"/>
    </row>
    <row r="217" ht="12">
      <c r="C217" s="355"/>
    </row>
    <row r="218" ht="12">
      <c r="C218" s="355"/>
    </row>
    <row r="219" ht="12">
      <c r="C219" s="355"/>
    </row>
    <row r="220" ht="12">
      <c r="C220" s="355"/>
    </row>
    <row r="221" ht="12">
      <c r="C221" s="355"/>
    </row>
    <row r="222" ht="12">
      <c r="C222" s="355"/>
    </row>
    <row r="223" ht="12">
      <c r="C223" s="355"/>
    </row>
    <row r="224" ht="12">
      <c r="C224" s="355"/>
    </row>
    <row r="225" ht="12">
      <c r="C225" s="355"/>
    </row>
    <row r="226" ht="12">
      <c r="C226" s="355"/>
    </row>
    <row r="227" ht="12">
      <c r="C227" s="355"/>
    </row>
    <row r="228" ht="12">
      <c r="C228" s="355"/>
    </row>
    <row r="229" ht="12">
      <c r="C229" s="355"/>
    </row>
    <row r="230" ht="12">
      <c r="C230" s="355"/>
    </row>
    <row r="231" ht="12">
      <c r="C231" s="355"/>
    </row>
    <row r="232" ht="12">
      <c r="C232" s="355"/>
    </row>
    <row r="233" ht="12">
      <c r="C233" s="355"/>
    </row>
    <row r="234" ht="12">
      <c r="C234" s="355"/>
    </row>
    <row r="235" ht="12">
      <c r="C235" s="355"/>
    </row>
    <row r="236" ht="12">
      <c r="C236" s="355"/>
    </row>
    <row r="237" ht="12">
      <c r="C237" s="355"/>
    </row>
    <row r="238" ht="12">
      <c r="C238" s="355"/>
    </row>
    <row r="239" ht="12">
      <c r="C239" s="355"/>
    </row>
    <row r="240" ht="12">
      <c r="C240" s="355"/>
    </row>
    <row r="241" ht="12">
      <c r="C241" s="355"/>
    </row>
    <row r="242" ht="12">
      <c r="C242" s="355"/>
    </row>
    <row r="243" ht="12">
      <c r="C243" s="355"/>
    </row>
    <row r="244" ht="12">
      <c r="C244" s="355"/>
    </row>
    <row r="245" ht="12">
      <c r="C245" s="355"/>
    </row>
    <row r="246" ht="12">
      <c r="C246" s="355"/>
    </row>
    <row r="247" ht="12">
      <c r="C247" s="355"/>
    </row>
    <row r="248" ht="12">
      <c r="C248" s="355"/>
    </row>
    <row r="249" ht="12">
      <c r="C249" s="355"/>
    </row>
    <row r="250" ht="12">
      <c r="C250" s="355"/>
    </row>
    <row r="251" ht="12">
      <c r="C251" s="355"/>
    </row>
    <row r="252" ht="12">
      <c r="C252" s="355"/>
    </row>
    <row r="253" ht="12">
      <c r="C253" s="355"/>
    </row>
    <row r="254" ht="12">
      <c r="C254" s="355"/>
    </row>
    <row r="255" ht="12">
      <c r="C255" s="355"/>
    </row>
    <row r="256" ht="12">
      <c r="C256" s="355"/>
    </row>
    <row r="257" ht="12">
      <c r="C257" s="355"/>
    </row>
    <row r="258" ht="12">
      <c r="C258" s="355"/>
    </row>
    <row r="259" ht="12">
      <c r="C259" s="355"/>
    </row>
    <row r="260" ht="12">
      <c r="C260" s="355"/>
    </row>
    <row r="261" ht="12">
      <c r="C261" s="355"/>
    </row>
    <row r="262" ht="12">
      <c r="C262" s="355"/>
    </row>
    <row r="263" ht="12">
      <c r="C263" s="355"/>
    </row>
    <row r="264" ht="12">
      <c r="C264" s="355"/>
    </row>
    <row r="265" ht="12">
      <c r="C265" s="355"/>
    </row>
  </sheetData>
  <sheetProtection/>
  <mergeCells count="72">
    <mergeCell ref="A8:C8"/>
    <mergeCell ref="B13:C13"/>
    <mergeCell ref="B14:C14"/>
    <mergeCell ref="B15:C15"/>
    <mergeCell ref="A1:B1"/>
    <mergeCell ref="E2:G3"/>
    <mergeCell ref="A3:C3"/>
    <mergeCell ref="A6:C6"/>
    <mergeCell ref="B22:C22"/>
    <mergeCell ref="B25:C25"/>
    <mergeCell ref="B26:C26"/>
    <mergeCell ref="B27:C27"/>
    <mergeCell ref="B16:C16"/>
    <mergeCell ref="B19:C19"/>
    <mergeCell ref="B20:C20"/>
    <mergeCell ref="B21:C21"/>
    <mergeCell ref="B32:C32"/>
    <mergeCell ref="B33:C33"/>
    <mergeCell ref="B34:C34"/>
    <mergeCell ref="B35:C35"/>
    <mergeCell ref="B28:C28"/>
    <mergeCell ref="B29:C29"/>
    <mergeCell ref="B30:C30"/>
    <mergeCell ref="A31:C31"/>
    <mergeCell ref="B40:C40"/>
    <mergeCell ref="B41:C41"/>
    <mergeCell ref="B42:C42"/>
    <mergeCell ref="B43:C43"/>
    <mergeCell ref="B36:C36"/>
    <mergeCell ref="B37:C37"/>
    <mergeCell ref="B38:C38"/>
    <mergeCell ref="B39:C39"/>
    <mergeCell ref="B61:C61"/>
    <mergeCell ref="B62:C62"/>
    <mergeCell ref="B63:C63"/>
    <mergeCell ref="B64:C64"/>
    <mergeCell ref="B44:C44"/>
    <mergeCell ref="A57:C57"/>
    <mergeCell ref="B59:C59"/>
    <mergeCell ref="B60:C60"/>
    <mergeCell ref="B71:C71"/>
    <mergeCell ref="B72:C72"/>
    <mergeCell ref="B73:C73"/>
    <mergeCell ref="B74:C74"/>
    <mergeCell ref="B65:C65"/>
    <mergeCell ref="B66:C66"/>
    <mergeCell ref="A68:C68"/>
    <mergeCell ref="B70:C70"/>
    <mergeCell ref="B81:C81"/>
    <mergeCell ref="A96:C96"/>
    <mergeCell ref="B98:C98"/>
    <mergeCell ref="B99:C99"/>
    <mergeCell ref="A76:C76"/>
    <mergeCell ref="B78:C78"/>
    <mergeCell ref="B79:C79"/>
    <mergeCell ref="B80:C80"/>
    <mergeCell ref="B104:C104"/>
    <mergeCell ref="B105:C105"/>
    <mergeCell ref="B108:C108"/>
    <mergeCell ref="B109:C109"/>
    <mergeCell ref="B100:C100"/>
    <mergeCell ref="B101:C101"/>
    <mergeCell ref="B102:C102"/>
    <mergeCell ref="B103:C103"/>
    <mergeCell ref="B128:C128"/>
    <mergeCell ref="B129:C129"/>
    <mergeCell ref="B130:C130"/>
    <mergeCell ref="B131:C131"/>
    <mergeCell ref="B112:C112"/>
    <mergeCell ref="B113:C113"/>
    <mergeCell ref="B114:C114"/>
    <mergeCell ref="A126:C126"/>
  </mergeCells>
  <printOptions horizontalCentered="1" verticalCentered="1"/>
  <pageMargins left="0.984251968503937" right="0.5905511811023623" top="0.7874015748031497" bottom="0.984251968503937" header="0.15748031496062992" footer="0.2362204724409449"/>
  <pageSetup blackAndWhite="1" firstPageNumber="103" useFirstPageNumber="1" horizontalDpi="300" verticalDpi="300" orientation="portrait" paperSize="9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6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5.625" style="132" customWidth="1"/>
    <col min="2" max="2" width="9.625" style="132" customWidth="1"/>
    <col min="3" max="6" width="14.375" style="132" customWidth="1"/>
    <col min="7" max="16384" width="9.00390625" style="132" customWidth="1"/>
  </cols>
  <sheetData>
    <row r="1" spans="1:6" s="7" customFormat="1" ht="24">
      <c r="A1" s="124" t="s">
        <v>1313</v>
      </c>
      <c r="B1" s="4"/>
      <c r="C1" s="4"/>
      <c r="D1" s="4"/>
      <c r="E1" s="125"/>
      <c r="F1" s="268"/>
    </row>
    <row r="2" spans="1:6" ht="16.5" customHeight="1">
      <c r="A2" s="126"/>
      <c r="B2" s="127"/>
      <c r="C2" s="128"/>
      <c r="D2" s="129" t="s">
        <v>450</v>
      </c>
      <c r="E2" s="163"/>
      <c r="F2" s="164"/>
    </row>
    <row r="3" spans="1:6" ht="13.5" customHeight="1">
      <c r="A3" s="193" t="s">
        <v>683</v>
      </c>
      <c r="B3" s="269"/>
      <c r="C3" s="135" t="s">
        <v>3</v>
      </c>
      <c r="D3" s="165"/>
      <c r="E3" s="166"/>
      <c r="F3" s="167"/>
    </row>
    <row r="4" spans="1:6" ht="18" customHeight="1">
      <c r="A4" s="139"/>
      <c r="B4" s="140"/>
      <c r="C4" s="141"/>
      <c r="D4" s="142" t="s">
        <v>623</v>
      </c>
      <c r="E4" s="142" t="s">
        <v>5</v>
      </c>
      <c r="F4" s="142" t="s">
        <v>6</v>
      </c>
    </row>
    <row r="5" spans="1:6" ht="13.5" customHeight="1">
      <c r="A5" s="143"/>
      <c r="B5" s="144"/>
      <c r="C5" s="145" t="s">
        <v>7</v>
      </c>
      <c r="D5" s="145" t="s">
        <v>8</v>
      </c>
      <c r="E5" s="145" t="s">
        <v>8</v>
      </c>
      <c r="F5" s="146" t="s">
        <v>8</v>
      </c>
    </row>
    <row r="6" spans="1:6" ht="13.5" customHeight="1">
      <c r="A6" s="270" t="s">
        <v>141</v>
      </c>
      <c r="B6" s="271"/>
      <c r="C6" s="149">
        <f>SUM(C8:C136)</f>
        <v>92378</v>
      </c>
      <c r="D6" s="149">
        <f>SUM(E6:F6)</f>
        <v>224619</v>
      </c>
      <c r="E6" s="149">
        <f>SUM(E8:E136)</f>
        <v>117530</v>
      </c>
      <c r="F6" s="150">
        <f>SUM(F8:F136)</f>
        <v>107089</v>
      </c>
    </row>
    <row r="7" spans="1:6" ht="13.5" customHeight="1">
      <c r="A7" s="143"/>
      <c r="B7" s="144"/>
      <c r="C7" s="151"/>
      <c r="D7" s="151"/>
      <c r="E7" s="151"/>
      <c r="F7" s="152"/>
    </row>
    <row r="8" spans="1:6" ht="13.5" customHeight="1">
      <c r="A8" s="177" t="s">
        <v>624</v>
      </c>
      <c r="B8" s="178" t="s">
        <v>684</v>
      </c>
      <c r="C8" s="272">
        <v>446</v>
      </c>
      <c r="D8" s="174">
        <f aca="true" t="shared" si="0" ref="D8:D39">SUM(E8:F8)</f>
        <v>1186</v>
      </c>
      <c r="E8" s="151">
        <v>615</v>
      </c>
      <c r="F8" s="151">
        <v>571</v>
      </c>
    </row>
    <row r="9" spans="1:6" ht="13.5" customHeight="1">
      <c r="A9" s="177" t="s">
        <v>624</v>
      </c>
      <c r="B9" s="178" t="s">
        <v>13</v>
      </c>
      <c r="C9" s="151">
        <v>167</v>
      </c>
      <c r="D9" s="174">
        <f t="shared" si="0"/>
        <v>631</v>
      </c>
      <c r="E9" s="151">
        <v>356</v>
      </c>
      <c r="F9" s="151">
        <v>275</v>
      </c>
    </row>
    <row r="10" spans="1:6" ht="13.5" customHeight="1">
      <c r="A10" s="273" t="s">
        <v>537</v>
      </c>
      <c r="B10" s="274"/>
      <c r="C10" s="272">
        <v>774</v>
      </c>
      <c r="D10" s="174">
        <f t="shared" si="0"/>
        <v>1522</v>
      </c>
      <c r="E10" s="151">
        <v>825</v>
      </c>
      <c r="F10" s="151">
        <v>697</v>
      </c>
    </row>
    <row r="11" spans="1:6" ht="13.5" customHeight="1">
      <c r="A11" s="153" t="s">
        <v>625</v>
      </c>
      <c r="B11" s="199"/>
      <c r="C11" s="151">
        <v>467</v>
      </c>
      <c r="D11" s="174">
        <f t="shared" si="0"/>
        <v>1079</v>
      </c>
      <c r="E11" s="151">
        <v>540</v>
      </c>
      <c r="F11" s="151">
        <v>539</v>
      </c>
    </row>
    <row r="12" spans="1:6" ht="13.5" customHeight="1">
      <c r="A12" s="177" t="s">
        <v>626</v>
      </c>
      <c r="B12" s="178" t="s">
        <v>12</v>
      </c>
      <c r="C12" s="151">
        <v>447</v>
      </c>
      <c r="D12" s="174">
        <f t="shared" si="0"/>
        <v>987</v>
      </c>
      <c r="E12" s="151">
        <v>503</v>
      </c>
      <c r="F12" s="151">
        <v>484</v>
      </c>
    </row>
    <row r="13" spans="1:6" ht="13.5" customHeight="1">
      <c r="A13" s="177" t="s">
        <v>626</v>
      </c>
      <c r="B13" s="178" t="s">
        <v>13</v>
      </c>
      <c r="C13" s="151">
        <v>598</v>
      </c>
      <c r="D13" s="174">
        <f t="shared" si="0"/>
        <v>1384</v>
      </c>
      <c r="E13" s="151">
        <v>689</v>
      </c>
      <c r="F13" s="151">
        <v>695</v>
      </c>
    </row>
    <row r="14" spans="1:6" ht="13.5" customHeight="1">
      <c r="A14" s="177" t="s">
        <v>626</v>
      </c>
      <c r="B14" s="178" t="s">
        <v>14</v>
      </c>
      <c r="C14" s="151">
        <v>249</v>
      </c>
      <c r="D14" s="174">
        <f t="shared" si="0"/>
        <v>550</v>
      </c>
      <c r="E14" s="151">
        <v>266</v>
      </c>
      <c r="F14" s="151">
        <v>284</v>
      </c>
    </row>
    <row r="15" spans="1:6" ht="13.5" customHeight="1">
      <c r="A15" s="177" t="s">
        <v>627</v>
      </c>
      <c r="B15" s="178" t="s">
        <v>12</v>
      </c>
      <c r="C15" s="151">
        <v>570</v>
      </c>
      <c r="D15" s="174">
        <f t="shared" si="0"/>
        <v>1247</v>
      </c>
      <c r="E15" s="151">
        <v>638</v>
      </c>
      <c r="F15" s="151">
        <v>609</v>
      </c>
    </row>
    <row r="16" spans="1:6" ht="13.5" customHeight="1">
      <c r="A16" s="177" t="s">
        <v>627</v>
      </c>
      <c r="B16" s="178" t="s">
        <v>13</v>
      </c>
      <c r="C16" s="151">
        <v>839</v>
      </c>
      <c r="D16" s="174">
        <f t="shared" si="0"/>
        <v>1611</v>
      </c>
      <c r="E16" s="151">
        <v>922</v>
      </c>
      <c r="F16" s="151">
        <v>689</v>
      </c>
    </row>
    <row r="17" spans="1:6" ht="13.5" customHeight="1">
      <c r="A17" s="153" t="s">
        <v>628</v>
      </c>
      <c r="B17" s="199"/>
      <c r="C17" s="151">
        <v>370</v>
      </c>
      <c r="D17" s="174">
        <f t="shared" si="0"/>
        <v>770</v>
      </c>
      <c r="E17" s="151">
        <v>392</v>
      </c>
      <c r="F17" s="151">
        <v>378</v>
      </c>
    </row>
    <row r="18" spans="1:6" ht="13.5" customHeight="1">
      <c r="A18" s="177" t="s">
        <v>629</v>
      </c>
      <c r="B18" s="178" t="s">
        <v>12</v>
      </c>
      <c r="C18" s="151">
        <v>310</v>
      </c>
      <c r="D18" s="174">
        <f t="shared" si="0"/>
        <v>684</v>
      </c>
      <c r="E18" s="151">
        <v>329</v>
      </c>
      <c r="F18" s="151">
        <v>355</v>
      </c>
    </row>
    <row r="19" spans="1:6" ht="13.5" customHeight="1">
      <c r="A19" s="177" t="s">
        <v>629</v>
      </c>
      <c r="B19" s="178" t="s">
        <v>13</v>
      </c>
      <c r="C19" s="151">
        <v>192</v>
      </c>
      <c r="D19" s="174">
        <f t="shared" si="0"/>
        <v>229</v>
      </c>
      <c r="E19" s="151">
        <v>130</v>
      </c>
      <c r="F19" s="151">
        <v>99</v>
      </c>
    </row>
    <row r="20" spans="1:6" ht="13.5" customHeight="1">
      <c r="A20" s="177" t="s">
        <v>629</v>
      </c>
      <c r="B20" s="178" t="s">
        <v>14</v>
      </c>
      <c r="C20" s="151">
        <v>583</v>
      </c>
      <c r="D20" s="174">
        <f t="shared" si="0"/>
        <v>1110</v>
      </c>
      <c r="E20" s="151">
        <v>586</v>
      </c>
      <c r="F20" s="151">
        <v>524</v>
      </c>
    </row>
    <row r="21" spans="1:6" ht="13.5" customHeight="1">
      <c r="A21" s="177" t="s">
        <v>629</v>
      </c>
      <c r="B21" s="178" t="s">
        <v>15</v>
      </c>
      <c r="C21" s="151">
        <v>381</v>
      </c>
      <c r="D21" s="174">
        <f t="shared" si="0"/>
        <v>584</v>
      </c>
      <c r="E21" s="151">
        <v>327</v>
      </c>
      <c r="F21" s="151">
        <v>257</v>
      </c>
    </row>
    <row r="22" spans="1:6" ht="13.5" customHeight="1">
      <c r="A22" s="177" t="s">
        <v>630</v>
      </c>
      <c r="B22" s="178" t="s">
        <v>12</v>
      </c>
      <c r="C22" s="151">
        <v>1055</v>
      </c>
      <c r="D22" s="174">
        <f t="shared" si="0"/>
        <v>1936</v>
      </c>
      <c r="E22" s="151">
        <v>1035</v>
      </c>
      <c r="F22" s="151">
        <v>901</v>
      </c>
    </row>
    <row r="23" spans="1:6" ht="13.5" customHeight="1">
      <c r="A23" s="177" t="s">
        <v>630</v>
      </c>
      <c r="B23" s="178" t="s">
        <v>13</v>
      </c>
      <c r="C23" s="151">
        <v>638</v>
      </c>
      <c r="D23" s="174">
        <f t="shared" si="0"/>
        <v>1224</v>
      </c>
      <c r="E23" s="151">
        <v>678</v>
      </c>
      <c r="F23" s="151">
        <v>546</v>
      </c>
    </row>
    <row r="24" spans="1:6" ht="13.5" customHeight="1">
      <c r="A24" s="153" t="s">
        <v>631</v>
      </c>
      <c r="B24" s="199"/>
      <c r="C24" s="151">
        <v>826</v>
      </c>
      <c r="D24" s="174">
        <f t="shared" si="0"/>
        <v>1546</v>
      </c>
      <c r="E24" s="151">
        <v>829</v>
      </c>
      <c r="F24" s="151">
        <v>717</v>
      </c>
    </row>
    <row r="25" spans="1:6" ht="13.5" customHeight="1">
      <c r="A25" s="153" t="s">
        <v>158</v>
      </c>
      <c r="B25" s="199"/>
      <c r="C25" s="151">
        <v>475</v>
      </c>
      <c r="D25" s="174">
        <f t="shared" si="0"/>
        <v>882</v>
      </c>
      <c r="E25" s="151">
        <v>494</v>
      </c>
      <c r="F25" s="151">
        <v>388</v>
      </c>
    </row>
    <row r="26" spans="1:6" ht="13.5" customHeight="1">
      <c r="A26" s="153" t="s">
        <v>632</v>
      </c>
      <c r="B26" s="199"/>
      <c r="C26" s="151">
        <v>461</v>
      </c>
      <c r="D26" s="174">
        <f t="shared" si="0"/>
        <v>850</v>
      </c>
      <c r="E26" s="151">
        <v>416</v>
      </c>
      <c r="F26" s="151">
        <v>434</v>
      </c>
    </row>
    <row r="27" spans="1:6" ht="13.5" customHeight="1">
      <c r="A27" s="153" t="s">
        <v>633</v>
      </c>
      <c r="B27" s="199"/>
      <c r="C27" s="151">
        <v>10</v>
      </c>
      <c r="D27" s="174">
        <f t="shared" si="0"/>
        <v>10</v>
      </c>
      <c r="E27" s="151">
        <v>9</v>
      </c>
      <c r="F27" s="151">
        <v>1</v>
      </c>
    </row>
    <row r="28" spans="1:6" ht="13.5" customHeight="1">
      <c r="A28" s="177" t="s">
        <v>634</v>
      </c>
      <c r="B28" s="178" t="s">
        <v>12</v>
      </c>
      <c r="C28" s="151">
        <v>534</v>
      </c>
      <c r="D28" s="174">
        <f t="shared" si="0"/>
        <v>989</v>
      </c>
      <c r="E28" s="151">
        <v>518</v>
      </c>
      <c r="F28" s="151">
        <v>471</v>
      </c>
    </row>
    <row r="29" spans="1:6" ht="13.5" customHeight="1">
      <c r="A29" s="177" t="s">
        <v>634</v>
      </c>
      <c r="B29" s="178" t="s">
        <v>13</v>
      </c>
      <c r="C29" s="151">
        <v>744</v>
      </c>
      <c r="D29" s="174">
        <f t="shared" si="0"/>
        <v>1457</v>
      </c>
      <c r="E29" s="151">
        <v>736</v>
      </c>
      <c r="F29" s="151">
        <v>721</v>
      </c>
    </row>
    <row r="30" spans="1:6" ht="13.5" customHeight="1">
      <c r="A30" s="177" t="s">
        <v>634</v>
      </c>
      <c r="B30" s="178" t="s">
        <v>14</v>
      </c>
      <c r="C30" s="151">
        <v>859</v>
      </c>
      <c r="D30" s="174">
        <f t="shared" si="0"/>
        <v>1889</v>
      </c>
      <c r="E30" s="151">
        <v>1015</v>
      </c>
      <c r="F30" s="151">
        <v>874</v>
      </c>
    </row>
    <row r="31" spans="1:6" ht="13.5" customHeight="1">
      <c r="A31" s="177" t="s">
        <v>634</v>
      </c>
      <c r="B31" s="178" t="s">
        <v>15</v>
      </c>
      <c r="C31" s="151">
        <v>700</v>
      </c>
      <c r="D31" s="174">
        <f t="shared" si="0"/>
        <v>1116</v>
      </c>
      <c r="E31" s="151">
        <v>733</v>
      </c>
      <c r="F31" s="151">
        <v>383</v>
      </c>
    </row>
    <row r="32" spans="1:6" ht="13.5" customHeight="1">
      <c r="A32" s="177" t="s">
        <v>634</v>
      </c>
      <c r="B32" s="178" t="s">
        <v>16</v>
      </c>
      <c r="C32" s="151">
        <v>1535</v>
      </c>
      <c r="D32" s="174">
        <f t="shared" si="0"/>
        <v>3006</v>
      </c>
      <c r="E32" s="151">
        <v>1571</v>
      </c>
      <c r="F32" s="151">
        <v>1435</v>
      </c>
    </row>
    <row r="33" spans="1:6" ht="13.5" customHeight="1">
      <c r="A33" s="153" t="s">
        <v>635</v>
      </c>
      <c r="B33" s="199"/>
      <c r="C33" s="151">
        <v>667</v>
      </c>
      <c r="D33" s="174">
        <f t="shared" si="0"/>
        <v>1476</v>
      </c>
      <c r="E33" s="151">
        <v>655</v>
      </c>
      <c r="F33" s="151">
        <v>821</v>
      </c>
    </row>
    <row r="34" spans="1:6" ht="13.5" customHeight="1">
      <c r="A34" s="153" t="s">
        <v>636</v>
      </c>
      <c r="B34" s="199"/>
      <c r="C34" s="151">
        <v>355</v>
      </c>
      <c r="D34" s="174">
        <f t="shared" si="0"/>
        <v>901</v>
      </c>
      <c r="E34" s="151">
        <v>456</v>
      </c>
      <c r="F34" s="151">
        <v>445</v>
      </c>
    </row>
    <row r="35" spans="1:6" ht="13.5" customHeight="1">
      <c r="A35" s="153" t="s">
        <v>637</v>
      </c>
      <c r="B35" s="199"/>
      <c r="C35" s="151">
        <v>2355</v>
      </c>
      <c r="D35" s="174">
        <f t="shared" si="0"/>
        <v>6064</v>
      </c>
      <c r="E35" s="151">
        <v>3238</v>
      </c>
      <c r="F35" s="151">
        <v>2826</v>
      </c>
    </row>
    <row r="36" spans="1:6" ht="13.5" customHeight="1">
      <c r="A36" s="153" t="s">
        <v>638</v>
      </c>
      <c r="B36" s="199"/>
      <c r="C36" s="151">
        <v>68</v>
      </c>
      <c r="D36" s="174">
        <f t="shared" si="0"/>
        <v>214</v>
      </c>
      <c r="E36" s="151">
        <v>113</v>
      </c>
      <c r="F36" s="151">
        <v>101</v>
      </c>
    </row>
    <row r="37" spans="1:6" ht="13.5" customHeight="1">
      <c r="A37" s="153" t="s">
        <v>639</v>
      </c>
      <c r="B37" s="199"/>
      <c r="C37" s="151">
        <v>2858</v>
      </c>
      <c r="D37" s="174">
        <f t="shared" si="0"/>
        <v>7153</v>
      </c>
      <c r="E37" s="151">
        <v>3657</v>
      </c>
      <c r="F37" s="151">
        <v>3496</v>
      </c>
    </row>
    <row r="38" spans="1:6" ht="13.5" customHeight="1">
      <c r="A38" s="153" t="s">
        <v>640</v>
      </c>
      <c r="B38" s="199"/>
      <c r="C38" s="151">
        <v>1680</v>
      </c>
      <c r="D38" s="174">
        <f t="shared" si="0"/>
        <v>3858</v>
      </c>
      <c r="E38" s="151">
        <v>1916</v>
      </c>
      <c r="F38" s="151">
        <v>1942</v>
      </c>
    </row>
    <row r="39" spans="1:6" ht="13.5" customHeight="1">
      <c r="A39" s="153" t="s">
        <v>641</v>
      </c>
      <c r="B39" s="199"/>
      <c r="C39" s="151">
        <v>949</v>
      </c>
      <c r="D39" s="174">
        <f t="shared" si="0"/>
        <v>2491</v>
      </c>
      <c r="E39" s="151">
        <v>1218</v>
      </c>
      <c r="F39" s="151">
        <v>1273</v>
      </c>
    </row>
    <row r="40" spans="1:6" ht="13.5" customHeight="1">
      <c r="A40" s="153" t="s">
        <v>642</v>
      </c>
      <c r="B40" s="199"/>
      <c r="C40" s="151">
        <v>1084</v>
      </c>
      <c r="D40" s="174">
        <f aca="true" t="shared" si="1" ref="D40:D71">SUM(E40:F40)</f>
        <v>2794</v>
      </c>
      <c r="E40" s="151">
        <v>1465</v>
      </c>
      <c r="F40" s="151">
        <v>1329</v>
      </c>
    </row>
    <row r="41" spans="1:6" ht="13.5" customHeight="1">
      <c r="A41" s="153" t="s">
        <v>643</v>
      </c>
      <c r="B41" s="199"/>
      <c r="C41" s="151">
        <v>1425</v>
      </c>
      <c r="D41" s="174">
        <f t="shared" si="1"/>
        <v>3467</v>
      </c>
      <c r="E41" s="151">
        <v>1821</v>
      </c>
      <c r="F41" s="151">
        <v>1646</v>
      </c>
    </row>
    <row r="42" spans="1:6" ht="13.5" customHeight="1">
      <c r="A42" s="153" t="s">
        <v>644</v>
      </c>
      <c r="B42" s="199"/>
      <c r="C42" s="151">
        <v>1887</v>
      </c>
      <c r="D42" s="174">
        <f t="shared" si="1"/>
        <v>4784</v>
      </c>
      <c r="E42" s="151">
        <v>2503</v>
      </c>
      <c r="F42" s="151">
        <v>2281</v>
      </c>
    </row>
    <row r="43" spans="1:6" ht="13.5" customHeight="1">
      <c r="A43" s="153" t="s">
        <v>645</v>
      </c>
      <c r="B43" s="199"/>
      <c r="C43" s="151">
        <v>396</v>
      </c>
      <c r="D43" s="174">
        <f t="shared" si="1"/>
        <v>976</v>
      </c>
      <c r="E43" s="151">
        <v>520</v>
      </c>
      <c r="F43" s="151">
        <v>456</v>
      </c>
    </row>
    <row r="44" spans="1:6" ht="13.5" customHeight="1">
      <c r="A44" s="153" t="s">
        <v>646</v>
      </c>
      <c r="B44" s="199"/>
      <c r="C44" s="151">
        <v>2554</v>
      </c>
      <c r="D44" s="174">
        <f t="shared" si="1"/>
        <v>6353</v>
      </c>
      <c r="E44" s="151">
        <v>3416</v>
      </c>
      <c r="F44" s="151">
        <v>2937</v>
      </c>
    </row>
    <row r="45" spans="1:6" ht="13.5" customHeight="1">
      <c r="A45" s="177" t="s">
        <v>685</v>
      </c>
      <c r="B45" s="275" t="s">
        <v>12</v>
      </c>
      <c r="C45" s="151">
        <v>392</v>
      </c>
      <c r="D45" s="174">
        <f t="shared" si="1"/>
        <v>983</v>
      </c>
      <c r="E45" s="151">
        <v>493</v>
      </c>
      <c r="F45" s="151">
        <v>490</v>
      </c>
    </row>
    <row r="46" spans="1:6" ht="13.5" customHeight="1">
      <c r="A46" s="177" t="s">
        <v>685</v>
      </c>
      <c r="B46" s="275" t="s">
        <v>13</v>
      </c>
      <c r="C46" s="151">
        <v>560</v>
      </c>
      <c r="D46" s="174">
        <f t="shared" si="1"/>
        <v>1308</v>
      </c>
      <c r="E46" s="151">
        <v>689</v>
      </c>
      <c r="F46" s="151">
        <v>619</v>
      </c>
    </row>
    <row r="47" spans="1:6" ht="13.5" customHeight="1">
      <c r="A47" s="177" t="s">
        <v>685</v>
      </c>
      <c r="B47" s="275" t="s">
        <v>14</v>
      </c>
      <c r="C47" s="151">
        <v>569</v>
      </c>
      <c r="D47" s="174">
        <f t="shared" si="1"/>
        <v>1245</v>
      </c>
      <c r="E47" s="151">
        <v>691</v>
      </c>
      <c r="F47" s="151">
        <v>554</v>
      </c>
    </row>
    <row r="48" spans="1:6" ht="13.5" customHeight="1">
      <c r="A48" s="153" t="s">
        <v>647</v>
      </c>
      <c r="B48" s="199"/>
      <c r="C48" s="151">
        <v>270</v>
      </c>
      <c r="D48" s="174">
        <f t="shared" si="1"/>
        <v>747</v>
      </c>
      <c r="E48" s="151">
        <v>375</v>
      </c>
      <c r="F48" s="151">
        <v>372</v>
      </c>
    </row>
    <row r="49" spans="1:6" ht="13.5" customHeight="1">
      <c r="A49" s="177" t="s">
        <v>647</v>
      </c>
      <c r="B49" s="275" t="s">
        <v>12</v>
      </c>
      <c r="C49" s="151">
        <v>615</v>
      </c>
      <c r="D49" s="174">
        <f t="shared" si="1"/>
        <v>1406</v>
      </c>
      <c r="E49" s="151">
        <v>702</v>
      </c>
      <c r="F49" s="151">
        <v>704</v>
      </c>
    </row>
    <row r="50" spans="1:6" ht="13.5" customHeight="1">
      <c r="A50" s="177" t="s">
        <v>647</v>
      </c>
      <c r="B50" s="275" t="s">
        <v>13</v>
      </c>
      <c r="C50" s="151">
        <v>519</v>
      </c>
      <c r="D50" s="174">
        <f t="shared" si="1"/>
        <v>1178</v>
      </c>
      <c r="E50" s="151">
        <v>630</v>
      </c>
      <c r="F50" s="151">
        <v>548</v>
      </c>
    </row>
    <row r="51" spans="1:6" ht="13.5" customHeight="1">
      <c r="A51" s="276" t="s">
        <v>124</v>
      </c>
      <c r="B51" s="275" t="s">
        <v>12</v>
      </c>
      <c r="C51" s="151">
        <v>328</v>
      </c>
      <c r="D51" s="174">
        <f t="shared" si="1"/>
        <v>830</v>
      </c>
      <c r="E51" s="151">
        <v>436</v>
      </c>
      <c r="F51" s="151">
        <v>394</v>
      </c>
    </row>
    <row r="52" spans="1:6" ht="13.5" customHeight="1">
      <c r="A52" s="276" t="s">
        <v>124</v>
      </c>
      <c r="B52" s="275" t="s">
        <v>13</v>
      </c>
      <c r="C52" s="151">
        <v>975</v>
      </c>
      <c r="D52" s="174">
        <f t="shared" si="1"/>
        <v>2578</v>
      </c>
      <c r="E52" s="151">
        <v>1350</v>
      </c>
      <c r="F52" s="151">
        <v>1228</v>
      </c>
    </row>
    <row r="53" spans="1:6" ht="13.5" customHeight="1">
      <c r="A53" s="276" t="s">
        <v>124</v>
      </c>
      <c r="B53" s="275" t="s">
        <v>14</v>
      </c>
      <c r="C53" s="151">
        <v>283</v>
      </c>
      <c r="D53" s="174">
        <f t="shared" si="1"/>
        <v>726</v>
      </c>
      <c r="E53" s="151">
        <v>375</v>
      </c>
      <c r="F53" s="151">
        <v>351</v>
      </c>
    </row>
    <row r="54" spans="1:6" ht="13.5" customHeight="1">
      <c r="A54" s="276" t="s">
        <v>124</v>
      </c>
      <c r="B54" s="275" t="s">
        <v>15</v>
      </c>
      <c r="C54" s="151">
        <v>516</v>
      </c>
      <c r="D54" s="174">
        <f t="shared" si="1"/>
        <v>1250</v>
      </c>
      <c r="E54" s="151">
        <v>642</v>
      </c>
      <c r="F54" s="151">
        <v>608</v>
      </c>
    </row>
    <row r="55" spans="1:6" ht="13.5" customHeight="1">
      <c r="A55" s="276" t="s">
        <v>124</v>
      </c>
      <c r="B55" s="275" t="s">
        <v>16</v>
      </c>
      <c r="C55" s="151">
        <v>196</v>
      </c>
      <c r="D55" s="174">
        <f t="shared" si="1"/>
        <v>565</v>
      </c>
      <c r="E55" s="151">
        <v>307</v>
      </c>
      <c r="F55" s="151">
        <v>258</v>
      </c>
    </row>
    <row r="56" spans="1:6" ht="13.5" customHeight="1">
      <c r="A56" s="153" t="s">
        <v>648</v>
      </c>
      <c r="B56" s="199"/>
      <c r="C56" s="151">
        <v>0</v>
      </c>
      <c r="D56" s="174">
        <f t="shared" si="1"/>
        <v>0</v>
      </c>
      <c r="E56" s="151">
        <v>0</v>
      </c>
      <c r="F56" s="151">
        <v>0</v>
      </c>
    </row>
    <row r="57" spans="1:6" ht="13.5" customHeight="1">
      <c r="A57" s="177" t="s">
        <v>649</v>
      </c>
      <c r="B57" s="277" t="s">
        <v>12</v>
      </c>
      <c r="C57" s="151">
        <v>774</v>
      </c>
      <c r="D57" s="174">
        <f t="shared" si="1"/>
        <v>1807</v>
      </c>
      <c r="E57" s="151">
        <v>935</v>
      </c>
      <c r="F57" s="151">
        <v>872</v>
      </c>
    </row>
    <row r="58" spans="1:6" ht="13.5" customHeight="1">
      <c r="A58" s="177" t="s">
        <v>649</v>
      </c>
      <c r="B58" s="277" t="s">
        <v>13</v>
      </c>
      <c r="C58" s="151">
        <v>453</v>
      </c>
      <c r="D58" s="174">
        <f t="shared" si="1"/>
        <v>1165</v>
      </c>
      <c r="E58" s="151">
        <v>601</v>
      </c>
      <c r="F58" s="151">
        <v>564</v>
      </c>
    </row>
    <row r="59" spans="1:6" ht="13.5" customHeight="1">
      <c r="A59" s="177" t="s">
        <v>649</v>
      </c>
      <c r="B59" s="277" t="s">
        <v>14</v>
      </c>
      <c r="C59" s="151">
        <v>1027</v>
      </c>
      <c r="D59" s="174">
        <f t="shared" si="1"/>
        <v>2467</v>
      </c>
      <c r="E59" s="151">
        <v>1295</v>
      </c>
      <c r="F59" s="151">
        <v>1172</v>
      </c>
    </row>
    <row r="60" spans="1:6" ht="13.5" customHeight="1">
      <c r="A60" s="177" t="s">
        <v>649</v>
      </c>
      <c r="B60" s="277" t="s">
        <v>15</v>
      </c>
      <c r="C60" s="151">
        <v>310</v>
      </c>
      <c r="D60" s="174">
        <f t="shared" si="1"/>
        <v>725</v>
      </c>
      <c r="E60" s="151">
        <v>381</v>
      </c>
      <c r="F60" s="151">
        <v>344</v>
      </c>
    </row>
    <row r="61" spans="1:6" ht="13.5" customHeight="1">
      <c r="A61" s="252" t="s">
        <v>650</v>
      </c>
      <c r="B61" s="277" t="s">
        <v>12</v>
      </c>
      <c r="C61" s="151">
        <v>277</v>
      </c>
      <c r="D61" s="174">
        <f t="shared" si="1"/>
        <v>650</v>
      </c>
      <c r="E61" s="151">
        <v>319</v>
      </c>
      <c r="F61" s="278">
        <v>331</v>
      </c>
    </row>
    <row r="62" spans="1:6" ht="13.5" customHeight="1">
      <c r="A62" s="252" t="s">
        <v>650</v>
      </c>
      <c r="B62" s="277" t="s">
        <v>13</v>
      </c>
      <c r="C62" s="151">
        <v>180</v>
      </c>
      <c r="D62" s="174">
        <f t="shared" si="1"/>
        <v>494</v>
      </c>
      <c r="E62" s="151">
        <v>253</v>
      </c>
      <c r="F62" s="278">
        <v>241</v>
      </c>
    </row>
    <row r="63" spans="1:6" ht="13.5" customHeight="1">
      <c r="A63" s="252" t="s">
        <v>650</v>
      </c>
      <c r="B63" s="277" t="s">
        <v>14</v>
      </c>
      <c r="C63" s="151">
        <v>218</v>
      </c>
      <c r="D63" s="174">
        <f t="shared" si="1"/>
        <v>483</v>
      </c>
      <c r="E63" s="151">
        <v>231</v>
      </c>
      <c r="F63" s="278">
        <v>252</v>
      </c>
    </row>
    <row r="64" spans="1:6" ht="13.5" customHeight="1">
      <c r="A64" s="252" t="s">
        <v>651</v>
      </c>
      <c r="B64" s="277" t="s">
        <v>12</v>
      </c>
      <c r="C64" s="151">
        <v>885</v>
      </c>
      <c r="D64" s="174">
        <f t="shared" si="1"/>
        <v>2148</v>
      </c>
      <c r="E64" s="151">
        <v>1130</v>
      </c>
      <c r="F64" s="278">
        <v>1018</v>
      </c>
    </row>
    <row r="65" spans="1:6" ht="13.5" customHeight="1">
      <c r="A65" s="252" t="s">
        <v>651</v>
      </c>
      <c r="B65" s="277" t="s">
        <v>13</v>
      </c>
      <c r="C65" s="151">
        <v>182</v>
      </c>
      <c r="D65" s="174">
        <f t="shared" si="1"/>
        <v>425</v>
      </c>
      <c r="E65" s="151">
        <v>225</v>
      </c>
      <c r="F65" s="278">
        <v>200</v>
      </c>
    </row>
    <row r="66" spans="1:6" ht="13.5" customHeight="1">
      <c r="A66" s="252" t="s">
        <v>652</v>
      </c>
      <c r="B66" s="277" t="s">
        <v>12</v>
      </c>
      <c r="C66" s="151">
        <v>1436</v>
      </c>
      <c r="D66" s="174">
        <f t="shared" si="1"/>
        <v>3711</v>
      </c>
      <c r="E66" s="151">
        <v>1860</v>
      </c>
      <c r="F66" s="278">
        <v>1851</v>
      </c>
    </row>
    <row r="67" spans="1:6" ht="13.5" customHeight="1">
      <c r="A67" s="252" t="s">
        <v>652</v>
      </c>
      <c r="B67" s="277" t="s">
        <v>13</v>
      </c>
      <c r="C67" s="151">
        <v>458</v>
      </c>
      <c r="D67" s="174">
        <f t="shared" si="1"/>
        <v>991</v>
      </c>
      <c r="E67" s="151">
        <v>531</v>
      </c>
      <c r="F67" s="278">
        <v>460</v>
      </c>
    </row>
    <row r="68" spans="1:6" ht="13.5" customHeight="1">
      <c r="A68" s="252" t="s">
        <v>652</v>
      </c>
      <c r="B68" s="277" t="s">
        <v>14</v>
      </c>
      <c r="C68" s="151">
        <v>678</v>
      </c>
      <c r="D68" s="174">
        <f t="shared" si="1"/>
        <v>1681</v>
      </c>
      <c r="E68" s="151">
        <v>884</v>
      </c>
      <c r="F68" s="278">
        <v>797</v>
      </c>
    </row>
    <row r="69" spans="1:6" ht="13.5" customHeight="1">
      <c r="A69" s="252" t="s">
        <v>653</v>
      </c>
      <c r="B69" s="277" t="s">
        <v>12</v>
      </c>
      <c r="C69" s="151">
        <v>567</v>
      </c>
      <c r="D69" s="174">
        <f t="shared" si="1"/>
        <v>1523</v>
      </c>
      <c r="E69" s="151">
        <v>807</v>
      </c>
      <c r="F69" s="278">
        <v>716</v>
      </c>
    </row>
    <row r="70" spans="1:6" ht="13.5" customHeight="1">
      <c r="A70" s="252" t="s">
        <v>653</v>
      </c>
      <c r="B70" s="277" t="s">
        <v>13</v>
      </c>
      <c r="C70" s="151">
        <v>575</v>
      </c>
      <c r="D70" s="174">
        <f t="shared" si="1"/>
        <v>1397</v>
      </c>
      <c r="E70" s="151">
        <v>731</v>
      </c>
      <c r="F70" s="278">
        <v>666</v>
      </c>
    </row>
    <row r="71" spans="1:6" ht="13.5" customHeight="1">
      <c r="A71" s="252" t="s">
        <v>653</v>
      </c>
      <c r="B71" s="277" t="s">
        <v>14</v>
      </c>
      <c r="C71" s="151">
        <v>608</v>
      </c>
      <c r="D71" s="174">
        <f t="shared" si="1"/>
        <v>1595</v>
      </c>
      <c r="E71" s="151">
        <v>832</v>
      </c>
      <c r="F71" s="278">
        <v>763</v>
      </c>
    </row>
    <row r="72" spans="1:6" ht="13.5" customHeight="1">
      <c r="A72" s="254" t="s">
        <v>686</v>
      </c>
      <c r="B72" s="199"/>
      <c r="C72" s="151">
        <v>1735</v>
      </c>
      <c r="D72" s="174">
        <f aca="true" t="shared" si="2" ref="D72:D103">SUM(E72:F72)</f>
        <v>5391</v>
      </c>
      <c r="E72" s="151">
        <v>2740</v>
      </c>
      <c r="F72" s="278">
        <v>2651</v>
      </c>
    </row>
    <row r="73" spans="1:6" ht="13.5" customHeight="1">
      <c r="A73" s="254" t="s">
        <v>687</v>
      </c>
      <c r="B73" s="154"/>
      <c r="C73" s="151">
        <v>775</v>
      </c>
      <c r="D73" s="174">
        <f t="shared" si="2"/>
        <v>2093</v>
      </c>
      <c r="E73" s="151">
        <v>1046</v>
      </c>
      <c r="F73" s="278">
        <v>1047</v>
      </c>
    </row>
    <row r="74" spans="1:6" ht="13.5" customHeight="1">
      <c r="A74" s="252" t="s">
        <v>688</v>
      </c>
      <c r="B74" s="178" t="s">
        <v>12</v>
      </c>
      <c r="C74" s="151">
        <v>510</v>
      </c>
      <c r="D74" s="174">
        <f t="shared" si="2"/>
        <v>1713</v>
      </c>
      <c r="E74" s="151">
        <v>896</v>
      </c>
      <c r="F74" s="278">
        <v>817</v>
      </c>
    </row>
    <row r="75" spans="1:6" ht="13.5" customHeight="1">
      <c r="A75" s="252" t="s">
        <v>688</v>
      </c>
      <c r="B75" s="178" t="s">
        <v>13</v>
      </c>
      <c r="C75" s="151">
        <v>518</v>
      </c>
      <c r="D75" s="174">
        <f t="shared" si="2"/>
        <v>1642</v>
      </c>
      <c r="E75" s="151">
        <v>848</v>
      </c>
      <c r="F75" s="278">
        <v>794</v>
      </c>
    </row>
    <row r="76" spans="1:6" ht="13.5" customHeight="1">
      <c r="A76" s="254" t="s">
        <v>654</v>
      </c>
      <c r="B76" s="154"/>
      <c r="C76" s="151">
        <v>440</v>
      </c>
      <c r="D76" s="174">
        <f t="shared" si="2"/>
        <v>1310</v>
      </c>
      <c r="E76" s="151">
        <v>637</v>
      </c>
      <c r="F76" s="278">
        <v>673</v>
      </c>
    </row>
    <row r="77" spans="1:6" ht="13.5" customHeight="1">
      <c r="A77" s="254" t="s">
        <v>655</v>
      </c>
      <c r="B77" s="154"/>
      <c r="C77" s="151">
        <v>3616</v>
      </c>
      <c r="D77" s="174">
        <f t="shared" si="2"/>
        <v>8422</v>
      </c>
      <c r="E77" s="151">
        <v>4708</v>
      </c>
      <c r="F77" s="278">
        <v>3714</v>
      </c>
    </row>
    <row r="78" spans="1:6" ht="13.5" customHeight="1">
      <c r="A78" s="252" t="s">
        <v>656</v>
      </c>
      <c r="B78" s="178" t="s">
        <v>12</v>
      </c>
      <c r="C78" s="151">
        <v>574</v>
      </c>
      <c r="D78" s="174">
        <f t="shared" si="2"/>
        <v>1599</v>
      </c>
      <c r="E78" s="151">
        <v>818</v>
      </c>
      <c r="F78" s="278">
        <v>781</v>
      </c>
    </row>
    <row r="79" spans="1:6" ht="13.5" customHeight="1">
      <c r="A79" s="252" t="s">
        <v>656</v>
      </c>
      <c r="B79" s="178" t="s">
        <v>13</v>
      </c>
      <c r="C79" s="151">
        <v>790</v>
      </c>
      <c r="D79" s="174">
        <f t="shared" si="2"/>
        <v>1911</v>
      </c>
      <c r="E79" s="151">
        <v>965</v>
      </c>
      <c r="F79" s="278">
        <v>946</v>
      </c>
    </row>
    <row r="80" spans="1:6" ht="13.5" customHeight="1">
      <c r="A80" s="252" t="s">
        <v>656</v>
      </c>
      <c r="B80" s="178" t="s">
        <v>14</v>
      </c>
      <c r="C80" s="151">
        <v>663</v>
      </c>
      <c r="D80" s="174">
        <f t="shared" si="2"/>
        <v>1415</v>
      </c>
      <c r="E80" s="151">
        <v>726</v>
      </c>
      <c r="F80" s="278">
        <v>689</v>
      </c>
    </row>
    <row r="81" spans="1:6" ht="13.5" customHeight="1">
      <c r="A81" s="252" t="s">
        <v>656</v>
      </c>
      <c r="B81" s="178" t="s">
        <v>15</v>
      </c>
      <c r="C81" s="151">
        <v>388</v>
      </c>
      <c r="D81" s="174">
        <f t="shared" si="2"/>
        <v>1092</v>
      </c>
      <c r="E81" s="151">
        <v>611</v>
      </c>
      <c r="F81" s="278">
        <v>481</v>
      </c>
    </row>
    <row r="82" spans="1:6" ht="13.5" customHeight="1">
      <c r="A82" s="252" t="s">
        <v>656</v>
      </c>
      <c r="B82" s="178" t="s">
        <v>16</v>
      </c>
      <c r="C82" s="151">
        <v>431</v>
      </c>
      <c r="D82" s="174">
        <f t="shared" si="2"/>
        <v>1256</v>
      </c>
      <c r="E82" s="151">
        <v>607</v>
      </c>
      <c r="F82" s="278">
        <v>649</v>
      </c>
    </row>
    <row r="83" spans="1:6" ht="13.5" customHeight="1">
      <c r="A83" s="254" t="s">
        <v>657</v>
      </c>
      <c r="B83" s="199"/>
      <c r="C83" s="151">
        <v>5047</v>
      </c>
      <c r="D83" s="174">
        <f t="shared" si="2"/>
        <v>11933</v>
      </c>
      <c r="E83" s="151">
        <v>6369</v>
      </c>
      <c r="F83" s="278">
        <v>5564</v>
      </c>
    </row>
    <row r="84" spans="1:6" ht="13.5" customHeight="1">
      <c r="A84" s="254" t="s">
        <v>658</v>
      </c>
      <c r="B84" s="199"/>
      <c r="C84" s="151">
        <v>191</v>
      </c>
      <c r="D84" s="174">
        <f t="shared" si="2"/>
        <v>665</v>
      </c>
      <c r="E84" s="151">
        <v>323</v>
      </c>
      <c r="F84" s="278">
        <v>342</v>
      </c>
    </row>
    <row r="85" spans="1:6" ht="13.5" customHeight="1">
      <c r="A85" s="254" t="s">
        <v>659</v>
      </c>
      <c r="B85" s="199"/>
      <c r="C85" s="151">
        <v>228</v>
      </c>
      <c r="D85" s="174">
        <f t="shared" si="2"/>
        <v>692</v>
      </c>
      <c r="E85" s="151">
        <v>348</v>
      </c>
      <c r="F85" s="278">
        <v>344</v>
      </c>
    </row>
    <row r="86" spans="1:6" ht="13.5" customHeight="1">
      <c r="A86" s="252" t="s">
        <v>660</v>
      </c>
      <c r="B86" s="178" t="s">
        <v>12</v>
      </c>
      <c r="C86" s="151">
        <v>277</v>
      </c>
      <c r="D86" s="174">
        <f t="shared" si="2"/>
        <v>844</v>
      </c>
      <c r="E86" s="151">
        <v>396</v>
      </c>
      <c r="F86" s="278">
        <v>448</v>
      </c>
    </row>
    <row r="87" spans="1:6" ht="13.5" customHeight="1">
      <c r="A87" s="252" t="s">
        <v>660</v>
      </c>
      <c r="B87" s="178" t="s">
        <v>13</v>
      </c>
      <c r="C87" s="151">
        <v>108</v>
      </c>
      <c r="D87" s="174">
        <f t="shared" si="2"/>
        <v>311</v>
      </c>
      <c r="E87" s="151">
        <v>153</v>
      </c>
      <c r="F87" s="278">
        <v>158</v>
      </c>
    </row>
    <row r="88" spans="1:6" ht="13.5" customHeight="1">
      <c r="A88" s="252" t="s">
        <v>660</v>
      </c>
      <c r="B88" s="178" t="s">
        <v>14</v>
      </c>
      <c r="C88" s="151">
        <v>127</v>
      </c>
      <c r="D88" s="174">
        <f t="shared" si="2"/>
        <v>402</v>
      </c>
      <c r="E88" s="151">
        <v>195</v>
      </c>
      <c r="F88" s="278">
        <v>207</v>
      </c>
    </row>
    <row r="89" spans="1:6" ht="13.5" customHeight="1">
      <c r="A89" s="252" t="s">
        <v>660</v>
      </c>
      <c r="B89" s="178" t="s">
        <v>15</v>
      </c>
      <c r="C89" s="151">
        <v>354</v>
      </c>
      <c r="D89" s="174">
        <f t="shared" si="2"/>
        <v>974</v>
      </c>
      <c r="E89" s="151">
        <v>491</v>
      </c>
      <c r="F89" s="278">
        <v>483</v>
      </c>
    </row>
    <row r="90" spans="1:6" ht="13.5" customHeight="1">
      <c r="A90" s="252" t="s">
        <v>661</v>
      </c>
      <c r="B90" s="178" t="s">
        <v>12</v>
      </c>
      <c r="C90" s="151">
        <v>1233</v>
      </c>
      <c r="D90" s="174">
        <f t="shared" si="2"/>
        <v>2636</v>
      </c>
      <c r="E90" s="151">
        <v>1425</v>
      </c>
      <c r="F90" s="278">
        <v>1211</v>
      </c>
    </row>
    <row r="91" spans="1:6" ht="13.5" customHeight="1">
      <c r="A91" s="252" t="s">
        <v>661</v>
      </c>
      <c r="B91" s="178" t="s">
        <v>13</v>
      </c>
      <c r="C91" s="151">
        <v>434</v>
      </c>
      <c r="D91" s="174">
        <f t="shared" si="2"/>
        <v>1057</v>
      </c>
      <c r="E91" s="151">
        <v>542</v>
      </c>
      <c r="F91" s="278">
        <v>515</v>
      </c>
    </row>
    <row r="92" spans="1:6" ht="13.5" customHeight="1">
      <c r="A92" s="252" t="s">
        <v>661</v>
      </c>
      <c r="B92" s="178" t="s">
        <v>14</v>
      </c>
      <c r="C92" s="151">
        <v>485</v>
      </c>
      <c r="D92" s="174">
        <f t="shared" si="2"/>
        <v>1148</v>
      </c>
      <c r="E92" s="151">
        <v>600</v>
      </c>
      <c r="F92" s="278">
        <v>548</v>
      </c>
    </row>
    <row r="93" spans="1:6" ht="13.5" customHeight="1">
      <c r="A93" s="252" t="s">
        <v>661</v>
      </c>
      <c r="B93" s="178" t="s">
        <v>15</v>
      </c>
      <c r="C93" s="151">
        <v>505</v>
      </c>
      <c r="D93" s="174">
        <f t="shared" si="2"/>
        <v>1182</v>
      </c>
      <c r="E93" s="151">
        <v>602</v>
      </c>
      <c r="F93" s="278">
        <v>580</v>
      </c>
    </row>
    <row r="94" spans="1:6" ht="13.5" customHeight="1">
      <c r="A94" s="252" t="s">
        <v>661</v>
      </c>
      <c r="B94" s="178" t="s">
        <v>16</v>
      </c>
      <c r="C94" s="151">
        <v>810</v>
      </c>
      <c r="D94" s="174">
        <f t="shared" si="2"/>
        <v>1763</v>
      </c>
      <c r="E94" s="151">
        <v>970</v>
      </c>
      <c r="F94" s="278">
        <v>793</v>
      </c>
    </row>
    <row r="95" spans="1:6" ht="13.5" customHeight="1">
      <c r="A95" s="254" t="s">
        <v>662</v>
      </c>
      <c r="B95" s="199"/>
      <c r="C95" s="151">
        <v>1</v>
      </c>
      <c r="D95" s="174">
        <f t="shared" si="2"/>
        <v>10</v>
      </c>
      <c r="E95" s="151">
        <v>5</v>
      </c>
      <c r="F95" s="278">
        <v>5</v>
      </c>
    </row>
    <row r="96" spans="1:6" ht="13.5" customHeight="1">
      <c r="A96" s="252" t="s">
        <v>689</v>
      </c>
      <c r="B96" s="279" t="s">
        <v>690</v>
      </c>
      <c r="C96" s="151">
        <v>778</v>
      </c>
      <c r="D96" s="174">
        <f t="shared" si="2"/>
        <v>1897</v>
      </c>
      <c r="E96" s="151">
        <v>985</v>
      </c>
      <c r="F96" s="278">
        <v>912</v>
      </c>
    </row>
    <row r="97" spans="1:6" ht="13.5" customHeight="1">
      <c r="A97" s="252" t="s">
        <v>689</v>
      </c>
      <c r="B97" s="279" t="s">
        <v>13</v>
      </c>
      <c r="C97" s="151">
        <v>584</v>
      </c>
      <c r="D97" s="174">
        <f t="shared" si="2"/>
        <v>1457</v>
      </c>
      <c r="E97" s="151">
        <v>757</v>
      </c>
      <c r="F97" s="278">
        <v>700</v>
      </c>
    </row>
    <row r="98" spans="1:6" ht="13.5" customHeight="1">
      <c r="A98" s="252" t="s">
        <v>689</v>
      </c>
      <c r="B98" s="279" t="s">
        <v>14</v>
      </c>
      <c r="C98" s="151">
        <v>602</v>
      </c>
      <c r="D98" s="174">
        <f t="shared" si="2"/>
        <v>1475</v>
      </c>
      <c r="E98" s="151">
        <v>789</v>
      </c>
      <c r="F98" s="278">
        <v>686</v>
      </c>
    </row>
    <row r="99" spans="1:6" ht="13.5" customHeight="1">
      <c r="A99" s="252" t="s">
        <v>689</v>
      </c>
      <c r="B99" s="279" t="s">
        <v>15</v>
      </c>
      <c r="C99" s="151">
        <v>281</v>
      </c>
      <c r="D99" s="174">
        <f t="shared" si="2"/>
        <v>735</v>
      </c>
      <c r="E99" s="151">
        <v>378</v>
      </c>
      <c r="F99" s="278">
        <v>357</v>
      </c>
    </row>
    <row r="100" spans="1:6" ht="13.5" customHeight="1">
      <c r="A100" s="252" t="s">
        <v>689</v>
      </c>
      <c r="B100" s="279" t="s">
        <v>16</v>
      </c>
      <c r="C100" s="151">
        <v>684</v>
      </c>
      <c r="D100" s="174">
        <f t="shared" si="2"/>
        <v>1892</v>
      </c>
      <c r="E100" s="151">
        <v>1005</v>
      </c>
      <c r="F100" s="278">
        <v>887</v>
      </c>
    </row>
    <row r="101" spans="1:6" ht="13.5" customHeight="1">
      <c r="A101" s="254" t="s">
        <v>663</v>
      </c>
      <c r="B101" s="199"/>
      <c r="C101" s="151">
        <v>1437</v>
      </c>
      <c r="D101" s="174">
        <f t="shared" si="2"/>
        <v>4211</v>
      </c>
      <c r="E101" s="151">
        <v>2212</v>
      </c>
      <c r="F101" s="278">
        <v>1999</v>
      </c>
    </row>
    <row r="102" spans="1:6" ht="13.5" customHeight="1">
      <c r="A102" s="254" t="s">
        <v>664</v>
      </c>
      <c r="B102" s="199"/>
      <c r="C102" s="151">
        <v>1920</v>
      </c>
      <c r="D102" s="174">
        <f t="shared" si="2"/>
        <v>4330</v>
      </c>
      <c r="E102" s="151">
        <v>2420</v>
      </c>
      <c r="F102" s="278">
        <v>1910</v>
      </c>
    </row>
    <row r="103" spans="1:6" ht="13.5" customHeight="1">
      <c r="A103" s="252" t="s">
        <v>665</v>
      </c>
      <c r="B103" s="178" t="s">
        <v>690</v>
      </c>
      <c r="C103" s="151">
        <v>471</v>
      </c>
      <c r="D103" s="174">
        <f t="shared" si="2"/>
        <v>1256</v>
      </c>
      <c r="E103" s="151">
        <v>641</v>
      </c>
      <c r="F103" s="278">
        <v>615</v>
      </c>
    </row>
    <row r="104" spans="1:6" ht="13.5" customHeight="1">
      <c r="A104" s="252" t="s">
        <v>665</v>
      </c>
      <c r="B104" s="178" t="s">
        <v>691</v>
      </c>
      <c r="C104" s="151">
        <v>514</v>
      </c>
      <c r="D104" s="174">
        <f aca="true" t="shared" si="3" ref="D104:D135">SUM(E104:F104)</f>
        <v>1463</v>
      </c>
      <c r="E104" s="151">
        <v>761</v>
      </c>
      <c r="F104" s="278">
        <v>702</v>
      </c>
    </row>
    <row r="105" spans="1:6" ht="13.5" customHeight="1">
      <c r="A105" s="254" t="s">
        <v>666</v>
      </c>
      <c r="B105" s="199"/>
      <c r="C105" s="151">
        <v>2836</v>
      </c>
      <c r="D105" s="174">
        <f t="shared" si="3"/>
        <v>6505</v>
      </c>
      <c r="E105" s="151">
        <v>3435</v>
      </c>
      <c r="F105" s="278">
        <v>3070</v>
      </c>
    </row>
    <row r="106" spans="1:6" ht="13.5" customHeight="1">
      <c r="A106" s="254" t="s">
        <v>667</v>
      </c>
      <c r="B106" s="199"/>
      <c r="C106" s="151">
        <v>907</v>
      </c>
      <c r="D106" s="174">
        <f t="shared" si="3"/>
        <v>2367</v>
      </c>
      <c r="E106" s="151">
        <v>1193</v>
      </c>
      <c r="F106" s="278">
        <v>1174</v>
      </c>
    </row>
    <row r="107" spans="1:6" ht="13.5" customHeight="1">
      <c r="A107" s="254" t="s">
        <v>668</v>
      </c>
      <c r="B107" s="199"/>
      <c r="C107" s="151">
        <v>3863</v>
      </c>
      <c r="D107" s="174">
        <f t="shared" si="3"/>
        <v>8694</v>
      </c>
      <c r="E107" s="151">
        <v>4623</v>
      </c>
      <c r="F107" s="278">
        <v>4071</v>
      </c>
    </row>
    <row r="108" spans="1:6" ht="13.5" customHeight="1">
      <c r="A108" s="252" t="s">
        <v>669</v>
      </c>
      <c r="B108" s="178" t="s">
        <v>12</v>
      </c>
      <c r="C108" s="151">
        <v>648</v>
      </c>
      <c r="D108" s="174">
        <f t="shared" si="3"/>
        <v>1680</v>
      </c>
      <c r="E108" s="151">
        <v>837</v>
      </c>
      <c r="F108" s="278">
        <v>843</v>
      </c>
    </row>
    <row r="109" spans="1:6" ht="13.5" customHeight="1">
      <c r="A109" s="252" t="s">
        <v>669</v>
      </c>
      <c r="B109" s="178" t="s">
        <v>13</v>
      </c>
      <c r="C109" s="151">
        <v>387</v>
      </c>
      <c r="D109" s="174">
        <f t="shared" si="3"/>
        <v>1036</v>
      </c>
      <c r="E109" s="151">
        <v>513</v>
      </c>
      <c r="F109" s="278">
        <v>523</v>
      </c>
    </row>
    <row r="110" spans="1:6" ht="13.5" customHeight="1">
      <c r="A110" s="252" t="s">
        <v>669</v>
      </c>
      <c r="B110" s="178" t="s">
        <v>14</v>
      </c>
      <c r="C110" s="151">
        <v>505</v>
      </c>
      <c r="D110" s="174">
        <f t="shared" si="3"/>
        <v>1359</v>
      </c>
      <c r="E110" s="151">
        <v>664</v>
      </c>
      <c r="F110" s="278">
        <v>695</v>
      </c>
    </row>
    <row r="111" spans="1:6" ht="13.5" customHeight="1">
      <c r="A111" s="254" t="s">
        <v>670</v>
      </c>
      <c r="B111" s="199"/>
      <c r="C111" s="151">
        <v>698</v>
      </c>
      <c r="D111" s="174">
        <f t="shared" si="3"/>
        <v>2439</v>
      </c>
      <c r="E111" s="151">
        <v>1301</v>
      </c>
      <c r="F111" s="278">
        <v>1138</v>
      </c>
    </row>
    <row r="112" spans="1:6" ht="13.5" customHeight="1">
      <c r="A112" s="254" t="s">
        <v>671</v>
      </c>
      <c r="B112" s="199"/>
      <c r="C112" s="151">
        <v>419</v>
      </c>
      <c r="D112" s="174">
        <f t="shared" si="3"/>
        <v>1608</v>
      </c>
      <c r="E112" s="151">
        <v>796</v>
      </c>
      <c r="F112" s="278">
        <v>812</v>
      </c>
    </row>
    <row r="113" spans="1:6" ht="13.5" customHeight="1">
      <c r="A113" s="254" t="s">
        <v>672</v>
      </c>
      <c r="B113" s="199"/>
      <c r="C113" s="151">
        <v>75</v>
      </c>
      <c r="D113" s="174">
        <f t="shared" si="3"/>
        <v>254</v>
      </c>
      <c r="E113" s="151">
        <v>131</v>
      </c>
      <c r="F113" s="278">
        <v>123</v>
      </c>
    </row>
    <row r="114" spans="1:6" ht="13.5" customHeight="1">
      <c r="A114" s="254" t="s">
        <v>673</v>
      </c>
      <c r="B114" s="199"/>
      <c r="C114" s="151">
        <v>1</v>
      </c>
      <c r="D114" s="174">
        <f t="shared" si="3"/>
        <v>2</v>
      </c>
      <c r="E114" s="151">
        <v>1</v>
      </c>
      <c r="F114" s="151">
        <v>1</v>
      </c>
    </row>
    <row r="115" spans="1:6" ht="13.5" customHeight="1">
      <c r="A115" s="254" t="s">
        <v>674</v>
      </c>
      <c r="B115" s="199"/>
      <c r="C115" s="151">
        <v>5</v>
      </c>
      <c r="D115" s="174">
        <f t="shared" si="3"/>
        <v>67</v>
      </c>
      <c r="E115" s="151">
        <v>39</v>
      </c>
      <c r="F115" s="151">
        <v>28</v>
      </c>
    </row>
    <row r="116" spans="1:6" ht="13.5" customHeight="1">
      <c r="A116" s="177" t="s">
        <v>675</v>
      </c>
      <c r="B116" s="178" t="s">
        <v>12</v>
      </c>
      <c r="C116" s="151">
        <v>421</v>
      </c>
      <c r="D116" s="174">
        <f t="shared" si="3"/>
        <v>1254</v>
      </c>
      <c r="E116" s="151">
        <v>605</v>
      </c>
      <c r="F116" s="151">
        <v>649</v>
      </c>
    </row>
    <row r="117" spans="1:6" ht="13.5" customHeight="1">
      <c r="A117" s="177" t="s">
        <v>675</v>
      </c>
      <c r="B117" s="178" t="s">
        <v>13</v>
      </c>
      <c r="C117" s="151">
        <v>512</v>
      </c>
      <c r="D117" s="174">
        <f t="shared" si="3"/>
        <v>1520</v>
      </c>
      <c r="E117" s="151">
        <v>766</v>
      </c>
      <c r="F117" s="151">
        <v>754</v>
      </c>
    </row>
    <row r="118" spans="1:6" ht="13.5" customHeight="1">
      <c r="A118" s="177" t="s">
        <v>675</v>
      </c>
      <c r="B118" s="178" t="s">
        <v>14</v>
      </c>
      <c r="C118" s="151">
        <v>565</v>
      </c>
      <c r="D118" s="174">
        <f t="shared" si="3"/>
        <v>1675</v>
      </c>
      <c r="E118" s="151">
        <v>843</v>
      </c>
      <c r="F118" s="151">
        <v>832</v>
      </c>
    </row>
    <row r="119" spans="1:6" ht="13.5" customHeight="1">
      <c r="A119" s="177" t="s">
        <v>675</v>
      </c>
      <c r="B119" s="178" t="s">
        <v>15</v>
      </c>
      <c r="C119" s="151">
        <v>658</v>
      </c>
      <c r="D119" s="174">
        <f t="shared" si="3"/>
        <v>2083</v>
      </c>
      <c r="E119" s="151">
        <v>1029</v>
      </c>
      <c r="F119" s="151">
        <v>1054</v>
      </c>
    </row>
    <row r="120" spans="1:6" ht="13.5" customHeight="1">
      <c r="A120" s="177" t="s">
        <v>675</v>
      </c>
      <c r="B120" s="178" t="s">
        <v>16</v>
      </c>
      <c r="C120" s="151">
        <v>171</v>
      </c>
      <c r="D120" s="174">
        <f t="shared" si="3"/>
        <v>523</v>
      </c>
      <c r="E120" s="151">
        <v>261</v>
      </c>
      <c r="F120" s="151">
        <v>262</v>
      </c>
    </row>
    <row r="121" spans="1:6" ht="13.5" customHeight="1">
      <c r="A121" s="153" t="s">
        <v>676</v>
      </c>
      <c r="B121" s="199"/>
      <c r="C121" s="151">
        <v>99</v>
      </c>
      <c r="D121" s="174">
        <f t="shared" si="3"/>
        <v>174</v>
      </c>
      <c r="E121" s="151">
        <v>107</v>
      </c>
      <c r="F121" s="151">
        <v>67</v>
      </c>
    </row>
    <row r="122" spans="1:6" ht="13.5" customHeight="1">
      <c r="A122" s="177" t="s">
        <v>676</v>
      </c>
      <c r="B122" s="178" t="s">
        <v>12</v>
      </c>
      <c r="C122" s="151">
        <v>718</v>
      </c>
      <c r="D122" s="174">
        <f t="shared" si="3"/>
        <v>1533</v>
      </c>
      <c r="E122" s="151">
        <v>847</v>
      </c>
      <c r="F122" s="151">
        <v>686</v>
      </c>
    </row>
    <row r="123" spans="1:6" ht="13.5" customHeight="1">
      <c r="A123" s="177" t="s">
        <v>676</v>
      </c>
      <c r="B123" s="178" t="s">
        <v>13</v>
      </c>
      <c r="C123" s="151">
        <v>368</v>
      </c>
      <c r="D123" s="174">
        <f t="shared" si="3"/>
        <v>866</v>
      </c>
      <c r="E123" s="151">
        <v>456</v>
      </c>
      <c r="F123" s="151">
        <v>410</v>
      </c>
    </row>
    <row r="124" spans="1:6" ht="13.5" customHeight="1">
      <c r="A124" s="177" t="s">
        <v>676</v>
      </c>
      <c r="B124" s="178" t="s">
        <v>14</v>
      </c>
      <c r="C124" s="151">
        <v>22</v>
      </c>
      <c r="D124" s="174">
        <f t="shared" si="3"/>
        <v>45</v>
      </c>
      <c r="E124" s="151">
        <v>22</v>
      </c>
      <c r="F124" s="151">
        <v>23</v>
      </c>
    </row>
    <row r="125" spans="1:6" ht="13.5" customHeight="1">
      <c r="A125" s="177" t="s">
        <v>676</v>
      </c>
      <c r="B125" s="178" t="s">
        <v>15</v>
      </c>
      <c r="C125" s="151">
        <v>822</v>
      </c>
      <c r="D125" s="174">
        <f t="shared" si="3"/>
        <v>1759</v>
      </c>
      <c r="E125" s="151">
        <v>957</v>
      </c>
      <c r="F125" s="151">
        <v>802</v>
      </c>
    </row>
    <row r="126" spans="1:6" ht="13.5">
      <c r="A126" s="177" t="s">
        <v>676</v>
      </c>
      <c r="B126" s="178" t="s">
        <v>16</v>
      </c>
      <c r="C126" s="151">
        <v>435</v>
      </c>
      <c r="D126" s="174">
        <f t="shared" si="3"/>
        <v>1186</v>
      </c>
      <c r="E126" s="151">
        <v>596</v>
      </c>
      <c r="F126" s="151">
        <v>590</v>
      </c>
    </row>
    <row r="127" spans="1:6" ht="13.5">
      <c r="A127" s="254" t="s">
        <v>677</v>
      </c>
      <c r="B127" s="199"/>
      <c r="C127" s="151">
        <v>529</v>
      </c>
      <c r="D127" s="174">
        <f t="shared" si="3"/>
        <v>1506</v>
      </c>
      <c r="E127" s="151">
        <v>764</v>
      </c>
      <c r="F127" s="151">
        <v>742</v>
      </c>
    </row>
    <row r="128" spans="1:6" ht="13.5">
      <c r="A128" s="254" t="s">
        <v>678</v>
      </c>
      <c r="B128" s="199"/>
      <c r="C128" s="151">
        <v>1591</v>
      </c>
      <c r="D128" s="174">
        <f t="shared" si="3"/>
        <v>4220</v>
      </c>
      <c r="E128" s="151">
        <v>2183</v>
      </c>
      <c r="F128" s="151">
        <v>2037</v>
      </c>
    </row>
    <row r="129" spans="1:6" ht="13.5">
      <c r="A129" s="254" t="s">
        <v>679</v>
      </c>
      <c r="B129" s="199"/>
      <c r="C129" s="151">
        <v>247</v>
      </c>
      <c r="D129" s="174">
        <f t="shared" si="3"/>
        <v>520</v>
      </c>
      <c r="E129" s="151">
        <v>318</v>
      </c>
      <c r="F129" s="151">
        <v>202</v>
      </c>
    </row>
    <row r="130" spans="1:6" ht="13.5">
      <c r="A130" s="254" t="s">
        <v>680</v>
      </c>
      <c r="B130" s="199"/>
      <c r="C130" s="151">
        <v>880</v>
      </c>
      <c r="D130" s="174">
        <f t="shared" si="3"/>
        <v>1885</v>
      </c>
      <c r="E130" s="151">
        <v>1035</v>
      </c>
      <c r="F130" s="151">
        <v>850</v>
      </c>
    </row>
    <row r="131" spans="1:6" ht="13.5">
      <c r="A131" s="254" t="s">
        <v>681</v>
      </c>
      <c r="B131" s="199"/>
      <c r="C131" s="151">
        <v>104</v>
      </c>
      <c r="D131" s="174">
        <f t="shared" si="3"/>
        <v>286</v>
      </c>
      <c r="E131" s="151">
        <v>155</v>
      </c>
      <c r="F131" s="151">
        <v>131</v>
      </c>
    </row>
    <row r="132" spans="1:6" ht="13.5">
      <c r="A132" s="177" t="s">
        <v>682</v>
      </c>
      <c r="B132" s="178" t="s">
        <v>12</v>
      </c>
      <c r="C132" s="151">
        <v>216</v>
      </c>
      <c r="D132" s="174">
        <f t="shared" si="3"/>
        <v>487</v>
      </c>
      <c r="E132" s="151">
        <v>257</v>
      </c>
      <c r="F132" s="151">
        <v>230</v>
      </c>
    </row>
    <row r="133" spans="1:6" ht="13.5">
      <c r="A133" s="177" t="s">
        <v>682</v>
      </c>
      <c r="B133" s="178" t="s">
        <v>13</v>
      </c>
      <c r="C133" s="151">
        <v>298</v>
      </c>
      <c r="D133" s="174">
        <f t="shared" si="3"/>
        <v>743</v>
      </c>
      <c r="E133" s="151">
        <v>356</v>
      </c>
      <c r="F133" s="151">
        <v>387</v>
      </c>
    </row>
    <row r="134" spans="1:6" ht="13.5">
      <c r="A134" s="177" t="s">
        <v>682</v>
      </c>
      <c r="B134" s="178" t="s">
        <v>14</v>
      </c>
      <c r="C134" s="151">
        <v>454</v>
      </c>
      <c r="D134" s="174">
        <f t="shared" si="3"/>
        <v>1122</v>
      </c>
      <c r="E134" s="151">
        <v>488</v>
      </c>
      <c r="F134" s="151">
        <v>634</v>
      </c>
    </row>
    <row r="135" spans="1:6" ht="13.5">
      <c r="A135" s="177" t="s">
        <v>682</v>
      </c>
      <c r="B135" s="178" t="s">
        <v>15</v>
      </c>
      <c r="C135" s="151">
        <v>705</v>
      </c>
      <c r="D135" s="174">
        <f t="shared" si="3"/>
        <v>1225</v>
      </c>
      <c r="E135" s="151">
        <v>738</v>
      </c>
      <c r="F135" s="151">
        <v>487</v>
      </c>
    </row>
    <row r="136" spans="1:6" ht="13.5">
      <c r="A136" s="260" t="s">
        <v>682</v>
      </c>
      <c r="B136" s="280" t="s">
        <v>16</v>
      </c>
      <c r="C136" s="281">
        <v>349</v>
      </c>
      <c r="D136" s="282">
        <f>SUM(E136:F136)</f>
        <v>731</v>
      </c>
      <c r="E136" s="281">
        <v>410</v>
      </c>
      <c r="F136" s="283">
        <v>321</v>
      </c>
    </row>
    <row r="160" ht="31.5" customHeight="1"/>
    <row r="161" ht="16.5" customHeight="1"/>
    <row r="211" ht="31.5" customHeight="1"/>
    <row r="212" ht="16.5" customHeight="1"/>
  </sheetData>
  <sheetProtection/>
  <mergeCells count="48">
    <mergeCell ref="A17:B17"/>
    <mergeCell ref="A24:B24"/>
    <mergeCell ref="A25:B25"/>
    <mergeCell ref="A26:B26"/>
    <mergeCell ref="D2:F3"/>
    <mergeCell ref="A3:B3"/>
    <mergeCell ref="A6:B6"/>
    <mergeCell ref="A11:B11"/>
    <mergeCell ref="A10:B10"/>
    <mergeCell ref="A36:B36"/>
    <mergeCell ref="A37:B37"/>
    <mergeCell ref="A38:B38"/>
    <mergeCell ref="A39:B39"/>
    <mergeCell ref="A27:B27"/>
    <mergeCell ref="A33:B33"/>
    <mergeCell ref="A34:B34"/>
    <mergeCell ref="A35:B35"/>
    <mergeCell ref="A44:B44"/>
    <mergeCell ref="A48:B48"/>
    <mergeCell ref="A56:B56"/>
    <mergeCell ref="A72:B72"/>
    <mergeCell ref="A40:B40"/>
    <mergeCell ref="A41:B41"/>
    <mergeCell ref="A42:B42"/>
    <mergeCell ref="A43:B43"/>
    <mergeCell ref="A84:B84"/>
    <mergeCell ref="A85:B85"/>
    <mergeCell ref="A95:B95"/>
    <mergeCell ref="A101:B101"/>
    <mergeCell ref="A73:B73"/>
    <mergeCell ref="A76:B76"/>
    <mergeCell ref="A77:B77"/>
    <mergeCell ref="A83:B83"/>
    <mergeCell ref="A111:B111"/>
    <mergeCell ref="A112:B112"/>
    <mergeCell ref="A113:B113"/>
    <mergeCell ref="A114:B114"/>
    <mergeCell ref="A102:B102"/>
    <mergeCell ref="A105:B105"/>
    <mergeCell ref="A106:B106"/>
    <mergeCell ref="A107:B107"/>
    <mergeCell ref="A129:B129"/>
    <mergeCell ref="A130:B130"/>
    <mergeCell ref="A131:B131"/>
    <mergeCell ref="A115:B115"/>
    <mergeCell ref="A121:B121"/>
    <mergeCell ref="A127:B127"/>
    <mergeCell ref="A128:B128"/>
  </mergeCells>
  <printOptions horizontalCentered="1" verticalCentered="1"/>
  <pageMargins left="0.984251968503937" right="0.5905511811023623" top="0.7874015748031497" bottom="0.984251968503937" header="0.15748031496062992" footer="0.2362204724409449"/>
  <pageSetup blackAndWhite="1" firstPageNumber="106" useFirstPageNumber="1" horizontalDpi="300" verticalDpi="300" orientation="portrait" paperSize="9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9"/>
  <sheetViews>
    <sheetView zoomScaleSheetLayoutView="75" zoomScalePageLayoutView="0" workbookViewId="0" topLeftCell="A1">
      <selection activeCell="A1" sqref="A1"/>
    </sheetView>
  </sheetViews>
  <sheetFormatPr defaultColWidth="8.125" defaultRowHeight="13.5"/>
  <cols>
    <col min="1" max="1" width="15.625" style="132" customWidth="1"/>
    <col min="2" max="2" width="9.625" style="132" customWidth="1"/>
    <col min="3" max="6" width="14.375" style="132" customWidth="1"/>
    <col min="7" max="16384" width="8.125" style="132" customWidth="1"/>
  </cols>
  <sheetData>
    <row r="1" spans="1:6" s="7" customFormat="1" ht="24">
      <c r="A1" s="124" t="s">
        <v>692</v>
      </c>
      <c r="B1" s="243"/>
      <c r="C1" s="3" t="s">
        <v>929</v>
      </c>
      <c r="D1" s="4"/>
      <c r="E1" s="125"/>
      <c r="F1" s="4"/>
    </row>
    <row r="2" spans="1:6" ht="16.5" customHeight="1">
      <c r="A2" s="212"/>
      <c r="B2" s="213"/>
      <c r="C2" s="214"/>
      <c r="D2" s="215" t="s">
        <v>721</v>
      </c>
      <c r="E2" s="244"/>
      <c r="F2" s="245"/>
    </row>
    <row r="3" spans="1:6" ht="13.5" customHeight="1">
      <c r="A3" s="218" t="s">
        <v>693</v>
      </c>
      <c r="B3" s="134"/>
      <c r="C3" s="135" t="s">
        <v>3</v>
      </c>
      <c r="D3" s="165"/>
      <c r="E3" s="166"/>
      <c r="F3" s="246"/>
    </row>
    <row r="4" spans="1:6" ht="18" customHeight="1">
      <c r="A4" s="220"/>
      <c r="B4" s="140"/>
      <c r="C4" s="141"/>
      <c r="D4" s="142" t="s">
        <v>623</v>
      </c>
      <c r="E4" s="142" t="s">
        <v>5</v>
      </c>
      <c r="F4" s="221" t="s">
        <v>6</v>
      </c>
    </row>
    <row r="5" spans="1:6" ht="13.5" customHeight="1">
      <c r="A5" s="247"/>
      <c r="B5" s="144"/>
      <c r="C5" s="145" t="s">
        <v>7</v>
      </c>
      <c r="D5" s="145" t="s">
        <v>8</v>
      </c>
      <c r="E5" s="145" t="s">
        <v>8</v>
      </c>
      <c r="F5" s="222" t="s">
        <v>8</v>
      </c>
    </row>
    <row r="6" spans="1:6" ht="13.5" customHeight="1">
      <c r="A6" s="248" t="s">
        <v>694</v>
      </c>
      <c r="B6" s="249"/>
      <c r="C6" s="250">
        <f>SUM(C8:C116)</f>
        <v>95763</v>
      </c>
      <c r="D6" s="250">
        <f>E6+F6</f>
        <v>219464</v>
      </c>
      <c r="E6" s="250">
        <f>SUM(E8:E116)</f>
        <v>111464</v>
      </c>
      <c r="F6" s="251">
        <f>SUM(F8:F116)</f>
        <v>108000</v>
      </c>
    </row>
    <row r="7" spans="1:6" ht="12" customHeight="1">
      <c r="A7" s="252"/>
      <c r="B7" s="253"/>
      <c r="C7" s="151"/>
      <c r="D7" s="151"/>
      <c r="E7" s="151"/>
      <c r="F7" s="226"/>
    </row>
    <row r="8" spans="1:6" ht="13.5" customHeight="1">
      <c r="A8" s="254" t="s">
        <v>695</v>
      </c>
      <c r="B8" s="201"/>
      <c r="C8" s="151">
        <v>1110</v>
      </c>
      <c r="D8" s="174">
        <f aca="true" t="shared" si="0" ref="D8:D52">E8+F8</f>
        <v>2522</v>
      </c>
      <c r="E8" s="151">
        <v>1271</v>
      </c>
      <c r="F8" s="226">
        <v>1251</v>
      </c>
    </row>
    <row r="9" spans="1:6" ht="13.5" customHeight="1">
      <c r="A9" s="252" t="s">
        <v>695</v>
      </c>
      <c r="B9" s="178" t="s">
        <v>531</v>
      </c>
      <c r="C9" s="151">
        <v>363</v>
      </c>
      <c r="D9" s="174">
        <f t="shared" si="0"/>
        <v>955</v>
      </c>
      <c r="E9" s="151">
        <v>473</v>
      </c>
      <c r="F9" s="226">
        <v>482</v>
      </c>
    </row>
    <row r="10" spans="1:6" ht="13.5" customHeight="1">
      <c r="A10" s="252" t="s">
        <v>695</v>
      </c>
      <c r="B10" s="178" t="s">
        <v>532</v>
      </c>
      <c r="C10" s="151">
        <v>868</v>
      </c>
      <c r="D10" s="174">
        <f t="shared" si="0"/>
        <v>1766</v>
      </c>
      <c r="E10" s="151">
        <v>917</v>
      </c>
      <c r="F10" s="226">
        <v>849</v>
      </c>
    </row>
    <row r="11" spans="1:6" ht="13.5" customHeight="1">
      <c r="A11" s="252" t="s">
        <v>695</v>
      </c>
      <c r="B11" s="178" t="s">
        <v>533</v>
      </c>
      <c r="C11" s="151">
        <v>683</v>
      </c>
      <c r="D11" s="174">
        <f t="shared" si="0"/>
        <v>1637</v>
      </c>
      <c r="E11" s="151">
        <v>846</v>
      </c>
      <c r="F11" s="226">
        <v>791</v>
      </c>
    </row>
    <row r="12" spans="1:6" ht="13.5" customHeight="1">
      <c r="A12" s="252" t="s">
        <v>695</v>
      </c>
      <c r="B12" s="178" t="s">
        <v>535</v>
      </c>
      <c r="C12" s="151">
        <v>229</v>
      </c>
      <c r="D12" s="174">
        <f t="shared" si="0"/>
        <v>689</v>
      </c>
      <c r="E12" s="151">
        <v>342</v>
      </c>
      <c r="F12" s="226">
        <v>347</v>
      </c>
    </row>
    <row r="13" spans="1:6" ht="13.5" customHeight="1">
      <c r="A13" s="252" t="s">
        <v>695</v>
      </c>
      <c r="B13" s="178" t="s">
        <v>536</v>
      </c>
      <c r="C13" s="151">
        <v>61</v>
      </c>
      <c r="D13" s="174">
        <f t="shared" si="0"/>
        <v>138</v>
      </c>
      <c r="E13" s="151">
        <v>71</v>
      </c>
      <c r="F13" s="226">
        <v>67</v>
      </c>
    </row>
    <row r="14" spans="1:6" ht="13.5" customHeight="1">
      <c r="A14" s="252" t="s">
        <v>695</v>
      </c>
      <c r="B14" s="178" t="s">
        <v>542</v>
      </c>
      <c r="C14" s="151">
        <v>552</v>
      </c>
      <c r="D14" s="174">
        <f t="shared" si="0"/>
        <v>1352</v>
      </c>
      <c r="E14" s="151">
        <v>702</v>
      </c>
      <c r="F14" s="226">
        <v>650</v>
      </c>
    </row>
    <row r="15" spans="1:6" ht="13.5" customHeight="1">
      <c r="A15" s="252" t="s">
        <v>695</v>
      </c>
      <c r="B15" s="178" t="s">
        <v>543</v>
      </c>
      <c r="C15" s="151">
        <v>454</v>
      </c>
      <c r="D15" s="174">
        <f t="shared" si="0"/>
        <v>1050</v>
      </c>
      <c r="E15" s="151">
        <v>552</v>
      </c>
      <c r="F15" s="226">
        <v>498</v>
      </c>
    </row>
    <row r="16" spans="1:6" ht="13.5" customHeight="1">
      <c r="A16" s="252" t="s">
        <v>695</v>
      </c>
      <c r="B16" s="178" t="s">
        <v>696</v>
      </c>
      <c r="C16" s="151">
        <v>838</v>
      </c>
      <c r="D16" s="174">
        <f t="shared" si="0"/>
        <v>1970</v>
      </c>
      <c r="E16" s="151">
        <v>1015</v>
      </c>
      <c r="F16" s="226">
        <v>955</v>
      </c>
    </row>
    <row r="17" spans="1:6" ht="13.5" customHeight="1">
      <c r="A17" s="252" t="s">
        <v>695</v>
      </c>
      <c r="B17" s="178" t="s">
        <v>697</v>
      </c>
      <c r="C17" s="151">
        <v>454</v>
      </c>
      <c r="D17" s="174">
        <f t="shared" si="0"/>
        <v>1113</v>
      </c>
      <c r="E17" s="151">
        <v>549</v>
      </c>
      <c r="F17" s="226">
        <v>564</v>
      </c>
    </row>
    <row r="18" spans="1:6" ht="13.5" customHeight="1">
      <c r="A18" s="254" t="s">
        <v>698</v>
      </c>
      <c r="B18" s="201"/>
      <c r="C18" s="151">
        <v>5725</v>
      </c>
      <c r="D18" s="174">
        <f t="shared" si="0"/>
        <v>13276</v>
      </c>
      <c r="E18" s="151">
        <v>6770</v>
      </c>
      <c r="F18" s="226">
        <v>6506</v>
      </c>
    </row>
    <row r="19" spans="1:6" ht="13.5" customHeight="1">
      <c r="A19" s="252" t="s">
        <v>699</v>
      </c>
      <c r="B19" s="178" t="s">
        <v>531</v>
      </c>
      <c r="C19" s="151">
        <v>273</v>
      </c>
      <c r="D19" s="174">
        <f t="shared" si="0"/>
        <v>598</v>
      </c>
      <c r="E19" s="151">
        <v>314</v>
      </c>
      <c r="F19" s="226">
        <v>284</v>
      </c>
    </row>
    <row r="20" spans="1:6" ht="13.5" customHeight="1">
      <c r="A20" s="252" t="s">
        <v>699</v>
      </c>
      <c r="B20" s="178" t="s">
        <v>532</v>
      </c>
      <c r="C20" s="151">
        <v>1030</v>
      </c>
      <c r="D20" s="174">
        <f t="shared" si="0"/>
        <v>2035</v>
      </c>
      <c r="E20" s="151">
        <v>1085</v>
      </c>
      <c r="F20" s="226">
        <v>950</v>
      </c>
    </row>
    <row r="21" spans="1:6" ht="13.5" customHeight="1">
      <c r="A21" s="252" t="s">
        <v>699</v>
      </c>
      <c r="B21" s="178" t="s">
        <v>533</v>
      </c>
      <c r="C21" s="151">
        <v>793</v>
      </c>
      <c r="D21" s="174">
        <f t="shared" si="0"/>
        <v>1617</v>
      </c>
      <c r="E21" s="151">
        <v>818</v>
      </c>
      <c r="F21" s="226">
        <v>799</v>
      </c>
    </row>
    <row r="22" spans="1:6" ht="13.5" customHeight="1">
      <c r="A22" s="252" t="s">
        <v>700</v>
      </c>
      <c r="B22" s="178" t="s">
        <v>531</v>
      </c>
      <c r="C22" s="151">
        <v>339</v>
      </c>
      <c r="D22" s="174">
        <f t="shared" si="0"/>
        <v>809</v>
      </c>
      <c r="E22" s="151">
        <v>381</v>
      </c>
      <c r="F22" s="226">
        <v>428</v>
      </c>
    </row>
    <row r="23" spans="1:6" ht="13.5" customHeight="1">
      <c r="A23" s="252" t="s">
        <v>700</v>
      </c>
      <c r="B23" s="178" t="s">
        <v>532</v>
      </c>
      <c r="C23" s="151">
        <v>380</v>
      </c>
      <c r="D23" s="174">
        <f t="shared" si="0"/>
        <v>920</v>
      </c>
      <c r="E23" s="151">
        <v>464</v>
      </c>
      <c r="F23" s="226">
        <v>456</v>
      </c>
    </row>
    <row r="24" spans="1:6" ht="13.5" customHeight="1">
      <c r="A24" s="252" t="s">
        <v>700</v>
      </c>
      <c r="B24" s="178" t="s">
        <v>533</v>
      </c>
      <c r="C24" s="151">
        <v>225</v>
      </c>
      <c r="D24" s="174">
        <f t="shared" si="0"/>
        <v>571</v>
      </c>
      <c r="E24" s="151">
        <v>295</v>
      </c>
      <c r="F24" s="226">
        <v>276</v>
      </c>
    </row>
    <row r="25" spans="1:6" ht="13.5" customHeight="1">
      <c r="A25" s="252" t="s">
        <v>700</v>
      </c>
      <c r="B25" s="178" t="s">
        <v>535</v>
      </c>
      <c r="C25" s="151">
        <v>43</v>
      </c>
      <c r="D25" s="174">
        <f t="shared" si="0"/>
        <v>105</v>
      </c>
      <c r="E25" s="151">
        <v>50</v>
      </c>
      <c r="F25" s="226">
        <v>55</v>
      </c>
    </row>
    <row r="26" spans="1:6" ht="13.5" customHeight="1">
      <c r="A26" s="252" t="s">
        <v>700</v>
      </c>
      <c r="B26" s="178" t="s">
        <v>536</v>
      </c>
      <c r="C26" s="151">
        <v>15</v>
      </c>
      <c r="D26" s="174">
        <f t="shared" si="0"/>
        <v>22</v>
      </c>
      <c r="E26" s="151">
        <v>6</v>
      </c>
      <c r="F26" s="226">
        <v>16</v>
      </c>
    </row>
    <row r="27" spans="1:6" ht="13.5" customHeight="1">
      <c r="A27" s="252" t="s">
        <v>700</v>
      </c>
      <c r="B27" s="178" t="s">
        <v>542</v>
      </c>
      <c r="C27" s="151">
        <v>148</v>
      </c>
      <c r="D27" s="174">
        <f t="shared" si="0"/>
        <v>307</v>
      </c>
      <c r="E27" s="151">
        <v>166</v>
      </c>
      <c r="F27" s="226">
        <v>141</v>
      </c>
    </row>
    <row r="28" spans="1:6" ht="13.5" customHeight="1">
      <c r="A28" s="255" t="s">
        <v>701</v>
      </c>
      <c r="B28" s="256"/>
      <c r="C28" s="151">
        <v>32</v>
      </c>
      <c r="D28" s="174">
        <f t="shared" si="0"/>
        <v>56</v>
      </c>
      <c r="E28" s="151">
        <v>36</v>
      </c>
      <c r="F28" s="226">
        <v>20</v>
      </c>
    </row>
    <row r="29" spans="1:6" ht="13.5" customHeight="1">
      <c r="A29" s="257" t="s">
        <v>702</v>
      </c>
      <c r="B29" s="258"/>
      <c r="C29" s="151">
        <v>11435</v>
      </c>
      <c r="D29" s="174">
        <f t="shared" si="0"/>
        <v>28467</v>
      </c>
      <c r="E29" s="151">
        <v>14580</v>
      </c>
      <c r="F29" s="226">
        <v>13887</v>
      </c>
    </row>
    <row r="30" spans="1:6" ht="13.5" customHeight="1">
      <c r="A30" s="259" t="s">
        <v>722</v>
      </c>
      <c r="B30" s="178" t="s">
        <v>723</v>
      </c>
      <c r="C30" s="151">
        <v>0</v>
      </c>
      <c r="D30" s="174">
        <f t="shared" si="0"/>
        <v>0</v>
      </c>
      <c r="E30" s="151">
        <v>0</v>
      </c>
      <c r="F30" s="226">
        <v>0</v>
      </c>
    </row>
    <row r="31" spans="1:6" ht="13.5" customHeight="1">
      <c r="A31" s="252" t="s">
        <v>702</v>
      </c>
      <c r="B31" s="178" t="s">
        <v>532</v>
      </c>
      <c r="C31" s="151">
        <v>1363</v>
      </c>
      <c r="D31" s="174">
        <f t="shared" si="0"/>
        <v>3594</v>
      </c>
      <c r="E31" s="151">
        <v>1809</v>
      </c>
      <c r="F31" s="226">
        <v>1785</v>
      </c>
    </row>
    <row r="32" spans="1:6" ht="13.5" customHeight="1">
      <c r="A32" s="255" t="s">
        <v>703</v>
      </c>
      <c r="B32" s="256"/>
      <c r="C32" s="151">
        <v>2412</v>
      </c>
      <c r="D32" s="174">
        <f t="shared" si="0"/>
        <v>5227</v>
      </c>
      <c r="E32" s="151">
        <v>2540</v>
      </c>
      <c r="F32" s="226">
        <v>2687</v>
      </c>
    </row>
    <row r="33" spans="1:6" ht="13.5" customHeight="1">
      <c r="A33" s="252" t="s">
        <v>704</v>
      </c>
      <c r="B33" s="178" t="s">
        <v>531</v>
      </c>
      <c r="C33" s="151">
        <v>512</v>
      </c>
      <c r="D33" s="174">
        <f t="shared" si="0"/>
        <v>1284</v>
      </c>
      <c r="E33" s="151">
        <v>659</v>
      </c>
      <c r="F33" s="226">
        <v>625</v>
      </c>
    </row>
    <row r="34" spans="1:6" ht="13.5" customHeight="1">
      <c r="A34" s="252" t="s">
        <v>704</v>
      </c>
      <c r="B34" s="178" t="s">
        <v>532</v>
      </c>
      <c r="C34" s="151">
        <v>649</v>
      </c>
      <c r="D34" s="174">
        <f t="shared" si="0"/>
        <v>1527</v>
      </c>
      <c r="E34" s="151">
        <v>764</v>
      </c>
      <c r="F34" s="226">
        <v>763</v>
      </c>
    </row>
    <row r="35" spans="1:6" ht="13.5" customHeight="1">
      <c r="A35" s="252" t="s">
        <v>704</v>
      </c>
      <c r="B35" s="178" t="s">
        <v>533</v>
      </c>
      <c r="C35" s="151">
        <v>141</v>
      </c>
      <c r="D35" s="174">
        <f t="shared" si="0"/>
        <v>375</v>
      </c>
      <c r="E35" s="151">
        <v>197</v>
      </c>
      <c r="F35" s="226">
        <v>178</v>
      </c>
    </row>
    <row r="36" spans="1:6" ht="13.5" customHeight="1">
      <c r="A36" s="252" t="s">
        <v>705</v>
      </c>
      <c r="B36" s="178" t="s">
        <v>531</v>
      </c>
      <c r="C36" s="151">
        <v>484</v>
      </c>
      <c r="D36" s="174">
        <f t="shared" si="0"/>
        <v>1177</v>
      </c>
      <c r="E36" s="151">
        <v>584</v>
      </c>
      <c r="F36" s="226">
        <v>593</v>
      </c>
    </row>
    <row r="37" spans="1:6" ht="13.5" customHeight="1">
      <c r="A37" s="252" t="s">
        <v>705</v>
      </c>
      <c r="B37" s="178" t="s">
        <v>532</v>
      </c>
      <c r="C37" s="151">
        <v>306</v>
      </c>
      <c r="D37" s="174">
        <f t="shared" si="0"/>
        <v>848</v>
      </c>
      <c r="E37" s="151">
        <v>435</v>
      </c>
      <c r="F37" s="226">
        <v>413</v>
      </c>
    </row>
    <row r="38" spans="1:6" ht="13.5" customHeight="1">
      <c r="A38" s="252" t="s">
        <v>705</v>
      </c>
      <c r="B38" s="178" t="s">
        <v>533</v>
      </c>
      <c r="C38" s="151">
        <v>379</v>
      </c>
      <c r="D38" s="174">
        <f t="shared" si="0"/>
        <v>974</v>
      </c>
      <c r="E38" s="151">
        <v>486</v>
      </c>
      <c r="F38" s="226">
        <v>488</v>
      </c>
    </row>
    <row r="39" spans="1:6" ht="13.5" customHeight="1">
      <c r="A39" s="252" t="s">
        <v>705</v>
      </c>
      <c r="B39" s="178" t="s">
        <v>535</v>
      </c>
      <c r="C39" s="151">
        <v>371</v>
      </c>
      <c r="D39" s="174">
        <f t="shared" si="0"/>
        <v>933</v>
      </c>
      <c r="E39" s="151">
        <v>496</v>
      </c>
      <c r="F39" s="226">
        <v>437</v>
      </c>
    </row>
    <row r="40" spans="1:6" ht="13.5" customHeight="1">
      <c r="A40" s="252" t="s">
        <v>706</v>
      </c>
      <c r="B40" s="178" t="s">
        <v>531</v>
      </c>
      <c r="C40" s="151">
        <v>240</v>
      </c>
      <c r="D40" s="174">
        <f t="shared" si="0"/>
        <v>499</v>
      </c>
      <c r="E40" s="151">
        <v>265</v>
      </c>
      <c r="F40" s="226">
        <v>234</v>
      </c>
    </row>
    <row r="41" spans="1:6" ht="13.5" customHeight="1">
      <c r="A41" s="252" t="s">
        <v>706</v>
      </c>
      <c r="B41" s="178" t="s">
        <v>532</v>
      </c>
      <c r="C41" s="151">
        <v>1058</v>
      </c>
      <c r="D41" s="174">
        <f t="shared" si="0"/>
        <v>1942</v>
      </c>
      <c r="E41" s="151">
        <v>993</v>
      </c>
      <c r="F41" s="226">
        <v>949</v>
      </c>
    </row>
    <row r="42" spans="1:6" ht="13.5" customHeight="1">
      <c r="A42" s="252" t="s">
        <v>706</v>
      </c>
      <c r="B42" s="178" t="s">
        <v>533</v>
      </c>
      <c r="C42" s="151">
        <v>675</v>
      </c>
      <c r="D42" s="174">
        <f t="shared" si="0"/>
        <v>1512</v>
      </c>
      <c r="E42" s="151">
        <v>755</v>
      </c>
      <c r="F42" s="226">
        <v>757</v>
      </c>
    </row>
    <row r="43" spans="1:6" ht="13.5" customHeight="1">
      <c r="A43" s="252" t="s">
        <v>706</v>
      </c>
      <c r="B43" s="178" t="s">
        <v>535</v>
      </c>
      <c r="C43" s="151">
        <v>865</v>
      </c>
      <c r="D43" s="174">
        <f t="shared" si="0"/>
        <v>1975</v>
      </c>
      <c r="E43" s="151">
        <v>980</v>
      </c>
      <c r="F43" s="226">
        <v>995</v>
      </c>
    </row>
    <row r="44" spans="1:6" ht="13.5" customHeight="1">
      <c r="A44" s="252" t="s">
        <v>706</v>
      </c>
      <c r="B44" s="178" t="s">
        <v>536</v>
      </c>
      <c r="C44" s="151">
        <v>1062</v>
      </c>
      <c r="D44" s="174">
        <f t="shared" si="0"/>
        <v>2289</v>
      </c>
      <c r="E44" s="151">
        <v>1133</v>
      </c>
      <c r="F44" s="226">
        <v>1156</v>
      </c>
    </row>
    <row r="45" spans="1:6" ht="13.5" customHeight="1">
      <c r="A45" s="252" t="s">
        <v>706</v>
      </c>
      <c r="B45" s="178" t="s">
        <v>542</v>
      </c>
      <c r="C45" s="151">
        <v>607</v>
      </c>
      <c r="D45" s="174">
        <f t="shared" si="0"/>
        <v>1337</v>
      </c>
      <c r="E45" s="151">
        <v>693</v>
      </c>
      <c r="F45" s="226">
        <v>644</v>
      </c>
    </row>
    <row r="46" spans="1:6" ht="13.5" customHeight="1">
      <c r="A46" s="252" t="s">
        <v>706</v>
      </c>
      <c r="B46" s="178" t="s">
        <v>543</v>
      </c>
      <c r="C46" s="151">
        <v>656</v>
      </c>
      <c r="D46" s="174">
        <f t="shared" si="0"/>
        <v>1391</v>
      </c>
      <c r="E46" s="151">
        <v>719</v>
      </c>
      <c r="F46" s="226">
        <v>672</v>
      </c>
    </row>
    <row r="47" spans="1:6" ht="13.5" customHeight="1">
      <c r="A47" s="252" t="s">
        <v>707</v>
      </c>
      <c r="B47" s="178" t="s">
        <v>531</v>
      </c>
      <c r="C47" s="151">
        <v>1278</v>
      </c>
      <c r="D47" s="174">
        <f t="shared" si="0"/>
        <v>2901</v>
      </c>
      <c r="E47" s="151">
        <v>1414</v>
      </c>
      <c r="F47" s="226">
        <v>1487</v>
      </c>
    </row>
    <row r="48" spans="1:6" ht="13.5" customHeight="1">
      <c r="A48" s="252" t="s">
        <v>707</v>
      </c>
      <c r="B48" s="178" t="s">
        <v>532</v>
      </c>
      <c r="C48" s="151">
        <v>1327</v>
      </c>
      <c r="D48" s="174">
        <f t="shared" si="0"/>
        <v>2808</v>
      </c>
      <c r="E48" s="151">
        <v>1433</v>
      </c>
      <c r="F48" s="226">
        <v>1375</v>
      </c>
    </row>
    <row r="49" spans="1:6" ht="13.5" customHeight="1">
      <c r="A49" s="252" t="s">
        <v>707</v>
      </c>
      <c r="B49" s="178" t="s">
        <v>533</v>
      </c>
      <c r="C49" s="151">
        <v>1180</v>
      </c>
      <c r="D49" s="174">
        <f t="shared" si="0"/>
        <v>2301</v>
      </c>
      <c r="E49" s="151">
        <v>1149</v>
      </c>
      <c r="F49" s="226">
        <v>1152</v>
      </c>
    </row>
    <row r="50" spans="1:6" ht="13.5" customHeight="1">
      <c r="A50" s="252" t="s">
        <v>707</v>
      </c>
      <c r="B50" s="178" t="s">
        <v>535</v>
      </c>
      <c r="C50" s="151">
        <v>1314</v>
      </c>
      <c r="D50" s="174">
        <f t="shared" si="0"/>
        <v>2704</v>
      </c>
      <c r="E50" s="151">
        <v>1314</v>
      </c>
      <c r="F50" s="226">
        <v>1390</v>
      </c>
    </row>
    <row r="51" spans="1:6" ht="13.5" customHeight="1">
      <c r="A51" s="252" t="s">
        <v>707</v>
      </c>
      <c r="B51" s="178" t="s">
        <v>536</v>
      </c>
      <c r="C51" s="151">
        <v>1480</v>
      </c>
      <c r="D51" s="174">
        <f t="shared" si="0"/>
        <v>3013</v>
      </c>
      <c r="E51" s="151">
        <v>1540</v>
      </c>
      <c r="F51" s="226">
        <v>1473</v>
      </c>
    </row>
    <row r="52" spans="1:6" ht="13.5" customHeight="1">
      <c r="A52" s="252" t="s">
        <v>707</v>
      </c>
      <c r="B52" s="178" t="s">
        <v>542</v>
      </c>
      <c r="C52" s="151">
        <v>891</v>
      </c>
      <c r="D52" s="174">
        <f t="shared" si="0"/>
        <v>1867</v>
      </c>
      <c r="E52" s="151">
        <v>920</v>
      </c>
      <c r="F52" s="226">
        <v>947</v>
      </c>
    </row>
    <row r="53" spans="1:6" ht="13.5" customHeight="1">
      <c r="A53" s="252" t="s">
        <v>708</v>
      </c>
      <c r="B53" s="178" t="s">
        <v>531</v>
      </c>
      <c r="C53" s="151">
        <v>974</v>
      </c>
      <c r="D53" s="174">
        <f aca="true" t="shared" si="1" ref="D53:D98">E53+F53</f>
        <v>2572</v>
      </c>
      <c r="E53" s="151">
        <v>1304</v>
      </c>
      <c r="F53" s="226">
        <v>1268</v>
      </c>
    </row>
    <row r="54" spans="1:6" ht="13.5" customHeight="1">
      <c r="A54" s="252" t="s">
        <v>708</v>
      </c>
      <c r="B54" s="178" t="s">
        <v>532</v>
      </c>
      <c r="C54" s="151">
        <v>307</v>
      </c>
      <c r="D54" s="174">
        <f t="shared" si="1"/>
        <v>810</v>
      </c>
      <c r="E54" s="151">
        <v>403</v>
      </c>
      <c r="F54" s="226">
        <v>407</v>
      </c>
    </row>
    <row r="55" spans="1:6" ht="13.5" customHeight="1">
      <c r="A55" s="252" t="s">
        <v>708</v>
      </c>
      <c r="B55" s="178" t="s">
        <v>533</v>
      </c>
      <c r="C55" s="151">
        <v>597</v>
      </c>
      <c r="D55" s="174">
        <f t="shared" si="1"/>
        <v>1610</v>
      </c>
      <c r="E55" s="151">
        <v>798</v>
      </c>
      <c r="F55" s="226">
        <v>812</v>
      </c>
    </row>
    <row r="56" spans="1:6" ht="13.5" customHeight="1">
      <c r="A56" s="252" t="s">
        <v>708</v>
      </c>
      <c r="B56" s="178" t="s">
        <v>535</v>
      </c>
      <c r="C56" s="151">
        <v>530</v>
      </c>
      <c r="D56" s="174">
        <f t="shared" si="1"/>
        <v>1301</v>
      </c>
      <c r="E56" s="151">
        <v>632</v>
      </c>
      <c r="F56" s="226">
        <v>669</v>
      </c>
    </row>
    <row r="57" spans="1:6" ht="13.5" customHeight="1">
      <c r="A57" s="252" t="s">
        <v>708</v>
      </c>
      <c r="B57" s="178" t="s">
        <v>536</v>
      </c>
      <c r="C57" s="151">
        <v>654</v>
      </c>
      <c r="D57" s="174">
        <f t="shared" si="1"/>
        <v>1734</v>
      </c>
      <c r="E57" s="151">
        <v>817</v>
      </c>
      <c r="F57" s="226">
        <v>917</v>
      </c>
    </row>
    <row r="58" spans="1:6" ht="13.5" customHeight="1">
      <c r="A58" s="252" t="s">
        <v>708</v>
      </c>
      <c r="B58" s="178" t="s">
        <v>542</v>
      </c>
      <c r="C58" s="151">
        <v>430</v>
      </c>
      <c r="D58" s="174">
        <f t="shared" si="1"/>
        <v>1151</v>
      </c>
      <c r="E58" s="151">
        <v>562</v>
      </c>
      <c r="F58" s="226">
        <v>589</v>
      </c>
    </row>
    <row r="59" spans="1:6" ht="13.5" customHeight="1">
      <c r="A59" s="252" t="s">
        <v>708</v>
      </c>
      <c r="B59" s="178" t="s">
        <v>543</v>
      </c>
      <c r="C59" s="151">
        <v>356</v>
      </c>
      <c r="D59" s="174">
        <f t="shared" si="1"/>
        <v>958</v>
      </c>
      <c r="E59" s="151">
        <v>464</v>
      </c>
      <c r="F59" s="226">
        <v>494</v>
      </c>
    </row>
    <row r="60" spans="1:6" ht="13.5" customHeight="1">
      <c r="A60" s="252" t="s">
        <v>708</v>
      </c>
      <c r="B60" s="178" t="s">
        <v>696</v>
      </c>
      <c r="C60" s="151">
        <v>607</v>
      </c>
      <c r="D60" s="174">
        <f t="shared" si="1"/>
        <v>1667</v>
      </c>
      <c r="E60" s="151">
        <v>821</v>
      </c>
      <c r="F60" s="226">
        <v>846</v>
      </c>
    </row>
    <row r="61" spans="1:6" ht="13.5" customHeight="1">
      <c r="A61" s="252" t="s">
        <v>709</v>
      </c>
      <c r="B61" s="178" t="s">
        <v>531</v>
      </c>
      <c r="C61" s="151">
        <v>1597</v>
      </c>
      <c r="D61" s="174">
        <f t="shared" si="1"/>
        <v>3592</v>
      </c>
      <c r="E61" s="151">
        <v>1810</v>
      </c>
      <c r="F61" s="226">
        <v>1782</v>
      </c>
    </row>
    <row r="62" spans="1:6" ht="13.5" customHeight="1">
      <c r="A62" s="252" t="s">
        <v>709</v>
      </c>
      <c r="B62" s="178" t="s">
        <v>532</v>
      </c>
      <c r="C62" s="151">
        <v>1245</v>
      </c>
      <c r="D62" s="174">
        <f t="shared" si="1"/>
        <v>2533</v>
      </c>
      <c r="E62" s="151">
        <v>1330</v>
      </c>
      <c r="F62" s="226">
        <v>1203</v>
      </c>
    </row>
    <row r="63" spans="1:6" ht="13.5" customHeight="1">
      <c r="A63" s="252" t="s">
        <v>710</v>
      </c>
      <c r="B63" s="178" t="s">
        <v>531</v>
      </c>
      <c r="C63" s="151">
        <v>1008</v>
      </c>
      <c r="D63" s="174">
        <f t="shared" si="1"/>
        <v>1734</v>
      </c>
      <c r="E63" s="151">
        <v>927</v>
      </c>
      <c r="F63" s="226">
        <v>807</v>
      </c>
    </row>
    <row r="64" spans="1:6" ht="13.5" customHeight="1">
      <c r="A64" s="252" t="s">
        <v>710</v>
      </c>
      <c r="B64" s="178" t="s">
        <v>532</v>
      </c>
      <c r="C64" s="151">
        <v>1288</v>
      </c>
      <c r="D64" s="174">
        <f t="shared" si="1"/>
        <v>2975</v>
      </c>
      <c r="E64" s="151">
        <v>1467</v>
      </c>
      <c r="F64" s="226">
        <v>1508</v>
      </c>
    </row>
    <row r="65" spans="1:6" ht="13.5" customHeight="1">
      <c r="A65" s="252" t="s">
        <v>710</v>
      </c>
      <c r="B65" s="178" t="s">
        <v>533</v>
      </c>
      <c r="C65" s="151">
        <v>1008</v>
      </c>
      <c r="D65" s="174">
        <f t="shared" si="1"/>
        <v>2367</v>
      </c>
      <c r="E65" s="151">
        <v>1143</v>
      </c>
      <c r="F65" s="226">
        <v>1224</v>
      </c>
    </row>
    <row r="66" spans="1:6" ht="13.5" customHeight="1">
      <c r="A66" s="252" t="s">
        <v>710</v>
      </c>
      <c r="B66" s="178" t="s">
        <v>535</v>
      </c>
      <c r="C66" s="151">
        <v>1013</v>
      </c>
      <c r="D66" s="174">
        <f t="shared" si="1"/>
        <v>2140</v>
      </c>
      <c r="E66" s="151">
        <v>1111</v>
      </c>
      <c r="F66" s="226">
        <v>1029</v>
      </c>
    </row>
    <row r="67" spans="1:6" ht="13.5" customHeight="1">
      <c r="A67" s="252" t="s">
        <v>710</v>
      </c>
      <c r="B67" s="178" t="s">
        <v>536</v>
      </c>
      <c r="C67" s="151">
        <v>576</v>
      </c>
      <c r="D67" s="174">
        <f t="shared" si="1"/>
        <v>1291</v>
      </c>
      <c r="E67" s="151">
        <v>703</v>
      </c>
      <c r="F67" s="226">
        <v>588</v>
      </c>
    </row>
    <row r="68" spans="1:6" ht="13.5" customHeight="1">
      <c r="A68" s="252" t="s">
        <v>710</v>
      </c>
      <c r="B68" s="178" t="s">
        <v>542</v>
      </c>
      <c r="C68" s="151">
        <v>811</v>
      </c>
      <c r="D68" s="174">
        <f t="shared" si="1"/>
        <v>2112</v>
      </c>
      <c r="E68" s="151">
        <v>1052</v>
      </c>
      <c r="F68" s="226">
        <v>1060</v>
      </c>
    </row>
    <row r="69" spans="1:6" ht="13.5" customHeight="1">
      <c r="A69" s="252" t="s">
        <v>710</v>
      </c>
      <c r="B69" s="178" t="s">
        <v>543</v>
      </c>
      <c r="C69" s="151">
        <v>715</v>
      </c>
      <c r="D69" s="174">
        <f t="shared" si="1"/>
        <v>1857</v>
      </c>
      <c r="E69" s="151">
        <v>921</v>
      </c>
      <c r="F69" s="226">
        <v>936</v>
      </c>
    </row>
    <row r="70" spans="1:6" ht="13.5" customHeight="1">
      <c r="A70" s="252" t="s">
        <v>710</v>
      </c>
      <c r="B70" s="178" t="s">
        <v>696</v>
      </c>
      <c r="C70" s="151">
        <v>300</v>
      </c>
      <c r="D70" s="174">
        <f t="shared" si="1"/>
        <v>684</v>
      </c>
      <c r="E70" s="151">
        <v>321</v>
      </c>
      <c r="F70" s="226">
        <v>363</v>
      </c>
    </row>
    <row r="71" spans="1:6" ht="13.5" customHeight="1">
      <c r="A71" s="255" t="s">
        <v>711</v>
      </c>
      <c r="B71" s="256"/>
      <c r="C71" s="151">
        <v>2807</v>
      </c>
      <c r="D71" s="174">
        <f t="shared" si="1"/>
        <v>6926</v>
      </c>
      <c r="E71" s="151">
        <v>3551</v>
      </c>
      <c r="F71" s="226">
        <v>3375</v>
      </c>
    </row>
    <row r="72" spans="1:6" ht="13.5" customHeight="1">
      <c r="A72" s="252" t="s">
        <v>712</v>
      </c>
      <c r="B72" s="178" t="s">
        <v>531</v>
      </c>
      <c r="C72" s="151">
        <v>450</v>
      </c>
      <c r="D72" s="174">
        <f t="shared" si="1"/>
        <v>1091</v>
      </c>
      <c r="E72" s="151">
        <v>553</v>
      </c>
      <c r="F72" s="226">
        <v>538</v>
      </c>
    </row>
    <row r="73" spans="1:6" ht="13.5" customHeight="1">
      <c r="A73" s="252" t="s">
        <v>712</v>
      </c>
      <c r="B73" s="178" t="s">
        <v>532</v>
      </c>
      <c r="C73" s="151">
        <v>432</v>
      </c>
      <c r="D73" s="174">
        <f t="shared" si="1"/>
        <v>959</v>
      </c>
      <c r="E73" s="151">
        <v>474</v>
      </c>
      <c r="F73" s="226">
        <v>485</v>
      </c>
    </row>
    <row r="74" spans="1:6" ht="13.5" customHeight="1">
      <c r="A74" s="252" t="s">
        <v>712</v>
      </c>
      <c r="B74" s="178" t="s">
        <v>533</v>
      </c>
      <c r="C74" s="151">
        <v>206</v>
      </c>
      <c r="D74" s="174">
        <f t="shared" si="1"/>
        <v>381</v>
      </c>
      <c r="E74" s="151">
        <v>208</v>
      </c>
      <c r="F74" s="226">
        <v>173</v>
      </c>
    </row>
    <row r="75" spans="1:6" ht="13.5" customHeight="1">
      <c r="A75" s="252" t="s">
        <v>712</v>
      </c>
      <c r="B75" s="178" t="s">
        <v>535</v>
      </c>
      <c r="C75" s="151">
        <v>546</v>
      </c>
      <c r="D75" s="174">
        <f t="shared" si="1"/>
        <v>1237</v>
      </c>
      <c r="E75" s="151">
        <v>641</v>
      </c>
      <c r="F75" s="226">
        <v>596</v>
      </c>
    </row>
    <row r="76" spans="1:6" ht="13.5" customHeight="1">
      <c r="A76" s="252" t="s">
        <v>713</v>
      </c>
      <c r="B76" s="178" t="s">
        <v>531</v>
      </c>
      <c r="C76" s="151">
        <v>298</v>
      </c>
      <c r="D76" s="174">
        <f t="shared" si="1"/>
        <v>572</v>
      </c>
      <c r="E76" s="151">
        <v>309</v>
      </c>
      <c r="F76" s="226">
        <v>263</v>
      </c>
    </row>
    <row r="77" spans="1:6" ht="13.5" customHeight="1">
      <c r="A77" s="252" t="s">
        <v>713</v>
      </c>
      <c r="B77" s="178" t="s">
        <v>532</v>
      </c>
      <c r="C77" s="151">
        <v>602</v>
      </c>
      <c r="D77" s="174">
        <f t="shared" si="1"/>
        <v>1324</v>
      </c>
      <c r="E77" s="151">
        <v>701</v>
      </c>
      <c r="F77" s="226">
        <v>623</v>
      </c>
    </row>
    <row r="78" spans="1:6" ht="13.5" customHeight="1">
      <c r="A78" s="252" t="s">
        <v>713</v>
      </c>
      <c r="B78" s="178" t="s">
        <v>533</v>
      </c>
      <c r="C78" s="151">
        <v>79</v>
      </c>
      <c r="D78" s="174">
        <f t="shared" si="1"/>
        <v>142</v>
      </c>
      <c r="E78" s="151">
        <v>73</v>
      </c>
      <c r="F78" s="226">
        <v>69</v>
      </c>
    </row>
    <row r="79" spans="1:6" ht="13.5" customHeight="1">
      <c r="A79" s="252" t="s">
        <v>713</v>
      </c>
      <c r="B79" s="178" t="s">
        <v>535</v>
      </c>
      <c r="C79" s="151">
        <v>457</v>
      </c>
      <c r="D79" s="174">
        <f t="shared" si="1"/>
        <v>1178</v>
      </c>
      <c r="E79" s="151">
        <v>619</v>
      </c>
      <c r="F79" s="226">
        <v>559</v>
      </c>
    </row>
    <row r="80" spans="1:6" ht="13.5" customHeight="1">
      <c r="A80" s="252" t="s">
        <v>713</v>
      </c>
      <c r="B80" s="178" t="s">
        <v>536</v>
      </c>
      <c r="C80" s="151">
        <v>17</v>
      </c>
      <c r="D80" s="174">
        <f t="shared" si="1"/>
        <v>38</v>
      </c>
      <c r="E80" s="151">
        <v>23</v>
      </c>
      <c r="F80" s="226">
        <v>15</v>
      </c>
    </row>
    <row r="81" spans="1:6" ht="13.5" customHeight="1">
      <c r="A81" s="252" t="s">
        <v>713</v>
      </c>
      <c r="B81" s="178" t="s">
        <v>542</v>
      </c>
      <c r="C81" s="151">
        <v>250</v>
      </c>
      <c r="D81" s="174">
        <f t="shared" si="1"/>
        <v>633</v>
      </c>
      <c r="E81" s="151">
        <v>320</v>
      </c>
      <c r="F81" s="226">
        <v>313</v>
      </c>
    </row>
    <row r="82" spans="1:6" ht="13.5" customHeight="1">
      <c r="A82" s="252" t="s">
        <v>713</v>
      </c>
      <c r="B82" s="178" t="s">
        <v>543</v>
      </c>
      <c r="C82" s="151">
        <v>179</v>
      </c>
      <c r="D82" s="174">
        <f t="shared" si="1"/>
        <v>436</v>
      </c>
      <c r="E82" s="151">
        <v>230</v>
      </c>
      <c r="F82" s="226">
        <v>206</v>
      </c>
    </row>
    <row r="83" spans="1:6" ht="13.5" customHeight="1">
      <c r="A83" s="252" t="s">
        <v>713</v>
      </c>
      <c r="B83" s="178" t="s">
        <v>696</v>
      </c>
      <c r="C83" s="151">
        <v>293</v>
      </c>
      <c r="D83" s="174">
        <f t="shared" si="1"/>
        <v>754</v>
      </c>
      <c r="E83" s="151">
        <v>380</v>
      </c>
      <c r="F83" s="226">
        <v>374</v>
      </c>
    </row>
    <row r="84" spans="1:6" ht="13.5" customHeight="1">
      <c r="A84" s="252" t="s">
        <v>714</v>
      </c>
      <c r="B84" s="178" t="s">
        <v>531</v>
      </c>
      <c r="C84" s="151">
        <v>328</v>
      </c>
      <c r="D84" s="174">
        <f t="shared" si="1"/>
        <v>819</v>
      </c>
      <c r="E84" s="151">
        <v>414</v>
      </c>
      <c r="F84" s="226">
        <v>405</v>
      </c>
    </row>
    <row r="85" spans="1:6" ht="13.5" customHeight="1">
      <c r="A85" s="252" t="s">
        <v>714</v>
      </c>
      <c r="B85" s="178" t="s">
        <v>532</v>
      </c>
      <c r="C85" s="151">
        <v>106</v>
      </c>
      <c r="D85" s="174">
        <f t="shared" si="1"/>
        <v>246</v>
      </c>
      <c r="E85" s="151">
        <v>133</v>
      </c>
      <c r="F85" s="226">
        <v>113</v>
      </c>
    </row>
    <row r="86" spans="1:6" ht="13.5" customHeight="1">
      <c r="A86" s="252" t="s">
        <v>714</v>
      </c>
      <c r="B86" s="178" t="s">
        <v>533</v>
      </c>
      <c r="C86" s="151">
        <v>253</v>
      </c>
      <c r="D86" s="174">
        <f t="shared" si="1"/>
        <v>639</v>
      </c>
      <c r="E86" s="151">
        <v>310</v>
      </c>
      <c r="F86" s="226">
        <v>329</v>
      </c>
    </row>
    <row r="87" spans="1:6" ht="13.5" customHeight="1">
      <c r="A87" s="255" t="s">
        <v>715</v>
      </c>
      <c r="B87" s="256"/>
      <c r="C87" s="151">
        <v>7729</v>
      </c>
      <c r="D87" s="174">
        <f t="shared" si="1"/>
        <v>18476</v>
      </c>
      <c r="E87" s="151">
        <v>9422</v>
      </c>
      <c r="F87" s="226">
        <v>9054</v>
      </c>
    </row>
    <row r="88" spans="1:6" ht="13.5" customHeight="1">
      <c r="A88" s="252" t="s">
        <v>715</v>
      </c>
      <c r="B88" s="178" t="s">
        <v>531</v>
      </c>
      <c r="C88" s="151">
        <v>540</v>
      </c>
      <c r="D88" s="174">
        <f t="shared" si="1"/>
        <v>1101</v>
      </c>
      <c r="E88" s="151">
        <v>554</v>
      </c>
      <c r="F88" s="226">
        <v>547</v>
      </c>
    </row>
    <row r="89" spans="1:6" ht="13.5" customHeight="1">
      <c r="A89" s="252" t="s">
        <v>715</v>
      </c>
      <c r="B89" s="178" t="s">
        <v>532</v>
      </c>
      <c r="C89" s="151">
        <v>639</v>
      </c>
      <c r="D89" s="174">
        <f t="shared" si="1"/>
        <v>1377</v>
      </c>
      <c r="E89" s="151">
        <v>687</v>
      </c>
      <c r="F89" s="226">
        <v>690</v>
      </c>
    </row>
    <row r="90" spans="1:6" ht="13.5" customHeight="1">
      <c r="A90" s="252" t="s">
        <v>715</v>
      </c>
      <c r="B90" s="178" t="s">
        <v>533</v>
      </c>
      <c r="C90" s="151">
        <v>411</v>
      </c>
      <c r="D90" s="174">
        <f t="shared" si="1"/>
        <v>872</v>
      </c>
      <c r="E90" s="151">
        <v>471</v>
      </c>
      <c r="F90" s="226">
        <v>401</v>
      </c>
    </row>
    <row r="91" spans="1:6" ht="13.5" customHeight="1">
      <c r="A91" s="252" t="s">
        <v>715</v>
      </c>
      <c r="B91" s="178" t="s">
        <v>535</v>
      </c>
      <c r="C91" s="151">
        <v>524</v>
      </c>
      <c r="D91" s="174">
        <f t="shared" si="1"/>
        <v>1294</v>
      </c>
      <c r="E91" s="151">
        <v>677</v>
      </c>
      <c r="F91" s="226">
        <v>617</v>
      </c>
    </row>
    <row r="92" spans="1:6" ht="13.5" customHeight="1">
      <c r="A92" s="252" t="s">
        <v>715</v>
      </c>
      <c r="B92" s="178" t="s">
        <v>536</v>
      </c>
      <c r="C92" s="151">
        <v>496</v>
      </c>
      <c r="D92" s="174">
        <f t="shared" si="1"/>
        <v>1271</v>
      </c>
      <c r="E92" s="151">
        <v>634</v>
      </c>
      <c r="F92" s="226">
        <v>637</v>
      </c>
    </row>
    <row r="93" spans="1:6" ht="13.5" customHeight="1">
      <c r="A93" s="252" t="s">
        <v>715</v>
      </c>
      <c r="B93" s="178" t="s">
        <v>542</v>
      </c>
      <c r="C93" s="151">
        <v>354</v>
      </c>
      <c r="D93" s="174">
        <f t="shared" si="1"/>
        <v>764</v>
      </c>
      <c r="E93" s="151">
        <v>402</v>
      </c>
      <c r="F93" s="226">
        <v>362</v>
      </c>
    </row>
    <row r="94" spans="1:6" ht="13.5" customHeight="1">
      <c r="A94" s="252" t="s">
        <v>715</v>
      </c>
      <c r="B94" s="178" t="s">
        <v>543</v>
      </c>
      <c r="C94" s="151">
        <v>925</v>
      </c>
      <c r="D94" s="174">
        <f t="shared" si="1"/>
        <v>2308</v>
      </c>
      <c r="E94" s="151">
        <v>1201</v>
      </c>
      <c r="F94" s="226">
        <v>1107</v>
      </c>
    </row>
    <row r="95" spans="1:6" ht="13.5" customHeight="1">
      <c r="A95" s="252" t="s">
        <v>715</v>
      </c>
      <c r="B95" s="178" t="s">
        <v>696</v>
      </c>
      <c r="C95" s="151">
        <v>626</v>
      </c>
      <c r="D95" s="174">
        <f t="shared" si="1"/>
        <v>1420</v>
      </c>
      <c r="E95" s="151">
        <v>724</v>
      </c>
      <c r="F95" s="226">
        <v>696</v>
      </c>
    </row>
    <row r="96" spans="1:6" ht="13.5" customHeight="1">
      <c r="A96" s="252" t="s">
        <v>716</v>
      </c>
      <c r="B96" s="178" t="s">
        <v>531</v>
      </c>
      <c r="C96" s="151">
        <v>1042</v>
      </c>
      <c r="D96" s="174">
        <f t="shared" si="1"/>
        <v>1835</v>
      </c>
      <c r="E96" s="151">
        <v>951</v>
      </c>
      <c r="F96" s="226">
        <v>884</v>
      </c>
    </row>
    <row r="97" spans="1:6" ht="13.5" customHeight="1">
      <c r="A97" s="252" t="s">
        <v>716</v>
      </c>
      <c r="B97" s="178" t="s">
        <v>532</v>
      </c>
      <c r="C97" s="151">
        <v>831</v>
      </c>
      <c r="D97" s="174">
        <f t="shared" si="1"/>
        <v>1626</v>
      </c>
      <c r="E97" s="151">
        <v>834</v>
      </c>
      <c r="F97" s="226">
        <v>792</v>
      </c>
    </row>
    <row r="98" spans="1:6" ht="13.5" customHeight="1">
      <c r="A98" s="252" t="s">
        <v>716</v>
      </c>
      <c r="B98" s="178" t="s">
        <v>533</v>
      </c>
      <c r="C98" s="151">
        <v>442</v>
      </c>
      <c r="D98" s="174">
        <f t="shared" si="1"/>
        <v>968</v>
      </c>
      <c r="E98" s="151">
        <v>456</v>
      </c>
      <c r="F98" s="226">
        <v>512</v>
      </c>
    </row>
    <row r="99" spans="1:6" ht="13.5" customHeight="1">
      <c r="A99" s="252" t="s">
        <v>716</v>
      </c>
      <c r="B99" s="178" t="s">
        <v>535</v>
      </c>
      <c r="C99" s="151">
        <v>734</v>
      </c>
      <c r="D99" s="174">
        <f aca="true" t="shared" si="2" ref="D99:D116">E99+F99</f>
        <v>1503</v>
      </c>
      <c r="E99" s="151">
        <v>753</v>
      </c>
      <c r="F99" s="226">
        <v>750</v>
      </c>
    </row>
    <row r="100" spans="1:6" ht="13.5" customHeight="1">
      <c r="A100" s="252" t="s">
        <v>716</v>
      </c>
      <c r="B100" s="178" t="s">
        <v>536</v>
      </c>
      <c r="C100" s="151">
        <v>792</v>
      </c>
      <c r="D100" s="174">
        <f t="shared" si="2"/>
        <v>1768</v>
      </c>
      <c r="E100" s="151">
        <v>888</v>
      </c>
      <c r="F100" s="226">
        <v>880</v>
      </c>
    </row>
    <row r="101" spans="1:6" ht="13.5" customHeight="1">
      <c r="A101" s="252" t="s">
        <v>716</v>
      </c>
      <c r="B101" s="178" t="s">
        <v>542</v>
      </c>
      <c r="C101" s="151">
        <v>1422</v>
      </c>
      <c r="D101" s="174">
        <f t="shared" si="2"/>
        <v>3242</v>
      </c>
      <c r="E101" s="151">
        <v>1624</v>
      </c>
      <c r="F101" s="226">
        <v>1618</v>
      </c>
    </row>
    <row r="102" spans="1:6" ht="13.5" customHeight="1">
      <c r="A102" s="252" t="s">
        <v>716</v>
      </c>
      <c r="B102" s="178" t="s">
        <v>543</v>
      </c>
      <c r="C102" s="151">
        <v>1184</v>
      </c>
      <c r="D102" s="174">
        <f t="shared" si="2"/>
        <v>2710</v>
      </c>
      <c r="E102" s="151">
        <v>1382</v>
      </c>
      <c r="F102" s="226">
        <v>1328</v>
      </c>
    </row>
    <row r="103" spans="1:6" ht="13.5" customHeight="1">
      <c r="A103" s="252" t="s">
        <v>716</v>
      </c>
      <c r="B103" s="178" t="s">
        <v>696</v>
      </c>
      <c r="C103" s="151">
        <v>910</v>
      </c>
      <c r="D103" s="174">
        <f t="shared" si="2"/>
        <v>2084</v>
      </c>
      <c r="E103" s="151">
        <v>1053</v>
      </c>
      <c r="F103" s="226">
        <v>1031</v>
      </c>
    </row>
    <row r="104" spans="1:6" ht="13.5" customHeight="1">
      <c r="A104" s="252" t="s">
        <v>716</v>
      </c>
      <c r="B104" s="178" t="s">
        <v>697</v>
      </c>
      <c r="C104" s="151">
        <v>157</v>
      </c>
      <c r="D104" s="174">
        <f t="shared" si="2"/>
        <v>376</v>
      </c>
      <c r="E104" s="151">
        <v>196</v>
      </c>
      <c r="F104" s="226">
        <v>180</v>
      </c>
    </row>
    <row r="105" spans="1:6" ht="13.5" customHeight="1">
      <c r="A105" s="252" t="s">
        <v>717</v>
      </c>
      <c r="B105" s="178" t="s">
        <v>531</v>
      </c>
      <c r="C105" s="151">
        <v>445</v>
      </c>
      <c r="D105" s="174">
        <f t="shared" si="2"/>
        <v>1113</v>
      </c>
      <c r="E105" s="151">
        <v>564</v>
      </c>
      <c r="F105" s="226">
        <v>549</v>
      </c>
    </row>
    <row r="106" spans="1:6" ht="13.5" customHeight="1">
      <c r="A106" s="252" t="s">
        <v>717</v>
      </c>
      <c r="B106" s="178" t="s">
        <v>532</v>
      </c>
      <c r="C106" s="151">
        <v>749</v>
      </c>
      <c r="D106" s="174">
        <f t="shared" si="2"/>
        <v>1726</v>
      </c>
      <c r="E106" s="151">
        <v>884</v>
      </c>
      <c r="F106" s="226">
        <v>842</v>
      </c>
    </row>
    <row r="107" spans="1:6" ht="13.5" customHeight="1">
      <c r="A107" s="252" t="s">
        <v>717</v>
      </c>
      <c r="B107" s="178" t="s">
        <v>533</v>
      </c>
      <c r="C107" s="151">
        <v>1175</v>
      </c>
      <c r="D107" s="174">
        <f t="shared" si="2"/>
        <v>2833</v>
      </c>
      <c r="E107" s="151">
        <v>1308</v>
      </c>
      <c r="F107" s="226">
        <v>1525</v>
      </c>
    </row>
    <row r="108" spans="1:6" ht="13.5" customHeight="1">
      <c r="A108" s="252" t="s">
        <v>717</v>
      </c>
      <c r="B108" s="178" t="s">
        <v>535</v>
      </c>
      <c r="C108" s="151">
        <v>529</v>
      </c>
      <c r="D108" s="174">
        <f t="shared" si="2"/>
        <v>1255</v>
      </c>
      <c r="E108" s="151">
        <v>624</v>
      </c>
      <c r="F108" s="226">
        <v>631</v>
      </c>
    </row>
    <row r="109" spans="1:6" ht="13.5" customHeight="1">
      <c r="A109" s="252" t="s">
        <v>717</v>
      </c>
      <c r="B109" s="178" t="s">
        <v>536</v>
      </c>
      <c r="C109" s="151">
        <v>255</v>
      </c>
      <c r="D109" s="174">
        <f t="shared" si="2"/>
        <v>540</v>
      </c>
      <c r="E109" s="151">
        <v>317</v>
      </c>
      <c r="F109" s="226">
        <v>223</v>
      </c>
    </row>
    <row r="110" spans="1:6" ht="13.5" customHeight="1">
      <c r="A110" s="252" t="s">
        <v>718</v>
      </c>
      <c r="B110" s="178" t="s">
        <v>531</v>
      </c>
      <c r="C110" s="151">
        <v>427</v>
      </c>
      <c r="D110" s="174">
        <f t="shared" si="2"/>
        <v>837</v>
      </c>
      <c r="E110" s="151">
        <v>426</v>
      </c>
      <c r="F110" s="226">
        <v>411</v>
      </c>
    </row>
    <row r="111" spans="1:6" ht="13.5" customHeight="1">
      <c r="A111" s="252" t="s">
        <v>718</v>
      </c>
      <c r="B111" s="178" t="s">
        <v>532</v>
      </c>
      <c r="C111" s="151">
        <v>573</v>
      </c>
      <c r="D111" s="174">
        <f t="shared" si="2"/>
        <v>942</v>
      </c>
      <c r="E111" s="151">
        <v>555</v>
      </c>
      <c r="F111" s="226">
        <v>387</v>
      </c>
    </row>
    <row r="112" spans="1:6" ht="13.5" customHeight="1">
      <c r="A112" s="252" t="s">
        <v>719</v>
      </c>
      <c r="B112" s="178" t="s">
        <v>531</v>
      </c>
      <c r="C112" s="151">
        <v>1062</v>
      </c>
      <c r="D112" s="174">
        <f t="shared" si="2"/>
        <v>2113</v>
      </c>
      <c r="E112" s="151">
        <v>1134</v>
      </c>
      <c r="F112" s="226">
        <v>979</v>
      </c>
    </row>
    <row r="113" spans="1:6" ht="13.5" customHeight="1">
      <c r="A113" s="252" t="s">
        <v>719</v>
      </c>
      <c r="B113" s="178" t="s">
        <v>532</v>
      </c>
      <c r="C113" s="151">
        <v>478</v>
      </c>
      <c r="D113" s="174">
        <f t="shared" si="2"/>
        <v>885</v>
      </c>
      <c r="E113" s="151">
        <v>453</v>
      </c>
      <c r="F113" s="226">
        <v>432</v>
      </c>
    </row>
    <row r="114" spans="1:6" ht="13.5" customHeight="1">
      <c r="A114" s="252" t="s">
        <v>719</v>
      </c>
      <c r="B114" s="178" t="s">
        <v>533</v>
      </c>
      <c r="C114" s="151">
        <v>924</v>
      </c>
      <c r="D114" s="174">
        <f t="shared" si="2"/>
        <v>1773</v>
      </c>
      <c r="E114" s="151">
        <v>971</v>
      </c>
      <c r="F114" s="226">
        <v>802</v>
      </c>
    </row>
    <row r="115" spans="1:6" ht="13.5" customHeight="1">
      <c r="A115" s="252" t="s">
        <v>720</v>
      </c>
      <c r="B115" s="178" t="s">
        <v>531</v>
      </c>
      <c r="C115" s="151">
        <v>1345</v>
      </c>
      <c r="D115" s="174">
        <f t="shared" si="2"/>
        <v>2711</v>
      </c>
      <c r="E115" s="151">
        <v>1349</v>
      </c>
      <c r="F115" s="226">
        <v>1362</v>
      </c>
    </row>
    <row r="116" spans="1:6" ht="13.5" customHeight="1">
      <c r="A116" s="260" t="s">
        <v>720</v>
      </c>
      <c r="B116" s="261" t="s">
        <v>532</v>
      </c>
      <c r="C116" s="262">
        <v>1424</v>
      </c>
      <c r="D116" s="240">
        <f t="shared" si="2"/>
        <v>2825</v>
      </c>
      <c r="E116" s="262">
        <v>1464</v>
      </c>
      <c r="F116" s="263">
        <v>1361</v>
      </c>
    </row>
    <row r="117" spans="1:6" ht="13.5" customHeight="1">
      <c r="A117" s="264"/>
      <c r="B117" s="265"/>
      <c r="C117" s="265"/>
      <c r="D117" s="265"/>
      <c r="E117" s="265"/>
      <c r="F117" s="265"/>
    </row>
    <row r="118" spans="1:6" ht="13.5" customHeight="1">
      <c r="A118" s="266"/>
      <c r="B118" s="267"/>
      <c r="C118" s="267"/>
      <c r="D118" s="267"/>
      <c r="E118" s="267"/>
      <c r="F118" s="267"/>
    </row>
    <row r="119" spans="1:6" ht="13.5" customHeight="1">
      <c r="A119" s="267"/>
      <c r="B119" s="267"/>
      <c r="C119" s="267"/>
      <c r="D119" s="267"/>
      <c r="E119" s="267"/>
      <c r="F119" s="267"/>
    </row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31.5" customHeight="1"/>
    <row r="146" ht="16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96" ht="31.5" customHeight="1"/>
    <row r="197" ht="16.5" customHeight="1"/>
  </sheetData>
  <sheetProtection/>
  <mergeCells count="8">
    <mergeCell ref="A87:B87"/>
    <mergeCell ref="A29:B29"/>
    <mergeCell ref="A32:B32"/>
    <mergeCell ref="A71:B71"/>
    <mergeCell ref="D2:F3"/>
    <mergeCell ref="A8:B8"/>
    <mergeCell ref="A18:B18"/>
    <mergeCell ref="A28:B28"/>
  </mergeCells>
  <printOptions horizontalCentered="1" verticalCentered="1"/>
  <pageMargins left="0.984251968503937" right="0.5905511811023623" top="0.7874015748031497" bottom="0.984251968503937" header="0.15748031496062992" footer="0.2362204724409449"/>
  <pageSetup blackAndWhite="1" firstPageNumber="109" useFirstPageNumber="1" horizontalDpi="300" verticalDpi="300" orientation="portrait" paperSize="9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91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5.625" style="132" customWidth="1"/>
    <col min="2" max="2" width="9.625" style="132" customWidth="1"/>
    <col min="3" max="6" width="14.375" style="132" customWidth="1"/>
    <col min="7" max="16384" width="9.00390625" style="132" customWidth="1"/>
  </cols>
  <sheetData>
    <row r="1" spans="1:6" s="7" customFormat="1" ht="24">
      <c r="A1" s="124" t="s">
        <v>724</v>
      </c>
      <c r="B1" s="4"/>
      <c r="C1" s="4"/>
      <c r="D1" s="4"/>
      <c r="E1" s="125"/>
      <c r="F1" s="4"/>
    </row>
    <row r="2" spans="1:6" ht="16.5" customHeight="1">
      <c r="A2" s="212"/>
      <c r="B2" s="213"/>
      <c r="C2" s="214"/>
      <c r="D2" s="215" t="s">
        <v>342</v>
      </c>
      <c r="E2" s="216"/>
      <c r="F2" s="217"/>
    </row>
    <row r="3" spans="1:6" ht="13.5" customHeight="1">
      <c r="A3" s="218" t="s">
        <v>693</v>
      </c>
      <c r="B3" s="134"/>
      <c r="C3" s="135" t="s">
        <v>3</v>
      </c>
      <c r="D3" s="136"/>
      <c r="E3" s="137"/>
      <c r="F3" s="219"/>
    </row>
    <row r="4" spans="1:6" ht="18" customHeight="1">
      <c r="A4" s="220"/>
      <c r="B4" s="140"/>
      <c r="C4" s="141"/>
      <c r="D4" s="142" t="s">
        <v>528</v>
      </c>
      <c r="E4" s="142" t="s">
        <v>5</v>
      </c>
      <c r="F4" s="221" t="s">
        <v>6</v>
      </c>
    </row>
    <row r="5" spans="1:6" ht="13.5" customHeight="1">
      <c r="A5" s="143"/>
      <c r="B5" s="144"/>
      <c r="C5" s="145" t="s">
        <v>7</v>
      </c>
      <c r="D5" s="145" t="s">
        <v>8</v>
      </c>
      <c r="E5" s="145" t="s">
        <v>8</v>
      </c>
      <c r="F5" s="222" t="s">
        <v>8</v>
      </c>
    </row>
    <row r="6" spans="1:6" ht="13.5" customHeight="1">
      <c r="A6" s="223" t="s">
        <v>694</v>
      </c>
      <c r="B6" s="224"/>
      <c r="C6" s="149">
        <f>SUM(C8+C29+C34+C40+C53+C77)</f>
        <v>40690</v>
      </c>
      <c r="D6" s="149">
        <f>SUM(E6:F6)</f>
        <v>100733</v>
      </c>
      <c r="E6" s="149">
        <f>SUM(E8+E29+E34+E40+E53+E77)</f>
        <v>51614</v>
      </c>
      <c r="F6" s="225">
        <f>SUM(F8+F29+F34+F40+F53+F77)</f>
        <v>49119</v>
      </c>
    </row>
    <row r="7" spans="1:6" ht="13.5" customHeight="1">
      <c r="A7" s="143"/>
      <c r="B7" s="144"/>
      <c r="C7" s="151"/>
      <c r="D7" s="151"/>
      <c r="E7" s="151"/>
      <c r="F7" s="226"/>
    </row>
    <row r="8" spans="1:6" ht="13.5" customHeight="1">
      <c r="A8" s="227" t="s">
        <v>769</v>
      </c>
      <c r="B8" s="228"/>
      <c r="C8" s="229">
        <f>SUM(C10:C27)</f>
        <v>16715</v>
      </c>
      <c r="D8" s="229">
        <f>SUM(E8:F8)</f>
        <v>37931</v>
      </c>
      <c r="E8" s="229">
        <f>SUM(E10:E27)</f>
        <v>19337</v>
      </c>
      <c r="F8" s="230">
        <f>SUM(F10:F27)</f>
        <v>18594</v>
      </c>
    </row>
    <row r="9" spans="1:6" ht="13.5" customHeight="1">
      <c r="A9" s="143"/>
      <c r="B9" s="144"/>
      <c r="C9" s="151"/>
      <c r="D9" s="151"/>
      <c r="E9" s="151"/>
      <c r="F9" s="226"/>
    </row>
    <row r="10" spans="1:6" ht="13.5" customHeight="1">
      <c r="A10" s="143" t="s">
        <v>770</v>
      </c>
      <c r="B10" s="144"/>
      <c r="C10" s="231">
        <v>1785</v>
      </c>
      <c r="D10" s="174">
        <f>SUM(E10:F10)</f>
        <v>4552</v>
      </c>
      <c r="E10" s="232">
        <v>2306</v>
      </c>
      <c r="F10" s="233">
        <v>2246</v>
      </c>
    </row>
    <row r="11" spans="1:6" ht="13.5" customHeight="1">
      <c r="A11" s="143" t="s">
        <v>725</v>
      </c>
      <c r="B11" s="144"/>
      <c r="C11" s="231">
        <v>1029</v>
      </c>
      <c r="D11" s="174">
        <f aca="true" t="shared" si="0" ref="D11:D27">SUM(E11:F11)</f>
        <v>2464</v>
      </c>
      <c r="E11" s="232">
        <v>1246</v>
      </c>
      <c r="F11" s="233">
        <v>1218</v>
      </c>
    </row>
    <row r="12" spans="1:6" ht="13.5" customHeight="1">
      <c r="A12" s="143" t="s">
        <v>726</v>
      </c>
      <c r="B12" s="144"/>
      <c r="C12" s="231">
        <v>678</v>
      </c>
      <c r="D12" s="174">
        <f t="shared" si="0"/>
        <v>1469</v>
      </c>
      <c r="E12" s="232">
        <v>785</v>
      </c>
      <c r="F12" s="233">
        <v>684</v>
      </c>
    </row>
    <row r="13" spans="1:6" ht="13.5" customHeight="1">
      <c r="A13" s="143" t="s">
        <v>727</v>
      </c>
      <c r="B13" s="144"/>
      <c r="C13" s="231">
        <v>3158</v>
      </c>
      <c r="D13" s="174">
        <f t="shared" si="0"/>
        <v>7180</v>
      </c>
      <c r="E13" s="232">
        <v>3742</v>
      </c>
      <c r="F13" s="233">
        <v>3438</v>
      </c>
    </row>
    <row r="14" spans="1:6" ht="13.5" customHeight="1">
      <c r="A14" s="143" t="s">
        <v>728</v>
      </c>
      <c r="B14" s="144"/>
      <c r="C14" s="231">
        <v>1302</v>
      </c>
      <c r="D14" s="174">
        <f t="shared" si="0"/>
        <v>3656</v>
      </c>
      <c r="E14" s="232">
        <v>1831</v>
      </c>
      <c r="F14" s="233">
        <v>1825</v>
      </c>
    </row>
    <row r="15" spans="1:8" ht="13.5" customHeight="1">
      <c r="A15" s="143" t="s">
        <v>729</v>
      </c>
      <c r="B15" s="178" t="s">
        <v>12</v>
      </c>
      <c r="C15" s="231">
        <v>453</v>
      </c>
      <c r="D15" s="174">
        <f t="shared" si="0"/>
        <v>951</v>
      </c>
      <c r="E15" s="232">
        <v>486</v>
      </c>
      <c r="F15" s="233">
        <v>465</v>
      </c>
      <c r="H15" s="211"/>
    </row>
    <row r="16" spans="1:6" ht="13.5" customHeight="1">
      <c r="A16" s="143" t="s">
        <v>729</v>
      </c>
      <c r="B16" s="178" t="s">
        <v>13</v>
      </c>
      <c r="C16" s="231">
        <v>322</v>
      </c>
      <c r="D16" s="174">
        <f t="shared" si="0"/>
        <v>745</v>
      </c>
      <c r="E16" s="232">
        <v>345</v>
      </c>
      <c r="F16" s="233">
        <v>400</v>
      </c>
    </row>
    <row r="17" spans="1:6" ht="13.5" customHeight="1">
      <c r="A17" s="143" t="s">
        <v>730</v>
      </c>
      <c r="B17" s="178" t="s">
        <v>12</v>
      </c>
      <c r="C17" s="231">
        <v>1218</v>
      </c>
      <c r="D17" s="174">
        <f t="shared" si="0"/>
        <v>2296</v>
      </c>
      <c r="E17" s="232">
        <v>1107</v>
      </c>
      <c r="F17" s="233">
        <v>1189</v>
      </c>
    </row>
    <row r="18" spans="1:6" ht="13.5" customHeight="1">
      <c r="A18" s="143" t="s">
        <v>730</v>
      </c>
      <c r="B18" s="178" t="s">
        <v>13</v>
      </c>
      <c r="C18" s="231">
        <v>877</v>
      </c>
      <c r="D18" s="174">
        <f t="shared" si="0"/>
        <v>1771</v>
      </c>
      <c r="E18" s="232">
        <v>885</v>
      </c>
      <c r="F18" s="233">
        <v>886</v>
      </c>
    </row>
    <row r="19" spans="1:6" ht="13.5" customHeight="1">
      <c r="A19" s="143" t="s">
        <v>730</v>
      </c>
      <c r="B19" s="178" t="s">
        <v>14</v>
      </c>
      <c r="C19" s="231">
        <v>822</v>
      </c>
      <c r="D19" s="174">
        <f t="shared" si="0"/>
        <v>1711</v>
      </c>
      <c r="E19" s="232">
        <v>817</v>
      </c>
      <c r="F19" s="233">
        <v>894</v>
      </c>
    </row>
    <row r="20" spans="1:6" ht="13.5" customHeight="1">
      <c r="A20" s="143" t="s">
        <v>730</v>
      </c>
      <c r="B20" s="178" t="s">
        <v>15</v>
      </c>
      <c r="C20" s="231">
        <v>571</v>
      </c>
      <c r="D20" s="174">
        <f t="shared" si="0"/>
        <v>1301</v>
      </c>
      <c r="E20" s="232">
        <v>670</v>
      </c>
      <c r="F20" s="233">
        <v>631</v>
      </c>
    </row>
    <row r="21" spans="1:6" ht="13.5" customHeight="1">
      <c r="A21" s="143" t="s">
        <v>730</v>
      </c>
      <c r="B21" s="178" t="s">
        <v>16</v>
      </c>
      <c r="C21" s="231">
        <v>544</v>
      </c>
      <c r="D21" s="174">
        <f t="shared" si="0"/>
        <v>1427</v>
      </c>
      <c r="E21" s="232">
        <v>719</v>
      </c>
      <c r="F21" s="233">
        <v>708</v>
      </c>
    </row>
    <row r="22" spans="1:6" ht="13.5" customHeight="1">
      <c r="A22" s="143" t="s">
        <v>731</v>
      </c>
      <c r="B22" s="178" t="s">
        <v>12</v>
      </c>
      <c r="C22" s="231">
        <v>602</v>
      </c>
      <c r="D22" s="174">
        <f t="shared" si="0"/>
        <v>1109</v>
      </c>
      <c r="E22" s="232">
        <v>601</v>
      </c>
      <c r="F22" s="233">
        <v>508</v>
      </c>
    </row>
    <row r="23" spans="1:6" ht="13.5" customHeight="1">
      <c r="A23" s="143" t="s">
        <v>731</v>
      </c>
      <c r="B23" s="178" t="s">
        <v>13</v>
      </c>
      <c r="C23" s="231">
        <v>546</v>
      </c>
      <c r="D23" s="174">
        <f t="shared" si="0"/>
        <v>1129</v>
      </c>
      <c r="E23" s="232">
        <v>587</v>
      </c>
      <c r="F23" s="233">
        <v>542</v>
      </c>
    </row>
    <row r="24" spans="1:6" ht="13.5" customHeight="1">
      <c r="A24" s="143" t="s">
        <v>731</v>
      </c>
      <c r="B24" s="178" t="s">
        <v>14</v>
      </c>
      <c r="C24" s="231">
        <v>835</v>
      </c>
      <c r="D24" s="174">
        <f t="shared" si="0"/>
        <v>1764</v>
      </c>
      <c r="E24" s="232">
        <v>921</v>
      </c>
      <c r="F24" s="233">
        <v>843</v>
      </c>
    </row>
    <row r="25" spans="1:6" ht="13.5" customHeight="1">
      <c r="A25" s="143" t="s">
        <v>731</v>
      </c>
      <c r="B25" s="178" t="s">
        <v>15</v>
      </c>
      <c r="C25" s="231">
        <v>699</v>
      </c>
      <c r="D25" s="174">
        <f t="shared" si="0"/>
        <v>1500</v>
      </c>
      <c r="E25" s="232">
        <v>734</v>
      </c>
      <c r="F25" s="233">
        <v>766</v>
      </c>
    </row>
    <row r="26" spans="1:6" ht="13.5" customHeight="1">
      <c r="A26" s="143" t="s">
        <v>732</v>
      </c>
      <c r="B26" s="178" t="s">
        <v>12</v>
      </c>
      <c r="C26" s="231">
        <v>626</v>
      </c>
      <c r="D26" s="174">
        <f t="shared" si="0"/>
        <v>1361</v>
      </c>
      <c r="E26" s="232">
        <v>743</v>
      </c>
      <c r="F26" s="233">
        <v>618</v>
      </c>
    </row>
    <row r="27" spans="1:6" ht="13.5" customHeight="1">
      <c r="A27" s="143" t="s">
        <v>732</v>
      </c>
      <c r="B27" s="178" t="s">
        <v>13</v>
      </c>
      <c r="C27" s="231">
        <v>648</v>
      </c>
      <c r="D27" s="174">
        <f t="shared" si="0"/>
        <v>1545</v>
      </c>
      <c r="E27" s="232">
        <v>812</v>
      </c>
      <c r="F27" s="233">
        <v>733</v>
      </c>
    </row>
    <row r="28" spans="1:6" ht="13.5" customHeight="1">
      <c r="A28" s="143"/>
      <c r="B28" s="144"/>
      <c r="C28" s="151"/>
      <c r="D28" s="151"/>
      <c r="E28" s="151"/>
      <c r="F28" s="226"/>
    </row>
    <row r="29" spans="1:6" ht="13.5" customHeight="1">
      <c r="A29" s="227" t="s">
        <v>733</v>
      </c>
      <c r="B29" s="228"/>
      <c r="C29" s="229">
        <f>SUM(C31:C32)</f>
        <v>397</v>
      </c>
      <c r="D29" s="229">
        <f>SUM(E29:F29)</f>
        <v>1299</v>
      </c>
      <c r="E29" s="229">
        <f>SUM(E31:E32)</f>
        <v>631</v>
      </c>
      <c r="F29" s="230">
        <f>SUM(F31:F32)</f>
        <v>668</v>
      </c>
    </row>
    <row r="30" spans="1:6" ht="13.5" customHeight="1">
      <c r="A30" s="143"/>
      <c r="B30" s="144"/>
      <c r="C30" s="151"/>
      <c r="D30" s="151"/>
      <c r="E30" s="151"/>
      <c r="F30" s="226"/>
    </row>
    <row r="31" spans="1:6" ht="13.5" customHeight="1">
      <c r="A31" s="143" t="s">
        <v>734</v>
      </c>
      <c r="B31" s="144"/>
      <c r="C31" s="231">
        <v>178</v>
      </c>
      <c r="D31" s="174">
        <f>SUM(E31:F31)</f>
        <v>602</v>
      </c>
      <c r="E31" s="234">
        <v>297</v>
      </c>
      <c r="F31" s="235">
        <v>305</v>
      </c>
    </row>
    <row r="32" spans="1:6" ht="13.5" customHeight="1">
      <c r="A32" s="143" t="s">
        <v>735</v>
      </c>
      <c r="B32" s="144"/>
      <c r="C32" s="231">
        <v>219</v>
      </c>
      <c r="D32" s="174">
        <f>SUM(E32:F32)</f>
        <v>697</v>
      </c>
      <c r="E32" s="234">
        <v>334</v>
      </c>
      <c r="F32" s="235">
        <v>363</v>
      </c>
    </row>
    <row r="33" spans="1:6" ht="13.5" customHeight="1">
      <c r="A33" s="143"/>
      <c r="B33" s="144"/>
      <c r="C33" s="151"/>
      <c r="D33" s="151"/>
      <c r="E33" s="151"/>
      <c r="F33" s="226"/>
    </row>
    <row r="34" spans="1:6" ht="13.5" customHeight="1">
      <c r="A34" s="227" t="s">
        <v>736</v>
      </c>
      <c r="B34" s="228"/>
      <c r="C34" s="229">
        <f>SUM(C36:C38)</f>
        <v>3766</v>
      </c>
      <c r="D34" s="229">
        <f>SUM(E34:F34)</f>
        <v>10176</v>
      </c>
      <c r="E34" s="229">
        <f>SUM(E36:E38)</f>
        <v>5216</v>
      </c>
      <c r="F34" s="230">
        <f>SUM(F36:F38)</f>
        <v>4960</v>
      </c>
    </row>
    <row r="35" spans="1:6" ht="13.5" customHeight="1">
      <c r="A35" s="143"/>
      <c r="B35" s="144"/>
      <c r="C35" s="151"/>
      <c r="D35" s="151"/>
      <c r="E35" s="151"/>
      <c r="F35" s="226"/>
    </row>
    <row r="36" spans="1:6" ht="13.5" customHeight="1">
      <c r="A36" s="143" t="s">
        <v>737</v>
      </c>
      <c r="B36" s="144"/>
      <c r="C36" s="231">
        <v>2898</v>
      </c>
      <c r="D36" s="174">
        <f>SUM(E36:F36)</f>
        <v>6972</v>
      </c>
      <c r="E36" s="232">
        <v>3552</v>
      </c>
      <c r="F36" s="233">
        <v>3420</v>
      </c>
    </row>
    <row r="37" spans="1:6" ht="13.5" customHeight="1">
      <c r="A37" s="143" t="s">
        <v>738</v>
      </c>
      <c r="B37" s="144"/>
      <c r="C37" s="231">
        <v>449</v>
      </c>
      <c r="D37" s="174">
        <f>SUM(E37:F37)</f>
        <v>1580</v>
      </c>
      <c r="E37" s="232">
        <v>846</v>
      </c>
      <c r="F37" s="233">
        <v>734</v>
      </c>
    </row>
    <row r="38" spans="1:6" ht="13.5" customHeight="1">
      <c r="A38" s="143" t="s">
        <v>739</v>
      </c>
      <c r="B38" s="144"/>
      <c r="C38" s="231">
        <v>419</v>
      </c>
      <c r="D38" s="174">
        <f>SUM(E38:F38)</f>
        <v>1624</v>
      </c>
      <c r="E38" s="232">
        <v>818</v>
      </c>
      <c r="F38" s="233">
        <v>806</v>
      </c>
    </row>
    <row r="39" spans="1:6" ht="13.5" customHeight="1">
      <c r="A39" s="143" t="s">
        <v>596</v>
      </c>
      <c r="B39" s="144"/>
      <c r="C39" s="151"/>
      <c r="D39" s="151"/>
      <c r="E39" s="151"/>
      <c r="F39" s="226"/>
    </row>
    <row r="40" spans="1:6" ht="13.5" customHeight="1">
      <c r="A40" s="227" t="s">
        <v>740</v>
      </c>
      <c r="B40" s="228"/>
      <c r="C40" s="229">
        <f>SUM(C42:C52)</f>
        <v>5210</v>
      </c>
      <c r="D40" s="229">
        <f>SUM(E40:F40)</f>
        <v>13594</v>
      </c>
      <c r="E40" s="229">
        <f>SUM(E42:E52)</f>
        <v>7100</v>
      </c>
      <c r="F40" s="230">
        <f>SUM(F42:F52)</f>
        <v>6494</v>
      </c>
    </row>
    <row r="41" spans="1:6" ht="13.5" customHeight="1">
      <c r="A41" s="143"/>
      <c r="B41" s="144"/>
      <c r="C41" s="151"/>
      <c r="D41" s="151"/>
      <c r="E41" s="151"/>
      <c r="F41" s="226"/>
    </row>
    <row r="42" spans="1:6" ht="13.5" customHeight="1">
      <c r="A42" s="143" t="s">
        <v>741</v>
      </c>
      <c r="B42" s="144"/>
      <c r="C42" s="231">
        <v>438</v>
      </c>
      <c r="D42" s="174">
        <f aca="true" t="shared" si="1" ref="D42:D52">SUM(E42:F42)</f>
        <v>1189</v>
      </c>
      <c r="E42" s="232">
        <v>610</v>
      </c>
      <c r="F42" s="233">
        <v>579</v>
      </c>
    </row>
    <row r="43" spans="1:6" ht="13.5" customHeight="1">
      <c r="A43" s="143" t="s">
        <v>742</v>
      </c>
      <c r="B43" s="144"/>
      <c r="C43" s="231">
        <v>1003</v>
      </c>
      <c r="D43" s="174">
        <f t="shared" si="1"/>
        <v>2646</v>
      </c>
      <c r="E43" s="232">
        <v>1396</v>
      </c>
      <c r="F43" s="233">
        <v>1250</v>
      </c>
    </row>
    <row r="44" spans="1:6" ht="13.5" customHeight="1">
      <c r="A44" s="143" t="s">
        <v>743</v>
      </c>
      <c r="B44" s="144"/>
      <c r="C44" s="231">
        <v>323</v>
      </c>
      <c r="D44" s="174">
        <f t="shared" si="1"/>
        <v>1018</v>
      </c>
      <c r="E44" s="232">
        <v>530</v>
      </c>
      <c r="F44" s="233">
        <v>488</v>
      </c>
    </row>
    <row r="45" spans="1:6" ht="13.5" customHeight="1">
      <c r="A45" s="143" t="s">
        <v>744</v>
      </c>
      <c r="B45" s="144"/>
      <c r="C45" s="231">
        <v>886</v>
      </c>
      <c r="D45" s="174">
        <f t="shared" si="1"/>
        <v>1863</v>
      </c>
      <c r="E45" s="232">
        <v>1014</v>
      </c>
      <c r="F45" s="233">
        <v>849</v>
      </c>
    </row>
    <row r="46" spans="1:6" ht="13.5" customHeight="1">
      <c r="A46" s="143" t="s">
        <v>745</v>
      </c>
      <c r="B46" s="144"/>
      <c r="C46" s="231">
        <v>149</v>
      </c>
      <c r="D46" s="174">
        <f t="shared" si="1"/>
        <v>466</v>
      </c>
      <c r="E46" s="232">
        <v>254</v>
      </c>
      <c r="F46" s="233">
        <v>212</v>
      </c>
    </row>
    <row r="47" spans="1:6" ht="13.5" customHeight="1">
      <c r="A47" s="143" t="s">
        <v>746</v>
      </c>
      <c r="B47" s="144"/>
      <c r="C47" s="231">
        <v>905</v>
      </c>
      <c r="D47" s="174">
        <f t="shared" si="1"/>
        <v>2211</v>
      </c>
      <c r="E47" s="232">
        <v>1166</v>
      </c>
      <c r="F47" s="233">
        <v>1045</v>
      </c>
    </row>
    <row r="48" spans="1:6" ht="13.5" customHeight="1">
      <c r="A48" s="143" t="s">
        <v>747</v>
      </c>
      <c r="B48" s="144"/>
      <c r="C48" s="231">
        <v>813</v>
      </c>
      <c r="D48" s="174">
        <f t="shared" si="1"/>
        <v>2415</v>
      </c>
      <c r="E48" s="232">
        <v>1214</v>
      </c>
      <c r="F48" s="233">
        <v>1201</v>
      </c>
    </row>
    <row r="49" spans="1:6" ht="13.5" customHeight="1">
      <c r="A49" s="143" t="s">
        <v>748</v>
      </c>
      <c r="B49" s="144"/>
      <c r="C49" s="231">
        <v>2</v>
      </c>
      <c r="D49" s="174">
        <f t="shared" si="1"/>
        <v>2</v>
      </c>
      <c r="E49" s="232">
        <v>2</v>
      </c>
      <c r="F49" s="233">
        <v>0</v>
      </c>
    </row>
    <row r="50" spans="1:6" ht="13.5" customHeight="1">
      <c r="A50" s="143" t="s">
        <v>749</v>
      </c>
      <c r="B50" s="178" t="s">
        <v>12</v>
      </c>
      <c r="C50" s="231">
        <v>184</v>
      </c>
      <c r="D50" s="174">
        <f t="shared" si="1"/>
        <v>467</v>
      </c>
      <c r="E50" s="232">
        <v>241</v>
      </c>
      <c r="F50" s="233">
        <v>226</v>
      </c>
    </row>
    <row r="51" spans="1:6" ht="13.5" customHeight="1">
      <c r="A51" s="143" t="s">
        <v>749</v>
      </c>
      <c r="B51" s="178" t="s">
        <v>13</v>
      </c>
      <c r="C51" s="231">
        <v>147</v>
      </c>
      <c r="D51" s="174">
        <f t="shared" si="1"/>
        <v>366</v>
      </c>
      <c r="E51" s="232">
        <v>190</v>
      </c>
      <c r="F51" s="233">
        <v>176</v>
      </c>
    </row>
    <row r="52" spans="1:6" ht="13.5" customHeight="1">
      <c r="A52" s="143" t="s">
        <v>749</v>
      </c>
      <c r="B52" s="178" t="s">
        <v>14</v>
      </c>
      <c r="C52" s="231">
        <v>360</v>
      </c>
      <c r="D52" s="174">
        <f t="shared" si="1"/>
        <v>951</v>
      </c>
      <c r="E52" s="232">
        <v>483</v>
      </c>
      <c r="F52" s="236">
        <v>468</v>
      </c>
    </row>
    <row r="53" spans="1:6" ht="13.5" customHeight="1">
      <c r="A53" s="227" t="s">
        <v>750</v>
      </c>
      <c r="B53" s="228"/>
      <c r="C53" s="229">
        <f>SUM(C55:C75)</f>
        <v>10986</v>
      </c>
      <c r="D53" s="229">
        <f>SUM(E53:F53)</f>
        <v>27452</v>
      </c>
      <c r="E53" s="229">
        <f>SUM(E55:E75)</f>
        <v>14092</v>
      </c>
      <c r="F53" s="230">
        <f>SUM(F55:F75)</f>
        <v>13360</v>
      </c>
    </row>
    <row r="54" spans="1:6" ht="13.5" customHeight="1">
      <c r="A54" s="143"/>
      <c r="B54" s="144"/>
      <c r="C54" s="151"/>
      <c r="D54" s="151"/>
      <c r="E54" s="151"/>
      <c r="F54" s="226"/>
    </row>
    <row r="55" spans="1:6" ht="13.5" customHeight="1">
      <c r="A55" s="143" t="s">
        <v>751</v>
      </c>
      <c r="B55" s="144"/>
      <c r="C55" s="231">
        <v>605</v>
      </c>
      <c r="D55" s="174">
        <f>SUM(E55:F55)</f>
        <v>1664</v>
      </c>
      <c r="E55" s="232">
        <v>874</v>
      </c>
      <c r="F55" s="233">
        <v>790</v>
      </c>
    </row>
    <row r="56" spans="1:6" ht="13.5" customHeight="1">
      <c r="A56" s="143" t="s">
        <v>752</v>
      </c>
      <c r="B56" s="144"/>
      <c r="C56" s="231">
        <v>173</v>
      </c>
      <c r="D56" s="174">
        <f>SUM(E56:F56)</f>
        <v>534</v>
      </c>
      <c r="E56" s="232">
        <v>264</v>
      </c>
      <c r="F56" s="233">
        <v>270</v>
      </c>
    </row>
    <row r="57" spans="1:6" ht="13.5" customHeight="1">
      <c r="A57" s="143" t="s">
        <v>753</v>
      </c>
      <c r="B57" s="144"/>
      <c r="C57" s="231">
        <v>155</v>
      </c>
      <c r="D57" s="174">
        <f>SUM(E57:F57)</f>
        <v>425</v>
      </c>
      <c r="E57" s="232">
        <v>220</v>
      </c>
      <c r="F57" s="233">
        <v>205</v>
      </c>
    </row>
    <row r="58" spans="1:6" ht="13.5" customHeight="1">
      <c r="A58" s="143" t="s">
        <v>754</v>
      </c>
      <c r="B58" s="144"/>
      <c r="C58" s="231">
        <v>1337</v>
      </c>
      <c r="D58" s="174">
        <f>SUM(E58:F58)</f>
        <v>3554</v>
      </c>
      <c r="E58" s="232">
        <v>1827</v>
      </c>
      <c r="F58" s="233">
        <v>1727</v>
      </c>
    </row>
    <row r="59" spans="1:6" ht="13.5" customHeight="1">
      <c r="A59" s="143" t="s">
        <v>755</v>
      </c>
      <c r="B59" s="144"/>
      <c r="C59" s="231">
        <v>2731</v>
      </c>
      <c r="D59" s="174">
        <f>SUM(E59:F59)</f>
        <v>6377</v>
      </c>
      <c r="E59" s="232">
        <v>3336</v>
      </c>
      <c r="F59" s="233">
        <v>3041</v>
      </c>
    </row>
    <row r="60" spans="1:6" ht="13.5" customHeight="1">
      <c r="A60" s="143" t="s">
        <v>756</v>
      </c>
      <c r="B60" s="144"/>
      <c r="C60" s="231">
        <v>37</v>
      </c>
      <c r="D60" s="174">
        <f>SUM(E60:F60)</f>
        <v>143</v>
      </c>
      <c r="E60" s="232">
        <v>73</v>
      </c>
      <c r="F60" s="233">
        <v>70</v>
      </c>
    </row>
    <row r="61" spans="1:6" ht="13.5" customHeight="1">
      <c r="A61" s="143" t="s">
        <v>757</v>
      </c>
      <c r="B61" s="144"/>
      <c r="C61" s="231">
        <v>680</v>
      </c>
      <c r="D61" s="174">
        <f>SUM(E61:F61)</f>
        <v>1779</v>
      </c>
      <c r="E61" s="232">
        <v>930</v>
      </c>
      <c r="F61" s="233">
        <v>849</v>
      </c>
    </row>
    <row r="62" spans="1:6" ht="13.5" customHeight="1">
      <c r="A62" s="143" t="s">
        <v>758</v>
      </c>
      <c r="B62" s="144"/>
      <c r="C62" s="231">
        <v>1918</v>
      </c>
      <c r="D62" s="174">
        <f aca="true" t="shared" si="2" ref="D62:D75">SUM(E62:F62)</f>
        <v>4567</v>
      </c>
      <c r="E62" s="232">
        <v>2437</v>
      </c>
      <c r="F62" s="233">
        <v>2130</v>
      </c>
    </row>
    <row r="63" spans="1:6" ht="13.5" customHeight="1">
      <c r="A63" s="143" t="s">
        <v>759</v>
      </c>
      <c r="B63" s="178" t="s">
        <v>12</v>
      </c>
      <c r="C63" s="231">
        <v>258</v>
      </c>
      <c r="D63" s="174">
        <f t="shared" si="2"/>
        <v>638</v>
      </c>
      <c r="E63" s="232">
        <v>298</v>
      </c>
      <c r="F63" s="233">
        <v>340</v>
      </c>
    </row>
    <row r="64" spans="1:6" ht="13.5" customHeight="1">
      <c r="A64" s="143" t="s">
        <v>759</v>
      </c>
      <c r="B64" s="178" t="s">
        <v>13</v>
      </c>
      <c r="C64" s="231">
        <v>238</v>
      </c>
      <c r="D64" s="174">
        <f t="shared" si="2"/>
        <v>581</v>
      </c>
      <c r="E64" s="232">
        <v>276</v>
      </c>
      <c r="F64" s="233">
        <v>305</v>
      </c>
    </row>
    <row r="65" spans="1:6" ht="13.5" customHeight="1">
      <c r="A65" s="143" t="s">
        <v>759</v>
      </c>
      <c r="B65" s="178" t="s">
        <v>14</v>
      </c>
      <c r="C65" s="231">
        <v>171</v>
      </c>
      <c r="D65" s="174">
        <f t="shared" si="2"/>
        <v>387</v>
      </c>
      <c r="E65" s="232">
        <v>178</v>
      </c>
      <c r="F65" s="233">
        <v>209</v>
      </c>
    </row>
    <row r="66" spans="1:6" ht="13.5" customHeight="1">
      <c r="A66" s="143" t="s">
        <v>760</v>
      </c>
      <c r="B66" s="178" t="s">
        <v>12</v>
      </c>
      <c r="C66" s="231">
        <v>33</v>
      </c>
      <c r="D66" s="174">
        <f t="shared" si="2"/>
        <v>91</v>
      </c>
      <c r="E66" s="232">
        <v>46</v>
      </c>
      <c r="F66" s="233">
        <v>45</v>
      </c>
    </row>
    <row r="67" spans="1:6" ht="13.5" customHeight="1">
      <c r="A67" s="143" t="s">
        <v>760</v>
      </c>
      <c r="B67" s="178" t="s">
        <v>13</v>
      </c>
      <c r="C67" s="231">
        <v>527</v>
      </c>
      <c r="D67" s="174">
        <f t="shared" si="2"/>
        <v>1367</v>
      </c>
      <c r="E67" s="232">
        <v>670</v>
      </c>
      <c r="F67" s="233">
        <v>697</v>
      </c>
    </row>
    <row r="68" spans="1:6" ht="13.5" customHeight="1">
      <c r="A68" s="143" t="s">
        <v>760</v>
      </c>
      <c r="B68" s="178" t="s">
        <v>14</v>
      </c>
      <c r="C68" s="231">
        <v>392</v>
      </c>
      <c r="D68" s="174">
        <f t="shared" si="2"/>
        <v>1018</v>
      </c>
      <c r="E68" s="232">
        <v>505</v>
      </c>
      <c r="F68" s="233">
        <v>513</v>
      </c>
    </row>
    <row r="69" spans="1:6" ht="13.5" customHeight="1">
      <c r="A69" s="143" t="s">
        <v>760</v>
      </c>
      <c r="B69" s="178" t="s">
        <v>15</v>
      </c>
      <c r="C69" s="231">
        <v>374</v>
      </c>
      <c r="D69" s="174">
        <f t="shared" si="2"/>
        <v>997</v>
      </c>
      <c r="E69" s="232">
        <v>486</v>
      </c>
      <c r="F69" s="233">
        <v>511</v>
      </c>
    </row>
    <row r="70" spans="1:6" ht="13.5" customHeight="1">
      <c r="A70" s="143" t="s">
        <v>760</v>
      </c>
      <c r="B70" s="178" t="s">
        <v>16</v>
      </c>
      <c r="C70" s="231">
        <v>553</v>
      </c>
      <c r="D70" s="174">
        <f t="shared" si="2"/>
        <v>1215</v>
      </c>
      <c r="E70" s="232">
        <v>585</v>
      </c>
      <c r="F70" s="233">
        <v>630</v>
      </c>
    </row>
    <row r="71" spans="1:6" ht="13.5" customHeight="1">
      <c r="A71" s="143" t="s">
        <v>760</v>
      </c>
      <c r="B71" s="178" t="s">
        <v>17</v>
      </c>
      <c r="C71" s="231">
        <v>389</v>
      </c>
      <c r="D71" s="174">
        <f t="shared" si="2"/>
        <v>1113</v>
      </c>
      <c r="E71" s="232">
        <v>552</v>
      </c>
      <c r="F71" s="233">
        <v>561</v>
      </c>
    </row>
    <row r="72" spans="1:6" ht="13.5" customHeight="1">
      <c r="A72" s="143" t="s">
        <v>771</v>
      </c>
      <c r="B72" s="178" t="s">
        <v>55</v>
      </c>
      <c r="C72" s="231">
        <v>411</v>
      </c>
      <c r="D72" s="174">
        <f t="shared" si="2"/>
        <v>990</v>
      </c>
      <c r="E72" s="232">
        <v>528</v>
      </c>
      <c r="F72" s="233">
        <v>462</v>
      </c>
    </row>
    <row r="73" spans="1:6" ht="13.5" customHeight="1">
      <c r="A73" s="143" t="s">
        <v>772</v>
      </c>
      <c r="B73" s="237" t="s">
        <v>343</v>
      </c>
      <c r="C73" s="231">
        <v>0</v>
      </c>
      <c r="D73" s="174">
        <f t="shared" si="2"/>
        <v>0</v>
      </c>
      <c r="E73" s="232">
        <v>0</v>
      </c>
      <c r="F73" s="233">
        <v>0</v>
      </c>
    </row>
    <row r="74" spans="1:6" ht="13.5" customHeight="1">
      <c r="A74" s="143" t="s">
        <v>772</v>
      </c>
      <c r="B74" s="237" t="s">
        <v>773</v>
      </c>
      <c r="C74" s="231">
        <v>4</v>
      </c>
      <c r="D74" s="174">
        <f t="shared" si="2"/>
        <v>12</v>
      </c>
      <c r="E74" s="232">
        <v>7</v>
      </c>
      <c r="F74" s="233">
        <v>5</v>
      </c>
    </row>
    <row r="75" spans="1:6" ht="13.5" customHeight="1">
      <c r="A75" s="143" t="s">
        <v>772</v>
      </c>
      <c r="B75" s="237" t="s">
        <v>774</v>
      </c>
      <c r="C75" s="231">
        <v>0</v>
      </c>
      <c r="D75" s="174">
        <f t="shared" si="2"/>
        <v>0</v>
      </c>
      <c r="E75" s="232">
        <v>0</v>
      </c>
      <c r="F75" s="233">
        <v>0</v>
      </c>
    </row>
    <row r="76" spans="1:6" ht="13.5" customHeight="1">
      <c r="A76" s="143"/>
      <c r="B76" s="144"/>
      <c r="C76" s="151"/>
      <c r="D76" s="151"/>
      <c r="E76" s="151"/>
      <c r="F76" s="226"/>
    </row>
    <row r="77" spans="1:6" ht="13.5" customHeight="1">
      <c r="A77" s="227" t="s">
        <v>761</v>
      </c>
      <c r="B77" s="228"/>
      <c r="C77" s="229">
        <f>SUM(C79:C91)</f>
        <v>3616</v>
      </c>
      <c r="D77" s="229">
        <f>SUM(E77:F77)</f>
        <v>10281</v>
      </c>
      <c r="E77" s="229">
        <f>SUM(E79:E91)</f>
        <v>5238</v>
      </c>
      <c r="F77" s="230">
        <f>SUM(F79:F91)</f>
        <v>5043</v>
      </c>
    </row>
    <row r="78" spans="1:6" ht="13.5" customHeight="1">
      <c r="A78" s="143"/>
      <c r="B78" s="144"/>
      <c r="C78" s="151"/>
      <c r="D78" s="151"/>
      <c r="E78" s="151"/>
      <c r="F78" s="226"/>
    </row>
    <row r="79" spans="1:6" ht="13.5" customHeight="1">
      <c r="A79" s="143" t="s">
        <v>762</v>
      </c>
      <c r="B79" s="144"/>
      <c r="C79" s="231">
        <v>38</v>
      </c>
      <c r="D79" s="174">
        <f aca="true" t="shared" si="3" ref="D79:D91">SUM(E79:F79)</f>
        <v>145</v>
      </c>
      <c r="E79" s="232">
        <v>75</v>
      </c>
      <c r="F79" s="233">
        <v>70</v>
      </c>
    </row>
    <row r="80" spans="1:6" ht="13.5" customHeight="1">
      <c r="A80" s="143" t="s">
        <v>763</v>
      </c>
      <c r="B80" s="144"/>
      <c r="C80" s="231">
        <v>313</v>
      </c>
      <c r="D80" s="174">
        <f t="shared" si="3"/>
        <v>1012</v>
      </c>
      <c r="E80" s="232">
        <v>505</v>
      </c>
      <c r="F80" s="233">
        <v>507</v>
      </c>
    </row>
    <row r="81" spans="1:6" ht="13.5" customHeight="1">
      <c r="A81" s="143" t="s">
        <v>764</v>
      </c>
      <c r="B81" s="144"/>
      <c r="C81" s="231">
        <v>736</v>
      </c>
      <c r="D81" s="174">
        <f t="shared" si="3"/>
        <v>2241</v>
      </c>
      <c r="E81" s="232">
        <v>1174</v>
      </c>
      <c r="F81" s="233">
        <v>1067</v>
      </c>
    </row>
    <row r="82" spans="1:6" ht="13.5" customHeight="1">
      <c r="A82" s="143" t="s">
        <v>765</v>
      </c>
      <c r="B82" s="144"/>
      <c r="C82" s="231">
        <v>127</v>
      </c>
      <c r="D82" s="174">
        <f t="shared" si="3"/>
        <v>378</v>
      </c>
      <c r="E82" s="232">
        <v>188</v>
      </c>
      <c r="F82" s="233">
        <v>190</v>
      </c>
    </row>
    <row r="83" spans="1:6" ht="13.5" customHeight="1">
      <c r="A83" s="143" t="s">
        <v>766</v>
      </c>
      <c r="B83" s="144"/>
      <c r="C83" s="231">
        <v>113</v>
      </c>
      <c r="D83" s="174">
        <f t="shared" si="3"/>
        <v>442</v>
      </c>
      <c r="E83" s="232">
        <v>215</v>
      </c>
      <c r="F83" s="233">
        <v>227</v>
      </c>
    </row>
    <row r="84" spans="1:6" ht="13.5" customHeight="1">
      <c r="A84" s="143" t="s">
        <v>767</v>
      </c>
      <c r="B84" s="144"/>
      <c r="C84" s="231">
        <v>71</v>
      </c>
      <c r="D84" s="174">
        <f t="shared" si="3"/>
        <v>158</v>
      </c>
      <c r="E84" s="232">
        <v>85</v>
      </c>
      <c r="F84" s="233">
        <v>73</v>
      </c>
    </row>
    <row r="85" spans="1:6" ht="13.5" customHeight="1">
      <c r="A85" s="143" t="s">
        <v>768</v>
      </c>
      <c r="B85" s="178" t="s">
        <v>12</v>
      </c>
      <c r="C85" s="231">
        <v>118</v>
      </c>
      <c r="D85" s="174">
        <f t="shared" si="3"/>
        <v>346</v>
      </c>
      <c r="E85" s="232">
        <v>178</v>
      </c>
      <c r="F85" s="233">
        <v>168</v>
      </c>
    </row>
    <row r="86" spans="1:6" ht="13.5" customHeight="1">
      <c r="A86" s="143" t="s">
        <v>768</v>
      </c>
      <c r="B86" s="178" t="s">
        <v>13</v>
      </c>
      <c r="C86" s="231">
        <v>413</v>
      </c>
      <c r="D86" s="174">
        <f t="shared" si="3"/>
        <v>1069</v>
      </c>
      <c r="E86" s="232">
        <v>573</v>
      </c>
      <c r="F86" s="233">
        <v>496</v>
      </c>
    </row>
    <row r="87" spans="1:6" ht="13.5">
      <c r="A87" s="143" t="s">
        <v>768</v>
      </c>
      <c r="B87" s="178" t="s">
        <v>14</v>
      </c>
      <c r="C87" s="231">
        <v>506</v>
      </c>
      <c r="D87" s="174">
        <f t="shared" si="3"/>
        <v>1276</v>
      </c>
      <c r="E87" s="232">
        <v>651</v>
      </c>
      <c r="F87" s="233">
        <v>625</v>
      </c>
    </row>
    <row r="88" spans="1:6" ht="13.5">
      <c r="A88" s="143" t="s">
        <v>768</v>
      </c>
      <c r="B88" s="178" t="s">
        <v>15</v>
      </c>
      <c r="C88" s="231">
        <v>501</v>
      </c>
      <c r="D88" s="174">
        <f t="shared" si="3"/>
        <v>1253</v>
      </c>
      <c r="E88" s="232">
        <v>645</v>
      </c>
      <c r="F88" s="233">
        <v>608</v>
      </c>
    </row>
    <row r="89" spans="1:6" ht="13.5">
      <c r="A89" s="143" t="s">
        <v>768</v>
      </c>
      <c r="B89" s="178" t="s">
        <v>16</v>
      </c>
      <c r="C89" s="231">
        <v>444</v>
      </c>
      <c r="D89" s="174">
        <f t="shared" si="3"/>
        <v>1230</v>
      </c>
      <c r="E89" s="232">
        <v>616</v>
      </c>
      <c r="F89" s="233">
        <v>614</v>
      </c>
    </row>
    <row r="90" spans="1:6" ht="13.5">
      <c r="A90" s="143" t="s">
        <v>768</v>
      </c>
      <c r="B90" s="178" t="s">
        <v>17</v>
      </c>
      <c r="C90" s="231">
        <v>145</v>
      </c>
      <c r="D90" s="174">
        <f t="shared" si="3"/>
        <v>499</v>
      </c>
      <c r="E90" s="232">
        <v>213</v>
      </c>
      <c r="F90" s="233">
        <v>286</v>
      </c>
    </row>
    <row r="91" spans="1:6" ht="13.5">
      <c r="A91" s="238" t="s">
        <v>768</v>
      </c>
      <c r="B91" s="204" t="s">
        <v>55</v>
      </c>
      <c r="C91" s="239">
        <v>91</v>
      </c>
      <c r="D91" s="240">
        <f t="shared" si="3"/>
        <v>232</v>
      </c>
      <c r="E91" s="241">
        <v>120</v>
      </c>
      <c r="F91" s="242">
        <v>112</v>
      </c>
    </row>
    <row r="101" ht="31.5" customHeight="1"/>
    <row r="102" ht="16.5" customHeight="1"/>
    <row r="152" ht="31.5" customHeight="1"/>
    <row r="153" ht="16.5" customHeight="1"/>
    <row r="203" ht="31.5" customHeight="1"/>
    <row r="204" ht="16.5" customHeight="1"/>
  </sheetData>
  <sheetProtection/>
  <mergeCells count="1">
    <mergeCell ref="D2:F3"/>
  </mergeCells>
  <printOptions horizontalCentered="1" verticalCentered="1"/>
  <pageMargins left="0.984251968503937" right="0.5905511811023623" top="0.7874015748031497" bottom="0.984251968503937" header="0.15748031496062992" footer="0.2362204724409449"/>
  <pageSetup blackAndWhite="1" firstPageNumber="112" useFirstPageNumber="1" horizontalDpi="300" verticalDpi="300" orientation="portrait" paperSize="9" r:id="rId1"/>
  <headerFooter alignWithMargins="0">
    <oddFooter>&amp;C- &amp;P -</oddFooter>
  </headerFooter>
  <rowBreaks count="1" manualBreakCount="1">
    <brk id="52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78"/>
  <sheetViews>
    <sheetView zoomScaleSheetLayoutView="75" zoomScalePageLayoutView="0" workbookViewId="0" topLeftCell="A1">
      <selection activeCell="A1" sqref="A1"/>
    </sheetView>
  </sheetViews>
  <sheetFormatPr defaultColWidth="7.75390625" defaultRowHeight="13.5"/>
  <cols>
    <col min="1" max="1" width="15.625" style="211" customWidth="1"/>
    <col min="2" max="2" width="9.625" style="132" customWidth="1"/>
    <col min="3" max="6" width="14.375" style="132" customWidth="1"/>
    <col min="7" max="7" width="3.125" style="132" customWidth="1"/>
    <col min="8" max="16384" width="7.75390625" style="132" customWidth="1"/>
  </cols>
  <sheetData>
    <row r="1" spans="1:6" s="7" customFormat="1" ht="24" customHeight="1">
      <c r="A1" s="191" t="s">
        <v>775</v>
      </c>
      <c r="B1" s="4"/>
      <c r="C1" s="3"/>
      <c r="D1" s="4"/>
      <c r="E1" s="125"/>
      <c r="F1" s="4"/>
    </row>
    <row r="2" spans="1:6" ht="16.5" customHeight="1">
      <c r="A2" s="192"/>
      <c r="B2" s="127"/>
      <c r="C2" s="128"/>
      <c r="D2" s="129" t="s">
        <v>342</v>
      </c>
      <c r="E2" s="130"/>
      <c r="F2" s="131"/>
    </row>
    <row r="3" spans="1:6" ht="13.5" customHeight="1">
      <c r="A3" s="193" t="s">
        <v>683</v>
      </c>
      <c r="B3" s="194"/>
      <c r="C3" s="135" t="s">
        <v>3</v>
      </c>
      <c r="D3" s="136"/>
      <c r="E3" s="137"/>
      <c r="F3" s="138"/>
    </row>
    <row r="4" spans="1:6" ht="18" customHeight="1">
      <c r="A4" s="195"/>
      <c r="B4" s="140"/>
      <c r="C4" s="141"/>
      <c r="D4" s="142" t="s">
        <v>623</v>
      </c>
      <c r="E4" s="142" t="s">
        <v>5</v>
      </c>
      <c r="F4" s="142" t="s">
        <v>6</v>
      </c>
    </row>
    <row r="5" spans="1:6" ht="13.5" customHeight="1">
      <c r="A5" s="177"/>
      <c r="B5" s="144"/>
      <c r="C5" s="145" t="s">
        <v>7</v>
      </c>
      <c r="D5" s="145" t="s">
        <v>8</v>
      </c>
      <c r="E5" s="145" t="s">
        <v>8</v>
      </c>
      <c r="F5" s="146" t="s">
        <v>8</v>
      </c>
    </row>
    <row r="6" spans="1:6" ht="6.75" customHeight="1">
      <c r="A6" s="177"/>
      <c r="B6" s="144"/>
      <c r="C6" s="145"/>
      <c r="D6" s="145"/>
      <c r="E6" s="145"/>
      <c r="F6" s="146"/>
    </row>
    <row r="7" spans="1:6" ht="13.5" customHeight="1">
      <c r="A7" s="196" t="s">
        <v>141</v>
      </c>
      <c r="B7" s="197"/>
      <c r="C7" s="149">
        <f>SUM(C9:C77)</f>
        <v>48871</v>
      </c>
      <c r="D7" s="149">
        <f>SUM(D9:D77)</f>
        <v>125821</v>
      </c>
      <c r="E7" s="149">
        <f>SUM(E9:E77)</f>
        <v>63978</v>
      </c>
      <c r="F7" s="149">
        <f>SUM(F9:F77)</f>
        <v>61843</v>
      </c>
    </row>
    <row r="8" spans="1:6" ht="13.5" customHeight="1">
      <c r="A8" s="177"/>
      <c r="B8" s="144"/>
      <c r="C8" s="151"/>
      <c r="D8" s="151"/>
      <c r="E8" s="151"/>
      <c r="F8" s="152"/>
    </row>
    <row r="9" spans="1:6" ht="13.5" customHeight="1">
      <c r="A9" s="153" t="s">
        <v>776</v>
      </c>
      <c r="B9" s="154"/>
      <c r="C9" s="151">
        <v>3232</v>
      </c>
      <c r="D9" s="174">
        <f aca="true" t="shared" si="0" ref="D9:D40">SUM(E9:F9)</f>
        <v>8882</v>
      </c>
      <c r="E9" s="151">
        <v>4544</v>
      </c>
      <c r="F9" s="152">
        <v>4338</v>
      </c>
    </row>
    <row r="10" spans="1:6" ht="13.5" customHeight="1">
      <c r="A10" s="177" t="s">
        <v>777</v>
      </c>
      <c r="B10" s="178" t="s">
        <v>12</v>
      </c>
      <c r="C10" s="151">
        <v>654</v>
      </c>
      <c r="D10" s="174">
        <f t="shared" si="0"/>
        <v>1636</v>
      </c>
      <c r="E10" s="151">
        <v>768</v>
      </c>
      <c r="F10" s="152">
        <v>868</v>
      </c>
    </row>
    <row r="11" spans="1:6" ht="13.5" customHeight="1">
      <c r="A11" s="177" t="s">
        <v>777</v>
      </c>
      <c r="B11" s="178" t="s">
        <v>13</v>
      </c>
      <c r="C11" s="151">
        <v>434</v>
      </c>
      <c r="D11" s="174">
        <f t="shared" si="0"/>
        <v>1168</v>
      </c>
      <c r="E11" s="151">
        <v>572</v>
      </c>
      <c r="F11" s="152">
        <v>596</v>
      </c>
    </row>
    <row r="12" spans="1:6" ht="13.5" customHeight="1">
      <c r="A12" s="177" t="s">
        <v>777</v>
      </c>
      <c r="B12" s="178" t="s">
        <v>14</v>
      </c>
      <c r="C12" s="151">
        <v>376</v>
      </c>
      <c r="D12" s="174">
        <f t="shared" si="0"/>
        <v>991</v>
      </c>
      <c r="E12" s="151">
        <v>487</v>
      </c>
      <c r="F12" s="152">
        <v>504</v>
      </c>
    </row>
    <row r="13" spans="1:6" ht="13.5" customHeight="1">
      <c r="A13" s="177" t="s">
        <v>777</v>
      </c>
      <c r="B13" s="178" t="s">
        <v>15</v>
      </c>
      <c r="C13" s="151">
        <v>362</v>
      </c>
      <c r="D13" s="174">
        <f t="shared" si="0"/>
        <v>978</v>
      </c>
      <c r="E13" s="151">
        <v>485</v>
      </c>
      <c r="F13" s="152">
        <v>493</v>
      </c>
    </row>
    <row r="14" spans="1:6" ht="13.5" customHeight="1">
      <c r="A14" s="177" t="s">
        <v>777</v>
      </c>
      <c r="B14" s="178" t="s">
        <v>16</v>
      </c>
      <c r="C14" s="151">
        <v>496</v>
      </c>
      <c r="D14" s="174">
        <f t="shared" si="0"/>
        <v>1281</v>
      </c>
      <c r="E14" s="151">
        <v>621</v>
      </c>
      <c r="F14" s="152">
        <v>660</v>
      </c>
    </row>
    <row r="15" spans="1:6" ht="13.5" customHeight="1">
      <c r="A15" s="153" t="s">
        <v>382</v>
      </c>
      <c r="B15" s="154"/>
      <c r="C15" s="151">
        <v>29</v>
      </c>
      <c r="D15" s="174">
        <f t="shared" si="0"/>
        <v>136</v>
      </c>
      <c r="E15" s="151">
        <v>70</v>
      </c>
      <c r="F15" s="152">
        <v>66</v>
      </c>
    </row>
    <row r="16" spans="1:6" ht="13.5" customHeight="1">
      <c r="A16" s="177" t="s">
        <v>796</v>
      </c>
      <c r="B16" s="178" t="s">
        <v>797</v>
      </c>
      <c r="C16" s="151">
        <v>672</v>
      </c>
      <c r="D16" s="174">
        <f t="shared" si="0"/>
        <v>1815</v>
      </c>
      <c r="E16" s="151">
        <v>921</v>
      </c>
      <c r="F16" s="152">
        <v>894</v>
      </c>
    </row>
    <row r="17" spans="1:6" ht="13.5" customHeight="1">
      <c r="A17" s="177" t="s">
        <v>798</v>
      </c>
      <c r="B17" s="178" t="s">
        <v>799</v>
      </c>
      <c r="C17" s="151">
        <v>1235</v>
      </c>
      <c r="D17" s="174">
        <f t="shared" si="0"/>
        <v>2539</v>
      </c>
      <c r="E17" s="151">
        <v>1401</v>
      </c>
      <c r="F17" s="152">
        <v>1138</v>
      </c>
    </row>
    <row r="18" spans="1:6" ht="13.5" customHeight="1">
      <c r="A18" s="177" t="s">
        <v>800</v>
      </c>
      <c r="B18" s="178" t="s">
        <v>801</v>
      </c>
      <c r="C18" s="151">
        <v>1109</v>
      </c>
      <c r="D18" s="174">
        <f t="shared" si="0"/>
        <v>2560</v>
      </c>
      <c r="E18" s="151">
        <v>1325</v>
      </c>
      <c r="F18" s="152">
        <v>1235</v>
      </c>
    </row>
    <row r="19" spans="1:6" ht="13.5" customHeight="1">
      <c r="A19" s="177" t="s">
        <v>802</v>
      </c>
      <c r="B19" s="178" t="s">
        <v>803</v>
      </c>
      <c r="C19" s="151">
        <v>657</v>
      </c>
      <c r="D19" s="174">
        <f t="shared" si="0"/>
        <v>1640</v>
      </c>
      <c r="E19" s="151">
        <v>938</v>
      </c>
      <c r="F19" s="152">
        <v>702</v>
      </c>
    </row>
    <row r="20" spans="1:6" ht="13.5" customHeight="1">
      <c r="A20" s="177" t="s">
        <v>804</v>
      </c>
      <c r="B20" s="178" t="s">
        <v>805</v>
      </c>
      <c r="C20" s="151">
        <v>103</v>
      </c>
      <c r="D20" s="174">
        <f t="shared" si="0"/>
        <v>332</v>
      </c>
      <c r="E20" s="151">
        <v>167</v>
      </c>
      <c r="F20" s="152">
        <v>165</v>
      </c>
    </row>
    <row r="21" spans="1:6" ht="13.5" customHeight="1">
      <c r="A21" s="153" t="s">
        <v>778</v>
      </c>
      <c r="B21" s="154"/>
      <c r="C21" s="151">
        <v>852</v>
      </c>
      <c r="D21" s="174">
        <f t="shared" si="0"/>
        <v>2068</v>
      </c>
      <c r="E21" s="151">
        <v>997</v>
      </c>
      <c r="F21" s="152">
        <v>1071</v>
      </c>
    </row>
    <row r="22" spans="1:6" ht="13.5" customHeight="1">
      <c r="A22" s="153" t="s">
        <v>779</v>
      </c>
      <c r="B22" s="154"/>
      <c r="C22" s="151">
        <v>2731</v>
      </c>
      <c r="D22" s="174">
        <f t="shared" si="0"/>
        <v>7279</v>
      </c>
      <c r="E22" s="151">
        <v>3575</v>
      </c>
      <c r="F22" s="152">
        <v>3704</v>
      </c>
    </row>
    <row r="23" spans="1:6" ht="13.5" customHeight="1">
      <c r="A23" s="153" t="s">
        <v>780</v>
      </c>
      <c r="B23" s="154"/>
      <c r="C23" s="151">
        <v>282</v>
      </c>
      <c r="D23" s="174">
        <f t="shared" si="0"/>
        <v>662</v>
      </c>
      <c r="E23" s="151">
        <v>358</v>
      </c>
      <c r="F23" s="152">
        <v>304</v>
      </c>
    </row>
    <row r="24" spans="1:6" ht="13.5" customHeight="1">
      <c r="A24" s="177" t="s">
        <v>806</v>
      </c>
      <c r="B24" s="178" t="s">
        <v>797</v>
      </c>
      <c r="C24" s="151">
        <v>586</v>
      </c>
      <c r="D24" s="174">
        <f t="shared" si="0"/>
        <v>1510</v>
      </c>
      <c r="E24" s="151">
        <v>789</v>
      </c>
      <c r="F24" s="152">
        <v>721</v>
      </c>
    </row>
    <row r="25" spans="1:6" ht="13.5" customHeight="1">
      <c r="A25" s="177" t="s">
        <v>807</v>
      </c>
      <c r="B25" s="178" t="s">
        <v>799</v>
      </c>
      <c r="C25" s="151">
        <v>0</v>
      </c>
      <c r="D25" s="174">
        <f t="shared" si="0"/>
        <v>0</v>
      </c>
      <c r="E25" s="151">
        <v>0</v>
      </c>
      <c r="F25" s="152">
        <v>0</v>
      </c>
    </row>
    <row r="26" spans="1:6" ht="13.5" customHeight="1">
      <c r="A26" s="177" t="s">
        <v>808</v>
      </c>
      <c r="B26" s="178" t="s">
        <v>801</v>
      </c>
      <c r="C26" s="151">
        <v>400</v>
      </c>
      <c r="D26" s="174">
        <f t="shared" si="0"/>
        <v>1115</v>
      </c>
      <c r="E26" s="151">
        <v>571</v>
      </c>
      <c r="F26" s="152">
        <v>544</v>
      </c>
    </row>
    <row r="27" spans="1:6" ht="13.5" customHeight="1">
      <c r="A27" s="177" t="s">
        <v>809</v>
      </c>
      <c r="B27" s="178" t="s">
        <v>803</v>
      </c>
      <c r="C27" s="151">
        <v>32</v>
      </c>
      <c r="D27" s="174">
        <f t="shared" si="0"/>
        <v>57</v>
      </c>
      <c r="E27" s="151">
        <v>41</v>
      </c>
      <c r="F27" s="152">
        <v>16</v>
      </c>
    </row>
    <row r="28" spans="1:6" ht="13.5" customHeight="1">
      <c r="A28" s="153" t="s">
        <v>781</v>
      </c>
      <c r="B28" s="154"/>
      <c r="C28" s="151">
        <v>32</v>
      </c>
      <c r="D28" s="174">
        <f t="shared" si="0"/>
        <v>70</v>
      </c>
      <c r="E28" s="151">
        <v>38</v>
      </c>
      <c r="F28" s="152">
        <v>32</v>
      </c>
    </row>
    <row r="29" spans="1:6" ht="13.5" customHeight="1">
      <c r="A29" s="177" t="s">
        <v>810</v>
      </c>
      <c r="B29" s="178" t="s">
        <v>797</v>
      </c>
      <c r="C29" s="151">
        <v>594</v>
      </c>
      <c r="D29" s="174">
        <f t="shared" si="0"/>
        <v>1551</v>
      </c>
      <c r="E29" s="151">
        <v>791</v>
      </c>
      <c r="F29" s="152">
        <v>760</v>
      </c>
    </row>
    <row r="30" spans="1:6" ht="13.5" customHeight="1">
      <c r="A30" s="177" t="s">
        <v>811</v>
      </c>
      <c r="B30" s="178" t="s">
        <v>799</v>
      </c>
      <c r="C30" s="151">
        <v>306</v>
      </c>
      <c r="D30" s="174">
        <f t="shared" si="0"/>
        <v>738</v>
      </c>
      <c r="E30" s="151">
        <v>367</v>
      </c>
      <c r="F30" s="152">
        <v>371</v>
      </c>
    </row>
    <row r="31" spans="1:6" ht="13.5" customHeight="1">
      <c r="A31" s="177" t="s">
        <v>812</v>
      </c>
      <c r="B31" s="178" t="s">
        <v>801</v>
      </c>
      <c r="C31" s="151">
        <v>90</v>
      </c>
      <c r="D31" s="174">
        <f t="shared" si="0"/>
        <v>232</v>
      </c>
      <c r="E31" s="151">
        <v>115</v>
      </c>
      <c r="F31" s="152">
        <v>117</v>
      </c>
    </row>
    <row r="32" spans="1:6" ht="13.5" customHeight="1">
      <c r="A32" s="177" t="s">
        <v>813</v>
      </c>
      <c r="B32" s="178" t="s">
        <v>803</v>
      </c>
      <c r="C32" s="151">
        <v>122</v>
      </c>
      <c r="D32" s="174">
        <f t="shared" si="0"/>
        <v>289</v>
      </c>
      <c r="E32" s="151">
        <v>151</v>
      </c>
      <c r="F32" s="152">
        <v>138</v>
      </c>
    </row>
    <row r="33" spans="1:6" ht="13.5" customHeight="1">
      <c r="A33" s="177" t="s">
        <v>810</v>
      </c>
      <c r="B33" s="178" t="s">
        <v>805</v>
      </c>
      <c r="C33" s="151">
        <v>135</v>
      </c>
      <c r="D33" s="174">
        <f t="shared" si="0"/>
        <v>322</v>
      </c>
      <c r="E33" s="151">
        <v>176</v>
      </c>
      <c r="F33" s="152">
        <v>146</v>
      </c>
    </row>
    <row r="34" spans="1:6" ht="13.5" customHeight="1">
      <c r="A34" s="198" t="s">
        <v>814</v>
      </c>
      <c r="B34" s="199"/>
      <c r="C34" s="151">
        <v>179</v>
      </c>
      <c r="D34" s="174">
        <f t="shared" si="0"/>
        <v>459</v>
      </c>
      <c r="E34" s="151">
        <v>230</v>
      </c>
      <c r="F34" s="152">
        <v>229</v>
      </c>
    </row>
    <row r="35" spans="1:6" ht="13.5" customHeight="1">
      <c r="A35" s="177" t="s">
        <v>782</v>
      </c>
      <c r="B35" s="178" t="s">
        <v>797</v>
      </c>
      <c r="C35" s="151">
        <v>702</v>
      </c>
      <c r="D35" s="174">
        <f t="shared" si="0"/>
        <v>1879</v>
      </c>
      <c r="E35" s="151">
        <v>948</v>
      </c>
      <c r="F35" s="152">
        <v>931</v>
      </c>
    </row>
    <row r="36" spans="1:6" ht="13.5" customHeight="1">
      <c r="A36" s="177" t="s">
        <v>782</v>
      </c>
      <c r="B36" s="178" t="s">
        <v>799</v>
      </c>
      <c r="C36" s="151">
        <v>929</v>
      </c>
      <c r="D36" s="174">
        <f t="shared" si="0"/>
        <v>2406</v>
      </c>
      <c r="E36" s="151">
        <v>1251</v>
      </c>
      <c r="F36" s="152">
        <v>1155</v>
      </c>
    </row>
    <row r="37" spans="1:6" ht="13.5" customHeight="1">
      <c r="A37" s="177" t="s">
        <v>782</v>
      </c>
      <c r="B37" s="178" t="s">
        <v>801</v>
      </c>
      <c r="C37" s="151">
        <v>467</v>
      </c>
      <c r="D37" s="174">
        <f t="shared" si="0"/>
        <v>1152</v>
      </c>
      <c r="E37" s="151">
        <v>617</v>
      </c>
      <c r="F37" s="152">
        <v>535</v>
      </c>
    </row>
    <row r="38" spans="1:6" ht="13.5" customHeight="1">
      <c r="A38" s="177" t="s">
        <v>782</v>
      </c>
      <c r="B38" s="178" t="s">
        <v>803</v>
      </c>
      <c r="C38" s="151">
        <v>817</v>
      </c>
      <c r="D38" s="174">
        <f t="shared" si="0"/>
        <v>2209</v>
      </c>
      <c r="E38" s="151">
        <v>1129</v>
      </c>
      <c r="F38" s="152">
        <v>1080</v>
      </c>
    </row>
    <row r="39" spans="1:6" ht="13.5" customHeight="1">
      <c r="A39" s="177" t="s">
        <v>782</v>
      </c>
      <c r="B39" s="178" t="s">
        <v>805</v>
      </c>
      <c r="C39" s="151">
        <v>1012</v>
      </c>
      <c r="D39" s="174">
        <f t="shared" si="0"/>
        <v>2733</v>
      </c>
      <c r="E39" s="151">
        <v>1392</v>
      </c>
      <c r="F39" s="152">
        <v>1341</v>
      </c>
    </row>
    <row r="40" spans="1:6" ht="13.5" customHeight="1">
      <c r="A40" s="177" t="s">
        <v>782</v>
      </c>
      <c r="B40" s="178" t="s">
        <v>815</v>
      </c>
      <c r="C40" s="151">
        <v>838</v>
      </c>
      <c r="D40" s="174">
        <f t="shared" si="0"/>
        <v>2204</v>
      </c>
      <c r="E40" s="151">
        <v>1114</v>
      </c>
      <c r="F40" s="152">
        <v>1090</v>
      </c>
    </row>
    <row r="41" spans="1:6" ht="13.5" customHeight="1">
      <c r="A41" s="153" t="s">
        <v>783</v>
      </c>
      <c r="B41" s="154"/>
      <c r="C41" s="151">
        <v>2587</v>
      </c>
      <c r="D41" s="174">
        <f aca="true" t="shared" si="1" ref="D41:D72">SUM(E41:F41)</f>
        <v>6795</v>
      </c>
      <c r="E41" s="151">
        <v>3445</v>
      </c>
      <c r="F41" s="152">
        <v>3350</v>
      </c>
    </row>
    <row r="42" spans="1:6" ht="13.5" customHeight="1">
      <c r="A42" s="177" t="s">
        <v>784</v>
      </c>
      <c r="B42" s="178" t="s">
        <v>797</v>
      </c>
      <c r="C42" s="151">
        <v>937</v>
      </c>
      <c r="D42" s="174">
        <f t="shared" si="1"/>
        <v>2134</v>
      </c>
      <c r="E42" s="151">
        <v>1121</v>
      </c>
      <c r="F42" s="152">
        <v>1013</v>
      </c>
    </row>
    <row r="43" spans="1:6" ht="13.5" customHeight="1">
      <c r="A43" s="177" t="s">
        <v>784</v>
      </c>
      <c r="B43" s="178" t="s">
        <v>799</v>
      </c>
      <c r="C43" s="151">
        <v>1359</v>
      </c>
      <c r="D43" s="174">
        <f t="shared" si="1"/>
        <v>2966</v>
      </c>
      <c r="E43" s="151">
        <v>1513</v>
      </c>
      <c r="F43" s="152">
        <v>1453</v>
      </c>
    </row>
    <row r="44" spans="1:6" ht="13.5" customHeight="1">
      <c r="A44" s="177" t="s">
        <v>784</v>
      </c>
      <c r="B44" s="178" t="s">
        <v>801</v>
      </c>
      <c r="C44" s="151">
        <v>612</v>
      </c>
      <c r="D44" s="174">
        <f t="shared" si="1"/>
        <v>1240</v>
      </c>
      <c r="E44" s="151">
        <v>639</v>
      </c>
      <c r="F44" s="152">
        <v>601</v>
      </c>
    </row>
    <row r="45" spans="1:6" ht="13.5" customHeight="1">
      <c r="A45" s="177" t="s">
        <v>784</v>
      </c>
      <c r="B45" s="178" t="s">
        <v>803</v>
      </c>
      <c r="C45" s="151">
        <v>1228</v>
      </c>
      <c r="D45" s="174">
        <f t="shared" si="1"/>
        <v>3096</v>
      </c>
      <c r="E45" s="151">
        <v>1591</v>
      </c>
      <c r="F45" s="152">
        <v>1505</v>
      </c>
    </row>
    <row r="46" spans="1:6" ht="13.5" customHeight="1">
      <c r="A46" s="177" t="s">
        <v>784</v>
      </c>
      <c r="B46" s="178" t="s">
        <v>805</v>
      </c>
      <c r="C46" s="151">
        <v>1063</v>
      </c>
      <c r="D46" s="174">
        <f t="shared" si="1"/>
        <v>2611</v>
      </c>
      <c r="E46" s="151">
        <v>1323</v>
      </c>
      <c r="F46" s="152">
        <v>1288</v>
      </c>
    </row>
    <row r="47" spans="1:6" ht="13.5" customHeight="1">
      <c r="A47" s="177" t="s">
        <v>784</v>
      </c>
      <c r="B47" s="178" t="s">
        <v>815</v>
      </c>
      <c r="C47" s="151">
        <v>1009</v>
      </c>
      <c r="D47" s="174">
        <f t="shared" si="1"/>
        <v>2615</v>
      </c>
      <c r="E47" s="151">
        <v>1315</v>
      </c>
      <c r="F47" s="152">
        <v>1300</v>
      </c>
    </row>
    <row r="48" spans="1:6" ht="13.5" customHeight="1">
      <c r="A48" s="177" t="s">
        <v>785</v>
      </c>
      <c r="B48" s="178" t="s">
        <v>797</v>
      </c>
      <c r="C48" s="151">
        <v>163</v>
      </c>
      <c r="D48" s="174">
        <f t="shared" si="1"/>
        <v>352</v>
      </c>
      <c r="E48" s="151">
        <v>158</v>
      </c>
      <c r="F48" s="152">
        <v>194</v>
      </c>
    </row>
    <row r="49" spans="1:6" ht="13.5" customHeight="1">
      <c r="A49" s="177" t="s">
        <v>785</v>
      </c>
      <c r="B49" s="178" t="s">
        <v>799</v>
      </c>
      <c r="C49" s="151">
        <v>290</v>
      </c>
      <c r="D49" s="174">
        <f t="shared" si="1"/>
        <v>782</v>
      </c>
      <c r="E49" s="151">
        <v>395</v>
      </c>
      <c r="F49" s="152">
        <v>387</v>
      </c>
    </row>
    <row r="50" spans="1:6" ht="13.5" customHeight="1">
      <c r="A50" s="177" t="s">
        <v>816</v>
      </c>
      <c r="B50" s="200" t="s">
        <v>1314</v>
      </c>
      <c r="C50" s="151">
        <v>214</v>
      </c>
      <c r="D50" s="174">
        <f t="shared" si="1"/>
        <v>466</v>
      </c>
      <c r="E50" s="151">
        <v>245</v>
      </c>
      <c r="F50" s="152">
        <v>221</v>
      </c>
    </row>
    <row r="51" spans="1:6" ht="13.5" customHeight="1">
      <c r="A51" s="177" t="s">
        <v>817</v>
      </c>
      <c r="B51" s="144"/>
      <c r="C51" s="151">
        <v>10</v>
      </c>
      <c r="D51" s="174">
        <f t="shared" si="1"/>
        <v>29</v>
      </c>
      <c r="E51" s="151">
        <v>12</v>
      </c>
      <c r="F51" s="152">
        <v>17</v>
      </c>
    </row>
    <row r="52" spans="1:6" ht="13.5" customHeight="1">
      <c r="A52" s="153" t="s">
        <v>786</v>
      </c>
      <c r="B52" s="154"/>
      <c r="C52" s="151">
        <v>190</v>
      </c>
      <c r="D52" s="174">
        <f t="shared" si="1"/>
        <v>772</v>
      </c>
      <c r="E52" s="151">
        <v>342</v>
      </c>
      <c r="F52" s="152">
        <v>430</v>
      </c>
    </row>
    <row r="53" spans="1:6" ht="13.5" customHeight="1">
      <c r="A53" s="153" t="s">
        <v>787</v>
      </c>
      <c r="B53" s="154"/>
      <c r="C53" s="151">
        <v>897</v>
      </c>
      <c r="D53" s="174">
        <f t="shared" si="1"/>
        <v>2419</v>
      </c>
      <c r="E53" s="151">
        <v>1243</v>
      </c>
      <c r="F53" s="152">
        <v>1176</v>
      </c>
    </row>
    <row r="54" spans="1:6" ht="13.5" customHeight="1">
      <c r="A54" s="153" t="s">
        <v>818</v>
      </c>
      <c r="B54" s="154"/>
      <c r="C54" s="151">
        <v>1251</v>
      </c>
      <c r="D54" s="174">
        <f t="shared" si="1"/>
        <v>3215</v>
      </c>
      <c r="E54" s="151">
        <v>1678</v>
      </c>
      <c r="F54" s="152">
        <v>1537</v>
      </c>
    </row>
    <row r="55" spans="1:6" ht="13.5" customHeight="1">
      <c r="A55" s="153" t="s">
        <v>788</v>
      </c>
      <c r="B55" s="154"/>
      <c r="C55" s="151">
        <v>866</v>
      </c>
      <c r="D55" s="174">
        <f t="shared" si="1"/>
        <v>2476</v>
      </c>
      <c r="E55" s="151">
        <v>1269</v>
      </c>
      <c r="F55" s="152">
        <v>1207</v>
      </c>
    </row>
    <row r="56" spans="1:6" ht="13.5" customHeight="1">
      <c r="A56" s="153" t="s">
        <v>789</v>
      </c>
      <c r="B56" s="154"/>
      <c r="C56" s="151">
        <v>82</v>
      </c>
      <c r="D56" s="174">
        <f t="shared" si="1"/>
        <v>225</v>
      </c>
      <c r="E56" s="151">
        <v>106</v>
      </c>
      <c r="F56" s="152">
        <v>119</v>
      </c>
    </row>
    <row r="57" spans="1:6" ht="13.5" customHeight="1">
      <c r="A57" s="153" t="s">
        <v>790</v>
      </c>
      <c r="B57" s="154"/>
      <c r="C57" s="151">
        <v>3412</v>
      </c>
      <c r="D57" s="174">
        <f t="shared" si="1"/>
        <v>9559</v>
      </c>
      <c r="E57" s="151">
        <v>4786</v>
      </c>
      <c r="F57" s="152">
        <v>4773</v>
      </c>
    </row>
    <row r="58" spans="1:6" ht="13.5" customHeight="1">
      <c r="A58" s="153" t="s">
        <v>791</v>
      </c>
      <c r="B58" s="154"/>
      <c r="C58" s="151">
        <v>752</v>
      </c>
      <c r="D58" s="174">
        <f t="shared" si="1"/>
        <v>2431</v>
      </c>
      <c r="E58" s="151">
        <v>1209</v>
      </c>
      <c r="F58" s="152">
        <v>1222</v>
      </c>
    </row>
    <row r="59" spans="1:6" ht="13.5" customHeight="1">
      <c r="A59" s="153" t="s">
        <v>819</v>
      </c>
      <c r="B59" s="154"/>
      <c r="C59" s="151">
        <v>0</v>
      </c>
      <c r="D59" s="174">
        <f t="shared" si="1"/>
        <v>0</v>
      </c>
      <c r="E59" s="151">
        <v>0</v>
      </c>
      <c r="F59" s="152">
        <v>0</v>
      </c>
    </row>
    <row r="60" spans="1:6" ht="13.5" customHeight="1">
      <c r="A60" s="177" t="s">
        <v>792</v>
      </c>
      <c r="B60" s="178" t="s">
        <v>797</v>
      </c>
      <c r="C60" s="151">
        <v>63</v>
      </c>
      <c r="D60" s="174">
        <f t="shared" si="1"/>
        <v>197</v>
      </c>
      <c r="E60" s="151">
        <v>100</v>
      </c>
      <c r="F60" s="152">
        <v>97</v>
      </c>
    </row>
    <row r="61" spans="1:6" ht="13.5" customHeight="1">
      <c r="A61" s="177" t="s">
        <v>792</v>
      </c>
      <c r="B61" s="178" t="s">
        <v>799</v>
      </c>
      <c r="C61" s="151">
        <v>544</v>
      </c>
      <c r="D61" s="174">
        <f t="shared" si="1"/>
        <v>1495</v>
      </c>
      <c r="E61" s="151">
        <v>772</v>
      </c>
      <c r="F61" s="152">
        <v>723</v>
      </c>
    </row>
    <row r="62" spans="1:6" ht="13.5" customHeight="1">
      <c r="A62" s="177" t="s">
        <v>792</v>
      </c>
      <c r="B62" s="178" t="s">
        <v>801</v>
      </c>
      <c r="C62" s="151">
        <v>293</v>
      </c>
      <c r="D62" s="174">
        <f t="shared" si="1"/>
        <v>799</v>
      </c>
      <c r="E62" s="151">
        <v>415</v>
      </c>
      <c r="F62" s="152">
        <v>384</v>
      </c>
    </row>
    <row r="63" spans="1:6" ht="13.5" customHeight="1">
      <c r="A63" s="177" t="s">
        <v>792</v>
      </c>
      <c r="B63" s="178" t="s">
        <v>803</v>
      </c>
      <c r="C63" s="151">
        <v>430</v>
      </c>
      <c r="D63" s="174">
        <f t="shared" si="1"/>
        <v>1132</v>
      </c>
      <c r="E63" s="151">
        <v>588</v>
      </c>
      <c r="F63" s="152">
        <v>544</v>
      </c>
    </row>
    <row r="64" spans="1:6" ht="13.5" customHeight="1">
      <c r="A64" s="177" t="s">
        <v>792</v>
      </c>
      <c r="B64" s="178" t="s">
        <v>805</v>
      </c>
      <c r="C64" s="151">
        <v>261</v>
      </c>
      <c r="D64" s="174">
        <f t="shared" si="1"/>
        <v>753</v>
      </c>
      <c r="E64" s="151">
        <v>382</v>
      </c>
      <c r="F64" s="152">
        <v>371</v>
      </c>
    </row>
    <row r="65" spans="1:6" ht="13.5" customHeight="1">
      <c r="A65" s="177" t="s">
        <v>792</v>
      </c>
      <c r="B65" s="178" t="s">
        <v>815</v>
      </c>
      <c r="C65" s="151">
        <v>158</v>
      </c>
      <c r="D65" s="174">
        <f t="shared" si="1"/>
        <v>442</v>
      </c>
      <c r="E65" s="151">
        <v>237</v>
      </c>
      <c r="F65" s="152">
        <v>205</v>
      </c>
    </row>
    <row r="66" spans="1:6" ht="13.5" customHeight="1">
      <c r="A66" s="153" t="s">
        <v>793</v>
      </c>
      <c r="B66" s="201"/>
      <c r="C66" s="151">
        <v>480</v>
      </c>
      <c r="D66" s="174">
        <f t="shared" si="1"/>
        <v>1318</v>
      </c>
      <c r="E66" s="151">
        <v>631</v>
      </c>
      <c r="F66" s="152">
        <v>687</v>
      </c>
    </row>
    <row r="67" spans="1:6" ht="13.5" customHeight="1">
      <c r="A67" s="177" t="s">
        <v>706</v>
      </c>
      <c r="B67" s="178" t="s">
        <v>797</v>
      </c>
      <c r="C67" s="151">
        <v>645</v>
      </c>
      <c r="D67" s="174">
        <f t="shared" si="1"/>
        <v>1442</v>
      </c>
      <c r="E67" s="151">
        <v>693</v>
      </c>
      <c r="F67" s="152">
        <v>749</v>
      </c>
    </row>
    <row r="68" spans="1:6" ht="13.5" customHeight="1">
      <c r="A68" s="177" t="s">
        <v>706</v>
      </c>
      <c r="B68" s="178" t="s">
        <v>799</v>
      </c>
      <c r="C68" s="151">
        <v>333</v>
      </c>
      <c r="D68" s="174">
        <f t="shared" si="1"/>
        <v>758</v>
      </c>
      <c r="E68" s="151">
        <v>375</v>
      </c>
      <c r="F68" s="152">
        <v>383</v>
      </c>
    </row>
    <row r="69" spans="1:6" ht="13.5" customHeight="1">
      <c r="A69" s="177" t="s">
        <v>706</v>
      </c>
      <c r="B69" s="178" t="s">
        <v>801</v>
      </c>
      <c r="C69" s="151">
        <v>1526</v>
      </c>
      <c r="D69" s="174">
        <f t="shared" si="1"/>
        <v>3276</v>
      </c>
      <c r="E69" s="151">
        <v>1738</v>
      </c>
      <c r="F69" s="152">
        <v>1538</v>
      </c>
    </row>
    <row r="70" spans="1:6" ht="13.5" customHeight="1">
      <c r="A70" s="177" t="s">
        <v>794</v>
      </c>
      <c r="B70" s="178" t="s">
        <v>797</v>
      </c>
      <c r="C70" s="151">
        <v>692</v>
      </c>
      <c r="D70" s="174">
        <f t="shared" si="1"/>
        <v>1427</v>
      </c>
      <c r="E70" s="151">
        <v>743</v>
      </c>
      <c r="F70" s="152">
        <v>684</v>
      </c>
    </row>
    <row r="71" spans="1:6" ht="13.5" customHeight="1">
      <c r="A71" s="177" t="s">
        <v>794</v>
      </c>
      <c r="B71" s="178" t="s">
        <v>799</v>
      </c>
      <c r="C71" s="151">
        <v>1490</v>
      </c>
      <c r="D71" s="174">
        <f t="shared" si="1"/>
        <v>3936</v>
      </c>
      <c r="E71" s="151">
        <v>1991</v>
      </c>
      <c r="F71" s="152">
        <v>1945</v>
      </c>
    </row>
    <row r="72" spans="1:6" ht="13.5" customHeight="1">
      <c r="A72" s="177" t="s">
        <v>794</v>
      </c>
      <c r="B72" s="178" t="s">
        <v>801</v>
      </c>
      <c r="C72" s="151">
        <v>806</v>
      </c>
      <c r="D72" s="174">
        <f t="shared" si="1"/>
        <v>2161</v>
      </c>
      <c r="E72" s="151">
        <v>1090</v>
      </c>
      <c r="F72" s="152">
        <v>1071</v>
      </c>
    </row>
    <row r="73" spans="1:6" ht="13.5" customHeight="1">
      <c r="A73" s="177" t="s">
        <v>794</v>
      </c>
      <c r="B73" s="178" t="s">
        <v>803</v>
      </c>
      <c r="C73" s="151">
        <v>527</v>
      </c>
      <c r="D73" s="174">
        <f>SUM(E73:F73)</f>
        <v>1572</v>
      </c>
      <c r="E73" s="151">
        <v>773</v>
      </c>
      <c r="F73" s="152">
        <v>799</v>
      </c>
    </row>
    <row r="74" spans="1:7" ht="13.5" customHeight="1">
      <c r="A74" s="177" t="s">
        <v>795</v>
      </c>
      <c r="B74" s="178" t="s">
        <v>797</v>
      </c>
      <c r="C74" s="151">
        <v>1514</v>
      </c>
      <c r="D74" s="174">
        <f>SUM(E74:F74)</f>
        <v>3578</v>
      </c>
      <c r="E74" s="151">
        <v>1821</v>
      </c>
      <c r="F74" s="152">
        <v>1757</v>
      </c>
      <c r="G74" s="202"/>
    </row>
    <row r="75" spans="1:7" ht="13.5" customHeight="1">
      <c r="A75" s="177" t="s">
        <v>795</v>
      </c>
      <c r="B75" s="178" t="s">
        <v>799</v>
      </c>
      <c r="C75" s="151">
        <v>887</v>
      </c>
      <c r="D75" s="174">
        <f>SUM(E75:F75)</f>
        <v>2143</v>
      </c>
      <c r="E75" s="151">
        <v>1149</v>
      </c>
      <c r="F75" s="152">
        <v>994</v>
      </c>
      <c r="G75" s="202"/>
    </row>
    <row r="76" spans="1:7" ht="13.5" customHeight="1">
      <c r="A76" s="177" t="s">
        <v>795</v>
      </c>
      <c r="B76" s="178" t="s">
        <v>801</v>
      </c>
      <c r="C76" s="151">
        <v>693</v>
      </c>
      <c r="D76" s="174">
        <f>SUM(E76:F76)</f>
        <v>1903</v>
      </c>
      <c r="E76" s="151">
        <v>928</v>
      </c>
      <c r="F76" s="152">
        <v>975</v>
      </c>
      <c r="G76" s="202"/>
    </row>
    <row r="77" spans="1:7" ht="13.5" customHeight="1">
      <c r="A77" s="203" t="s">
        <v>795</v>
      </c>
      <c r="B77" s="204" t="s">
        <v>803</v>
      </c>
      <c r="C77" s="205">
        <v>142</v>
      </c>
      <c r="D77" s="188">
        <f>SUM(E77:F77)</f>
        <v>413</v>
      </c>
      <c r="E77" s="205">
        <v>213</v>
      </c>
      <c r="F77" s="206">
        <v>200</v>
      </c>
      <c r="G77" s="207"/>
    </row>
    <row r="78" spans="1:6" ht="13.5" customHeight="1">
      <c r="A78" s="208"/>
      <c r="B78" s="209"/>
      <c r="C78" s="210"/>
      <c r="D78" s="210"/>
      <c r="E78" s="210"/>
      <c r="F78" s="210"/>
    </row>
    <row r="88" ht="31.5" customHeight="1"/>
    <row r="89" ht="16.5" customHeight="1"/>
    <row r="139" ht="31.5" customHeight="1"/>
    <row r="140" ht="16.5" customHeight="1"/>
    <row r="190" ht="31.5" customHeight="1"/>
    <row r="191" ht="16.5" customHeight="1"/>
  </sheetData>
  <sheetProtection/>
  <mergeCells count="20">
    <mergeCell ref="A9:B9"/>
    <mergeCell ref="D2:F3"/>
    <mergeCell ref="A3:B3"/>
    <mergeCell ref="A7:B7"/>
    <mergeCell ref="A28:B28"/>
    <mergeCell ref="A34:B34"/>
    <mergeCell ref="A41:B41"/>
    <mergeCell ref="A52:B52"/>
    <mergeCell ref="A15:B15"/>
    <mergeCell ref="A21:B21"/>
    <mergeCell ref="A22:B22"/>
    <mergeCell ref="A23:B23"/>
    <mergeCell ref="A57:B57"/>
    <mergeCell ref="A58:B58"/>
    <mergeCell ref="A59:B59"/>
    <mergeCell ref="A66:B66"/>
    <mergeCell ref="A53:B53"/>
    <mergeCell ref="A54:B54"/>
    <mergeCell ref="A55:B55"/>
    <mergeCell ref="A56:B56"/>
  </mergeCells>
  <printOptions horizontalCentered="1" verticalCentered="1"/>
  <pageMargins left="0.984251968503937" right="0.5905511811023623" top="0.7874015748031497" bottom="0.984251968503937" header="0.15748031496062992" footer="0.2362204724409449"/>
  <pageSetup blackAndWhite="1" firstPageNumber="114" useFirstPageNumber="1" horizontalDpi="300" verticalDpi="300" orientation="portrait" paperSize="9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69"/>
  <sheetViews>
    <sheetView zoomScaleSheetLayoutView="75" zoomScalePageLayoutView="0" workbookViewId="0" topLeftCell="A1">
      <selection activeCell="A1" sqref="A1"/>
    </sheetView>
  </sheetViews>
  <sheetFormatPr defaultColWidth="7.75390625" defaultRowHeight="13.5"/>
  <cols>
    <col min="1" max="1" width="15.625" style="132" customWidth="1"/>
    <col min="2" max="2" width="9.625" style="132" customWidth="1"/>
    <col min="3" max="6" width="14.375" style="132" customWidth="1"/>
    <col min="7" max="16384" width="7.75390625" style="132" customWidth="1"/>
  </cols>
  <sheetData>
    <row r="1" spans="1:6" s="7" customFormat="1" ht="24">
      <c r="A1" s="124" t="s">
        <v>820</v>
      </c>
      <c r="B1" s="4"/>
      <c r="C1" s="4"/>
      <c r="D1" s="4"/>
      <c r="E1" s="125"/>
      <c r="F1" s="4"/>
    </row>
    <row r="2" spans="1:6" ht="16.5" customHeight="1">
      <c r="A2" s="126"/>
      <c r="B2" s="127"/>
      <c r="C2" s="128"/>
      <c r="D2" s="129" t="s">
        <v>342</v>
      </c>
      <c r="E2" s="163"/>
      <c r="F2" s="164"/>
    </row>
    <row r="3" spans="1:6" ht="13.5" customHeight="1">
      <c r="A3" s="133" t="s">
        <v>693</v>
      </c>
      <c r="B3" s="134"/>
      <c r="C3" s="135" t="s">
        <v>3</v>
      </c>
      <c r="D3" s="165"/>
      <c r="E3" s="166"/>
      <c r="F3" s="167"/>
    </row>
    <row r="4" spans="1:6" ht="18" customHeight="1">
      <c r="A4" s="139"/>
      <c r="B4" s="140"/>
      <c r="C4" s="141"/>
      <c r="D4" s="142" t="s">
        <v>821</v>
      </c>
      <c r="E4" s="142" t="s">
        <v>5</v>
      </c>
      <c r="F4" s="142" t="s">
        <v>6</v>
      </c>
    </row>
    <row r="5" spans="1:6" ht="13.5" customHeight="1">
      <c r="A5" s="143"/>
      <c r="B5" s="144"/>
      <c r="C5" s="145" t="s">
        <v>7</v>
      </c>
      <c r="D5" s="145" t="s">
        <v>8</v>
      </c>
      <c r="E5" s="145" t="s">
        <v>8</v>
      </c>
      <c r="F5" s="146" t="s">
        <v>8</v>
      </c>
    </row>
    <row r="6" spans="1:6" ht="13.5" customHeight="1">
      <c r="A6" s="147" t="s">
        <v>839</v>
      </c>
      <c r="B6" s="168"/>
      <c r="C6" s="149">
        <f>SUM(C8:C69)</f>
        <v>52258</v>
      </c>
      <c r="D6" s="149">
        <f>E6+F6</f>
        <v>127697</v>
      </c>
      <c r="E6" s="149">
        <f>SUM(E8:E69)</f>
        <v>65353</v>
      </c>
      <c r="F6" s="150">
        <f>SUM(F8:F69)</f>
        <v>62344</v>
      </c>
    </row>
    <row r="7" spans="1:6" ht="13.5" customHeight="1">
      <c r="A7" s="143"/>
      <c r="B7" s="144"/>
      <c r="C7" s="169"/>
      <c r="D7" s="169"/>
      <c r="E7" s="169"/>
      <c r="F7" s="170"/>
    </row>
    <row r="8" spans="1:6" ht="13.5" customHeight="1">
      <c r="A8" s="171" t="s">
        <v>822</v>
      </c>
      <c r="B8" s="172"/>
      <c r="C8" s="173">
        <v>754</v>
      </c>
      <c r="D8" s="174">
        <f>E8+F8</f>
        <v>1649</v>
      </c>
      <c r="E8" s="175">
        <v>937</v>
      </c>
      <c r="F8" s="176">
        <v>712</v>
      </c>
    </row>
    <row r="9" spans="1:6" ht="13.5" customHeight="1">
      <c r="A9" s="177" t="s">
        <v>823</v>
      </c>
      <c r="B9" s="178" t="s">
        <v>12</v>
      </c>
      <c r="C9" s="179">
        <v>2198</v>
      </c>
      <c r="D9" s="174">
        <f aca="true" t="shared" si="0" ref="D9:D51">SUM(E9:F9)</f>
        <v>4417</v>
      </c>
      <c r="E9" s="175">
        <v>2295</v>
      </c>
      <c r="F9" s="176">
        <v>2122</v>
      </c>
    </row>
    <row r="10" spans="1:6" ht="13.5" customHeight="1">
      <c r="A10" s="177" t="s">
        <v>823</v>
      </c>
      <c r="B10" s="178" t="s">
        <v>13</v>
      </c>
      <c r="C10" s="173">
        <v>1486</v>
      </c>
      <c r="D10" s="174">
        <f t="shared" si="0"/>
        <v>3211</v>
      </c>
      <c r="E10" s="175">
        <v>1622</v>
      </c>
      <c r="F10" s="176">
        <v>1589</v>
      </c>
    </row>
    <row r="11" spans="1:6" ht="13.5" customHeight="1">
      <c r="A11" s="177" t="s">
        <v>823</v>
      </c>
      <c r="B11" s="178" t="s">
        <v>14</v>
      </c>
      <c r="C11" s="173">
        <v>1388</v>
      </c>
      <c r="D11" s="174">
        <f t="shared" si="0"/>
        <v>3016</v>
      </c>
      <c r="E11" s="175">
        <v>1553</v>
      </c>
      <c r="F11" s="176">
        <v>1463</v>
      </c>
    </row>
    <row r="12" spans="1:6" ht="13.5" customHeight="1">
      <c r="A12" s="177" t="s">
        <v>823</v>
      </c>
      <c r="B12" s="178" t="s">
        <v>15</v>
      </c>
      <c r="C12" s="173">
        <v>1644</v>
      </c>
      <c r="D12" s="174">
        <f t="shared" si="0"/>
        <v>3803</v>
      </c>
      <c r="E12" s="175">
        <v>1967</v>
      </c>
      <c r="F12" s="176">
        <v>1836</v>
      </c>
    </row>
    <row r="13" spans="1:6" ht="13.5" customHeight="1">
      <c r="A13" s="177" t="s">
        <v>823</v>
      </c>
      <c r="B13" s="178" t="s">
        <v>16</v>
      </c>
      <c r="C13" s="173">
        <v>1930</v>
      </c>
      <c r="D13" s="174">
        <f t="shared" si="0"/>
        <v>3990</v>
      </c>
      <c r="E13" s="175">
        <v>2020</v>
      </c>
      <c r="F13" s="176">
        <v>1970</v>
      </c>
    </row>
    <row r="14" spans="1:6" ht="13.5" customHeight="1">
      <c r="A14" s="177" t="s">
        <v>823</v>
      </c>
      <c r="B14" s="178" t="s">
        <v>17</v>
      </c>
      <c r="C14" s="173">
        <v>1414</v>
      </c>
      <c r="D14" s="174">
        <f t="shared" si="0"/>
        <v>3853</v>
      </c>
      <c r="E14" s="175">
        <v>1942</v>
      </c>
      <c r="F14" s="176">
        <v>1911</v>
      </c>
    </row>
    <row r="15" spans="1:6" ht="13.5" customHeight="1">
      <c r="A15" s="171" t="s">
        <v>824</v>
      </c>
      <c r="B15" s="172"/>
      <c r="C15" s="180">
        <v>910</v>
      </c>
      <c r="D15" s="174">
        <f t="shared" si="0"/>
        <v>2428</v>
      </c>
      <c r="E15" s="175">
        <v>1253</v>
      </c>
      <c r="F15" s="176">
        <v>1175</v>
      </c>
    </row>
    <row r="16" spans="1:6" ht="13.5" customHeight="1">
      <c r="A16" s="171" t="s">
        <v>825</v>
      </c>
      <c r="B16" s="172"/>
      <c r="C16" s="180">
        <v>939</v>
      </c>
      <c r="D16" s="174">
        <f t="shared" si="0"/>
        <v>2784</v>
      </c>
      <c r="E16" s="175">
        <v>1423</v>
      </c>
      <c r="F16" s="176">
        <v>1361</v>
      </c>
    </row>
    <row r="17" spans="1:6" ht="13.5" customHeight="1">
      <c r="A17" s="177" t="s">
        <v>826</v>
      </c>
      <c r="B17" s="178" t="s">
        <v>12</v>
      </c>
      <c r="C17" s="173">
        <v>555</v>
      </c>
      <c r="D17" s="174">
        <f t="shared" si="0"/>
        <v>1403</v>
      </c>
      <c r="E17" s="175">
        <v>713</v>
      </c>
      <c r="F17" s="176">
        <v>690</v>
      </c>
    </row>
    <row r="18" spans="1:6" ht="13.5" customHeight="1">
      <c r="A18" s="177" t="s">
        <v>826</v>
      </c>
      <c r="B18" s="178" t="s">
        <v>13</v>
      </c>
      <c r="C18" s="173">
        <v>651</v>
      </c>
      <c r="D18" s="174">
        <f t="shared" si="0"/>
        <v>1566</v>
      </c>
      <c r="E18" s="175">
        <v>791</v>
      </c>
      <c r="F18" s="176">
        <v>775</v>
      </c>
    </row>
    <row r="19" spans="1:6" ht="13.5" customHeight="1">
      <c r="A19" s="177" t="s">
        <v>826</v>
      </c>
      <c r="B19" s="178" t="s">
        <v>14</v>
      </c>
      <c r="C19" s="173">
        <v>988</v>
      </c>
      <c r="D19" s="174">
        <f t="shared" si="0"/>
        <v>2483</v>
      </c>
      <c r="E19" s="175">
        <v>1201</v>
      </c>
      <c r="F19" s="176">
        <v>1282</v>
      </c>
    </row>
    <row r="20" spans="1:6" ht="13.5" customHeight="1">
      <c r="A20" s="177" t="s">
        <v>682</v>
      </c>
      <c r="B20" s="178" t="s">
        <v>12</v>
      </c>
      <c r="C20" s="180">
        <v>331</v>
      </c>
      <c r="D20" s="174">
        <f t="shared" si="0"/>
        <v>831</v>
      </c>
      <c r="E20" s="175">
        <v>428</v>
      </c>
      <c r="F20" s="176">
        <v>403</v>
      </c>
    </row>
    <row r="21" spans="1:6" ht="13.5" customHeight="1">
      <c r="A21" s="177" t="s">
        <v>682</v>
      </c>
      <c r="B21" s="178" t="s">
        <v>13</v>
      </c>
      <c r="C21" s="180">
        <v>530</v>
      </c>
      <c r="D21" s="174">
        <f t="shared" si="0"/>
        <v>1365</v>
      </c>
      <c r="E21" s="175">
        <v>693</v>
      </c>
      <c r="F21" s="176">
        <v>672</v>
      </c>
    </row>
    <row r="22" spans="1:6" ht="13.5" customHeight="1">
      <c r="A22" s="177" t="s">
        <v>682</v>
      </c>
      <c r="B22" s="178" t="s">
        <v>14</v>
      </c>
      <c r="C22" s="180">
        <v>1041</v>
      </c>
      <c r="D22" s="174">
        <f t="shared" si="0"/>
        <v>2319</v>
      </c>
      <c r="E22" s="175">
        <v>1229</v>
      </c>
      <c r="F22" s="176">
        <v>1090</v>
      </c>
    </row>
    <row r="23" spans="1:6" ht="13.5" customHeight="1">
      <c r="A23" s="177" t="s">
        <v>682</v>
      </c>
      <c r="B23" s="178" t="s">
        <v>15</v>
      </c>
      <c r="C23" s="180">
        <v>735</v>
      </c>
      <c r="D23" s="174">
        <f t="shared" si="0"/>
        <v>1644</v>
      </c>
      <c r="E23" s="175">
        <v>884</v>
      </c>
      <c r="F23" s="176">
        <v>760</v>
      </c>
    </row>
    <row r="24" spans="1:6" ht="13.5" customHeight="1">
      <c r="A24" s="177" t="s">
        <v>682</v>
      </c>
      <c r="B24" s="178" t="s">
        <v>16</v>
      </c>
      <c r="C24" s="180">
        <v>334</v>
      </c>
      <c r="D24" s="174">
        <f t="shared" si="0"/>
        <v>753</v>
      </c>
      <c r="E24" s="175">
        <v>387</v>
      </c>
      <c r="F24" s="176">
        <v>366</v>
      </c>
    </row>
    <row r="25" spans="1:6" ht="13.5" customHeight="1">
      <c r="A25" s="177" t="s">
        <v>682</v>
      </c>
      <c r="B25" s="178" t="s">
        <v>17</v>
      </c>
      <c r="C25" s="180">
        <v>413</v>
      </c>
      <c r="D25" s="174">
        <f t="shared" si="0"/>
        <v>842</v>
      </c>
      <c r="E25" s="175">
        <v>438</v>
      </c>
      <c r="F25" s="176">
        <v>404</v>
      </c>
    </row>
    <row r="26" spans="1:6" ht="13.5" customHeight="1">
      <c r="A26" s="171" t="s">
        <v>827</v>
      </c>
      <c r="B26" s="181"/>
      <c r="C26" s="180">
        <v>376</v>
      </c>
      <c r="D26" s="174">
        <f t="shared" si="0"/>
        <v>884</v>
      </c>
      <c r="E26" s="175">
        <v>468</v>
      </c>
      <c r="F26" s="176">
        <v>416</v>
      </c>
    </row>
    <row r="27" spans="1:6" ht="13.5" customHeight="1">
      <c r="A27" s="177" t="s">
        <v>828</v>
      </c>
      <c r="B27" s="178" t="s">
        <v>12</v>
      </c>
      <c r="C27" s="180">
        <v>1178</v>
      </c>
      <c r="D27" s="174">
        <f t="shared" si="0"/>
        <v>3056</v>
      </c>
      <c r="E27" s="175">
        <v>1531</v>
      </c>
      <c r="F27" s="176">
        <v>1525</v>
      </c>
    </row>
    <row r="28" spans="1:6" ht="13.5" customHeight="1">
      <c r="A28" s="177" t="s">
        <v>828</v>
      </c>
      <c r="B28" s="178" t="s">
        <v>13</v>
      </c>
      <c r="C28" s="180">
        <v>1</v>
      </c>
      <c r="D28" s="174">
        <f t="shared" si="0"/>
        <v>2</v>
      </c>
      <c r="E28" s="175">
        <v>1</v>
      </c>
      <c r="F28" s="176">
        <v>1</v>
      </c>
    </row>
    <row r="29" spans="1:6" ht="13.5" customHeight="1">
      <c r="A29" s="177" t="s">
        <v>829</v>
      </c>
      <c r="B29" s="178" t="s">
        <v>12</v>
      </c>
      <c r="C29" s="180">
        <v>625</v>
      </c>
      <c r="D29" s="174">
        <f t="shared" si="0"/>
        <v>1572</v>
      </c>
      <c r="E29" s="175">
        <v>784</v>
      </c>
      <c r="F29" s="176">
        <v>788</v>
      </c>
    </row>
    <row r="30" spans="1:6" ht="13.5" customHeight="1">
      <c r="A30" s="177" t="s">
        <v>829</v>
      </c>
      <c r="B30" s="178" t="s">
        <v>13</v>
      </c>
      <c r="C30" s="180">
        <v>1191</v>
      </c>
      <c r="D30" s="174">
        <f t="shared" si="0"/>
        <v>3242</v>
      </c>
      <c r="E30" s="175">
        <v>1671</v>
      </c>
      <c r="F30" s="176">
        <v>1571</v>
      </c>
    </row>
    <row r="31" spans="1:6" ht="13.5" customHeight="1">
      <c r="A31" s="177" t="s">
        <v>830</v>
      </c>
      <c r="B31" s="178" t="s">
        <v>12</v>
      </c>
      <c r="C31" s="180">
        <v>1086</v>
      </c>
      <c r="D31" s="174">
        <f t="shared" si="0"/>
        <v>3179</v>
      </c>
      <c r="E31" s="175">
        <v>1559</v>
      </c>
      <c r="F31" s="176">
        <v>1620</v>
      </c>
    </row>
    <row r="32" spans="1:6" ht="13.5" customHeight="1">
      <c r="A32" s="177" t="s">
        <v>830</v>
      </c>
      <c r="B32" s="178" t="s">
        <v>13</v>
      </c>
      <c r="C32" s="180">
        <v>920</v>
      </c>
      <c r="D32" s="174">
        <f t="shared" si="0"/>
        <v>2313</v>
      </c>
      <c r="E32" s="175">
        <v>1202</v>
      </c>
      <c r="F32" s="176">
        <v>1111</v>
      </c>
    </row>
    <row r="33" spans="1:6" ht="13.5" customHeight="1">
      <c r="A33" s="177" t="s">
        <v>831</v>
      </c>
      <c r="B33" s="178" t="s">
        <v>12</v>
      </c>
      <c r="C33" s="180">
        <v>1497</v>
      </c>
      <c r="D33" s="174">
        <f t="shared" si="0"/>
        <v>3077</v>
      </c>
      <c r="E33" s="175">
        <v>1524</v>
      </c>
      <c r="F33" s="176">
        <v>1553</v>
      </c>
    </row>
    <row r="34" spans="1:6" ht="13.5" customHeight="1">
      <c r="A34" s="177" t="s">
        <v>831</v>
      </c>
      <c r="B34" s="178" t="s">
        <v>13</v>
      </c>
      <c r="C34" s="180">
        <v>1259</v>
      </c>
      <c r="D34" s="174">
        <f t="shared" si="0"/>
        <v>3102</v>
      </c>
      <c r="E34" s="175">
        <v>1596</v>
      </c>
      <c r="F34" s="176">
        <v>1506</v>
      </c>
    </row>
    <row r="35" spans="1:6" ht="13.5" customHeight="1">
      <c r="A35" s="177" t="s">
        <v>831</v>
      </c>
      <c r="B35" s="178" t="s">
        <v>14</v>
      </c>
      <c r="C35" s="180">
        <v>1379</v>
      </c>
      <c r="D35" s="174">
        <f t="shared" si="0"/>
        <v>2744</v>
      </c>
      <c r="E35" s="175">
        <v>1529</v>
      </c>
      <c r="F35" s="176">
        <v>1215</v>
      </c>
    </row>
    <row r="36" spans="1:6" ht="13.5" customHeight="1">
      <c r="A36" s="177" t="s">
        <v>831</v>
      </c>
      <c r="B36" s="178" t="s">
        <v>15</v>
      </c>
      <c r="C36" s="180">
        <v>667</v>
      </c>
      <c r="D36" s="174">
        <f t="shared" si="0"/>
        <v>1228</v>
      </c>
      <c r="E36" s="175">
        <v>659</v>
      </c>
      <c r="F36" s="176">
        <v>569</v>
      </c>
    </row>
    <row r="37" spans="1:6" ht="13.5" customHeight="1">
      <c r="A37" s="177" t="s">
        <v>832</v>
      </c>
      <c r="B37" s="178" t="s">
        <v>12</v>
      </c>
      <c r="C37" s="180">
        <v>1258</v>
      </c>
      <c r="D37" s="174">
        <f t="shared" si="0"/>
        <v>3140</v>
      </c>
      <c r="E37" s="182">
        <v>1628</v>
      </c>
      <c r="F37" s="183">
        <v>1512</v>
      </c>
    </row>
    <row r="38" spans="1:6" ht="13.5" customHeight="1">
      <c r="A38" s="177" t="s">
        <v>832</v>
      </c>
      <c r="B38" s="178" t="s">
        <v>13</v>
      </c>
      <c r="C38" s="180">
        <v>377</v>
      </c>
      <c r="D38" s="174">
        <f t="shared" si="0"/>
        <v>977</v>
      </c>
      <c r="E38" s="175">
        <v>496</v>
      </c>
      <c r="F38" s="176">
        <v>481</v>
      </c>
    </row>
    <row r="39" spans="1:6" ht="13.5" customHeight="1">
      <c r="A39" s="177" t="s">
        <v>832</v>
      </c>
      <c r="B39" s="178" t="s">
        <v>14</v>
      </c>
      <c r="C39" s="180">
        <v>1117</v>
      </c>
      <c r="D39" s="174">
        <f t="shared" si="0"/>
        <v>2714</v>
      </c>
      <c r="E39" s="175">
        <v>1406</v>
      </c>
      <c r="F39" s="176">
        <v>1308</v>
      </c>
    </row>
    <row r="40" spans="1:6" ht="13.5" customHeight="1">
      <c r="A40" s="177" t="s">
        <v>832</v>
      </c>
      <c r="B40" s="178" t="s">
        <v>15</v>
      </c>
      <c r="C40" s="180">
        <v>2830</v>
      </c>
      <c r="D40" s="174">
        <f t="shared" si="0"/>
        <v>6589</v>
      </c>
      <c r="E40" s="175">
        <v>3291</v>
      </c>
      <c r="F40" s="176">
        <v>3298</v>
      </c>
    </row>
    <row r="41" spans="1:6" ht="13.5" customHeight="1">
      <c r="A41" s="177" t="s">
        <v>832</v>
      </c>
      <c r="B41" s="178" t="s">
        <v>16</v>
      </c>
      <c r="C41" s="180">
        <v>2266</v>
      </c>
      <c r="D41" s="174">
        <f t="shared" si="0"/>
        <v>5333</v>
      </c>
      <c r="E41" s="175">
        <v>2663</v>
      </c>
      <c r="F41" s="176">
        <v>2670</v>
      </c>
    </row>
    <row r="42" spans="1:6" ht="13.5" customHeight="1">
      <c r="A42" s="177" t="s">
        <v>579</v>
      </c>
      <c r="B42" s="178" t="s">
        <v>12</v>
      </c>
      <c r="C42" s="180">
        <v>1487</v>
      </c>
      <c r="D42" s="174">
        <f t="shared" si="0"/>
        <v>4003</v>
      </c>
      <c r="E42" s="175">
        <v>2049</v>
      </c>
      <c r="F42" s="176">
        <v>1954</v>
      </c>
    </row>
    <row r="43" spans="1:6" ht="13.5" customHeight="1">
      <c r="A43" s="177" t="s">
        <v>579</v>
      </c>
      <c r="B43" s="178" t="s">
        <v>13</v>
      </c>
      <c r="C43" s="180">
        <v>1278</v>
      </c>
      <c r="D43" s="174">
        <f t="shared" si="0"/>
        <v>3456</v>
      </c>
      <c r="E43" s="175">
        <v>1809</v>
      </c>
      <c r="F43" s="176">
        <v>1647</v>
      </c>
    </row>
    <row r="44" spans="1:6" ht="13.5" customHeight="1">
      <c r="A44" s="177" t="s">
        <v>579</v>
      </c>
      <c r="B44" s="178" t="s">
        <v>14</v>
      </c>
      <c r="C44" s="180">
        <v>1445</v>
      </c>
      <c r="D44" s="174">
        <f t="shared" si="0"/>
        <v>4012</v>
      </c>
      <c r="E44" s="175">
        <v>2073</v>
      </c>
      <c r="F44" s="176">
        <v>1939</v>
      </c>
    </row>
    <row r="45" spans="1:6" ht="13.5" customHeight="1">
      <c r="A45" s="177" t="s">
        <v>579</v>
      </c>
      <c r="B45" s="178" t="s">
        <v>15</v>
      </c>
      <c r="C45" s="180">
        <v>420</v>
      </c>
      <c r="D45" s="174">
        <f t="shared" si="0"/>
        <v>1175</v>
      </c>
      <c r="E45" s="175">
        <v>577</v>
      </c>
      <c r="F45" s="176">
        <v>598</v>
      </c>
    </row>
    <row r="46" spans="1:6" ht="13.5" customHeight="1">
      <c r="A46" s="177" t="s">
        <v>579</v>
      </c>
      <c r="B46" s="178" t="s">
        <v>16</v>
      </c>
      <c r="C46" s="180">
        <v>1212</v>
      </c>
      <c r="D46" s="174">
        <f t="shared" si="0"/>
        <v>3053</v>
      </c>
      <c r="E46" s="175">
        <v>1563</v>
      </c>
      <c r="F46" s="176">
        <v>1490</v>
      </c>
    </row>
    <row r="47" spans="1:6" ht="13.5" customHeight="1">
      <c r="A47" s="177" t="s">
        <v>833</v>
      </c>
      <c r="B47" s="178" t="s">
        <v>12</v>
      </c>
      <c r="C47" s="180">
        <v>436</v>
      </c>
      <c r="D47" s="174">
        <f t="shared" si="0"/>
        <v>1205</v>
      </c>
      <c r="E47" s="175">
        <v>591</v>
      </c>
      <c r="F47" s="176">
        <v>614</v>
      </c>
    </row>
    <row r="48" spans="1:6" ht="13.5" customHeight="1">
      <c r="A48" s="177" t="s">
        <v>833</v>
      </c>
      <c r="B48" s="178" t="s">
        <v>13</v>
      </c>
      <c r="C48" s="180">
        <v>654</v>
      </c>
      <c r="D48" s="174">
        <f t="shared" si="0"/>
        <v>1640</v>
      </c>
      <c r="E48" s="175">
        <v>877</v>
      </c>
      <c r="F48" s="176">
        <v>763</v>
      </c>
    </row>
    <row r="49" spans="1:6" ht="13.5" customHeight="1">
      <c r="A49" s="177" t="s">
        <v>833</v>
      </c>
      <c r="B49" s="178" t="s">
        <v>14</v>
      </c>
      <c r="C49" s="180">
        <v>706</v>
      </c>
      <c r="D49" s="174">
        <f t="shared" si="0"/>
        <v>1665</v>
      </c>
      <c r="E49" s="175">
        <v>843</v>
      </c>
      <c r="F49" s="176">
        <v>822</v>
      </c>
    </row>
    <row r="50" spans="1:6" ht="13.5" customHeight="1">
      <c r="A50" s="177" t="s">
        <v>833</v>
      </c>
      <c r="B50" s="178" t="s">
        <v>15</v>
      </c>
      <c r="C50" s="180">
        <v>678</v>
      </c>
      <c r="D50" s="174">
        <f t="shared" si="0"/>
        <v>1651</v>
      </c>
      <c r="E50" s="175">
        <v>822</v>
      </c>
      <c r="F50" s="176">
        <v>829</v>
      </c>
    </row>
    <row r="51" spans="1:6" ht="13.5" customHeight="1">
      <c r="A51" s="177" t="s">
        <v>833</v>
      </c>
      <c r="B51" s="178" t="s">
        <v>16</v>
      </c>
      <c r="C51" s="180">
        <v>699</v>
      </c>
      <c r="D51" s="174">
        <f t="shared" si="0"/>
        <v>1966</v>
      </c>
      <c r="E51" s="175">
        <v>956</v>
      </c>
      <c r="F51" s="176">
        <v>1010</v>
      </c>
    </row>
    <row r="52" spans="1:6" ht="13.5" customHeight="1">
      <c r="A52" s="177" t="s">
        <v>834</v>
      </c>
      <c r="B52" s="178" t="s">
        <v>12</v>
      </c>
      <c r="C52" s="180">
        <v>632</v>
      </c>
      <c r="D52" s="174">
        <f aca="true" t="shared" si="1" ref="D52:D69">SUM(E52:F52)</f>
        <v>1397</v>
      </c>
      <c r="E52" s="175">
        <v>708</v>
      </c>
      <c r="F52" s="184">
        <v>689</v>
      </c>
    </row>
    <row r="53" spans="1:6" ht="13.5" customHeight="1">
      <c r="A53" s="177" t="s">
        <v>834</v>
      </c>
      <c r="B53" s="178" t="s">
        <v>13</v>
      </c>
      <c r="C53" s="180">
        <v>255</v>
      </c>
      <c r="D53" s="174">
        <f t="shared" si="1"/>
        <v>504</v>
      </c>
      <c r="E53" s="175">
        <v>261</v>
      </c>
      <c r="F53" s="184">
        <v>243</v>
      </c>
    </row>
    <row r="54" spans="1:6" ht="13.5" customHeight="1">
      <c r="A54" s="177" t="s">
        <v>834</v>
      </c>
      <c r="B54" s="178" t="s">
        <v>14</v>
      </c>
      <c r="C54" s="180">
        <v>168</v>
      </c>
      <c r="D54" s="174">
        <f t="shared" si="1"/>
        <v>422</v>
      </c>
      <c r="E54" s="175">
        <v>217</v>
      </c>
      <c r="F54" s="184">
        <v>205</v>
      </c>
    </row>
    <row r="55" spans="1:6" ht="13.5" customHeight="1">
      <c r="A55" s="177" t="s">
        <v>835</v>
      </c>
      <c r="B55" s="178" t="s">
        <v>12</v>
      </c>
      <c r="C55" s="180">
        <v>317</v>
      </c>
      <c r="D55" s="174">
        <f t="shared" si="1"/>
        <v>980</v>
      </c>
      <c r="E55" s="175">
        <v>477</v>
      </c>
      <c r="F55" s="184">
        <v>503</v>
      </c>
    </row>
    <row r="56" spans="1:6" ht="13.5" customHeight="1">
      <c r="A56" s="177" t="s">
        <v>835</v>
      </c>
      <c r="B56" s="178" t="s">
        <v>13</v>
      </c>
      <c r="C56" s="180">
        <v>181</v>
      </c>
      <c r="D56" s="174">
        <f t="shared" si="1"/>
        <v>527</v>
      </c>
      <c r="E56" s="175">
        <v>267</v>
      </c>
      <c r="F56" s="184">
        <v>260</v>
      </c>
    </row>
    <row r="57" spans="1:6" ht="13.5" customHeight="1">
      <c r="A57" s="177" t="s">
        <v>835</v>
      </c>
      <c r="B57" s="178" t="s">
        <v>14</v>
      </c>
      <c r="C57" s="180">
        <v>359</v>
      </c>
      <c r="D57" s="174">
        <f t="shared" si="1"/>
        <v>935</v>
      </c>
      <c r="E57" s="175">
        <v>482</v>
      </c>
      <c r="F57" s="184">
        <v>453</v>
      </c>
    </row>
    <row r="58" spans="1:6" ht="13.5" customHeight="1">
      <c r="A58" s="177" t="s">
        <v>835</v>
      </c>
      <c r="B58" s="178" t="s">
        <v>15</v>
      </c>
      <c r="C58" s="180">
        <v>747</v>
      </c>
      <c r="D58" s="174">
        <f t="shared" si="1"/>
        <v>1875</v>
      </c>
      <c r="E58" s="175">
        <v>987</v>
      </c>
      <c r="F58" s="184">
        <v>888</v>
      </c>
    </row>
    <row r="59" spans="1:6" ht="13.5" customHeight="1">
      <c r="A59" s="177" t="s">
        <v>835</v>
      </c>
      <c r="B59" s="178" t="s">
        <v>16</v>
      </c>
      <c r="C59" s="180">
        <v>490</v>
      </c>
      <c r="D59" s="174">
        <f t="shared" si="1"/>
        <v>1239</v>
      </c>
      <c r="E59" s="175">
        <v>615</v>
      </c>
      <c r="F59" s="184">
        <v>624</v>
      </c>
    </row>
    <row r="60" spans="1:6" ht="13.5" customHeight="1">
      <c r="A60" s="177" t="s">
        <v>835</v>
      </c>
      <c r="B60" s="178" t="s">
        <v>17</v>
      </c>
      <c r="C60" s="180">
        <v>660</v>
      </c>
      <c r="D60" s="174">
        <f t="shared" si="1"/>
        <v>1720</v>
      </c>
      <c r="E60" s="175">
        <v>877</v>
      </c>
      <c r="F60" s="184">
        <v>843</v>
      </c>
    </row>
    <row r="61" spans="1:6" ht="13.5" customHeight="1">
      <c r="A61" s="177" t="s">
        <v>836</v>
      </c>
      <c r="B61" s="178" t="s">
        <v>12</v>
      </c>
      <c r="C61" s="180">
        <v>585</v>
      </c>
      <c r="D61" s="174">
        <f t="shared" si="1"/>
        <v>1595</v>
      </c>
      <c r="E61" s="175">
        <v>787</v>
      </c>
      <c r="F61" s="184">
        <v>808</v>
      </c>
    </row>
    <row r="62" spans="1:6" ht="13.5" customHeight="1">
      <c r="A62" s="177" t="s">
        <v>836</v>
      </c>
      <c r="B62" s="178" t="s">
        <v>13</v>
      </c>
      <c r="C62" s="180">
        <v>321</v>
      </c>
      <c r="D62" s="174">
        <f t="shared" si="1"/>
        <v>874</v>
      </c>
      <c r="E62" s="175">
        <v>436</v>
      </c>
      <c r="F62" s="184">
        <v>438</v>
      </c>
    </row>
    <row r="63" spans="1:6" ht="13.5" customHeight="1">
      <c r="A63" s="177" t="s">
        <v>836</v>
      </c>
      <c r="B63" s="178" t="s">
        <v>14</v>
      </c>
      <c r="C63" s="180">
        <v>487</v>
      </c>
      <c r="D63" s="174">
        <f t="shared" si="1"/>
        <v>1389</v>
      </c>
      <c r="E63" s="175">
        <v>715</v>
      </c>
      <c r="F63" s="184">
        <v>674</v>
      </c>
    </row>
    <row r="64" spans="1:6" ht="13.5" customHeight="1">
      <c r="A64" s="177" t="s">
        <v>836</v>
      </c>
      <c r="B64" s="178" t="s">
        <v>15</v>
      </c>
      <c r="C64" s="180">
        <v>440</v>
      </c>
      <c r="D64" s="174">
        <f t="shared" si="1"/>
        <v>1187</v>
      </c>
      <c r="E64" s="175">
        <v>624</v>
      </c>
      <c r="F64" s="184">
        <v>563</v>
      </c>
    </row>
    <row r="65" spans="1:6" ht="13.5">
      <c r="A65" s="177" t="s">
        <v>836</v>
      </c>
      <c r="B65" s="178" t="s">
        <v>16</v>
      </c>
      <c r="C65" s="180">
        <v>459</v>
      </c>
      <c r="D65" s="174">
        <f t="shared" si="1"/>
        <v>1232</v>
      </c>
      <c r="E65" s="175">
        <v>632</v>
      </c>
      <c r="F65" s="184">
        <v>600</v>
      </c>
    </row>
    <row r="66" spans="1:6" ht="13.5">
      <c r="A66" s="177" t="s">
        <v>836</v>
      </c>
      <c r="B66" s="178" t="s">
        <v>17</v>
      </c>
      <c r="C66" s="180">
        <v>84</v>
      </c>
      <c r="D66" s="174">
        <f t="shared" si="1"/>
        <v>291</v>
      </c>
      <c r="E66" s="175">
        <v>132</v>
      </c>
      <c r="F66" s="184">
        <v>159</v>
      </c>
    </row>
    <row r="67" spans="1:6" ht="13.5">
      <c r="A67" s="177" t="s">
        <v>837</v>
      </c>
      <c r="B67" s="178" t="s">
        <v>12</v>
      </c>
      <c r="C67" s="180">
        <v>346</v>
      </c>
      <c r="D67" s="174">
        <f t="shared" si="1"/>
        <v>884</v>
      </c>
      <c r="E67" s="175">
        <v>477</v>
      </c>
      <c r="F67" s="184">
        <v>407</v>
      </c>
    </row>
    <row r="68" spans="1:6" ht="13.5">
      <c r="A68" s="177" t="s">
        <v>837</v>
      </c>
      <c r="B68" s="178" t="s">
        <v>13</v>
      </c>
      <c r="C68" s="180">
        <v>440</v>
      </c>
      <c r="D68" s="174">
        <f t="shared" si="1"/>
        <v>1221</v>
      </c>
      <c r="E68" s="175">
        <v>629</v>
      </c>
      <c r="F68" s="184">
        <v>592</v>
      </c>
    </row>
    <row r="69" spans="1:6" ht="13.5">
      <c r="A69" s="185" t="s">
        <v>838</v>
      </c>
      <c r="B69" s="186"/>
      <c r="C69" s="187">
        <v>4</v>
      </c>
      <c r="D69" s="188">
        <f t="shared" si="1"/>
        <v>90</v>
      </c>
      <c r="E69" s="189">
        <v>86</v>
      </c>
      <c r="F69" s="190">
        <v>4</v>
      </c>
    </row>
    <row r="98" ht="31.5" customHeight="1"/>
    <row r="99" ht="16.5" customHeight="1"/>
    <row r="149" ht="31.5" customHeight="1"/>
    <row r="150" ht="16.5" customHeight="1"/>
    <row r="200" ht="31.5" customHeight="1"/>
    <row r="201" ht="16.5" customHeight="1"/>
  </sheetData>
  <sheetProtection/>
  <mergeCells count="7">
    <mergeCell ref="A16:B16"/>
    <mergeCell ref="A26:B26"/>
    <mergeCell ref="A69:B69"/>
    <mergeCell ref="D2:F3"/>
    <mergeCell ref="A6:B6"/>
    <mergeCell ref="A8:B8"/>
    <mergeCell ref="A15:B15"/>
  </mergeCells>
  <printOptions horizontalCentered="1" verticalCentered="1"/>
  <pageMargins left="0.984251968503937" right="0.5905511811023623" top="0.7874015748031497" bottom="0.984251968503937" header="0.15748031496062992" footer="0.2362204724409449"/>
  <pageSetup blackAndWhite="1" firstPageNumber="116" useFirstPageNumber="1" horizontalDpi="300" verticalDpi="300" orientation="portrait" paperSize="9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41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5.625" style="132" customWidth="1"/>
    <col min="2" max="2" width="9.625" style="132" customWidth="1"/>
    <col min="3" max="6" width="14.375" style="132" customWidth="1"/>
    <col min="7" max="16384" width="9.00390625" style="132" customWidth="1"/>
  </cols>
  <sheetData>
    <row r="1" spans="1:6" s="7" customFormat="1" ht="24">
      <c r="A1" s="124" t="s">
        <v>840</v>
      </c>
      <c r="B1" s="4"/>
      <c r="C1" s="4"/>
      <c r="D1" s="4"/>
      <c r="E1" s="125"/>
      <c r="F1" s="4"/>
    </row>
    <row r="2" spans="1:6" ht="15.75" customHeight="1">
      <c r="A2" s="126"/>
      <c r="B2" s="127"/>
      <c r="C2" s="128"/>
      <c r="D2" s="129" t="s">
        <v>342</v>
      </c>
      <c r="E2" s="130"/>
      <c r="F2" s="131"/>
    </row>
    <row r="3" spans="1:6" ht="15.75" customHeight="1">
      <c r="A3" s="133" t="s">
        <v>693</v>
      </c>
      <c r="B3" s="134"/>
      <c r="C3" s="135" t="s">
        <v>3</v>
      </c>
      <c r="D3" s="136"/>
      <c r="E3" s="137"/>
      <c r="F3" s="138"/>
    </row>
    <row r="4" spans="1:6" ht="15.75" customHeight="1">
      <c r="A4" s="139"/>
      <c r="B4" s="140"/>
      <c r="C4" s="141"/>
      <c r="D4" s="142" t="s">
        <v>821</v>
      </c>
      <c r="E4" s="142" t="s">
        <v>5</v>
      </c>
      <c r="F4" s="142" t="s">
        <v>6</v>
      </c>
    </row>
    <row r="5" spans="1:6" ht="14.25" customHeight="1">
      <c r="A5" s="143"/>
      <c r="B5" s="144"/>
      <c r="C5" s="145" t="s">
        <v>7</v>
      </c>
      <c r="D5" s="145" t="s">
        <v>8</v>
      </c>
      <c r="E5" s="145" t="s">
        <v>8</v>
      </c>
      <c r="F5" s="146" t="s">
        <v>8</v>
      </c>
    </row>
    <row r="6" spans="1:6" ht="14.25" customHeight="1">
      <c r="A6" s="147" t="s">
        <v>141</v>
      </c>
      <c r="B6" s="148"/>
      <c r="C6" s="149">
        <f>SUM(C8:C41)</f>
        <v>15473</v>
      </c>
      <c r="D6" s="149">
        <f>E6+F6</f>
        <v>44247</v>
      </c>
      <c r="E6" s="149">
        <f>SUM(E8:E41)</f>
        <v>21929</v>
      </c>
      <c r="F6" s="150">
        <f>SUM(F8:F41)</f>
        <v>22318</v>
      </c>
    </row>
    <row r="7" spans="1:6" ht="14.25" customHeight="1">
      <c r="A7" s="143"/>
      <c r="B7" s="144"/>
      <c r="C7" s="151"/>
      <c r="D7" s="151"/>
      <c r="E7" s="151"/>
      <c r="F7" s="152"/>
    </row>
    <row r="8" spans="1:6" ht="14.25" customHeight="1">
      <c r="A8" s="153" t="s">
        <v>841</v>
      </c>
      <c r="B8" s="154"/>
      <c r="C8" s="155">
        <v>23</v>
      </c>
      <c r="D8" s="156">
        <f aca="true" t="shared" si="0" ref="D8:D41">E8+F8</f>
        <v>73</v>
      </c>
      <c r="E8" s="157">
        <v>38</v>
      </c>
      <c r="F8" s="157">
        <v>35</v>
      </c>
    </row>
    <row r="9" spans="1:6" ht="14.25" customHeight="1">
      <c r="A9" s="153" t="s">
        <v>842</v>
      </c>
      <c r="B9" s="154"/>
      <c r="C9" s="155">
        <v>99</v>
      </c>
      <c r="D9" s="156">
        <f t="shared" si="0"/>
        <v>651</v>
      </c>
      <c r="E9" s="157">
        <v>309</v>
      </c>
      <c r="F9" s="157">
        <v>342</v>
      </c>
    </row>
    <row r="10" spans="1:6" ht="14.25" customHeight="1">
      <c r="A10" s="153" t="s">
        <v>843</v>
      </c>
      <c r="B10" s="154"/>
      <c r="C10" s="155">
        <v>268</v>
      </c>
      <c r="D10" s="156">
        <f t="shared" si="0"/>
        <v>905</v>
      </c>
      <c r="E10" s="157">
        <v>437</v>
      </c>
      <c r="F10" s="157">
        <v>468</v>
      </c>
    </row>
    <row r="11" spans="1:6" ht="14.25" customHeight="1">
      <c r="A11" s="153" t="s">
        <v>844</v>
      </c>
      <c r="B11" s="154"/>
      <c r="C11" s="155">
        <v>143</v>
      </c>
      <c r="D11" s="156">
        <f t="shared" si="0"/>
        <v>524</v>
      </c>
      <c r="E11" s="157">
        <v>261</v>
      </c>
      <c r="F11" s="157">
        <v>263</v>
      </c>
    </row>
    <row r="12" spans="1:6" ht="14.25" customHeight="1">
      <c r="A12" s="153" t="s">
        <v>845</v>
      </c>
      <c r="B12" s="154"/>
      <c r="C12" s="155">
        <v>107</v>
      </c>
      <c r="D12" s="156">
        <f t="shared" si="0"/>
        <v>376</v>
      </c>
      <c r="E12" s="157">
        <v>193</v>
      </c>
      <c r="F12" s="157">
        <v>183</v>
      </c>
    </row>
    <row r="13" spans="1:6" ht="14.25" customHeight="1">
      <c r="A13" s="153" t="s">
        <v>846</v>
      </c>
      <c r="B13" s="154"/>
      <c r="C13" s="155">
        <v>218</v>
      </c>
      <c r="D13" s="156">
        <f t="shared" si="0"/>
        <v>677</v>
      </c>
      <c r="E13" s="157">
        <v>343</v>
      </c>
      <c r="F13" s="157">
        <v>334</v>
      </c>
    </row>
    <row r="14" spans="1:6" ht="14.25" customHeight="1">
      <c r="A14" s="153" t="s">
        <v>847</v>
      </c>
      <c r="B14" s="154"/>
      <c r="C14" s="155">
        <v>387</v>
      </c>
      <c r="D14" s="156">
        <f t="shared" si="0"/>
        <v>1134</v>
      </c>
      <c r="E14" s="157">
        <v>554</v>
      </c>
      <c r="F14" s="157">
        <v>580</v>
      </c>
    </row>
    <row r="15" spans="1:6" ht="14.25" customHeight="1">
      <c r="A15" s="153" t="s">
        <v>848</v>
      </c>
      <c r="B15" s="154"/>
      <c r="C15" s="155">
        <v>113</v>
      </c>
      <c r="D15" s="156">
        <f t="shared" si="0"/>
        <v>291</v>
      </c>
      <c r="E15" s="157">
        <v>155</v>
      </c>
      <c r="F15" s="157">
        <v>136</v>
      </c>
    </row>
    <row r="16" spans="1:6" ht="14.25" customHeight="1">
      <c r="A16" s="153" t="s">
        <v>849</v>
      </c>
      <c r="B16" s="154"/>
      <c r="C16" s="155">
        <v>1064</v>
      </c>
      <c r="D16" s="156">
        <f t="shared" si="0"/>
        <v>3142</v>
      </c>
      <c r="E16" s="157">
        <v>1533</v>
      </c>
      <c r="F16" s="157">
        <v>1609</v>
      </c>
    </row>
    <row r="17" spans="1:6" ht="14.25" customHeight="1">
      <c r="A17" s="153" t="s">
        <v>850</v>
      </c>
      <c r="B17" s="154"/>
      <c r="C17" s="155">
        <v>446</v>
      </c>
      <c r="D17" s="156">
        <f t="shared" si="0"/>
        <v>1314</v>
      </c>
      <c r="E17" s="157">
        <v>650</v>
      </c>
      <c r="F17" s="157">
        <v>664</v>
      </c>
    </row>
    <row r="18" spans="1:6" ht="14.25" customHeight="1">
      <c r="A18" s="153" t="s">
        <v>851</v>
      </c>
      <c r="B18" s="154"/>
      <c r="C18" s="155">
        <v>604</v>
      </c>
      <c r="D18" s="156">
        <f t="shared" si="0"/>
        <v>1710</v>
      </c>
      <c r="E18" s="157">
        <v>849</v>
      </c>
      <c r="F18" s="157">
        <v>861</v>
      </c>
    </row>
    <row r="19" spans="1:6" ht="14.25" customHeight="1">
      <c r="A19" s="153" t="s">
        <v>852</v>
      </c>
      <c r="B19" s="154"/>
      <c r="C19" s="155">
        <v>1105</v>
      </c>
      <c r="D19" s="156">
        <f t="shared" si="0"/>
        <v>2568</v>
      </c>
      <c r="E19" s="157">
        <v>1402</v>
      </c>
      <c r="F19" s="157">
        <v>1166</v>
      </c>
    </row>
    <row r="20" spans="1:6" ht="14.25" customHeight="1">
      <c r="A20" s="153" t="s">
        <v>853</v>
      </c>
      <c r="B20" s="154"/>
      <c r="C20" s="155">
        <v>679</v>
      </c>
      <c r="D20" s="156">
        <f t="shared" si="0"/>
        <v>1725</v>
      </c>
      <c r="E20" s="157">
        <v>878</v>
      </c>
      <c r="F20" s="157">
        <v>847</v>
      </c>
    </row>
    <row r="21" spans="1:6" ht="14.25" customHeight="1">
      <c r="A21" s="153" t="s">
        <v>854</v>
      </c>
      <c r="B21" s="154"/>
      <c r="C21" s="155">
        <v>327</v>
      </c>
      <c r="D21" s="156">
        <f t="shared" si="0"/>
        <v>858</v>
      </c>
      <c r="E21" s="157">
        <v>424</v>
      </c>
      <c r="F21" s="157">
        <v>434</v>
      </c>
    </row>
    <row r="22" spans="1:6" ht="14.25" customHeight="1">
      <c r="A22" s="153" t="s">
        <v>855</v>
      </c>
      <c r="B22" s="154"/>
      <c r="C22" s="155">
        <v>99</v>
      </c>
      <c r="D22" s="156">
        <f t="shared" si="0"/>
        <v>361</v>
      </c>
      <c r="E22" s="157">
        <v>176</v>
      </c>
      <c r="F22" s="157">
        <v>185</v>
      </c>
    </row>
    <row r="23" spans="1:6" ht="14.25" customHeight="1">
      <c r="A23" s="153" t="s">
        <v>856</v>
      </c>
      <c r="B23" s="154"/>
      <c r="C23" s="155">
        <v>440</v>
      </c>
      <c r="D23" s="156">
        <f t="shared" si="0"/>
        <v>1307</v>
      </c>
      <c r="E23" s="157">
        <v>642</v>
      </c>
      <c r="F23" s="157">
        <v>665</v>
      </c>
    </row>
    <row r="24" spans="1:6" ht="14.25" customHeight="1">
      <c r="A24" s="153" t="s">
        <v>857</v>
      </c>
      <c r="B24" s="154"/>
      <c r="C24" s="155">
        <v>225</v>
      </c>
      <c r="D24" s="156">
        <f t="shared" si="0"/>
        <v>809</v>
      </c>
      <c r="E24" s="157">
        <v>370</v>
      </c>
      <c r="F24" s="157">
        <v>439</v>
      </c>
    </row>
    <row r="25" spans="1:6" ht="14.25" customHeight="1">
      <c r="A25" s="153" t="s">
        <v>858</v>
      </c>
      <c r="B25" s="154"/>
      <c r="C25" s="155">
        <v>267</v>
      </c>
      <c r="D25" s="156">
        <f t="shared" si="0"/>
        <v>866</v>
      </c>
      <c r="E25" s="157">
        <v>435</v>
      </c>
      <c r="F25" s="157">
        <v>431</v>
      </c>
    </row>
    <row r="26" spans="1:6" ht="14.25" customHeight="1">
      <c r="A26" s="153" t="s">
        <v>859</v>
      </c>
      <c r="B26" s="154"/>
      <c r="C26" s="155">
        <v>604</v>
      </c>
      <c r="D26" s="156">
        <f t="shared" si="0"/>
        <v>1726</v>
      </c>
      <c r="E26" s="157">
        <v>840</v>
      </c>
      <c r="F26" s="157">
        <v>886</v>
      </c>
    </row>
    <row r="27" spans="1:6" ht="14.25" customHeight="1">
      <c r="A27" s="153" t="s">
        <v>860</v>
      </c>
      <c r="B27" s="154"/>
      <c r="C27" s="155">
        <v>507</v>
      </c>
      <c r="D27" s="156">
        <f t="shared" si="0"/>
        <v>1469</v>
      </c>
      <c r="E27" s="157">
        <v>719</v>
      </c>
      <c r="F27" s="157">
        <v>750</v>
      </c>
    </row>
    <row r="28" spans="1:6" ht="14.25" customHeight="1">
      <c r="A28" s="153" t="s">
        <v>861</v>
      </c>
      <c r="B28" s="154"/>
      <c r="C28" s="155">
        <v>1560</v>
      </c>
      <c r="D28" s="156">
        <f t="shared" si="0"/>
        <v>4305</v>
      </c>
      <c r="E28" s="157">
        <v>2145</v>
      </c>
      <c r="F28" s="157">
        <v>2160</v>
      </c>
    </row>
    <row r="29" spans="1:6" ht="14.25" customHeight="1">
      <c r="A29" s="153" t="s">
        <v>862</v>
      </c>
      <c r="B29" s="154"/>
      <c r="C29" s="155">
        <v>264</v>
      </c>
      <c r="D29" s="156">
        <f t="shared" si="0"/>
        <v>745</v>
      </c>
      <c r="E29" s="157">
        <v>375</v>
      </c>
      <c r="F29" s="157">
        <v>370</v>
      </c>
    </row>
    <row r="30" spans="1:6" ht="14.25" customHeight="1">
      <c r="A30" s="153" t="s">
        <v>863</v>
      </c>
      <c r="B30" s="154"/>
      <c r="C30" s="155">
        <v>456</v>
      </c>
      <c r="D30" s="156">
        <f t="shared" si="0"/>
        <v>1357</v>
      </c>
      <c r="E30" s="157">
        <v>680</v>
      </c>
      <c r="F30" s="157">
        <v>677</v>
      </c>
    </row>
    <row r="31" spans="1:6" ht="14.25" customHeight="1">
      <c r="A31" s="153" t="s">
        <v>864</v>
      </c>
      <c r="B31" s="154"/>
      <c r="C31" s="155">
        <v>1105</v>
      </c>
      <c r="D31" s="156">
        <f t="shared" si="0"/>
        <v>3187</v>
      </c>
      <c r="E31" s="157">
        <v>1548</v>
      </c>
      <c r="F31" s="157">
        <v>1639</v>
      </c>
    </row>
    <row r="32" spans="1:6" ht="14.25" customHeight="1">
      <c r="A32" s="153" t="s">
        <v>865</v>
      </c>
      <c r="B32" s="154"/>
      <c r="C32" s="155">
        <v>347</v>
      </c>
      <c r="D32" s="156">
        <f t="shared" si="0"/>
        <v>1033</v>
      </c>
      <c r="E32" s="157">
        <v>520</v>
      </c>
      <c r="F32" s="157">
        <v>513</v>
      </c>
    </row>
    <row r="33" spans="1:6" ht="14.25" customHeight="1">
      <c r="A33" s="153" t="s">
        <v>866</v>
      </c>
      <c r="B33" s="154"/>
      <c r="C33" s="155">
        <v>38</v>
      </c>
      <c r="D33" s="156">
        <f t="shared" si="0"/>
        <v>108</v>
      </c>
      <c r="E33" s="157">
        <v>51</v>
      </c>
      <c r="F33" s="157">
        <v>57</v>
      </c>
    </row>
    <row r="34" spans="1:6" ht="14.25" customHeight="1">
      <c r="A34" s="153" t="s">
        <v>867</v>
      </c>
      <c r="B34" s="154"/>
      <c r="C34" s="155">
        <v>470</v>
      </c>
      <c r="D34" s="156">
        <f t="shared" si="0"/>
        <v>1295</v>
      </c>
      <c r="E34" s="157">
        <v>643</v>
      </c>
      <c r="F34" s="157">
        <v>652</v>
      </c>
    </row>
    <row r="35" spans="1:6" ht="14.25" customHeight="1">
      <c r="A35" s="153" t="s">
        <v>868</v>
      </c>
      <c r="B35" s="154"/>
      <c r="C35" s="155">
        <v>698</v>
      </c>
      <c r="D35" s="156">
        <f t="shared" si="0"/>
        <v>1898</v>
      </c>
      <c r="E35" s="157">
        <v>926</v>
      </c>
      <c r="F35" s="157">
        <v>972</v>
      </c>
    </row>
    <row r="36" spans="1:6" ht="14.25" customHeight="1">
      <c r="A36" s="153" t="s">
        <v>869</v>
      </c>
      <c r="B36" s="154"/>
      <c r="C36" s="155">
        <v>256</v>
      </c>
      <c r="D36" s="156">
        <f t="shared" si="0"/>
        <v>693</v>
      </c>
      <c r="E36" s="157">
        <v>329</v>
      </c>
      <c r="F36" s="157">
        <v>364</v>
      </c>
    </row>
    <row r="37" spans="1:6" ht="14.25" customHeight="1">
      <c r="A37" s="153" t="s">
        <v>870</v>
      </c>
      <c r="B37" s="154"/>
      <c r="C37" s="155">
        <v>24</v>
      </c>
      <c r="D37" s="156">
        <f t="shared" si="0"/>
        <v>72</v>
      </c>
      <c r="E37" s="157">
        <v>41</v>
      </c>
      <c r="F37" s="157">
        <v>31</v>
      </c>
    </row>
    <row r="38" spans="1:6" ht="14.25" customHeight="1">
      <c r="A38" s="153" t="s">
        <v>871</v>
      </c>
      <c r="B38" s="154"/>
      <c r="C38" s="155">
        <v>121</v>
      </c>
      <c r="D38" s="156">
        <f t="shared" si="0"/>
        <v>399</v>
      </c>
      <c r="E38" s="157">
        <v>209</v>
      </c>
      <c r="F38" s="157">
        <v>190</v>
      </c>
    </row>
    <row r="39" spans="1:6" ht="14.25" customHeight="1">
      <c r="A39" s="153" t="s">
        <v>872</v>
      </c>
      <c r="B39" s="154"/>
      <c r="C39" s="155">
        <v>141</v>
      </c>
      <c r="D39" s="156">
        <f t="shared" si="0"/>
        <v>389</v>
      </c>
      <c r="E39" s="157">
        <v>195</v>
      </c>
      <c r="F39" s="157">
        <v>194</v>
      </c>
    </row>
    <row r="40" spans="1:6" ht="14.25" customHeight="1">
      <c r="A40" s="153" t="s">
        <v>873</v>
      </c>
      <c r="B40" s="154"/>
      <c r="C40" s="155">
        <v>1535</v>
      </c>
      <c r="D40" s="156">
        <f t="shared" si="0"/>
        <v>4288</v>
      </c>
      <c r="E40" s="157">
        <v>2074</v>
      </c>
      <c r="F40" s="157">
        <v>2214</v>
      </c>
    </row>
    <row r="41" spans="1:6" ht="14.25" customHeight="1">
      <c r="A41" s="158" t="s">
        <v>874</v>
      </c>
      <c r="B41" s="159"/>
      <c r="C41" s="160">
        <v>733</v>
      </c>
      <c r="D41" s="161">
        <f t="shared" si="0"/>
        <v>1992</v>
      </c>
      <c r="E41" s="162">
        <v>985</v>
      </c>
      <c r="F41" s="162">
        <v>1007</v>
      </c>
    </row>
    <row r="52" ht="31.5" customHeight="1"/>
    <row r="53" ht="16.5" customHeight="1"/>
    <row r="103" ht="31.5" customHeight="1"/>
    <row r="104" ht="16.5" customHeight="1"/>
    <row r="154" ht="31.5" customHeight="1"/>
    <row r="155" ht="16.5" customHeight="1"/>
    <row r="205" ht="31.5" customHeight="1"/>
    <row r="206" ht="16.5" customHeight="1"/>
  </sheetData>
  <sheetProtection/>
  <mergeCells count="36">
    <mergeCell ref="D2:F3"/>
    <mergeCell ref="A6:B6"/>
    <mergeCell ref="A8:B8"/>
    <mergeCell ref="A9:B9"/>
    <mergeCell ref="A13:B13"/>
    <mergeCell ref="A14:B14"/>
    <mergeCell ref="A15:B15"/>
    <mergeCell ref="A16:B16"/>
    <mergeCell ref="A10:B10"/>
    <mergeCell ref="A11:B11"/>
    <mergeCell ref="A12:B12"/>
    <mergeCell ref="A21:B21"/>
    <mergeCell ref="A22:B22"/>
    <mergeCell ref="A23:B23"/>
    <mergeCell ref="A24:B24"/>
    <mergeCell ref="A17:B17"/>
    <mergeCell ref="A18:B18"/>
    <mergeCell ref="A19:B19"/>
    <mergeCell ref="A20:B20"/>
    <mergeCell ref="A29:B29"/>
    <mergeCell ref="A30:B30"/>
    <mergeCell ref="A31:B31"/>
    <mergeCell ref="A32:B32"/>
    <mergeCell ref="A25:B25"/>
    <mergeCell ref="A26:B26"/>
    <mergeCell ref="A27:B27"/>
    <mergeCell ref="A28:B28"/>
    <mergeCell ref="A41:B41"/>
    <mergeCell ref="A37:B37"/>
    <mergeCell ref="A38:B38"/>
    <mergeCell ref="A39:B39"/>
    <mergeCell ref="A40:B40"/>
    <mergeCell ref="A33:B33"/>
    <mergeCell ref="A34:B34"/>
    <mergeCell ref="A35:B35"/>
    <mergeCell ref="A36:B36"/>
  </mergeCells>
  <printOptions horizontalCentered="1" verticalCentered="1"/>
  <pageMargins left="0.984251968503937" right="0.5905511811023623" top="0.7874015748031497" bottom="0.984251968503937" header="0.15748031496062992" footer="0.2362204724409449"/>
  <pageSetup blackAndWhite="1" firstPageNumber="118" useFirstPageNumber="1" horizontalDpi="300" verticalDpi="300" orientation="portrait" paperSize="9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Q632"/>
  <sheetViews>
    <sheetView zoomScaleSheetLayoutView="75" zoomScalePageLayoutView="0" workbookViewId="0" topLeftCell="A1">
      <selection activeCell="A1" sqref="A1"/>
    </sheetView>
  </sheetViews>
  <sheetFormatPr defaultColWidth="8.00390625" defaultRowHeight="13.5"/>
  <cols>
    <col min="1" max="1" width="2.125" style="67" customWidth="1"/>
    <col min="2" max="2" width="13.125" style="67" customWidth="1"/>
    <col min="3" max="3" width="10.75390625" style="122" customWidth="1"/>
    <col min="4" max="7" width="14.375" style="123" customWidth="1"/>
    <col min="8" max="16384" width="8.00390625" style="67" customWidth="1"/>
  </cols>
  <sheetData>
    <row r="1" spans="1:7" s="7" customFormat="1" ht="24" customHeight="1">
      <c r="A1" s="54" t="s">
        <v>875</v>
      </c>
      <c r="B1" s="55"/>
      <c r="C1" s="56"/>
      <c r="D1" s="57"/>
      <c r="E1" s="57"/>
      <c r="F1" s="58"/>
      <c r="G1" s="57"/>
    </row>
    <row r="2" spans="1:8" ht="16.5" customHeight="1">
      <c r="A2" s="59"/>
      <c r="B2" s="60"/>
      <c r="C2" s="61"/>
      <c r="D2" s="62"/>
      <c r="E2" s="63" t="s">
        <v>342</v>
      </c>
      <c r="F2" s="64"/>
      <c r="G2" s="65"/>
      <c r="H2" s="66"/>
    </row>
    <row r="3" spans="1:8" ht="12.75" customHeight="1">
      <c r="A3" s="68" t="s">
        <v>923</v>
      </c>
      <c r="B3" s="69"/>
      <c r="C3" s="70"/>
      <c r="D3" s="71" t="s">
        <v>3</v>
      </c>
      <c r="E3" s="72"/>
      <c r="F3" s="73"/>
      <c r="G3" s="74"/>
      <c r="H3" s="66"/>
    </row>
    <row r="4" spans="1:8" ht="18" customHeight="1">
      <c r="A4" s="75"/>
      <c r="B4" s="76"/>
      <c r="C4" s="77"/>
      <c r="D4" s="78"/>
      <c r="E4" s="79" t="s">
        <v>924</v>
      </c>
      <c r="F4" s="79" t="s">
        <v>5</v>
      </c>
      <c r="G4" s="79" t="s">
        <v>6</v>
      </c>
      <c r="H4" s="66"/>
    </row>
    <row r="5" spans="1:8" ht="12.75" customHeight="1">
      <c r="A5" s="59"/>
      <c r="B5" s="80"/>
      <c r="C5" s="81"/>
      <c r="D5" s="82" t="s">
        <v>7</v>
      </c>
      <c r="E5" s="82" t="s">
        <v>8</v>
      </c>
      <c r="F5" s="82" t="s">
        <v>8</v>
      </c>
      <c r="G5" s="82" t="s">
        <v>8</v>
      </c>
      <c r="H5" s="66"/>
    </row>
    <row r="6" spans="1:8" ht="12.75" customHeight="1">
      <c r="A6" s="83" t="s">
        <v>141</v>
      </c>
      <c r="B6" s="84"/>
      <c r="C6" s="85"/>
      <c r="D6" s="86">
        <f>D8+D30+D47+D52+D62+D87+D91+D98+D105+D124+D125+D126</f>
        <v>30717</v>
      </c>
      <c r="E6" s="86">
        <f>SUM(F6:G6)</f>
        <v>81948</v>
      </c>
      <c r="F6" s="86">
        <f>F8+F30+F47+F52+F62+F87+F91+F98+F105+F124+F125+F126</f>
        <v>41928</v>
      </c>
      <c r="G6" s="86">
        <f>G8+G30+G47+G52+G62+G87+G91+G98+G105+G124+G125+G126</f>
        <v>40020</v>
      </c>
      <c r="H6" s="66"/>
    </row>
    <row r="7" spans="1:8" ht="12.75" customHeight="1">
      <c r="A7" s="87"/>
      <c r="B7" s="88"/>
      <c r="C7" s="81"/>
      <c r="D7" s="89"/>
      <c r="E7" s="89"/>
      <c r="F7" s="89"/>
      <c r="G7" s="89"/>
      <c r="H7" s="66"/>
    </row>
    <row r="8" spans="1:8" ht="12.75" customHeight="1">
      <c r="A8" s="90" t="s">
        <v>876</v>
      </c>
      <c r="B8" s="91"/>
      <c r="C8" s="92"/>
      <c r="D8" s="93">
        <f>SUM(D9:D29)</f>
        <v>4310</v>
      </c>
      <c r="E8" s="93">
        <f>SUM(E9:E29)</f>
        <v>11590</v>
      </c>
      <c r="F8" s="93">
        <f>SUM(F9:F29)</f>
        <v>5995</v>
      </c>
      <c r="G8" s="93">
        <f>SUM(G9:G29)</f>
        <v>5595</v>
      </c>
      <c r="H8" s="66"/>
    </row>
    <row r="9" spans="1:11" ht="12.75" customHeight="1">
      <c r="A9" s="94"/>
      <c r="B9" s="88" t="s">
        <v>877</v>
      </c>
      <c r="C9" s="95"/>
      <c r="D9" s="96">
        <v>105</v>
      </c>
      <c r="E9" s="96">
        <f aca="true" t="shared" si="0" ref="E9:E29">SUM(F9:G9)</f>
        <v>753</v>
      </c>
      <c r="F9" s="96">
        <v>344</v>
      </c>
      <c r="G9" s="96">
        <v>409</v>
      </c>
      <c r="H9" s="66"/>
      <c r="I9" s="66"/>
      <c r="J9" s="66"/>
      <c r="K9" s="66"/>
    </row>
    <row r="10" spans="1:11" ht="12.75" customHeight="1">
      <c r="A10" s="94"/>
      <c r="B10" s="88" t="s">
        <v>878</v>
      </c>
      <c r="C10" s="97" t="s">
        <v>879</v>
      </c>
      <c r="D10" s="98">
        <v>188</v>
      </c>
      <c r="E10" s="96">
        <f t="shared" si="0"/>
        <v>484</v>
      </c>
      <c r="F10" s="96">
        <v>250</v>
      </c>
      <c r="G10" s="96">
        <v>234</v>
      </c>
      <c r="H10" s="66"/>
      <c r="I10" s="66"/>
      <c r="J10" s="66"/>
      <c r="K10" s="66"/>
    </row>
    <row r="11" spans="1:11" ht="12.75" customHeight="1">
      <c r="A11" s="94"/>
      <c r="B11" s="88" t="s">
        <v>878</v>
      </c>
      <c r="C11" s="97" t="s">
        <v>880</v>
      </c>
      <c r="D11" s="98">
        <v>275</v>
      </c>
      <c r="E11" s="96">
        <f t="shared" si="0"/>
        <v>683</v>
      </c>
      <c r="F11" s="96">
        <v>338</v>
      </c>
      <c r="G11" s="96">
        <v>345</v>
      </c>
      <c r="H11" s="66"/>
      <c r="I11" s="66"/>
      <c r="J11" s="66"/>
      <c r="K11" s="66"/>
    </row>
    <row r="12" spans="1:11" ht="12.75" customHeight="1">
      <c r="A12" s="94"/>
      <c r="B12" s="88" t="s">
        <v>878</v>
      </c>
      <c r="C12" s="97" t="s">
        <v>881</v>
      </c>
      <c r="D12" s="98">
        <v>152</v>
      </c>
      <c r="E12" s="96">
        <f t="shared" si="0"/>
        <v>425</v>
      </c>
      <c r="F12" s="96">
        <v>226</v>
      </c>
      <c r="G12" s="96">
        <v>199</v>
      </c>
      <c r="H12" s="66"/>
      <c r="I12" s="66"/>
      <c r="J12" s="66"/>
      <c r="K12" s="66"/>
    </row>
    <row r="13" spans="1:11" ht="12.75" customHeight="1">
      <c r="A13" s="94"/>
      <c r="B13" s="88" t="s">
        <v>878</v>
      </c>
      <c r="C13" s="97" t="s">
        <v>882</v>
      </c>
      <c r="D13" s="98">
        <v>268</v>
      </c>
      <c r="E13" s="96">
        <f t="shared" si="0"/>
        <v>694</v>
      </c>
      <c r="F13" s="96">
        <v>357</v>
      </c>
      <c r="G13" s="96">
        <v>337</v>
      </c>
      <c r="H13" s="66"/>
      <c r="I13" s="66"/>
      <c r="J13" s="66"/>
      <c r="K13" s="66"/>
    </row>
    <row r="14" spans="1:11" ht="12.75" customHeight="1">
      <c r="A14" s="94"/>
      <c r="B14" s="88" t="s">
        <v>878</v>
      </c>
      <c r="C14" s="97" t="s">
        <v>883</v>
      </c>
      <c r="D14" s="98">
        <v>325</v>
      </c>
      <c r="E14" s="96">
        <f t="shared" si="0"/>
        <v>832</v>
      </c>
      <c r="F14" s="96">
        <v>427</v>
      </c>
      <c r="G14" s="96">
        <v>405</v>
      </c>
      <c r="H14" s="66"/>
      <c r="I14" s="66"/>
      <c r="J14" s="66"/>
      <c r="K14" s="66"/>
    </row>
    <row r="15" spans="1:11" ht="12.75" customHeight="1">
      <c r="A15" s="94"/>
      <c r="B15" s="88" t="s">
        <v>878</v>
      </c>
      <c r="C15" s="97" t="s">
        <v>884</v>
      </c>
      <c r="D15" s="98">
        <v>30</v>
      </c>
      <c r="E15" s="96">
        <f t="shared" si="0"/>
        <v>82</v>
      </c>
      <c r="F15" s="96">
        <v>44</v>
      </c>
      <c r="G15" s="96">
        <v>38</v>
      </c>
      <c r="H15" s="66"/>
      <c r="I15" s="66"/>
      <c r="J15" s="66"/>
      <c r="K15" s="66"/>
    </row>
    <row r="16" spans="1:11" ht="12.75" customHeight="1">
      <c r="A16" s="94"/>
      <c r="B16" s="88" t="s">
        <v>878</v>
      </c>
      <c r="C16" s="97" t="s">
        <v>885</v>
      </c>
      <c r="D16" s="98">
        <v>59</v>
      </c>
      <c r="E16" s="96">
        <f t="shared" si="0"/>
        <v>199</v>
      </c>
      <c r="F16" s="96">
        <v>110</v>
      </c>
      <c r="G16" s="96">
        <v>89</v>
      </c>
      <c r="H16" s="66"/>
      <c r="I16" s="66"/>
      <c r="J16" s="66"/>
      <c r="K16" s="66"/>
    </row>
    <row r="17" spans="1:11" ht="12.75" customHeight="1">
      <c r="A17" s="94"/>
      <c r="B17" s="88" t="s">
        <v>886</v>
      </c>
      <c r="C17" s="97" t="s">
        <v>887</v>
      </c>
      <c r="D17" s="98">
        <v>191</v>
      </c>
      <c r="E17" s="96">
        <f t="shared" si="0"/>
        <v>452</v>
      </c>
      <c r="F17" s="96">
        <v>238</v>
      </c>
      <c r="G17" s="96">
        <v>214</v>
      </c>
      <c r="H17" s="66"/>
      <c r="I17" s="66"/>
      <c r="J17" s="66"/>
      <c r="K17" s="66"/>
    </row>
    <row r="18" spans="1:11" ht="12.75" customHeight="1">
      <c r="A18" s="94"/>
      <c r="B18" s="88" t="s">
        <v>886</v>
      </c>
      <c r="C18" s="97" t="s">
        <v>888</v>
      </c>
      <c r="D18" s="98">
        <v>73</v>
      </c>
      <c r="E18" s="96">
        <f t="shared" si="0"/>
        <v>200</v>
      </c>
      <c r="F18" s="96">
        <v>98</v>
      </c>
      <c r="G18" s="96">
        <v>102</v>
      </c>
      <c r="H18" s="66"/>
      <c r="I18" s="66"/>
      <c r="J18" s="66"/>
      <c r="K18" s="66"/>
    </row>
    <row r="19" spans="1:11" ht="12.75" customHeight="1">
      <c r="A19" s="94"/>
      <c r="B19" s="88" t="s">
        <v>886</v>
      </c>
      <c r="C19" s="97" t="s">
        <v>879</v>
      </c>
      <c r="D19" s="98">
        <v>277</v>
      </c>
      <c r="E19" s="96">
        <f t="shared" si="0"/>
        <v>736</v>
      </c>
      <c r="F19" s="96">
        <v>385</v>
      </c>
      <c r="G19" s="96">
        <v>351</v>
      </c>
      <c r="H19" s="66"/>
      <c r="I19" s="66"/>
      <c r="J19" s="66"/>
      <c r="K19" s="66"/>
    </row>
    <row r="20" spans="1:11" ht="12.75" customHeight="1">
      <c r="A20" s="94"/>
      <c r="B20" s="88" t="s">
        <v>886</v>
      </c>
      <c r="C20" s="97" t="s">
        <v>880</v>
      </c>
      <c r="D20" s="98">
        <v>394</v>
      </c>
      <c r="E20" s="96">
        <f t="shared" si="0"/>
        <v>1020</v>
      </c>
      <c r="F20" s="96">
        <v>511</v>
      </c>
      <c r="G20" s="96">
        <v>509</v>
      </c>
      <c r="H20" s="66"/>
      <c r="I20" s="66"/>
      <c r="J20" s="66"/>
      <c r="K20" s="66"/>
    </row>
    <row r="21" spans="1:11" ht="12.75" customHeight="1">
      <c r="A21" s="94"/>
      <c r="B21" s="88" t="s">
        <v>886</v>
      </c>
      <c r="C21" s="97" t="s">
        <v>881</v>
      </c>
      <c r="D21" s="98">
        <v>75</v>
      </c>
      <c r="E21" s="96">
        <f t="shared" si="0"/>
        <v>183</v>
      </c>
      <c r="F21" s="96">
        <v>106</v>
      </c>
      <c r="G21" s="96">
        <v>77</v>
      </c>
      <c r="H21" s="66"/>
      <c r="I21" s="66"/>
      <c r="J21" s="66"/>
      <c r="K21" s="66"/>
    </row>
    <row r="22" spans="1:11" ht="12.75" customHeight="1">
      <c r="A22" s="94"/>
      <c r="B22" s="88" t="s">
        <v>886</v>
      </c>
      <c r="C22" s="97" t="s">
        <v>882</v>
      </c>
      <c r="D22" s="98">
        <v>64</v>
      </c>
      <c r="E22" s="96">
        <f t="shared" si="0"/>
        <v>179</v>
      </c>
      <c r="F22" s="96">
        <v>88</v>
      </c>
      <c r="G22" s="96">
        <v>91</v>
      </c>
      <c r="H22" s="66"/>
      <c r="I22" s="66"/>
      <c r="J22" s="66"/>
      <c r="K22" s="66"/>
    </row>
    <row r="23" spans="1:11" ht="12.75" customHeight="1">
      <c r="A23" s="94"/>
      <c r="B23" s="88" t="s">
        <v>886</v>
      </c>
      <c r="C23" s="97" t="s">
        <v>883</v>
      </c>
      <c r="D23" s="98">
        <v>1</v>
      </c>
      <c r="E23" s="96">
        <f t="shared" si="0"/>
        <v>2</v>
      </c>
      <c r="F23" s="96">
        <v>1</v>
      </c>
      <c r="G23" s="96">
        <v>1</v>
      </c>
      <c r="H23" s="66"/>
      <c r="I23" s="66"/>
      <c r="J23" s="66"/>
      <c r="K23" s="66"/>
    </row>
    <row r="24" spans="1:11" ht="12.75" customHeight="1">
      <c r="A24" s="94"/>
      <c r="B24" s="88" t="s">
        <v>889</v>
      </c>
      <c r="C24" s="97" t="s">
        <v>879</v>
      </c>
      <c r="D24" s="98">
        <v>26</v>
      </c>
      <c r="E24" s="96">
        <f t="shared" si="0"/>
        <v>87</v>
      </c>
      <c r="F24" s="96">
        <v>42</v>
      </c>
      <c r="G24" s="96">
        <v>45</v>
      </c>
      <c r="H24" s="66"/>
      <c r="I24" s="66"/>
      <c r="J24" s="66"/>
      <c r="K24" s="66"/>
    </row>
    <row r="25" spans="1:11" ht="12.75" customHeight="1">
      <c r="A25" s="94"/>
      <c r="B25" s="88" t="s">
        <v>889</v>
      </c>
      <c r="C25" s="97" t="s">
        <v>880</v>
      </c>
      <c r="D25" s="98">
        <v>271</v>
      </c>
      <c r="E25" s="96">
        <f t="shared" si="0"/>
        <v>622</v>
      </c>
      <c r="F25" s="96">
        <v>372</v>
      </c>
      <c r="G25" s="96">
        <v>250</v>
      </c>
      <c r="H25" s="66"/>
      <c r="I25" s="66"/>
      <c r="J25" s="66"/>
      <c r="K25" s="66"/>
    </row>
    <row r="26" spans="1:11" ht="12.75" customHeight="1">
      <c r="A26" s="94"/>
      <c r="B26" s="88" t="s">
        <v>889</v>
      </c>
      <c r="C26" s="97" t="s">
        <v>881</v>
      </c>
      <c r="D26" s="98">
        <v>510</v>
      </c>
      <c r="E26" s="96">
        <f t="shared" si="0"/>
        <v>1306</v>
      </c>
      <c r="F26" s="96">
        <v>660</v>
      </c>
      <c r="G26" s="96">
        <v>646</v>
      </c>
      <c r="H26" s="66"/>
      <c r="I26" s="66"/>
      <c r="J26" s="66"/>
      <c r="K26" s="66"/>
    </row>
    <row r="27" spans="1:11" ht="12.75" customHeight="1">
      <c r="A27" s="94"/>
      <c r="B27" s="88" t="s">
        <v>889</v>
      </c>
      <c r="C27" s="97" t="s">
        <v>882</v>
      </c>
      <c r="D27" s="98">
        <v>537</v>
      </c>
      <c r="E27" s="96">
        <f t="shared" si="0"/>
        <v>1280</v>
      </c>
      <c r="F27" s="96">
        <v>709</v>
      </c>
      <c r="G27" s="96">
        <v>571</v>
      </c>
      <c r="H27" s="66"/>
      <c r="I27" s="66"/>
      <c r="J27" s="66"/>
      <c r="K27" s="66"/>
    </row>
    <row r="28" spans="1:11" ht="12.75" customHeight="1">
      <c r="A28" s="94"/>
      <c r="B28" s="88" t="s">
        <v>889</v>
      </c>
      <c r="C28" s="97" t="s">
        <v>883</v>
      </c>
      <c r="D28" s="98">
        <v>473</v>
      </c>
      <c r="E28" s="96">
        <f t="shared" si="0"/>
        <v>1335</v>
      </c>
      <c r="F28" s="96">
        <v>664</v>
      </c>
      <c r="G28" s="96">
        <v>671</v>
      </c>
      <c r="H28" s="66"/>
      <c r="I28" s="66"/>
      <c r="J28" s="66"/>
      <c r="K28" s="66"/>
    </row>
    <row r="29" spans="1:11" ht="12.75" customHeight="1">
      <c r="A29" s="94"/>
      <c r="B29" s="88" t="s">
        <v>889</v>
      </c>
      <c r="C29" s="97" t="s">
        <v>890</v>
      </c>
      <c r="D29" s="96">
        <v>16</v>
      </c>
      <c r="E29" s="96">
        <f t="shared" si="0"/>
        <v>36</v>
      </c>
      <c r="F29" s="96">
        <v>25</v>
      </c>
      <c r="G29" s="96">
        <v>11</v>
      </c>
      <c r="H29" s="66"/>
      <c r="I29" s="66"/>
      <c r="J29" s="66"/>
      <c r="K29" s="66"/>
    </row>
    <row r="30" spans="1:8" ht="12.75" customHeight="1">
      <c r="A30" s="90" t="s">
        <v>891</v>
      </c>
      <c r="B30" s="91"/>
      <c r="C30" s="92"/>
      <c r="D30" s="99">
        <f>SUM(D31:D46)</f>
        <v>2591</v>
      </c>
      <c r="E30" s="99">
        <f>F30+G30</f>
        <v>7023</v>
      </c>
      <c r="F30" s="99">
        <f>SUM(F31:F46)</f>
        <v>3604</v>
      </c>
      <c r="G30" s="99">
        <f>SUM(G31:G46)</f>
        <v>3419</v>
      </c>
      <c r="H30" s="66"/>
    </row>
    <row r="31" spans="1:8" ht="12.75" customHeight="1">
      <c r="A31" s="94"/>
      <c r="B31" s="88" t="s">
        <v>892</v>
      </c>
      <c r="C31" s="97" t="s">
        <v>887</v>
      </c>
      <c r="D31" s="100">
        <v>21</v>
      </c>
      <c r="E31" s="96">
        <f aca="true" t="shared" si="1" ref="E31:E46">SUM(F31:G31)</f>
        <v>27</v>
      </c>
      <c r="F31" s="89">
        <v>17</v>
      </c>
      <c r="G31" s="89">
        <v>10</v>
      </c>
      <c r="H31" s="66"/>
    </row>
    <row r="32" spans="1:8" ht="12.75" customHeight="1">
      <c r="A32" s="94"/>
      <c r="B32" s="88" t="s">
        <v>892</v>
      </c>
      <c r="C32" s="97" t="s">
        <v>888</v>
      </c>
      <c r="D32" s="100">
        <v>13</v>
      </c>
      <c r="E32" s="96">
        <f t="shared" si="1"/>
        <v>31</v>
      </c>
      <c r="F32" s="89">
        <v>15</v>
      </c>
      <c r="G32" s="89">
        <v>16</v>
      </c>
      <c r="H32" s="66"/>
    </row>
    <row r="33" spans="1:8" ht="12.75" customHeight="1">
      <c r="A33" s="94"/>
      <c r="B33" s="88" t="s">
        <v>892</v>
      </c>
      <c r="C33" s="97" t="s">
        <v>879</v>
      </c>
      <c r="D33" s="100">
        <v>10</v>
      </c>
      <c r="E33" s="96">
        <f t="shared" si="1"/>
        <v>28</v>
      </c>
      <c r="F33" s="89">
        <v>11</v>
      </c>
      <c r="G33" s="89">
        <v>17</v>
      </c>
      <c r="H33" s="66"/>
    </row>
    <row r="34" spans="1:8" ht="12.75" customHeight="1">
      <c r="A34" s="94"/>
      <c r="B34" s="88" t="s">
        <v>892</v>
      </c>
      <c r="C34" s="97" t="s">
        <v>880</v>
      </c>
      <c r="D34" s="100">
        <v>146</v>
      </c>
      <c r="E34" s="96">
        <f t="shared" si="1"/>
        <v>401</v>
      </c>
      <c r="F34" s="89">
        <v>203</v>
      </c>
      <c r="G34" s="89">
        <v>198</v>
      </c>
      <c r="H34" s="66"/>
    </row>
    <row r="35" spans="1:8" ht="12.75" customHeight="1">
      <c r="A35" s="94"/>
      <c r="B35" s="88" t="s">
        <v>892</v>
      </c>
      <c r="C35" s="97" t="s">
        <v>881</v>
      </c>
      <c r="D35" s="100">
        <v>326</v>
      </c>
      <c r="E35" s="96">
        <f t="shared" si="1"/>
        <v>821</v>
      </c>
      <c r="F35" s="89">
        <v>427</v>
      </c>
      <c r="G35" s="89">
        <v>394</v>
      </c>
      <c r="H35" s="66"/>
    </row>
    <row r="36" spans="1:8" ht="12.75" customHeight="1">
      <c r="A36" s="94"/>
      <c r="B36" s="88" t="s">
        <v>892</v>
      </c>
      <c r="C36" s="97" t="s">
        <v>882</v>
      </c>
      <c r="D36" s="100">
        <v>135</v>
      </c>
      <c r="E36" s="96">
        <f t="shared" si="1"/>
        <v>408</v>
      </c>
      <c r="F36" s="89">
        <v>213</v>
      </c>
      <c r="G36" s="89">
        <v>195</v>
      </c>
      <c r="H36" s="66"/>
    </row>
    <row r="37" spans="1:8" ht="12.75" customHeight="1">
      <c r="A37" s="94"/>
      <c r="B37" s="88" t="s">
        <v>892</v>
      </c>
      <c r="C37" s="97" t="s">
        <v>883</v>
      </c>
      <c r="D37" s="100">
        <v>186</v>
      </c>
      <c r="E37" s="96">
        <f t="shared" si="1"/>
        <v>472</v>
      </c>
      <c r="F37" s="89">
        <v>244</v>
      </c>
      <c r="G37" s="89">
        <v>228</v>
      </c>
      <c r="H37" s="66"/>
    </row>
    <row r="38" spans="1:8" ht="12.75" customHeight="1">
      <c r="A38" s="94"/>
      <c r="B38" s="88" t="s">
        <v>893</v>
      </c>
      <c r="C38" s="97" t="s">
        <v>887</v>
      </c>
      <c r="D38" s="100">
        <v>207</v>
      </c>
      <c r="E38" s="96">
        <f t="shared" si="1"/>
        <v>534</v>
      </c>
      <c r="F38" s="89">
        <v>275</v>
      </c>
      <c r="G38" s="89">
        <v>259</v>
      </c>
      <c r="H38" s="66"/>
    </row>
    <row r="39" spans="1:8" ht="12.75" customHeight="1">
      <c r="A39" s="94"/>
      <c r="B39" s="88" t="s">
        <v>893</v>
      </c>
      <c r="C39" s="97" t="s">
        <v>888</v>
      </c>
      <c r="D39" s="100">
        <v>467</v>
      </c>
      <c r="E39" s="96">
        <f t="shared" si="1"/>
        <v>1221</v>
      </c>
      <c r="F39" s="89">
        <v>627</v>
      </c>
      <c r="G39" s="89">
        <v>594</v>
      </c>
      <c r="H39" s="66"/>
    </row>
    <row r="40" spans="1:8" ht="12.75" customHeight="1">
      <c r="A40" s="94"/>
      <c r="B40" s="88" t="s">
        <v>893</v>
      </c>
      <c r="C40" s="97" t="s">
        <v>879</v>
      </c>
      <c r="D40" s="100">
        <v>300</v>
      </c>
      <c r="E40" s="96">
        <f t="shared" si="1"/>
        <v>889</v>
      </c>
      <c r="F40" s="89">
        <v>456</v>
      </c>
      <c r="G40" s="89">
        <v>433</v>
      </c>
      <c r="H40" s="66"/>
    </row>
    <row r="41" spans="1:8" ht="12.75" customHeight="1">
      <c r="A41" s="94"/>
      <c r="B41" s="88" t="s">
        <v>893</v>
      </c>
      <c r="C41" s="97" t="s">
        <v>880</v>
      </c>
      <c r="D41" s="100">
        <v>552</v>
      </c>
      <c r="E41" s="96">
        <f t="shared" si="1"/>
        <v>1548</v>
      </c>
      <c r="F41" s="89">
        <v>798</v>
      </c>
      <c r="G41" s="89">
        <v>750</v>
      </c>
      <c r="H41" s="66"/>
    </row>
    <row r="42" spans="1:8" ht="12.75" customHeight="1">
      <c r="A42" s="94"/>
      <c r="B42" s="88" t="s">
        <v>893</v>
      </c>
      <c r="C42" s="97" t="s">
        <v>881</v>
      </c>
      <c r="D42" s="100">
        <v>15</v>
      </c>
      <c r="E42" s="96">
        <f t="shared" si="1"/>
        <v>44</v>
      </c>
      <c r="F42" s="89">
        <v>23</v>
      </c>
      <c r="G42" s="89">
        <v>21</v>
      </c>
      <c r="H42" s="66"/>
    </row>
    <row r="43" spans="1:8" ht="12.75" customHeight="1">
      <c r="A43" s="94"/>
      <c r="B43" s="88" t="s">
        <v>893</v>
      </c>
      <c r="C43" s="97" t="s">
        <v>882</v>
      </c>
      <c r="D43" s="100">
        <v>13</v>
      </c>
      <c r="E43" s="96">
        <f t="shared" si="1"/>
        <v>48</v>
      </c>
      <c r="F43" s="89">
        <v>25</v>
      </c>
      <c r="G43" s="89">
        <v>23</v>
      </c>
      <c r="H43" s="66"/>
    </row>
    <row r="44" spans="1:8" ht="12.75" customHeight="1">
      <c r="A44" s="94"/>
      <c r="B44" s="88" t="s">
        <v>893</v>
      </c>
      <c r="C44" s="97" t="s">
        <v>883</v>
      </c>
      <c r="D44" s="100">
        <v>28</v>
      </c>
      <c r="E44" s="96">
        <f t="shared" si="1"/>
        <v>87</v>
      </c>
      <c r="F44" s="89">
        <v>47</v>
      </c>
      <c r="G44" s="89">
        <v>40</v>
      </c>
      <c r="H44" s="66"/>
    </row>
    <row r="45" spans="1:8" ht="12.75" customHeight="1">
      <c r="A45" s="94"/>
      <c r="B45" s="88" t="s">
        <v>893</v>
      </c>
      <c r="C45" s="97" t="s">
        <v>884</v>
      </c>
      <c r="D45" s="100">
        <v>31</v>
      </c>
      <c r="E45" s="96">
        <f t="shared" si="1"/>
        <v>77</v>
      </c>
      <c r="F45" s="89">
        <v>38</v>
      </c>
      <c r="G45" s="89">
        <v>39</v>
      </c>
      <c r="H45" s="66"/>
    </row>
    <row r="46" spans="1:8" ht="12.75" customHeight="1">
      <c r="A46" s="94"/>
      <c r="B46" s="88" t="s">
        <v>893</v>
      </c>
      <c r="C46" s="97" t="s">
        <v>885</v>
      </c>
      <c r="D46" s="100">
        <v>141</v>
      </c>
      <c r="E46" s="96">
        <f t="shared" si="1"/>
        <v>387</v>
      </c>
      <c r="F46" s="89">
        <v>185</v>
      </c>
      <c r="G46" s="89">
        <v>202</v>
      </c>
      <c r="H46" s="66"/>
    </row>
    <row r="47" spans="1:8" ht="12.75" customHeight="1">
      <c r="A47" s="90" t="s">
        <v>894</v>
      </c>
      <c r="B47" s="91"/>
      <c r="C47" s="101"/>
      <c r="D47" s="99">
        <f>SUM(D48:D51)</f>
        <v>1490</v>
      </c>
      <c r="E47" s="99">
        <f>F47+G47</f>
        <v>3758</v>
      </c>
      <c r="F47" s="99">
        <f>SUM(F48:F51)</f>
        <v>1932</v>
      </c>
      <c r="G47" s="99">
        <f>SUM(G48:G51)</f>
        <v>1826</v>
      </c>
      <c r="H47" s="66"/>
    </row>
    <row r="48" spans="1:8" ht="12.75" customHeight="1">
      <c r="A48" s="94"/>
      <c r="B48" s="102" t="s">
        <v>925</v>
      </c>
      <c r="C48" s="103"/>
      <c r="D48" s="100">
        <v>0</v>
      </c>
      <c r="E48" s="96">
        <v>0</v>
      </c>
      <c r="F48" s="89">
        <v>0</v>
      </c>
      <c r="G48" s="89">
        <v>0</v>
      </c>
      <c r="H48" s="66"/>
    </row>
    <row r="49" spans="1:8" ht="12.75" customHeight="1">
      <c r="A49" s="87"/>
      <c r="B49" s="88" t="s">
        <v>895</v>
      </c>
      <c r="C49" s="104" t="s">
        <v>531</v>
      </c>
      <c r="D49" s="100">
        <v>503</v>
      </c>
      <c r="E49" s="96">
        <f>SUM(F49:G49)</f>
        <v>1318</v>
      </c>
      <c r="F49" s="89">
        <v>671</v>
      </c>
      <c r="G49" s="89">
        <v>647</v>
      </c>
      <c r="H49" s="66"/>
    </row>
    <row r="50" spans="1:8" ht="12.75" customHeight="1">
      <c r="A50" s="87"/>
      <c r="B50" s="88" t="s">
        <v>895</v>
      </c>
      <c r="C50" s="104" t="s">
        <v>532</v>
      </c>
      <c r="D50" s="100">
        <v>452</v>
      </c>
      <c r="E50" s="96">
        <f>SUM(F50:G50)</f>
        <v>1078</v>
      </c>
      <c r="F50" s="89">
        <v>560</v>
      </c>
      <c r="G50" s="89">
        <v>518</v>
      </c>
      <c r="H50" s="66"/>
    </row>
    <row r="51" spans="1:8" ht="12.75" customHeight="1">
      <c r="A51" s="87"/>
      <c r="B51" s="88" t="s">
        <v>895</v>
      </c>
      <c r="C51" s="104" t="s">
        <v>533</v>
      </c>
      <c r="D51" s="100">
        <v>535</v>
      </c>
      <c r="E51" s="96">
        <f>SUM(F51:G51)</f>
        <v>1362</v>
      </c>
      <c r="F51" s="89">
        <v>701</v>
      </c>
      <c r="G51" s="89">
        <v>661</v>
      </c>
      <c r="H51" s="66"/>
    </row>
    <row r="52" spans="1:8" ht="12.75" customHeight="1">
      <c r="A52" s="90" t="s">
        <v>896</v>
      </c>
      <c r="B52" s="91"/>
      <c r="C52" s="101"/>
      <c r="D52" s="99">
        <f>SUM(D53:D61)</f>
        <v>3477</v>
      </c>
      <c r="E52" s="99">
        <f>F52+G52</f>
        <v>8639</v>
      </c>
      <c r="F52" s="99">
        <f>SUM(F53:F61)</f>
        <v>4456</v>
      </c>
      <c r="G52" s="99">
        <f>SUM(G53:G61)</f>
        <v>4183</v>
      </c>
      <c r="H52" s="66"/>
    </row>
    <row r="53" spans="1:8" ht="12.75" customHeight="1">
      <c r="A53" s="87"/>
      <c r="B53" s="88" t="s">
        <v>897</v>
      </c>
      <c r="C53" s="104" t="s">
        <v>531</v>
      </c>
      <c r="D53" s="100">
        <v>545</v>
      </c>
      <c r="E53" s="96">
        <f aca="true" t="shared" si="2" ref="E53:E61">SUM(F53:G53)</f>
        <v>1412</v>
      </c>
      <c r="F53" s="89">
        <v>724</v>
      </c>
      <c r="G53" s="89">
        <v>688</v>
      </c>
      <c r="H53" s="66"/>
    </row>
    <row r="54" spans="1:8" ht="12.75" customHeight="1">
      <c r="A54" s="87"/>
      <c r="B54" s="88" t="s">
        <v>897</v>
      </c>
      <c r="C54" s="104" t="s">
        <v>532</v>
      </c>
      <c r="D54" s="100">
        <v>125</v>
      </c>
      <c r="E54" s="96">
        <f t="shared" si="2"/>
        <v>192</v>
      </c>
      <c r="F54" s="89">
        <v>138</v>
      </c>
      <c r="G54" s="89">
        <v>54</v>
      </c>
      <c r="H54" s="66"/>
    </row>
    <row r="55" spans="1:8" ht="12.75" customHeight="1">
      <c r="A55" s="87"/>
      <c r="B55" s="88" t="s">
        <v>897</v>
      </c>
      <c r="C55" s="104" t="s">
        <v>533</v>
      </c>
      <c r="D55" s="100">
        <v>691</v>
      </c>
      <c r="E55" s="96">
        <f t="shared" si="2"/>
        <v>1733</v>
      </c>
      <c r="F55" s="89">
        <v>900</v>
      </c>
      <c r="G55" s="89">
        <v>833</v>
      </c>
      <c r="H55" s="66"/>
    </row>
    <row r="56" spans="1:8" ht="12.75" customHeight="1">
      <c r="A56" s="87"/>
      <c r="B56" s="88" t="s">
        <v>897</v>
      </c>
      <c r="C56" s="104" t="s">
        <v>535</v>
      </c>
      <c r="D56" s="100">
        <v>385</v>
      </c>
      <c r="E56" s="96">
        <f t="shared" si="2"/>
        <v>1046</v>
      </c>
      <c r="F56" s="89">
        <v>533</v>
      </c>
      <c r="G56" s="89">
        <v>513</v>
      </c>
      <c r="H56" s="66"/>
    </row>
    <row r="57" spans="1:8" ht="12.75" customHeight="1">
      <c r="A57" s="87"/>
      <c r="B57" s="88" t="s">
        <v>897</v>
      </c>
      <c r="C57" s="104" t="s">
        <v>536</v>
      </c>
      <c r="D57" s="100">
        <v>581</v>
      </c>
      <c r="E57" s="96">
        <f t="shared" si="2"/>
        <v>1483</v>
      </c>
      <c r="F57" s="89">
        <v>756</v>
      </c>
      <c r="G57" s="89">
        <v>727</v>
      </c>
      <c r="H57" s="66"/>
    </row>
    <row r="58" spans="1:8" ht="12.75" customHeight="1">
      <c r="A58" s="87"/>
      <c r="B58" s="88" t="s">
        <v>897</v>
      </c>
      <c r="C58" s="104" t="s">
        <v>542</v>
      </c>
      <c r="D58" s="105">
        <v>610</v>
      </c>
      <c r="E58" s="96">
        <f t="shared" si="2"/>
        <v>1363</v>
      </c>
      <c r="F58" s="89">
        <v>702</v>
      </c>
      <c r="G58" s="89">
        <v>661</v>
      </c>
      <c r="H58" s="66"/>
    </row>
    <row r="59" spans="1:8" ht="12.75" customHeight="1">
      <c r="A59" s="87"/>
      <c r="B59" s="88" t="s">
        <v>897</v>
      </c>
      <c r="C59" s="104" t="s">
        <v>898</v>
      </c>
      <c r="D59" s="105">
        <v>329</v>
      </c>
      <c r="E59" s="96">
        <f t="shared" si="2"/>
        <v>920</v>
      </c>
      <c r="F59" s="89">
        <v>451</v>
      </c>
      <c r="G59" s="89">
        <v>469</v>
      </c>
      <c r="H59" s="66"/>
    </row>
    <row r="60" spans="1:8" ht="12.75" customHeight="1">
      <c r="A60" s="87"/>
      <c r="B60" s="88" t="s">
        <v>897</v>
      </c>
      <c r="C60" s="104" t="s">
        <v>899</v>
      </c>
      <c r="D60" s="105">
        <v>52</v>
      </c>
      <c r="E60" s="96">
        <f t="shared" si="2"/>
        <v>127</v>
      </c>
      <c r="F60" s="89">
        <v>68</v>
      </c>
      <c r="G60" s="89">
        <v>59</v>
      </c>
      <c r="H60" s="66"/>
    </row>
    <row r="61" spans="1:8" ht="12.75" customHeight="1">
      <c r="A61" s="87"/>
      <c r="B61" s="88" t="s">
        <v>897</v>
      </c>
      <c r="C61" s="104" t="s">
        <v>900</v>
      </c>
      <c r="D61" s="105">
        <v>159</v>
      </c>
      <c r="E61" s="96">
        <f t="shared" si="2"/>
        <v>363</v>
      </c>
      <c r="F61" s="89">
        <v>184</v>
      </c>
      <c r="G61" s="89">
        <v>179</v>
      </c>
      <c r="H61" s="66"/>
    </row>
    <row r="62" spans="1:8" ht="12.75" customHeight="1">
      <c r="A62" s="90" t="s">
        <v>901</v>
      </c>
      <c r="B62" s="91"/>
      <c r="C62" s="101"/>
      <c r="D62" s="99">
        <f>SUM(D63:D86)</f>
        <v>7556</v>
      </c>
      <c r="E62" s="99">
        <f>F62+G62</f>
        <v>19504</v>
      </c>
      <c r="F62" s="99">
        <f>SUM(F63:F86)</f>
        <v>9962</v>
      </c>
      <c r="G62" s="99">
        <f>SUM(G63:G86)</f>
        <v>9542</v>
      </c>
      <c r="H62" s="66"/>
    </row>
    <row r="63" spans="1:8" ht="12.75" customHeight="1">
      <c r="A63" s="87"/>
      <c r="B63" s="88" t="s">
        <v>902</v>
      </c>
      <c r="C63" s="104" t="s">
        <v>531</v>
      </c>
      <c r="D63" s="100">
        <v>503</v>
      </c>
      <c r="E63" s="96">
        <f aca="true" t="shared" si="3" ref="E63:E86">SUM(F63:G63)</f>
        <v>1178</v>
      </c>
      <c r="F63" s="89">
        <v>609</v>
      </c>
      <c r="G63" s="89">
        <v>569</v>
      </c>
      <c r="H63" s="66"/>
    </row>
    <row r="64" spans="1:8" ht="12.75" customHeight="1">
      <c r="A64" s="87"/>
      <c r="B64" s="88" t="s">
        <v>902</v>
      </c>
      <c r="C64" s="104" t="s">
        <v>532</v>
      </c>
      <c r="D64" s="100">
        <v>398</v>
      </c>
      <c r="E64" s="96">
        <f t="shared" si="3"/>
        <v>1023</v>
      </c>
      <c r="F64" s="89">
        <v>502</v>
      </c>
      <c r="G64" s="89">
        <v>521</v>
      </c>
      <c r="H64" s="66"/>
    </row>
    <row r="65" spans="1:8" ht="12.75" customHeight="1">
      <c r="A65" s="87"/>
      <c r="B65" s="88" t="s">
        <v>902</v>
      </c>
      <c r="C65" s="104" t="s">
        <v>533</v>
      </c>
      <c r="D65" s="100">
        <v>606</v>
      </c>
      <c r="E65" s="96">
        <f t="shared" si="3"/>
        <v>1497</v>
      </c>
      <c r="F65" s="89">
        <v>765</v>
      </c>
      <c r="G65" s="89">
        <v>732</v>
      </c>
      <c r="H65" s="66"/>
    </row>
    <row r="66" spans="1:8" ht="12.75" customHeight="1">
      <c r="A66" s="87"/>
      <c r="B66" s="88" t="s">
        <v>902</v>
      </c>
      <c r="C66" s="104" t="s">
        <v>535</v>
      </c>
      <c r="D66" s="100">
        <v>136</v>
      </c>
      <c r="E66" s="96">
        <f t="shared" si="3"/>
        <v>393</v>
      </c>
      <c r="F66" s="89">
        <v>188</v>
      </c>
      <c r="G66" s="89">
        <v>205</v>
      </c>
      <c r="H66" s="66"/>
    </row>
    <row r="67" spans="1:8" ht="12.75" customHeight="1">
      <c r="A67" s="87"/>
      <c r="B67" s="88" t="s">
        <v>903</v>
      </c>
      <c r="C67" s="104" t="s">
        <v>531</v>
      </c>
      <c r="D67" s="100">
        <v>247</v>
      </c>
      <c r="E67" s="96">
        <f t="shared" si="3"/>
        <v>703</v>
      </c>
      <c r="F67" s="89">
        <v>372</v>
      </c>
      <c r="G67" s="89">
        <v>331</v>
      </c>
      <c r="H67" s="66"/>
    </row>
    <row r="68" spans="1:8" ht="12.75" customHeight="1">
      <c r="A68" s="87"/>
      <c r="B68" s="88" t="s">
        <v>903</v>
      </c>
      <c r="C68" s="104" t="s">
        <v>532</v>
      </c>
      <c r="D68" s="100">
        <v>639</v>
      </c>
      <c r="E68" s="96">
        <f t="shared" si="3"/>
        <v>1433</v>
      </c>
      <c r="F68" s="89">
        <v>758</v>
      </c>
      <c r="G68" s="89">
        <v>675</v>
      </c>
      <c r="H68" s="66"/>
    </row>
    <row r="69" spans="1:8" ht="12.75" customHeight="1">
      <c r="A69" s="87"/>
      <c r="B69" s="88" t="s">
        <v>903</v>
      </c>
      <c r="C69" s="104" t="s">
        <v>533</v>
      </c>
      <c r="D69" s="100">
        <v>333</v>
      </c>
      <c r="E69" s="96">
        <f t="shared" si="3"/>
        <v>854</v>
      </c>
      <c r="F69" s="89">
        <v>447</v>
      </c>
      <c r="G69" s="89">
        <v>407</v>
      </c>
      <c r="H69" s="66"/>
    </row>
    <row r="70" spans="1:8" ht="12.75" customHeight="1">
      <c r="A70" s="87"/>
      <c r="B70" s="88" t="s">
        <v>903</v>
      </c>
      <c r="C70" s="104" t="s">
        <v>535</v>
      </c>
      <c r="D70" s="100">
        <v>113</v>
      </c>
      <c r="E70" s="96">
        <f t="shared" si="3"/>
        <v>275</v>
      </c>
      <c r="F70" s="89">
        <v>141</v>
      </c>
      <c r="G70" s="89">
        <v>134</v>
      </c>
      <c r="H70" s="66"/>
    </row>
    <row r="71" spans="1:8" ht="12.75" customHeight="1">
      <c r="A71" s="87"/>
      <c r="B71" s="88" t="s">
        <v>904</v>
      </c>
      <c r="C71" s="104" t="s">
        <v>531</v>
      </c>
      <c r="D71" s="100">
        <v>290</v>
      </c>
      <c r="E71" s="96">
        <f t="shared" si="3"/>
        <v>786</v>
      </c>
      <c r="F71" s="89">
        <v>401</v>
      </c>
      <c r="G71" s="89">
        <v>385</v>
      </c>
      <c r="H71" s="66"/>
    </row>
    <row r="72" spans="1:8" ht="12.75" customHeight="1">
      <c r="A72" s="87"/>
      <c r="B72" s="88" t="s">
        <v>904</v>
      </c>
      <c r="C72" s="104" t="s">
        <v>532</v>
      </c>
      <c r="D72" s="100">
        <v>268</v>
      </c>
      <c r="E72" s="96">
        <f t="shared" si="3"/>
        <v>604</v>
      </c>
      <c r="F72" s="89">
        <v>272</v>
      </c>
      <c r="G72" s="89">
        <v>332</v>
      </c>
      <c r="H72" s="66"/>
    </row>
    <row r="73" spans="1:8" ht="12.75" customHeight="1">
      <c r="A73" s="87"/>
      <c r="B73" s="88" t="s">
        <v>904</v>
      </c>
      <c r="C73" s="104" t="s">
        <v>533</v>
      </c>
      <c r="D73" s="100">
        <v>409</v>
      </c>
      <c r="E73" s="96">
        <f t="shared" si="3"/>
        <v>1061</v>
      </c>
      <c r="F73" s="89">
        <v>545</v>
      </c>
      <c r="G73" s="89">
        <v>516</v>
      </c>
      <c r="H73" s="66"/>
    </row>
    <row r="74" spans="1:8" ht="12.75" customHeight="1">
      <c r="A74" s="87"/>
      <c r="B74" s="88" t="s">
        <v>904</v>
      </c>
      <c r="C74" s="104" t="s">
        <v>535</v>
      </c>
      <c r="D74" s="100">
        <v>313</v>
      </c>
      <c r="E74" s="96">
        <f t="shared" si="3"/>
        <v>844</v>
      </c>
      <c r="F74" s="89">
        <v>421</v>
      </c>
      <c r="G74" s="89">
        <v>423</v>
      </c>
      <c r="H74" s="66"/>
    </row>
    <row r="75" spans="1:8" ht="12.75" customHeight="1">
      <c r="A75" s="87"/>
      <c r="B75" s="88" t="s">
        <v>905</v>
      </c>
      <c r="C75" s="104" t="s">
        <v>531</v>
      </c>
      <c r="D75" s="100">
        <v>302</v>
      </c>
      <c r="E75" s="96">
        <f t="shared" si="3"/>
        <v>849</v>
      </c>
      <c r="F75" s="89">
        <v>439</v>
      </c>
      <c r="G75" s="89">
        <v>410</v>
      </c>
      <c r="H75" s="66"/>
    </row>
    <row r="76" spans="1:8" ht="12.75" customHeight="1">
      <c r="A76" s="87"/>
      <c r="B76" s="88" t="s">
        <v>905</v>
      </c>
      <c r="C76" s="104" t="s">
        <v>532</v>
      </c>
      <c r="D76" s="100">
        <v>328</v>
      </c>
      <c r="E76" s="96">
        <f t="shared" si="3"/>
        <v>865</v>
      </c>
      <c r="F76" s="89">
        <v>434</v>
      </c>
      <c r="G76" s="89">
        <v>431</v>
      </c>
      <c r="H76" s="66"/>
    </row>
    <row r="77" spans="1:8" ht="12.75" customHeight="1">
      <c r="A77" s="87"/>
      <c r="B77" s="88" t="s">
        <v>905</v>
      </c>
      <c r="C77" s="104" t="s">
        <v>533</v>
      </c>
      <c r="D77" s="100">
        <v>266</v>
      </c>
      <c r="E77" s="96">
        <f t="shared" si="3"/>
        <v>793</v>
      </c>
      <c r="F77" s="89">
        <v>397</v>
      </c>
      <c r="G77" s="89">
        <v>396</v>
      </c>
      <c r="H77" s="66"/>
    </row>
    <row r="78" spans="1:8" ht="12.75" customHeight="1">
      <c r="A78" s="87"/>
      <c r="B78" s="88" t="s">
        <v>906</v>
      </c>
      <c r="C78" s="104" t="s">
        <v>531</v>
      </c>
      <c r="D78" s="100">
        <v>266</v>
      </c>
      <c r="E78" s="96">
        <f t="shared" si="3"/>
        <v>686</v>
      </c>
      <c r="F78" s="89">
        <v>358</v>
      </c>
      <c r="G78" s="89">
        <v>328</v>
      </c>
      <c r="H78" s="66"/>
    </row>
    <row r="79" spans="1:8" ht="12.75" customHeight="1">
      <c r="A79" s="87"/>
      <c r="B79" s="88" t="s">
        <v>906</v>
      </c>
      <c r="C79" s="104" t="s">
        <v>532</v>
      </c>
      <c r="D79" s="100">
        <v>242</v>
      </c>
      <c r="E79" s="96">
        <f t="shared" si="3"/>
        <v>678</v>
      </c>
      <c r="F79" s="89">
        <v>354</v>
      </c>
      <c r="G79" s="89">
        <v>324</v>
      </c>
      <c r="H79" s="66"/>
    </row>
    <row r="80" spans="1:8" ht="12.75" customHeight="1">
      <c r="A80" s="87"/>
      <c r="B80" s="88" t="s">
        <v>906</v>
      </c>
      <c r="C80" s="104" t="s">
        <v>533</v>
      </c>
      <c r="D80" s="100">
        <v>341</v>
      </c>
      <c r="E80" s="96">
        <f t="shared" si="3"/>
        <v>881</v>
      </c>
      <c r="F80" s="89">
        <v>453</v>
      </c>
      <c r="G80" s="89">
        <v>428</v>
      </c>
      <c r="H80" s="66"/>
    </row>
    <row r="81" spans="1:8" ht="12.75" customHeight="1">
      <c r="A81" s="87"/>
      <c r="B81" s="88" t="s">
        <v>907</v>
      </c>
      <c r="C81" s="104" t="s">
        <v>531</v>
      </c>
      <c r="D81" s="100">
        <v>353</v>
      </c>
      <c r="E81" s="96">
        <f t="shared" si="3"/>
        <v>954</v>
      </c>
      <c r="F81" s="89">
        <v>496</v>
      </c>
      <c r="G81" s="89">
        <v>458</v>
      </c>
      <c r="H81" s="66"/>
    </row>
    <row r="82" spans="1:8" ht="12.75" customHeight="1">
      <c r="A82" s="87"/>
      <c r="B82" s="88" t="s">
        <v>907</v>
      </c>
      <c r="C82" s="104" t="s">
        <v>532</v>
      </c>
      <c r="D82" s="100">
        <v>158</v>
      </c>
      <c r="E82" s="96">
        <f t="shared" si="3"/>
        <v>423</v>
      </c>
      <c r="F82" s="89">
        <v>210</v>
      </c>
      <c r="G82" s="89">
        <v>213</v>
      </c>
      <c r="H82" s="66"/>
    </row>
    <row r="83" spans="1:8" ht="12.75" customHeight="1">
      <c r="A83" s="87"/>
      <c r="B83" s="88" t="s">
        <v>907</v>
      </c>
      <c r="C83" s="104" t="s">
        <v>533</v>
      </c>
      <c r="D83" s="100">
        <v>227</v>
      </c>
      <c r="E83" s="96">
        <f t="shared" si="3"/>
        <v>576</v>
      </c>
      <c r="F83" s="89">
        <v>285</v>
      </c>
      <c r="G83" s="89">
        <v>291</v>
      </c>
      <c r="H83" s="66"/>
    </row>
    <row r="84" spans="1:8" ht="12.75" customHeight="1">
      <c r="A84" s="87"/>
      <c r="B84" s="88" t="s">
        <v>908</v>
      </c>
      <c r="C84" s="104" t="s">
        <v>531</v>
      </c>
      <c r="D84" s="100">
        <v>12</v>
      </c>
      <c r="E84" s="96">
        <f t="shared" si="3"/>
        <v>22</v>
      </c>
      <c r="F84" s="89">
        <v>12</v>
      </c>
      <c r="G84" s="89">
        <v>10</v>
      </c>
      <c r="H84" s="66"/>
    </row>
    <row r="85" spans="1:8" ht="12.75" customHeight="1">
      <c r="A85" s="87"/>
      <c r="B85" s="88" t="s">
        <v>908</v>
      </c>
      <c r="C85" s="104" t="s">
        <v>532</v>
      </c>
      <c r="D85" s="100">
        <v>375</v>
      </c>
      <c r="E85" s="96">
        <f t="shared" si="3"/>
        <v>1019</v>
      </c>
      <c r="F85" s="89">
        <v>539</v>
      </c>
      <c r="G85" s="89">
        <v>480</v>
      </c>
      <c r="H85" s="66"/>
    </row>
    <row r="86" spans="1:8" ht="12.75" customHeight="1">
      <c r="A86" s="87"/>
      <c r="B86" s="88" t="s">
        <v>908</v>
      </c>
      <c r="C86" s="104" t="s">
        <v>533</v>
      </c>
      <c r="D86" s="100">
        <v>431</v>
      </c>
      <c r="E86" s="96">
        <f t="shared" si="3"/>
        <v>1107</v>
      </c>
      <c r="F86" s="89">
        <v>564</v>
      </c>
      <c r="G86" s="89">
        <v>543</v>
      </c>
      <c r="H86" s="66"/>
    </row>
    <row r="87" spans="1:8" ht="12.75" customHeight="1">
      <c r="A87" s="90" t="s">
        <v>909</v>
      </c>
      <c r="B87" s="91"/>
      <c r="C87" s="101"/>
      <c r="D87" s="99">
        <f>SUM(D88:D90)</f>
        <v>2417</v>
      </c>
      <c r="E87" s="99">
        <f>F87+G87</f>
        <v>6303</v>
      </c>
      <c r="F87" s="99">
        <f>SUM(F88:F90)</f>
        <v>3175</v>
      </c>
      <c r="G87" s="99">
        <f>SUM(G88:G90)</f>
        <v>3128</v>
      </c>
      <c r="H87" s="66"/>
    </row>
    <row r="88" spans="1:8" ht="12.75" customHeight="1">
      <c r="A88" s="94"/>
      <c r="B88" s="106" t="s">
        <v>926</v>
      </c>
      <c r="C88" s="107"/>
      <c r="D88" s="100">
        <v>1856</v>
      </c>
      <c r="E88" s="96">
        <f>SUM(F88:G88)</f>
        <v>4748</v>
      </c>
      <c r="F88" s="89">
        <v>2445</v>
      </c>
      <c r="G88" s="89">
        <v>2303</v>
      </c>
      <c r="H88" s="66"/>
    </row>
    <row r="89" spans="1:8" ht="12.75" customHeight="1">
      <c r="A89" s="87"/>
      <c r="B89" s="88" t="s">
        <v>910</v>
      </c>
      <c r="C89" s="104" t="s">
        <v>531</v>
      </c>
      <c r="D89" s="100">
        <v>253</v>
      </c>
      <c r="E89" s="96">
        <f>SUM(F89:G89)</f>
        <v>709</v>
      </c>
      <c r="F89" s="89">
        <v>336</v>
      </c>
      <c r="G89" s="89">
        <v>373</v>
      </c>
      <c r="H89" s="66"/>
    </row>
    <row r="90" spans="1:8" ht="12.75" customHeight="1">
      <c r="A90" s="87"/>
      <c r="B90" s="88" t="s">
        <v>910</v>
      </c>
      <c r="C90" s="104" t="s">
        <v>532</v>
      </c>
      <c r="D90" s="105">
        <v>308</v>
      </c>
      <c r="E90" s="96">
        <f>SUM(F90:G90)</f>
        <v>846</v>
      </c>
      <c r="F90" s="89">
        <v>394</v>
      </c>
      <c r="G90" s="89">
        <v>452</v>
      </c>
      <c r="H90" s="66"/>
    </row>
    <row r="91" spans="1:8" ht="12.75" customHeight="1">
      <c r="A91" s="90" t="s">
        <v>927</v>
      </c>
      <c r="B91" s="91"/>
      <c r="C91" s="92"/>
      <c r="D91" s="99">
        <f>SUM(D92:D97)</f>
        <v>1618</v>
      </c>
      <c r="E91" s="99">
        <f>F91+G91</f>
        <v>5067</v>
      </c>
      <c r="F91" s="99">
        <f>SUM(F92:F97)</f>
        <v>2486</v>
      </c>
      <c r="G91" s="99">
        <f>SUM(G92:G97)</f>
        <v>2581</v>
      </c>
      <c r="H91" s="66"/>
    </row>
    <row r="92" spans="1:8" ht="12" customHeight="1">
      <c r="A92" s="87"/>
      <c r="B92" s="102" t="s">
        <v>911</v>
      </c>
      <c r="C92" s="108"/>
      <c r="D92" s="100">
        <v>776</v>
      </c>
      <c r="E92" s="96">
        <f aca="true" t="shared" si="4" ref="E92:E97">SUM(F92:G92)</f>
        <v>2273</v>
      </c>
      <c r="F92" s="89">
        <v>1145</v>
      </c>
      <c r="G92" s="89">
        <v>1128</v>
      </c>
      <c r="H92" s="66"/>
    </row>
    <row r="93" spans="1:8" ht="12" customHeight="1">
      <c r="A93" s="87"/>
      <c r="B93" s="88" t="s">
        <v>928</v>
      </c>
      <c r="C93" s="81" t="s">
        <v>531</v>
      </c>
      <c r="D93" s="100">
        <v>228</v>
      </c>
      <c r="E93" s="96">
        <f t="shared" si="4"/>
        <v>763</v>
      </c>
      <c r="F93" s="89">
        <v>364</v>
      </c>
      <c r="G93" s="89">
        <v>399</v>
      </c>
      <c r="H93" s="109"/>
    </row>
    <row r="94" spans="1:8" ht="12" customHeight="1">
      <c r="A94" s="87"/>
      <c r="B94" s="88" t="s">
        <v>928</v>
      </c>
      <c r="C94" s="81" t="s">
        <v>532</v>
      </c>
      <c r="D94" s="100">
        <v>231</v>
      </c>
      <c r="E94" s="96">
        <f t="shared" si="4"/>
        <v>972</v>
      </c>
      <c r="F94" s="89">
        <v>448</v>
      </c>
      <c r="G94" s="89">
        <v>524</v>
      </c>
      <c r="H94" s="109"/>
    </row>
    <row r="95" spans="1:8" ht="12" customHeight="1">
      <c r="A95" s="87"/>
      <c r="B95" s="88" t="s">
        <v>928</v>
      </c>
      <c r="C95" s="81" t="s">
        <v>533</v>
      </c>
      <c r="D95" s="100">
        <v>195</v>
      </c>
      <c r="E95" s="96">
        <f t="shared" si="4"/>
        <v>590</v>
      </c>
      <c r="F95" s="89">
        <v>293</v>
      </c>
      <c r="G95" s="89">
        <v>297</v>
      </c>
      <c r="H95" s="109"/>
    </row>
    <row r="96" spans="1:8" ht="12" customHeight="1">
      <c r="A96" s="87"/>
      <c r="B96" s="88" t="s">
        <v>928</v>
      </c>
      <c r="C96" s="81" t="s">
        <v>535</v>
      </c>
      <c r="D96" s="100">
        <v>22</v>
      </c>
      <c r="E96" s="96">
        <f t="shared" si="4"/>
        <v>70</v>
      </c>
      <c r="F96" s="89">
        <v>34</v>
      </c>
      <c r="G96" s="89">
        <v>36</v>
      </c>
      <c r="H96" s="109"/>
    </row>
    <row r="97" spans="1:8" ht="12" customHeight="1">
      <c r="A97" s="87"/>
      <c r="B97" s="88" t="s">
        <v>928</v>
      </c>
      <c r="C97" s="81" t="s">
        <v>536</v>
      </c>
      <c r="D97" s="100">
        <v>166</v>
      </c>
      <c r="E97" s="96">
        <f t="shared" si="4"/>
        <v>399</v>
      </c>
      <c r="F97" s="89">
        <v>202</v>
      </c>
      <c r="G97" s="89">
        <v>197</v>
      </c>
      <c r="H97" s="109"/>
    </row>
    <row r="98" spans="1:8" ht="12.75" customHeight="1">
      <c r="A98" s="90" t="s">
        <v>912</v>
      </c>
      <c r="B98" s="91"/>
      <c r="C98" s="101"/>
      <c r="D98" s="99">
        <f>SUM(D99:D104)</f>
        <v>1219</v>
      </c>
      <c r="E98" s="99">
        <f>F98+G98</f>
        <v>3475</v>
      </c>
      <c r="F98" s="99">
        <f>SUM(F99:F104)</f>
        <v>1844</v>
      </c>
      <c r="G98" s="99">
        <f>SUM(G99:G104)</f>
        <v>1631</v>
      </c>
      <c r="H98" s="66"/>
    </row>
    <row r="99" spans="1:8" ht="12.75" customHeight="1">
      <c r="A99" s="87"/>
      <c r="B99" s="102" t="s">
        <v>913</v>
      </c>
      <c r="C99" s="108"/>
      <c r="D99" s="100">
        <v>595</v>
      </c>
      <c r="E99" s="96">
        <f aca="true" t="shared" si="5" ref="E99:E104">SUM(F99:G99)</f>
        <v>1897</v>
      </c>
      <c r="F99" s="89">
        <v>987</v>
      </c>
      <c r="G99" s="89">
        <v>910</v>
      </c>
      <c r="H99" s="66"/>
    </row>
    <row r="100" spans="1:8" ht="12.75" customHeight="1">
      <c r="A100" s="87"/>
      <c r="B100" s="88" t="s">
        <v>914</v>
      </c>
      <c r="C100" s="104" t="s">
        <v>531</v>
      </c>
      <c r="D100" s="100">
        <v>174</v>
      </c>
      <c r="E100" s="96">
        <f t="shared" si="5"/>
        <v>496</v>
      </c>
      <c r="F100" s="89">
        <v>264</v>
      </c>
      <c r="G100" s="89">
        <v>232</v>
      </c>
      <c r="H100" s="66"/>
    </row>
    <row r="101" spans="1:8" ht="12.75" customHeight="1">
      <c r="A101" s="87"/>
      <c r="B101" s="88" t="s">
        <v>914</v>
      </c>
      <c r="C101" s="104" t="s">
        <v>532</v>
      </c>
      <c r="D101" s="100">
        <v>62</v>
      </c>
      <c r="E101" s="96">
        <f t="shared" si="5"/>
        <v>154</v>
      </c>
      <c r="F101" s="89">
        <v>86</v>
      </c>
      <c r="G101" s="89">
        <v>68</v>
      </c>
      <c r="H101" s="66"/>
    </row>
    <row r="102" spans="1:8" ht="12.75" customHeight="1">
      <c r="A102" s="87"/>
      <c r="B102" s="88" t="s">
        <v>914</v>
      </c>
      <c r="C102" s="104" t="s">
        <v>533</v>
      </c>
      <c r="D102" s="100">
        <v>47</v>
      </c>
      <c r="E102" s="96">
        <f t="shared" si="5"/>
        <v>91</v>
      </c>
      <c r="F102" s="89">
        <v>57</v>
      </c>
      <c r="G102" s="89">
        <v>34</v>
      </c>
      <c r="H102" s="66"/>
    </row>
    <row r="103" spans="1:8" ht="12.75" customHeight="1">
      <c r="A103" s="87"/>
      <c r="B103" s="88" t="s">
        <v>914</v>
      </c>
      <c r="C103" s="104" t="s">
        <v>535</v>
      </c>
      <c r="D103" s="100">
        <v>75</v>
      </c>
      <c r="E103" s="96">
        <f t="shared" si="5"/>
        <v>206</v>
      </c>
      <c r="F103" s="89">
        <v>109</v>
      </c>
      <c r="G103" s="89">
        <v>97</v>
      </c>
      <c r="H103" s="66"/>
    </row>
    <row r="104" spans="1:8" ht="12.75" customHeight="1">
      <c r="A104" s="87"/>
      <c r="B104" s="88" t="s">
        <v>914</v>
      </c>
      <c r="C104" s="104" t="s">
        <v>536</v>
      </c>
      <c r="D104" s="100">
        <v>266</v>
      </c>
      <c r="E104" s="96">
        <f t="shared" si="5"/>
        <v>631</v>
      </c>
      <c r="F104" s="89">
        <v>341</v>
      </c>
      <c r="G104" s="89">
        <v>290</v>
      </c>
      <c r="H104" s="66"/>
    </row>
    <row r="105" spans="1:8" ht="12.75" customHeight="1">
      <c r="A105" s="90" t="s">
        <v>915</v>
      </c>
      <c r="B105" s="91"/>
      <c r="C105" s="101"/>
      <c r="D105" s="99">
        <f>SUM(D106:D123)</f>
        <v>4613</v>
      </c>
      <c r="E105" s="99">
        <f>F105+G105</f>
        <v>12642</v>
      </c>
      <c r="F105" s="99">
        <f>SUM(F106:F123)</f>
        <v>6450</v>
      </c>
      <c r="G105" s="99">
        <f>SUM(G106:G123)</f>
        <v>6192</v>
      </c>
      <c r="H105" s="66"/>
    </row>
    <row r="106" spans="1:8" ht="12.75" customHeight="1">
      <c r="A106" s="87"/>
      <c r="B106" s="88" t="s">
        <v>916</v>
      </c>
      <c r="C106" s="104" t="s">
        <v>531</v>
      </c>
      <c r="D106" s="100">
        <v>2</v>
      </c>
      <c r="E106" s="96">
        <f aca="true" t="shared" si="6" ref="E106:E125">SUM(F106:G106)</f>
        <v>5</v>
      </c>
      <c r="F106" s="89">
        <v>2</v>
      </c>
      <c r="G106" s="89">
        <v>3</v>
      </c>
      <c r="H106" s="66"/>
    </row>
    <row r="107" spans="1:8" ht="12.75" customHeight="1">
      <c r="A107" s="87"/>
      <c r="B107" s="88" t="s">
        <v>916</v>
      </c>
      <c r="C107" s="104" t="s">
        <v>532</v>
      </c>
      <c r="D107" s="100">
        <v>280</v>
      </c>
      <c r="E107" s="96">
        <f t="shared" si="6"/>
        <v>733</v>
      </c>
      <c r="F107" s="89">
        <v>371</v>
      </c>
      <c r="G107" s="89">
        <v>362</v>
      </c>
      <c r="H107" s="66"/>
    </row>
    <row r="108" spans="1:8" ht="12.75" customHeight="1">
      <c r="A108" s="87"/>
      <c r="B108" s="88" t="s">
        <v>916</v>
      </c>
      <c r="C108" s="104" t="s">
        <v>533</v>
      </c>
      <c r="D108" s="100">
        <v>440</v>
      </c>
      <c r="E108" s="96">
        <f t="shared" si="6"/>
        <v>1212</v>
      </c>
      <c r="F108" s="89">
        <v>651</v>
      </c>
      <c r="G108" s="89">
        <v>561</v>
      </c>
      <c r="H108" s="66"/>
    </row>
    <row r="109" spans="1:8" ht="12.75" customHeight="1">
      <c r="A109" s="87"/>
      <c r="B109" s="88" t="s">
        <v>916</v>
      </c>
      <c r="C109" s="104" t="s">
        <v>535</v>
      </c>
      <c r="D109" s="100">
        <v>294</v>
      </c>
      <c r="E109" s="96">
        <f t="shared" si="6"/>
        <v>767</v>
      </c>
      <c r="F109" s="89">
        <v>395</v>
      </c>
      <c r="G109" s="89">
        <v>372</v>
      </c>
      <c r="H109" s="66"/>
    </row>
    <row r="110" spans="1:8" ht="12.75" customHeight="1">
      <c r="A110" s="87"/>
      <c r="B110" s="88" t="s">
        <v>916</v>
      </c>
      <c r="C110" s="104" t="s">
        <v>536</v>
      </c>
      <c r="D110" s="100">
        <v>205</v>
      </c>
      <c r="E110" s="96">
        <f t="shared" si="6"/>
        <v>553</v>
      </c>
      <c r="F110" s="89">
        <v>271</v>
      </c>
      <c r="G110" s="89">
        <v>282</v>
      </c>
      <c r="H110" s="66"/>
    </row>
    <row r="111" spans="1:8" ht="12.75" customHeight="1">
      <c r="A111" s="87"/>
      <c r="B111" s="88" t="s">
        <v>917</v>
      </c>
      <c r="C111" s="104" t="s">
        <v>531</v>
      </c>
      <c r="D111" s="100">
        <v>298</v>
      </c>
      <c r="E111" s="96">
        <f t="shared" si="6"/>
        <v>890</v>
      </c>
      <c r="F111" s="89">
        <v>428</v>
      </c>
      <c r="G111" s="89">
        <v>462</v>
      </c>
      <c r="H111" s="66"/>
    </row>
    <row r="112" spans="1:8" ht="12.75" customHeight="1">
      <c r="A112" s="87"/>
      <c r="B112" s="88" t="s">
        <v>917</v>
      </c>
      <c r="C112" s="104" t="s">
        <v>532</v>
      </c>
      <c r="D112" s="100">
        <v>363</v>
      </c>
      <c r="E112" s="96">
        <f t="shared" si="6"/>
        <v>1027</v>
      </c>
      <c r="F112" s="89">
        <v>516</v>
      </c>
      <c r="G112" s="89">
        <v>511</v>
      </c>
      <c r="H112" s="66"/>
    </row>
    <row r="113" spans="1:8" ht="12.75" customHeight="1">
      <c r="A113" s="87"/>
      <c r="B113" s="88" t="s">
        <v>917</v>
      </c>
      <c r="C113" s="104" t="s">
        <v>533</v>
      </c>
      <c r="D113" s="105">
        <v>413</v>
      </c>
      <c r="E113" s="96">
        <f t="shared" si="6"/>
        <v>1092</v>
      </c>
      <c r="F113" s="89">
        <v>536</v>
      </c>
      <c r="G113" s="89">
        <v>556</v>
      </c>
      <c r="H113" s="66"/>
    </row>
    <row r="114" spans="1:8" ht="12.75" customHeight="1">
      <c r="A114" s="87"/>
      <c r="B114" s="88" t="s">
        <v>917</v>
      </c>
      <c r="C114" s="104" t="s">
        <v>535</v>
      </c>
      <c r="D114" s="105">
        <v>403</v>
      </c>
      <c r="E114" s="96">
        <f t="shared" si="6"/>
        <v>1022</v>
      </c>
      <c r="F114" s="89">
        <v>538</v>
      </c>
      <c r="G114" s="89">
        <v>484</v>
      </c>
      <c r="H114" s="66"/>
    </row>
    <row r="115" spans="1:8" ht="12.75" customHeight="1">
      <c r="A115" s="87"/>
      <c r="B115" s="88" t="s">
        <v>917</v>
      </c>
      <c r="C115" s="104" t="s">
        <v>536</v>
      </c>
      <c r="D115" s="105">
        <v>106</v>
      </c>
      <c r="E115" s="96">
        <f t="shared" si="6"/>
        <v>287</v>
      </c>
      <c r="F115" s="89">
        <v>158</v>
      </c>
      <c r="G115" s="89">
        <v>129</v>
      </c>
      <c r="H115" s="66"/>
    </row>
    <row r="116" spans="1:8" ht="12.75" customHeight="1">
      <c r="A116" s="87"/>
      <c r="B116" s="88" t="s">
        <v>917</v>
      </c>
      <c r="C116" s="104" t="s">
        <v>542</v>
      </c>
      <c r="D116" s="105">
        <v>53</v>
      </c>
      <c r="E116" s="96">
        <f t="shared" si="6"/>
        <v>134</v>
      </c>
      <c r="F116" s="89">
        <v>63</v>
      </c>
      <c r="G116" s="89">
        <v>71</v>
      </c>
      <c r="H116" s="66"/>
    </row>
    <row r="117" spans="1:8" ht="12.75" customHeight="1">
      <c r="A117" s="87"/>
      <c r="B117" s="88" t="s">
        <v>918</v>
      </c>
      <c r="C117" s="104" t="s">
        <v>531</v>
      </c>
      <c r="D117" s="100">
        <v>205</v>
      </c>
      <c r="E117" s="96">
        <f t="shared" si="6"/>
        <v>572</v>
      </c>
      <c r="F117" s="89">
        <v>301</v>
      </c>
      <c r="G117" s="89">
        <v>271</v>
      </c>
      <c r="H117" s="66"/>
    </row>
    <row r="118" spans="1:8" ht="12.75" customHeight="1">
      <c r="A118" s="87"/>
      <c r="B118" s="88" t="s">
        <v>918</v>
      </c>
      <c r="C118" s="104" t="s">
        <v>532</v>
      </c>
      <c r="D118" s="100">
        <v>367</v>
      </c>
      <c r="E118" s="96">
        <f t="shared" si="6"/>
        <v>1122</v>
      </c>
      <c r="F118" s="89">
        <v>564</v>
      </c>
      <c r="G118" s="89">
        <v>558</v>
      </c>
      <c r="H118" s="66"/>
    </row>
    <row r="119" spans="1:8" ht="12.75" customHeight="1">
      <c r="A119" s="87"/>
      <c r="B119" s="88" t="s">
        <v>918</v>
      </c>
      <c r="C119" s="104" t="s">
        <v>533</v>
      </c>
      <c r="D119" s="100">
        <v>180</v>
      </c>
      <c r="E119" s="96">
        <f t="shared" si="6"/>
        <v>542</v>
      </c>
      <c r="F119" s="89">
        <v>271</v>
      </c>
      <c r="G119" s="89">
        <v>271</v>
      </c>
      <c r="H119" s="66"/>
    </row>
    <row r="120" spans="1:8" ht="12.75" customHeight="1">
      <c r="A120" s="87"/>
      <c r="B120" s="88" t="s">
        <v>918</v>
      </c>
      <c r="C120" s="104" t="s">
        <v>535</v>
      </c>
      <c r="D120" s="100">
        <v>220</v>
      </c>
      <c r="E120" s="96">
        <f t="shared" si="6"/>
        <v>596</v>
      </c>
      <c r="F120" s="89">
        <v>307</v>
      </c>
      <c r="G120" s="89">
        <v>289</v>
      </c>
      <c r="H120" s="66"/>
    </row>
    <row r="121" spans="1:8" ht="12.75" customHeight="1">
      <c r="A121" s="87"/>
      <c r="B121" s="88" t="s">
        <v>918</v>
      </c>
      <c r="C121" s="104" t="s">
        <v>536</v>
      </c>
      <c r="D121" s="100">
        <v>192</v>
      </c>
      <c r="E121" s="96">
        <f t="shared" si="6"/>
        <v>583</v>
      </c>
      <c r="F121" s="89">
        <v>298</v>
      </c>
      <c r="G121" s="89">
        <v>285</v>
      </c>
      <c r="H121" s="66"/>
    </row>
    <row r="122" spans="1:8" ht="12.75" customHeight="1">
      <c r="A122" s="87"/>
      <c r="B122" s="88" t="s">
        <v>918</v>
      </c>
      <c r="C122" s="104" t="s">
        <v>542</v>
      </c>
      <c r="D122" s="100">
        <v>229</v>
      </c>
      <c r="E122" s="96">
        <f t="shared" si="6"/>
        <v>638</v>
      </c>
      <c r="F122" s="89">
        <v>323</v>
      </c>
      <c r="G122" s="89">
        <v>315</v>
      </c>
      <c r="H122" s="66"/>
    </row>
    <row r="123" spans="1:8" ht="12.75" customHeight="1">
      <c r="A123" s="87"/>
      <c r="B123" s="88" t="s">
        <v>918</v>
      </c>
      <c r="C123" s="104" t="s">
        <v>543</v>
      </c>
      <c r="D123" s="100">
        <v>363</v>
      </c>
      <c r="E123" s="96">
        <f t="shared" si="6"/>
        <v>867</v>
      </c>
      <c r="F123" s="89">
        <v>457</v>
      </c>
      <c r="G123" s="89">
        <v>410</v>
      </c>
      <c r="H123" s="66"/>
    </row>
    <row r="124" spans="1:8" ht="12.75" customHeight="1">
      <c r="A124" s="110" t="s">
        <v>919</v>
      </c>
      <c r="B124" s="102"/>
      <c r="C124" s="108"/>
      <c r="D124" s="100">
        <v>15</v>
      </c>
      <c r="E124" s="96">
        <f t="shared" si="6"/>
        <v>21</v>
      </c>
      <c r="F124" s="89">
        <v>16</v>
      </c>
      <c r="G124" s="89">
        <v>5</v>
      </c>
      <c r="H124" s="66"/>
    </row>
    <row r="125" spans="1:8" ht="12.75" customHeight="1">
      <c r="A125" s="110" t="s">
        <v>920</v>
      </c>
      <c r="B125" s="102"/>
      <c r="C125" s="111"/>
      <c r="D125" s="100">
        <v>15</v>
      </c>
      <c r="E125" s="96">
        <f t="shared" si="6"/>
        <v>221</v>
      </c>
      <c r="F125" s="89">
        <v>204</v>
      </c>
      <c r="G125" s="89">
        <v>17</v>
      </c>
      <c r="H125" s="66"/>
    </row>
    <row r="126" spans="1:8" ht="12.75" customHeight="1">
      <c r="A126" s="90" t="s">
        <v>921</v>
      </c>
      <c r="B126" s="91"/>
      <c r="C126" s="101"/>
      <c r="D126" s="99">
        <f>SUM(D127:D131)</f>
        <v>1396</v>
      </c>
      <c r="E126" s="99">
        <f>F126+G126</f>
        <v>3705</v>
      </c>
      <c r="F126" s="99">
        <f>SUM(F127:F131)</f>
        <v>1804</v>
      </c>
      <c r="G126" s="99">
        <f>SUM(G127:G131)</f>
        <v>1901</v>
      </c>
      <c r="H126" s="66"/>
    </row>
    <row r="127" spans="1:8" ht="12.75" customHeight="1">
      <c r="A127" s="87"/>
      <c r="B127" s="88" t="s">
        <v>922</v>
      </c>
      <c r="C127" s="104" t="s">
        <v>531</v>
      </c>
      <c r="D127" s="100">
        <v>302</v>
      </c>
      <c r="E127" s="96">
        <f>SUM(F127:G127)</f>
        <v>831</v>
      </c>
      <c r="F127" s="89">
        <v>413</v>
      </c>
      <c r="G127" s="89">
        <v>418</v>
      </c>
      <c r="H127" s="66"/>
    </row>
    <row r="128" spans="1:8" ht="12.75" customHeight="1">
      <c r="A128" s="87"/>
      <c r="B128" s="88" t="s">
        <v>922</v>
      </c>
      <c r="C128" s="104" t="s">
        <v>532</v>
      </c>
      <c r="D128" s="100">
        <v>230</v>
      </c>
      <c r="E128" s="96">
        <f>SUM(F128:G128)</f>
        <v>597</v>
      </c>
      <c r="F128" s="89">
        <v>288</v>
      </c>
      <c r="G128" s="89">
        <v>309</v>
      </c>
      <c r="H128" s="66"/>
    </row>
    <row r="129" spans="1:8" ht="12.75" customHeight="1">
      <c r="A129" s="87"/>
      <c r="B129" s="88" t="s">
        <v>922</v>
      </c>
      <c r="C129" s="104" t="s">
        <v>533</v>
      </c>
      <c r="D129" s="100">
        <v>298</v>
      </c>
      <c r="E129" s="96">
        <f>SUM(F129:G129)</f>
        <v>767</v>
      </c>
      <c r="F129" s="89">
        <v>375</v>
      </c>
      <c r="G129" s="89">
        <v>392</v>
      </c>
      <c r="H129" s="66"/>
    </row>
    <row r="130" spans="1:8" ht="12.75" customHeight="1">
      <c r="A130" s="87"/>
      <c r="B130" s="88" t="s">
        <v>922</v>
      </c>
      <c r="C130" s="104" t="s">
        <v>535</v>
      </c>
      <c r="D130" s="100">
        <v>290</v>
      </c>
      <c r="E130" s="96">
        <f>SUM(F130:G130)</f>
        <v>790</v>
      </c>
      <c r="F130" s="89">
        <v>384</v>
      </c>
      <c r="G130" s="89">
        <v>406</v>
      </c>
      <c r="H130" s="66"/>
    </row>
    <row r="131" spans="1:8" ht="12.75" customHeight="1">
      <c r="A131" s="112"/>
      <c r="B131" s="113" t="s">
        <v>922</v>
      </c>
      <c r="C131" s="77" t="s">
        <v>536</v>
      </c>
      <c r="D131" s="114">
        <v>276</v>
      </c>
      <c r="E131" s="115">
        <f>SUM(F131:G131)</f>
        <v>720</v>
      </c>
      <c r="F131" s="116">
        <v>344</v>
      </c>
      <c r="G131" s="116">
        <v>376</v>
      </c>
      <c r="H131" s="66"/>
    </row>
    <row r="132" spans="2:251" ht="12.75" customHeight="1">
      <c r="B132" s="117"/>
      <c r="C132" s="118"/>
      <c r="D132" s="119"/>
      <c r="E132" s="119"/>
      <c r="F132" s="120"/>
      <c r="G132" s="120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  <c r="BQ132" s="117"/>
      <c r="BR132" s="117"/>
      <c r="BS132" s="117"/>
      <c r="BT132" s="117"/>
      <c r="BU132" s="117"/>
      <c r="BV132" s="117"/>
      <c r="BW132" s="117"/>
      <c r="BX132" s="117"/>
      <c r="BY132" s="117"/>
      <c r="BZ132" s="117"/>
      <c r="CA132" s="117"/>
      <c r="CB132" s="117"/>
      <c r="CC132" s="117"/>
      <c r="CD132" s="117"/>
      <c r="CE132" s="117"/>
      <c r="CF132" s="117"/>
      <c r="CG132" s="117"/>
      <c r="CH132" s="117"/>
      <c r="CI132" s="117"/>
      <c r="CJ132" s="117"/>
      <c r="CK132" s="117"/>
      <c r="CL132" s="117"/>
      <c r="CM132" s="117"/>
      <c r="CN132" s="117"/>
      <c r="CO132" s="117"/>
      <c r="CP132" s="117"/>
      <c r="CQ132" s="117"/>
      <c r="CR132" s="117"/>
      <c r="CS132" s="117"/>
      <c r="CT132" s="117"/>
      <c r="CU132" s="117"/>
      <c r="CV132" s="117"/>
      <c r="CW132" s="117"/>
      <c r="CX132" s="117"/>
      <c r="CY132" s="117"/>
      <c r="CZ132" s="117"/>
      <c r="DA132" s="117"/>
      <c r="DB132" s="117"/>
      <c r="DC132" s="117"/>
      <c r="DD132" s="117"/>
      <c r="DE132" s="117"/>
      <c r="DF132" s="117"/>
      <c r="DG132" s="117"/>
      <c r="DH132" s="117"/>
      <c r="DI132" s="117"/>
      <c r="DJ132" s="117"/>
      <c r="DK132" s="117"/>
      <c r="DL132" s="117"/>
      <c r="DM132" s="117"/>
      <c r="DN132" s="117"/>
      <c r="DO132" s="117"/>
      <c r="DP132" s="117"/>
      <c r="DQ132" s="117"/>
      <c r="DR132" s="117"/>
      <c r="DS132" s="117"/>
      <c r="DT132" s="117"/>
      <c r="DU132" s="117"/>
      <c r="DV132" s="117"/>
      <c r="DW132" s="117"/>
      <c r="DX132" s="117"/>
      <c r="DY132" s="117"/>
      <c r="DZ132" s="117"/>
      <c r="EA132" s="117"/>
      <c r="EB132" s="117"/>
      <c r="EC132" s="117"/>
      <c r="ED132" s="117"/>
      <c r="EE132" s="117"/>
      <c r="EF132" s="117"/>
      <c r="EG132" s="117"/>
      <c r="EH132" s="117"/>
      <c r="EI132" s="117"/>
      <c r="EJ132" s="117"/>
      <c r="EK132" s="117"/>
      <c r="EL132" s="117"/>
      <c r="EM132" s="117"/>
      <c r="EN132" s="117"/>
      <c r="EO132" s="117"/>
      <c r="EP132" s="117"/>
      <c r="EQ132" s="117"/>
      <c r="ER132" s="117"/>
      <c r="ES132" s="117"/>
      <c r="ET132" s="117"/>
      <c r="EU132" s="117"/>
      <c r="EV132" s="117"/>
      <c r="EW132" s="117"/>
      <c r="EX132" s="117"/>
      <c r="EY132" s="117"/>
      <c r="EZ132" s="117"/>
      <c r="FA132" s="117"/>
      <c r="FB132" s="117"/>
      <c r="FC132" s="117"/>
      <c r="FD132" s="117"/>
      <c r="FE132" s="117"/>
      <c r="FF132" s="117"/>
      <c r="FG132" s="117"/>
      <c r="FH132" s="117"/>
      <c r="FI132" s="117"/>
      <c r="FJ132" s="117"/>
      <c r="FK132" s="117"/>
      <c r="FL132" s="117"/>
      <c r="FM132" s="117"/>
      <c r="FN132" s="117"/>
      <c r="FO132" s="117"/>
      <c r="FP132" s="117"/>
      <c r="FQ132" s="117"/>
      <c r="FR132" s="117"/>
      <c r="FS132" s="117"/>
      <c r="FT132" s="117"/>
      <c r="FU132" s="117"/>
      <c r="FV132" s="117"/>
      <c r="FW132" s="117"/>
      <c r="FX132" s="117"/>
      <c r="FY132" s="117"/>
      <c r="FZ132" s="117"/>
      <c r="GA132" s="117"/>
      <c r="GB132" s="117"/>
      <c r="GC132" s="117"/>
      <c r="GD132" s="117"/>
      <c r="GE132" s="117"/>
      <c r="GF132" s="117"/>
      <c r="GG132" s="117"/>
      <c r="GH132" s="117"/>
      <c r="GI132" s="117"/>
      <c r="GJ132" s="117"/>
      <c r="GK132" s="117"/>
      <c r="GL132" s="117"/>
      <c r="GM132" s="117"/>
      <c r="GN132" s="117"/>
      <c r="GO132" s="117"/>
      <c r="GP132" s="117"/>
      <c r="GQ132" s="117"/>
      <c r="GR132" s="117"/>
      <c r="GS132" s="117"/>
      <c r="GT132" s="117"/>
      <c r="GU132" s="117"/>
      <c r="GV132" s="117"/>
      <c r="GW132" s="117"/>
      <c r="GX132" s="117"/>
      <c r="GY132" s="117"/>
      <c r="GZ132" s="117"/>
      <c r="HA132" s="117"/>
      <c r="HB132" s="117"/>
      <c r="HC132" s="117"/>
      <c r="HD132" s="117"/>
      <c r="HE132" s="117"/>
      <c r="HF132" s="117"/>
      <c r="HG132" s="117"/>
      <c r="HH132" s="117"/>
      <c r="HI132" s="117"/>
      <c r="HJ132" s="117"/>
      <c r="HK132" s="117"/>
      <c r="HL132" s="117"/>
      <c r="HM132" s="117"/>
      <c r="HN132" s="117"/>
      <c r="HO132" s="117"/>
      <c r="HP132" s="117"/>
      <c r="HQ132" s="117"/>
      <c r="HR132" s="117"/>
      <c r="HS132" s="117"/>
      <c r="HT132" s="117"/>
      <c r="HU132" s="117"/>
      <c r="HV132" s="117"/>
      <c r="HW132" s="117"/>
      <c r="HX132" s="117"/>
      <c r="HY132" s="117"/>
      <c r="HZ132" s="117"/>
      <c r="IA132" s="117"/>
      <c r="IB132" s="117"/>
      <c r="IC132" s="117"/>
      <c r="ID132" s="117"/>
      <c r="IE132" s="117"/>
      <c r="IF132" s="117"/>
      <c r="IG132" s="117"/>
      <c r="IH132" s="117"/>
      <c r="II132" s="117"/>
      <c r="IJ132" s="117"/>
      <c r="IK132" s="117"/>
      <c r="IL132" s="117"/>
      <c r="IM132" s="117"/>
      <c r="IN132" s="117"/>
      <c r="IO132" s="117"/>
      <c r="IP132" s="117"/>
      <c r="IQ132" s="117"/>
    </row>
    <row r="133" spans="2:8" ht="12.75" customHeight="1">
      <c r="B133" s="121"/>
      <c r="C133" s="56"/>
      <c r="D133" s="57"/>
      <c r="E133" s="57"/>
      <c r="F133" s="57"/>
      <c r="G133" s="57"/>
      <c r="H133" s="121"/>
    </row>
    <row r="134" spans="2:8" ht="13.5">
      <c r="B134" s="121"/>
      <c r="C134" s="56"/>
      <c r="D134" s="57"/>
      <c r="E134" s="57"/>
      <c r="F134" s="57"/>
      <c r="G134" s="57"/>
      <c r="H134" s="121"/>
    </row>
    <row r="135" spans="2:8" ht="13.5">
      <c r="B135" s="121"/>
      <c r="C135" s="56"/>
      <c r="D135" s="57"/>
      <c r="E135" s="57"/>
      <c r="F135" s="57"/>
      <c r="G135" s="57"/>
      <c r="H135" s="121"/>
    </row>
    <row r="136" spans="2:8" ht="13.5">
      <c r="B136" s="121"/>
      <c r="C136" s="56"/>
      <c r="D136" s="57"/>
      <c r="E136" s="57"/>
      <c r="F136" s="57"/>
      <c r="G136" s="57"/>
      <c r="H136" s="121"/>
    </row>
    <row r="137" spans="2:8" ht="13.5">
      <c r="B137" s="121"/>
      <c r="C137" s="56"/>
      <c r="D137" s="57"/>
      <c r="E137" s="57"/>
      <c r="F137" s="57"/>
      <c r="G137" s="57"/>
      <c r="H137" s="121"/>
    </row>
    <row r="138" spans="2:8" ht="13.5">
      <c r="B138" s="121"/>
      <c r="C138" s="56"/>
      <c r="D138" s="57"/>
      <c r="E138" s="57"/>
      <c r="F138" s="57"/>
      <c r="G138" s="57"/>
      <c r="H138" s="121"/>
    </row>
    <row r="139" spans="2:8" ht="13.5">
      <c r="B139" s="121"/>
      <c r="C139" s="56"/>
      <c r="D139" s="57"/>
      <c r="E139" s="57"/>
      <c r="F139" s="57"/>
      <c r="G139" s="57"/>
      <c r="H139" s="121"/>
    </row>
    <row r="140" spans="2:8" ht="13.5">
      <c r="B140" s="121"/>
      <c r="C140" s="56"/>
      <c r="D140" s="57"/>
      <c r="E140" s="57"/>
      <c r="F140" s="57"/>
      <c r="G140" s="57"/>
      <c r="H140" s="121"/>
    </row>
    <row r="141" spans="2:8" ht="13.5">
      <c r="B141" s="121"/>
      <c r="C141" s="56"/>
      <c r="D141" s="57"/>
      <c r="E141" s="57"/>
      <c r="F141" s="57"/>
      <c r="G141" s="57"/>
      <c r="H141" s="121"/>
    </row>
    <row r="142" spans="2:8" ht="13.5">
      <c r="B142" s="121"/>
      <c r="C142" s="56"/>
      <c r="D142" s="57"/>
      <c r="E142" s="57"/>
      <c r="F142" s="57"/>
      <c r="G142" s="57"/>
      <c r="H142" s="121"/>
    </row>
    <row r="143" spans="2:8" ht="13.5">
      <c r="B143" s="121"/>
      <c r="C143" s="56"/>
      <c r="D143" s="57"/>
      <c r="E143" s="57"/>
      <c r="F143" s="57"/>
      <c r="G143" s="57"/>
      <c r="H143" s="121"/>
    </row>
    <row r="144" spans="2:8" ht="13.5">
      <c r="B144" s="121"/>
      <c r="C144" s="56"/>
      <c r="D144" s="57"/>
      <c r="E144" s="57"/>
      <c r="F144" s="57"/>
      <c r="G144" s="57"/>
      <c r="H144" s="121"/>
    </row>
    <row r="145" spans="2:8" ht="13.5">
      <c r="B145" s="121"/>
      <c r="C145" s="56"/>
      <c r="D145" s="57"/>
      <c r="E145" s="57"/>
      <c r="F145" s="57"/>
      <c r="G145" s="57"/>
      <c r="H145" s="121"/>
    </row>
    <row r="146" spans="2:8" ht="13.5">
      <c r="B146" s="121"/>
      <c r="C146" s="56"/>
      <c r="D146" s="57"/>
      <c r="E146" s="57"/>
      <c r="F146" s="57"/>
      <c r="G146" s="57"/>
      <c r="H146" s="121"/>
    </row>
    <row r="147" spans="2:8" ht="13.5">
      <c r="B147" s="121"/>
      <c r="C147" s="56"/>
      <c r="D147" s="57"/>
      <c r="E147" s="57"/>
      <c r="F147" s="57"/>
      <c r="G147" s="57"/>
      <c r="H147" s="121"/>
    </row>
    <row r="148" spans="2:8" ht="13.5">
      <c r="B148" s="121"/>
      <c r="C148" s="56"/>
      <c r="D148" s="57"/>
      <c r="E148" s="57"/>
      <c r="F148" s="57"/>
      <c r="G148" s="57"/>
      <c r="H148" s="121"/>
    </row>
    <row r="149" spans="2:8" ht="13.5">
      <c r="B149" s="121"/>
      <c r="C149" s="56"/>
      <c r="D149" s="57"/>
      <c r="E149" s="57"/>
      <c r="F149" s="57"/>
      <c r="G149" s="57"/>
      <c r="H149" s="121"/>
    </row>
    <row r="150" spans="2:8" ht="13.5">
      <c r="B150" s="121"/>
      <c r="C150" s="56"/>
      <c r="D150" s="57"/>
      <c r="E150" s="57"/>
      <c r="F150" s="57"/>
      <c r="G150" s="57"/>
      <c r="H150" s="121"/>
    </row>
    <row r="151" spans="2:8" ht="13.5">
      <c r="B151" s="121"/>
      <c r="C151" s="56"/>
      <c r="D151" s="57"/>
      <c r="E151" s="57"/>
      <c r="F151" s="57"/>
      <c r="G151" s="57"/>
      <c r="H151" s="121"/>
    </row>
    <row r="152" spans="2:8" ht="13.5">
      <c r="B152" s="121"/>
      <c r="C152" s="56"/>
      <c r="D152" s="57"/>
      <c r="E152" s="57"/>
      <c r="F152" s="57"/>
      <c r="G152" s="57"/>
      <c r="H152" s="121"/>
    </row>
    <row r="153" spans="2:8" ht="13.5">
      <c r="B153" s="121"/>
      <c r="C153" s="56"/>
      <c r="D153" s="57"/>
      <c r="E153" s="57"/>
      <c r="F153" s="57"/>
      <c r="G153" s="57"/>
      <c r="H153" s="121"/>
    </row>
    <row r="154" spans="2:8" ht="13.5">
      <c r="B154" s="121"/>
      <c r="C154" s="56"/>
      <c r="D154" s="57"/>
      <c r="E154" s="57"/>
      <c r="F154" s="57"/>
      <c r="G154" s="57"/>
      <c r="H154" s="121"/>
    </row>
    <row r="155" spans="2:8" ht="13.5">
      <c r="B155" s="121"/>
      <c r="C155" s="56"/>
      <c r="D155" s="57"/>
      <c r="E155" s="57"/>
      <c r="F155" s="57"/>
      <c r="G155" s="57"/>
      <c r="H155" s="121"/>
    </row>
    <row r="156" spans="2:8" ht="13.5">
      <c r="B156" s="121"/>
      <c r="C156" s="56"/>
      <c r="D156" s="57"/>
      <c r="E156" s="57"/>
      <c r="F156" s="57"/>
      <c r="G156" s="57"/>
      <c r="H156" s="121"/>
    </row>
    <row r="157" spans="2:8" ht="13.5">
      <c r="B157" s="121"/>
      <c r="C157" s="56"/>
      <c r="D157" s="57"/>
      <c r="E157" s="57"/>
      <c r="F157" s="57"/>
      <c r="G157" s="57"/>
      <c r="H157" s="121"/>
    </row>
    <row r="158" spans="2:8" ht="13.5">
      <c r="B158" s="121"/>
      <c r="C158" s="56"/>
      <c r="D158" s="57"/>
      <c r="E158" s="57"/>
      <c r="F158" s="57"/>
      <c r="G158" s="57"/>
      <c r="H158" s="121"/>
    </row>
    <row r="159" spans="2:8" ht="13.5">
      <c r="B159" s="121"/>
      <c r="C159" s="56"/>
      <c r="D159" s="57"/>
      <c r="E159" s="57"/>
      <c r="F159" s="57"/>
      <c r="G159" s="57"/>
      <c r="H159" s="121"/>
    </row>
    <row r="160" spans="2:8" ht="13.5">
      <c r="B160" s="121"/>
      <c r="C160" s="56"/>
      <c r="D160" s="57"/>
      <c r="E160" s="57"/>
      <c r="F160" s="57"/>
      <c r="G160" s="57"/>
      <c r="H160" s="121"/>
    </row>
    <row r="161" spans="2:8" ht="13.5">
      <c r="B161" s="121"/>
      <c r="C161" s="56"/>
      <c r="D161" s="57"/>
      <c r="E161" s="57"/>
      <c r="F161" s="57"/>
      <c r="G161" s="57"/>
      <c r="H161" s="121"/>
    </row>
    <row r="162" spans="2:8" ht="13.5">
      <c r="B162" s="121"/>
      <c r="C162" s="56"/>
      <c r="D162" s="57"/>
      <c r="E162" s="57"/>
      <c r="F162" s="57"/>
      <c r="G162" s="57"/>
      <c r="H162" s="121"/>
    </row>
    <row r="163" spans="2:8" ht="13.5">
      <c r="B163" s="121"/>
      <c r="C163" s="56"/>
      <c r="D163" s="57"/>
      <c r="E163" s="57"/>
      <c r="F163" s="57"/>
      <c r="G163" s="57"/>
      <c r="H163" s="121"/>
    </row>
    <row r="164" spans="2:8" ht="13.5">
      <c r="B164" s="121"/>
      <c r="C164" s="56"/>
      <c r="D164" s="57"/>
      <c r="E164" s="57"/>
      <c r="F164" s="57"/>
      <c r="G164" s="57"/>
      <c r="H164" s="121"/>
    </row>
    <row r="165" spans="2:8" ht="13.5">
      <c r="B165" s="121"/>
      <c r="C165" s="56"/>
      <c r="D165" s="57"/>
      <c r="E165" s="57"/>
      <c r="F165" s="57"/>
      <c r="G165" s="57"/>
      <c r="H165" s="121"/>
    </row>
    <row r="166" spans="2:8" ht="13.5">
      <c r="B166" s="121"/>
      <c r="C166" s="56"/>
      <c r="D166" s="57"/>
      <c r="E166" s="57"/>
      <c r="F166" s="57"/>
      <c r="G166" s="57"/>
      <c r="H166" s="121"/>
    </row>
    <row r="167" spans="2:8" ht="13.5">
      <c r="B167" s="121"/>
      <c r="C167" s="56"/>
      <c r="D167" s="57"/>
      <c r="E167" s="57"/>
      <c r="F167" s="57"/>
      <c r="G167" s="57"/>
      <c r="H167" s="121"/>
    </row>
    <row r="168" spans="2:8" ht="13.5">
      <c r="B168" s="121"/>
      <c r="C168" s="56"/>
      <c r="D168" s="57"/>
      <c r="E168" s="57"/>
      <c r="F168" s="57"/>
      <c r="G168" s="57"/>
      <c r="H168" s="121"/>
    </row>
    <row r="169" spans="2:8" ht="13.5">
      <c r="B169" s="121"/>
      <c r="C169" s="56"/>
      <c r="D169" s="57"/>
      <c r="E169" s="57"/>
      <c r="F169" s="57"/>
      <c r="G169" s="57"/>
      <c r="H169" s="121"/>
    </row>
    <row r="170" spans="2:8" ht="13.5">
      <c r="B170" s="121"/>
      <c r="C170" s="56"/>
      <c r="D170" s="57"/>
      <c r="E170" s="57"/>
      <c r="F170" s="57"/>
      <c r="G170" s="57"/>
      <c r="H170" s="121"/>
    </row>
    <row r="171" spans="2:8" ht="13.5">
      <c r="B171" s="121"/>
      <c r="C171" s="56"/>
      <c r="D171" s="57"/>
      <c r="E171" s="57"/>
      <c r="F171" s="57"/>
      <c r="G171" s="57"/>
      <c r="H171" s="121"/>
    </row>
    <row r="172" spans="2:8" ht="13.5">
      <c r="B172" s="121"/>
      <c r="C172" s="56"/>
      <c r="D172" s="57"/>
      <c r="E172" s="57"/>
      <c r="F172" s="57"/>
      <c r="G172" s="57"/>
      <c r="H172" s="121"/>
    </row>
    <row r="173" spans="2:8" ht="13.5">
      <c r="B173" s="121"/>
      <c r="C173" s="56"/>
      <c r="D173" s="57"/>
      <c r="E173" s="57"/>
      <c r="F173" s="57"/>
      <c r="G173" s="57"/>
      <c r="H173" s="121"/>
    </row>
    <row r="174" spans="2:8" ht="13.5">
      <c r="B174" s="121"/>
      <c r="C174" s="56"/>
      <c r="D174" s="57"/>
      <c r="E174" s="57"/>
      <c r="F174" s="57"/>
      <c r="G174" s="57"/>
      <c r="H174" s="121"/>
    </row>
    <row r="175" spans="2:8" ht="13.5">
      <c r="B175" s="121"/>
      <c r="C175" s="56"/>
      <c r="D175" s="57"/>
      <c r="E175" s="57"/>
      <c r="F175" s="57"/>
      <c r="G175" s="57"/>
      <c r="H175" s="121"/>
    </row>
    <row r="176" spans="2:8" ht="13.5">
      <c r="B176" s="121"/>
      <c r="C176" s="56"/>
      <c r="D176" s="57"/>
      <c r="E176" s="57"/>
      <c r="F176" s="57"/>
      <c r="G176" s="57"/>
      <c r="H176" s="121"/>
    </row>
    <row r="177" spans="2:8" ht="13.5">
      <c r="B177" s="121"/>
      <c r="C177" s="56"/>
      <c r="D177" s="57"/>
      <c r="E177" s="57"/>
      <c r="F177" s="57"/>
      <c r="G177" s="57"/>
      <c r="H177" s="121"/>
    </row>
    <row r="178" spans="2:8" ht="13.5">
      <c r="B178" s="121"/>
      <c r="C178" s="56"/>
      <c r="D178" s="57"/>
      <c r="E178" s="57"/>
      <c r="F178" s="57"/>
      <c r="G178" s="57"/>
      <c r="H178" s="121"/>
    </row>
    <row r="179" spans="2:8" ht="13.5">
      <c r="B179" s="121"/>
      <c r="C179" s="56"/>
      <c r="D179" s="57"/>
      <c r="E179" s="57"/>
      <c r="F179" s="57"/>
      <c r="G179" s="57"/>
      <c r="H179" s="121"/>
    </row>
    <row r="180" spans="2:8" ht="13.5">
      <c r="B180" s="121"/>
      <c r="C180" s="56"/>
      <c r="D180" s="57"/>
      <c r="E180" s="57"/>
      <c r="F180" s="57"/>
      <c r="G180" s="57"/>
      <c r="H180" s="121"/>
    </row>
    <row r="181" spans="2:8" ht="13.5">
      <c r="B181" s="121"/>
      <c r="C181" s="56"/>
      <c r="D181" s="57"/>
      <c r="E181" s="57"/>
      <c r="F181" s="57"/>
      <c r="G181" s="57"/>
      <c r="H181" s="121"/>
    </row>
    <row r="182" spans="2:8" ht="13.5">
      <c r="B182" s="121"/>
      <c r="C182" s="56"/>
      <c r="D182" s="57"/>
      <c r="E182" s="57"/>
      <c r="F182" s="57"/>
      <c r="G182" s="57"/>
      <c r="H182" s="121"/>
    </row>
    <row r="183" spans="2:8" ht="13.5">
      <c r="B183" s="121"/>
      <c r="C183" s="56"/>
      <c r="D183" s="57"/>
      <c r="E183" s="57"/>
      <c r="F183" s="57"/>
      <c r="G183" s="57"/>
      <c r="H183" s="121"/>
    </row>
    <row r="184" spans="2:8" ht="13.5">
      <c r="B184" s="121"/>
      <c r="C184" s="56"/>
      <c r="D184" s="57"/>
      <c r="E184" s="57"/>
      <c r="F184" s="57"/>
      <c r="G184" s="57"/>
      <c r="H184" s="121"/>
    </row>
    <row r="185" spans="2:8" ht="13.5">
      <c r="B185" s="121"/>
      <c r="C185" s="56"/>
      <c r="D185" s="57"/>
      <c r="E185" s="57"/>
      <c r="F185" s="57"/>
      <c r="G185" s="57"/>
      <c r="H185" s="121"/>
    </row>
    <row r="186" spans="2:8" ht="13.5">
      <c r="B186" s="121"/>
      <c r="C186" s="56"/>
      <c r="D186" s="57"/>
      <c r="E186" s="57"/>
      <c r="F186" s="57"/>
      <c r="G186" s="57"/>
      <c r="H186" s="121"/>
    </row>
    <row r="187" spans="2:8" ht="13.5">
      <c r="B187" s="121"/>
      <c r="C187" s="56"/>
      <c r="D187" s="57"/>
      <c r="E187" s="57"/>
      <c r="F187" s="57"/>
      <c r="G187" s="57"/>
      <c r="H187" s="121"/>
    </row>
    <row r="188" spans="2:8" ht="13.5">
      <c r="B188" s="121"/>
      <c r="C188" s="56"/>
      <c r="D188" s="57"/>
      <c r="E188" s="57"/>
      <c r="F188" s="57"/>
      <c r="G188" s="57"/>
      <c r="H188" s="121"/>
    </row>
    <row r="189" spans="2:8" ht="13.5">
      <c r="B189" s="121"/>
      <c r="C189" s="56"/>
      <c r="D189" s="57"/>
      <c r="E189" s="57"/>
      <c r="F189" s="57"/>
      <c r="G189" s="57"/>
      <c r="H189" s="121"/>
    </row>
    <row r="190" spans="2:8" ht="13.5">
      <c r="B190" s="121"/>
      <c r="C190" s="56"/>
      <c r="D190" s="57"/>
      <c r="E190" s="57"/>
      <c r="F190" s="57"/>
      <c r="G190" s="57"/>
      <c r="H190" s="121"/>
    </row>
    <row r="191" spans="2:8" ht="13.5">
      <c r="B191" s="121"/>
      <c r="C191" s="56"/>
      <c r="D191" s="57"/>
      <c r="E191" s="57"/>
      <c r="F191" s="57"/>
      <c r="G191" s="57"/>
      <c r="H191" s="121"/>
    </row>
    <row r="192" spans="2:8" ht="13.5">
      <c r="B192" s="121"/>
      <c r="C192" s="56"/>
      <c r="D192" s="57"/>
      <c r="E192" s="57"/>
      <c r="F192" s="57"/>
      <c r="G192" s="57"/>
      <c r="H192" s="121"/>
    </row>
    <row r="193" spans="2:8" ht="13.5">
      <c r="B193" s="121"/>
      <c r="C193" s="56"/>
      <c r="D193" s="57"/>
      <c r="E193" s="57"/>
      <c r="F193" s="57"/>
      <c r="G193" s="57"/>
      <c r="H193" s="121"/>
    </row>
    <row r="194" spans="2:8" ht="13.5">
      <c r="B194" s="121"/>
      <c r="C194" s="56"/>
      <c r="D194" s="57"/>
      <c r="E194" s="57"/>
      <c r="F194" s="57"/>
      <c r="G194" s="57"/>
      <c r="H194" s="121"/>
    </row>
    <row r="195" spans="2:8" ht="13.5">
      <c r="B195" s="121"/>
      <c r="C195" s="56"/>
      <c r="D195" s="57"/>
      <c r="E195" s="57"/>
      <c r="F195" s="57"/>
      <c r="G195" s="57"/>
      <c r="H195" s="121"/>
    </row>
    <row r="196" spans="2:8" ht="13.5">
      <c r="B196" s="121"/>
      <c r="C196" s="56"/>
      <c r="D196" s="57"/>
      <c r="E196" s="57"/>
      <c r="F196" s="57"/>
      <c r="G196" s="57"/>
      <c r="H196" s="121"/>
    </row>
    <row r="197" spans="2:8" ht="13.5">
      <c r="B197" s="121"/>
      <c r="C197" s="56"/>
      <c r="D197" s="57"/>
      <c r="E197" s="57"/>
      <c r="F197" s="57"/>
      <c r="G197" s="57"/>
      <c r="H197" s="121"/>
    </row>
    <row r="198" spans="2:8" ht="13.5">
      <c r="B198" s="121"/>
      <c r="C198" s="56"/>
      <c r="D198" s="57"/>
      <c r="E198" s="57"/>
      <c r="F198" s="57"/>
      <c r="G198" s="57"/>
      <c r="H198" s="121"/>
    </row>
    <row r="199" spans="2:8" ht="13.5">
      <c r="B199" s="121"/>
      <c r="C199" s="56"/>
      <c r="D199" s="57"/>
      <c r="E199" s="57"/>
      <c r="F199" s="57"/>
      <c r="G199" s="57"/>
      <c r="H199" s="121"/>
    </row>
    <row r="200" spans="2:8" ht="13.5">
      <c r="B200" s="121"/>
      <c r="C200" s="56"/>
      <c r="D200" s="57"/>
      <c r="E200" s="57"/>
      <c r="F200" s="57"/>
      <c r="G200" s="57"/>
      <c r="H200" s="121"/>
    </row>
    <row r="201" spans="2:8" ht="13.5">
      <c r="B201" s="121"/>
      <c r="C201" s="56"/>
      <c r="D201" s="57"/>
      <c r="E201" s="57"/>
      <c r="F201" s="57"/>
      <c r="G201" s="57"/>
      <c r="H201" s="121"/>
    </row>
    <row r="202" spans="2:8" ht="13.5">
      <c r="B202" s="121"/>
      <c r="C202" s="56"/>
      <c r="D202" s="57"/>
      <c r="E202" s="57"/>
      <c r="F202" s="57"/>
      <c r="G202" s="57"/>
      <c r="H202" s="121"/>
    </row>
    <row r="203" spans="2:8" ht="13.5">
      <c r="B203" s="121"/>
      <c r="C203" s="56"/>
      <c r="D203" s="57"/>
      <c r="E203" s="57"/>
      <c r="F203" s="57"/>
      <c r="G203" s="57"/>
      <c r="H203" s="121"/>
    </row>
    <row r="204" spans="2:8" ht="13.5">
      <c r="B204" s="121"/>
      <c r="C204" s="56"/>
      <c r="D204" s="57"/>
      <c r="E204" s="57"/>
      <c r="F204" s="57"/>
      <c r="G204" s="57"/>
      <c r="H204" s="121"/>
    </row>
    <row r="205" spans="2:8" ht="13.5">
      <c r="B205" s="121"/>
      <c r="C205" s="56"/>
      <c r="D205" s="57"/>
      <c r="E205" s="57"/>
      <c r="F205" s="57"/>
      <c r="G205" s="57"/>
      <c r="H205" s="121"/>
    </row>
    <row r="206" spans="2:8" ht="13.5">
      <c r="B206" s="121"/>
      <c r="C206" s="56"/>
      <c r="D206" s="57"/>
      <c r="E206" s="57"/>
      <c r="F206" s="57"/>
      <c r="G206" s="57"/>
      <c r="H206" s="121"/>
    </row>
    <row r="207" spans="2:8" ht="13.5">
      <c r="B207" s="121"/>
      <c r="C207" s="56"/>
      <c r="D207" s="57"/>
      <c r="E207" s="57"/>
      <c r="F207" s="57"/>
      <c r="G207" s="57"/>
      <c r="H207" s="121"/>
    </row>
    <row r="208" spans="2:8" ht="13.5">
      <c r="B208" s="121"/>
      <c r="C208" s="56"/>
      <c r="D208" s="57"/>
      <c r="E208" s="57"/>
      <c r="F208" s="57"/>
      <c r="G208" s="57"/>
      <c r="H208" s="121"/>
    </row>
    <row r="209" spans="2:8" ht="13.5">
      <c r="B209" s="121"/>
      <c r="C209" s="56"/>
      <c r="D209" s="57"/>
      <c r="E209" s="57"/>
      <c r="F209" s="57"/>
      <c r="G209" s="57"/>
      <c r="H209" s="121"/>
    </row>
    <row r="210" spans="2:8" ht="13.5">
      <c r="B210" s="121"/>
      <c r="C210" s="56"/>
      <c r="D210" s="57"/>
      <c r="E210" s="57"/>
      <c r="F210" s="57"/>
      <c r="G210" s="57"/>
      <c r="H210" s="121"/>
    </row>
    <row r="211" spans="2:8" ht="13.5">
      <c r="B211" s="121"/>
      <c r="C211" s="56"/>
      <c r="D211" s="57"/>
      <c r="E211" s="57"/>
      <c r="F211" s="57"/>
      <c r="G211" s="57"/>
      <c r="H211" s="121"/>
    </row>
    <row r="212" spans="2:8" ht="13.5">
      <c r="B212" s="121"/>
      <c r="C212" s="56"/>
      <c r="D212" s="57"/>
      <c r="E212" s="57"/>
      <c r="F212" s="57"/>
      <c r="G212" s="57"/>
      <c r="H212" s="121"/>
    </row>
    <row r="213" spans="2:8" ht="13.5">
      <c r="B213" s="121"/>
      <c r="C213" s="56"/>
      <c r="D213" s="57"/>
      <c r="E213" s="57"/>
      <c r="F213" s="57"/>
      <c r="G213" s="57"/>
      <c r="H213" s="121"/>
    </row>
    <row r="214" spans="2:8" ht="13.5">
      <c r="B214" s="121"/>
      <c r="C214" s="56"/>
      <c r="D214" s="57"/>
      <c r="E214" s="57"/>
      <c r="F214" s="57"/>
      <c r="G214" s="57"/>
      <c r="H214" s="121"/>
    </row>
    <row r="215" spans="2:8" ht="13.5">
      <c r="B215" s="121"/>
      <c r="C215" s="56"/>
      <c r="D215" s="57"/>
      <c r="E215" s="57"/>
      <c r="F215" s="57"/>
      <c r="G215" s="57"/>
      <c r="H215" s="121"/>
    </row>
    <row r="216" spans="2:8" ht="13.5">
      <c r="B216" s="121"/>
      <c r="C216" s="56"/>
      <c r="D216" s="57"/>
      <c r="E216" s="57"/>
      <c r="F216" s="57"/>
      <c r="G216" s="57"/>
      <c r="H216" s="121"/>
    </row>
    <row r="217" spans="2:8" ht="13.5">
      <c r="B217" s="121"/>
      <c r="C217" s="56"/>
      <c r="D217" s="57"/>
      <c r="E217" s="57"/>
      <c r="F217" s="57"/>
      <c r="G217" s="57"/>
      <c r="H217" s="121"/>
    </row>
    <row r="218" spans="2:8" ht="13.5">
      <c r="B218" s="121"/>
      <c r="C218" s="56"/>
      <c r="D218" s="57"/>
      <c r="E218" s="57"/>
      <c r="F218" s="57"/>
      <c r="G218" s="57"/>
      <c r="H218" s="121"/>
    </row>
    <row r="219" spans="2:8" ht="13.5">
      <c r="B219" s="121"/>
      <c r="C219" s="56"/>
      <c r="D219" s="57"/>
      <c r="E219" s="57"/>
      <c r="F219" s="57"/>
      <c r="G219" s="57"/>
      <c r="H219" s="121"/>
    </row>
    <row r="220" spans="2:8" ht="13.5">
      <c r="B220" s="121"/>
      <c r="C220" s="56"/>
      <c r="D220" s="57"/>
      <c r="E220" s="57"/>
      <c r="F220" s="57"/>
      <c r="G220" s="57"/>
      <c r="H220" s="121"/>
    </row>
    <row r="221" spans="2:8" ht="13.5">
      <c r="B221" s="121"/>
      <c r="C221" s="56"/>
      <c r="D221" s="57"/>
      <c r="E221" s="57"/>
      <c r="F221" s="57"/>
      <c r="G221" s="57"/>
      <c r="H221" s="121"/>
    </row>
    <row r="222" spans="2:8" ht="13.5">
      <c r="B222" s="121"/>
      <c r="C222" s="56"/>
      <c r="D222" s="57"/>
      <c r="E222" s="57"/>
      <c r="F222" s="57"/>
      <c r="G222" s="57"/>
      <c r="H222" s="121"/>
    </row>
    <row r="223" spans="2:8" ht="13.5">
      <c r="B223" s="121"/>
      <c r="C223" s="56"/>
      <c r="D223" s="57"/>
      <c r="E223" s="57"/>
      <c r="F223" s="57"/>
      <c r="G223" s="57"/>
      <c r="H223" s="121"/>
    </row>
    <row r="224" spans="2:8" ht="13.5">
      <c r="B224" s="121"/>
      <c r="C224" s="56"/>
      <c r="D224" s="57"/>
      <c r="E224" s="57"/>
      <c r="F224" s="57"/>
      <c r="G224" s="57"/>
      <c r="H224" s="121"/>
    </row>
    <row r="225" spans="2:8" ht="13.5">
      <c r="B225" s="121"/>
      <c r="C225" s="56"/>
      <c r="D225" s="57"/>
      <c r="E225" s="57"/>
      <c r="F225" s="57"/>
      <c r="G225" s="57"/>
      <c r="H225" s="121"/>
    </row>
    <row r="226" spans="2:8" ht="13.5">
      <c r="B226" s="121"/>
      <c r="C226" s="56"/>
      <c r="D226" s="57"/>
      <c r="E226" s="57"/>
      <c r="F226" s="57"/>
      <c r="G226" s="57"/>
      <c r="H226" s="121"/>
    </row>
    <row r="227" spans="2:8" ht="13.5">
      <c r="B227" s="121"/>
      <c r="C227" s="56"/>
      <c r="D227" s="57"/>
      <c r="E227" s="57"/>
      <c r="F227" s="57"/>
      <c r="G227" s="57"/>
      <c r="H227" s="121"/>
    </row>
    <row r="228" spans="2:8" ht="13.5">
      <c r="B228" s="121"/>
      <c r="C228" s="56"/>
      <c r="D228" s="57"/>
      <c r="E228" s="57"/>
      <c r="F228" s="57"/>
      <c r="G228" s="57"/>
      <c r="H228" s="121"/>
    </row>
    <row r="229" spans="2:8" ht="13.5">
      <c r="B229" s="121"/>
      <c r="C229" s="56"/>
      <c r="D229" s="57"/>
      <c r="E229" s="57"/>
      <c r="F229" s="57"/>
      <c r="G229" s="57"/>
      <c r="H229" s="121"/>
    </row>
    <row r="230" spans="2:8" ht="13.5">
      <c r="B230" s="121"/>
      <c r="C230" s="56"/>
      <c r="D230" s="57"/>
      <c r="E230" s="57"/>
      <c r="F230" s="57"/>
      <c r="G230" s="57"/>
      <c r="H230" s="121"/>
    </row>
    <row r="231" spans="2:8" ht="13.5">
      <c r="B231" s="121"/>
      <c r="C231" s="56"/>
      <c r="D231" s="57"/>
      <c r="E231" s="57"/>
      <c r="F231" s="57"/>
      <c r="G231" s="57"/>
      <c r="H231" s="121"/>
    </row>
    <row r="232" spans="2:8" ht="13.5">
      <c r="B232" s="121"/>
      <c r="C232" s="56"/>
      <c r="D232" s="57"/>
      <c r="E232" s="57"/>
      <c r="F232" s="57"/>
      <c r="G232" s="57"/>
      <c r="H232" s="121"/>
    </row>
    <row r="233" spans="2:8" ht="13.5">
      <c r="B233" s="121"/>
      <c r="C233" s="56"/>
      <c r="D233" s="57"/>
      <c r="E233" s="57"/>
      <c r="F233" s="57"/>
      <c r="G233" s="57"/>
      <c r="H233" s="121"/>
    </row>
    <row r="234" spans="2:8" ht="13.5">
      <c r="B234" s="121"/>
      <c r="C234" s="56"/>
      <c r="D234" s="57"/>
      <c r="E234" s="57"/>
      <c r="F234" s="57"/>
      <c r="G234" s="57"/>
      <c r="H234" s="121"/>
    </row>
    <row r="235" spans="2:8" ht="13.5">
      <c r="B235" s="121"/>
      <c r="C235" s="56"/>
      <c r="D235" s="57"/>
      <c r="E235" s="57"/>
      <c r="F235" s="57"/>
      <c r="G235" s="57"/>
      <c r="H235" s="121"/>
    </row>
    <row r="236" spans="2:8" ht="13.5">
      <c r="B236" s="121"/>
      <c r="C236" s="56"/>
      <c r="D236" s="57"/>
      <c r="E236" s="57"/>
      <c r="F236" s="57"/>
      <c r="G236" s="57"/>
      <c r="H236" s="121"/>
    </row>
    <row r="237" spans="2:8" ht="13.5">
      <c r="B237" s="121"/>
      <c r="C237" s="56"/>
      <c r="D237" s="57"/>
      <c r="E237" s="57"/>
      <c r="F237" s="57"/>
      <c r="G237" s="57"/>
      <c r="H237" s="121"/>
    </row>
    <row r="238" spans="2:8" ht="13.5">
      <c r="B238" s="121"/>
      <c r="C238" s="56"/>
      <c r="D238" s="57"/>
      <c r="E238" s="57"/>
      <c r="F238" s="57"/>
      <c r="G238" s="57"/>
      <c r="H238" s="121"/>
    </row>
    <row r="239" spans="2:8" ht="13.5">
      <c r="B239" s="121"/>
      <c r="C239" s="56"/>
      <c r="D239" s="57"/>
      <c r="E239" s="57"/>
      <c r="F239" s="57"/>
      <c r="G239" s="57"/>
      <c r="H239" s="121"/>
    </row>
    <row r="240" spans="2:8" ht="13.5">
      <c r="B240" s="121"/>
      <c r="C240" s="56"/>
      <c r="D240" s="57"/>
      <c r="E240" s="57"/>
      <c r="F240" s="57"/>
      <c r="G240" s="57"/>
      <c r="H240" s="121"/>
    </row>
    <row r="241" spans="2:8" ht="13.5">
      <c r="B241" s="121"/>
      <c r="C241" s="56"/>
      <c r="D241" s="57"/>
      <c r="E241" s="57"/>
      <c r="F241" s="57"/>
      <c r="G241" s="57"/>
      <c r="H241" s="121"/>
    </row>
    <row r="242" spans="2:8" ht="13.5">
      <c r="B242" s="121"/>
      <c r="C242" s="56"/>
      <c r="D242" s="57"/>
      <c r="E242" s="57"/>
      <c r="F242" s="57"/>
      <c r="G242" s="57"/>
      <c r="H242" s="121"/>
    </row>
    <row r="243" spans="2:8" ht="13.5">
      <c r="B243" s="121"/>
      <c r="C243" s="56"/>
      <c r="D243" s="57"/>
      <c r="E243" s="57"/>
      <c r="F243" s="57"/>
      <c r="G243" s="57"/>
      <c r="H243" s="121"/>
    </row>
    <row r="244" spans="2:8" ht="13.5">
      <c r="B244" s="121"/>
      <c r="C244" s="56"/>
      <c r="D244" s="57"/>
      <c r="E244" s="57"/>
      <c r="F244" s="57"/>
      <c r="G244" s="57"/>
      <c r="H244" s="121"/>
    </row>
    <row r="245" spans="2:8" ht="13.5">
      <c r="B245" s="121"/>
      <c r="C245" s="56"/>
      <c r="D245" s="57"/>
      <c r="E245" s="57"/>
      <c r="F245" s="57"/>
      <c r="G245" s="57"/>
      <c r="H245" s="121"/>
    </row>
    <row r="246" spans="2:8" ht="13.5">
      <c r="B246" s="121"/>
      <c r="C246" s="56"/>
      <c r="D246" s="57"/>
      <c r="E246" s="57"/>
      <c r="F246" s="57"/>
      <c r="G246" s="57"/>
      <c r="H246" s="121"/>
    </row>
    <row r="247" spans="2:8" ht="13.5">
      <c r="B247" s="121"/>
      <c r="C247" s="56"/>
      <c r="D247" s="57"/>
      <c r="E247" s="57"/>
      <c r="F247" s="57"/>
      <c r="G247" s="57"/>
      <c r="H247" s="121"/>
    </row>
    <row r="248" spans="2:8" ht="13.5">
      <c r="B248" s="121"/>
      <c r="C248" s="56"/>
      <c r="D248" s="57"/>
      <c r="E248" s="57"/>
      <c r="F248" s="57"/>
      <c r="G248" s="57"/>
      <c r="H248" s="121"/>
    </row>
    <row r="249" spans="2:8" ht="13.5">
      <c r="B249" s="121"/>
      <c r="C249" s="56"/>
      <c r="D249" s="57"/>
      <c r="E249" s="57"/>
      <c r="F249" s="57"/>
      <c r="G249" s="57"/>
      <c r="H249" s="121"/>
    </row>
    <row r="250" spans="2:8" ht="13.5">
      <c r="B250" s="121"/>
      <c r="C250" s="56"/>
      <c r="D250" s="57"/>
      <c r="E250" s="57"/>
      <c r="F250" s="57"/>
      <c r="G250" s="57"/>
      <c r="H250" s="121"/>
    </row>
    <row r="251" spans="2:8" ht="13.5">
      <c r="B251" s="121"/>
      <c r="C251" s="56"/>
      <c r="D251" s="57"/>
      <c r="E251" s="57"/>
      <c r="F251" s="57"/>
      <c r="G251" s="57"/>
      <c r="H251" s="121"/>
    </row>
    <row r="252" spans="2:8" ht="13.5">
      <c r="B252" s="121"/>
      <c r="C252" s="56"/>
      <c r="D252" s="57"/>
      <c r="E252" s="57"/>
      <c r="F252" s="57"/>
      <c r="G252" s="57"/>
      <c r="H252" s="121"/>
    </row>
    <row r="253" spans="2:8" ht="13.5">
      <c r="B253" s="121"/>
      <c r="C253" s="56"/>
      <c r="D253" s="57"/>
      <c r="E253" s="57"/>
      <c r="F253" s="57"/>
      <c r="G253" s="57"/>
      <c r="H253" s="121"/>
    </row>
    <row r="254" spans="2:8" ht="13.5">
      <c r="B254" s="121"/>
      <c r="C254" s="56"/>
      <c r="D254" s="57"/>
      <c r="E254" s="57"/>
      <c r="F254" s="57"/>
      <c r="G254" s="57"/>
      <c r="H254" s="121"/>
    </row>
    <row r="255" spans="2:8" ht="13.5">
      <c r="B255" s="121"/>
      <c r="C255" s="56"/>
      <c r="D255" s="57"/>
      <c r="E255" s="57"/>
      <c r="F255" s="57"/>
      <c r="G255" s="57"/>
      <c r="H255" s="121"/>
    </row>
    <row r="256" spans="2:8" ht="13.5">
      <c r="B256" s="121"/>
      <c r="C256" s="56"/>
      <c r="D256" s="57"/>
      <c r="E256" s="57"/>
      <c r="F256" s="57"/>
      <c r="G256" s="57"/>
      <c r="H256" s="121"/>
    </row>
    <row r="257" spans="2:8" ht="13.5">
      <c r="B257" s="121"/>
      <c r="C257" s="56"/>
      <c r="D257" s="57"/>
      <c r="E257" s="57"/>
      <c r="F257" s="57"/>
      <c r="G257" s="57"/>
      <c r="H257" s="121"/>
    </row>
    <row r="258" spans="2:8" ht="13.5">
      <c r="B258" s="121"/>
      <c r="C258" s="56"/>
      <c r="D258" s="57"/>
      <c r="E258" s="57"/>
      <c r="F258" s="57"/>
      <c r="G258" s="57"/>
      <c r="H258" s="121"/>
    </row>
    <row r="259" spans="2:8" ht="13.5">
      <c r="B259" s="121"/>
      <c r="C259" s="56"/>
      <c r="D259" s="57"/>
      <c r="E259" s="57"/>
      <c r="F259" s="57"/>
      <c r="G259" s="57"/>
      <c r="H259" s="121"/>
    </row>
    <row r="260" spans="2:8" ht="13.5">
      <c r="B260" s="121"/>
      <c r="C260" s="56"/>
      <c r="D260" s="57"/>
      <c r="E260" s="57"/>
      <c r="F260" s="57"/>
      <c r="G260" s="57"/>
      <c r="H260" s="121"/>
    </row>
    <row r="261" spans="2:8" ht="13.5">
      <c r="B261" s="121"/>
      <c r="C261" s="56"/>
      <c r="D261" s="57"/>
      <c r="E261" s="57"/>
      <c r="F261" s="57"/>
      <c r="G261" s="57"/>
      <c r="H261" s="121"/>
    </row>
    <row r="262" spans="2:8" ht="13.5">
      <c r="B262" s="121"/>
      <c r="C262" s="56"/>
      <c r="D262" s="57"/>
      <c r="E262" s="57"/>
      <c r="F262" s="57"/>
      <c r="G262" s="57"/>
      <c r="H262" s="121"/>
    </row>
    <row r="263" spans="2:8" ht="13.5">
      <c r="B263" s="121"/>
      <c r="C263" s="56"/>
      <c r="D263" s="57"/>
      <c r="E263" s="57"/>
      <c r="F263" s="57"/>
      <c r="G263" s="57"/>
      <c r="H263" s="121"/>
    </row>
    <row r="264" spans="2:8" ht="13.5">
      <c r="B264" s="121"/>
      <c r="C264" s="56"/>
      <c r="D264" s="57"/>
      <c r="E264" s="57"/>
      <c r="F264" s="57"/>
      <c r="G264" s="57"/>
      <c r="H264" s="121"/>
    </row>
    <row r="265" spans="2:8" ht="13.5">
      <c r="B265" s="121"/>
      <c r="C265" s="56"/>
      <c r="D265" s="57"/>
      <c r="E265" s="57"/>
      <c r="F265" s="57"/>
      <c r="G265" s="57"/>
      <c r="H265" s="121"/>
    </row>
    <row r="266" spans="2:8" ht="13.5">
      <c r="B266" s="121"/>
      <c r="C266" s="56"/>
      <c r="D266" s="57"/>
      <c r="E266" s="57"/>
      <c r="F266" s="57"/>
      <c r="G266" s="57"/>
      <c r="H266" s="121"/>
    </row>
    <row r="267" spans="2:8" ht="13.5">
      <c r="B267" s="121"/>
      <c r="C267" s="56"/>
      <c r="D267" s="57"/>
      <c r="E267" s="57"/>
      <c r="F267" s="57"/>
      <c r="G267" s="57"/>
      <c r="H267" s="121"/>
    </row>
    <row r="268" spans="2:8" ht="13.5">
      <c r="B268" s="121"/>
      <c r="C268" s="56"/>
      <c r="D268" s="57"/>
      <c r="E268" s="57"/>
      <c r="F268" s="57"/>
      <c r="G268" s="57"/>
      <c r="H268" s="121"/>
    </row>
    <row r="269" spans="2:8" ht="13.5">
      <c r="B269" s="121"/>
      <c r="C269" s="56"/>
      <c r="D269" s="57"/>
      <c r="E269" s="57"/>
      <c r="F269" s="57"/>
      <c r="G269" s="57"/>
      <c r="H269" s="121"/>
    </row>
    <row r="270" spans="2:8" ht="13.5">
      <c r="B270" s="121"/>
      <c r="C270" s="56"/>
      <c r="D270" s="57"/>
      <c r="E270" s="57"/>
      <c r="F270" s="57"/>
      <c r="G270" s="57"/>
      <c r="H270" s="121"/>
    </row>
    <row r="271" spans="2:8" ht="13.5">
      <c r="B271" s="121"/>
      <c r="C271" s="56"/>
      <c r="D271" s="57"/>
      <c r="E271" s="57"/>
      <c r="F271" s="57"/>
      <c r="G271" s="57"/>
      <c r="H271" s="121"/>
    </row>
    <row r="272" spans="2:8" ht="13.5">
      <c r="B272" s="121"/>
      <c r="C272" s="56"/>
      <c r="D272" s="57"/>
      <c r="E272" s="57"/>
      <c r="F272" s="57"/>
      <c r="G272" s="57"/>
      <c r="H272" s="121"/>
    </row>
    <row r="273" spans="2:8" ht="13.5">
      <c r="B273" s="121"/>
      <c r="C273" s="56"/>
      <c r="D273" s="57"/>
      <c r="E273" s="57"/>
      <c r="F273" s="57"/>
      <c r="G273" s="57"/>
      <c r="H273" s="121"/>
    </row>
    <row r="274" spans="2:8" ht="13.5">
      <c r="B274" s="121"/>
      <c r="C274" s="56"/>
      <c r="D274" s="57"/>
      <c r="E274" s="57"/>
      <c r="F274" s="57"/>
      <c r="G274" s="57"/>
      <c r="H274" s="121"/>
    </row>
    <row r="275" spans="2:8" ht="13.5">
      <c r="B275" s="121"/>
      <c r="C275" s="56"/>
      <c r="D275" s="57"/>
      <c r="E275" s="57"/>
      <c r="F275" s="57"/>
      <c r="G275" s="57"/>
      <c r="H275" s="121"/>
    </row>
    <row r="276" spans="2:8" ht="13.5">
      <c r="B276" s="121"/>
      <c r="C276" s="56"/>
      <c r="D276" s="57"/>
      <c r="E276" s="57"/>
      <c r="F276" s="57"/>
      <c r="G276" s="57"/>
      <c r="H276" s="121"/>
    </row>
    <row r="277" spans="2:8" ht="13.5">
      <c r="B277" s="121"/>
      <c r="C277" s="56"/>
      <c r="D277" s="57"/>
      <c r="E277" s="57"/>
      <c r="F277" s="57"/>
      <c r="G277" s="57"/>
      <c r="H277" s="121"/>
    </row>
    <row r="278" spans="2:8" ht="13.5">
      <c r="B278" s="121"/>
      <c r="C278" s="56"/>
      <c r="D278" s="57"/>
      <c r="E278" s="57"/>
      <c r="F278" s="57"/>
      <c r="G278" s="57"/>
      <c r="H278" s="121"/>
    </row>
    <row r="279" spans="2:8" ht="13.5">
      <c r="B279" s="121"/>
      <c r="C279" s="56"/>
      <c r="D279" s="57"/>
      <c r="E279" s="57"/>
      <c r="F279" s="57"/>
      <c r="G279" s="57"/>
      <c r="H279" s="121"/>
    </row>
    <row r="280" spans="2:8" ht="13.5">
      <c r="B280" s="121"/>
      <c r="C280" s="56"/>
      <c r="D280" s="57"/>
      <c r="E280" s="57"/>
      <c r="F280" s="57"/>
      <c r="G280" s="57"/>
      <c r="H280" s="121"/>
    </row>
    <row r="281" spans="2:8" ht="13.5">
      <c r="B281" s="121"/>
      <c r="C281" s="56"/>
      <c r="D281" s="57"/>
      <c r="E281" s="57"/>
      <c r="F281" s="57"/>
      <c r="G281" s="57"/>
      <c r="H281" s="121"/>
    </row>
    <row r="282" spans="2:8" ht="13.5">
      <c r="B282" s="121"/>
      <c r="C282" s="56"/>
      <c r="D282" s="57"/>
      <c r="E282" s="57"/>
      <c r="F282" s="57"/>
      <c r="G282" s="57"/>
      <c r="H282" s="121"/>
    </row>
    <row r="283" spans="2:8" ht="13.5">
      <c r="B283" s="121"/>
      <c r="C283" s="56"/>
      <c r="D283" s="57"/>
      <c r="E283" s="57"/>
      <c r="F283" s="57"/>
      <c r="G283" s="57"/>
      <c r="H283" s="121"/>
    </row>
    <row r="284" spans="2:8" ht="13.5">
      <c r="B284" s="121"/>
      <c r="C284" s="56"/>
      <c r="D284" s="57"/>
      <c r="E284" s="57"/>
      <c r="F284" s="57"/>
      <c r="G284" s="57"/>
      <c r="H284" s="121"/>
    </row>
    <row r="285" spans="2:8" ht="13.5">
      <c r="B285" s="121"/>
      <c r="C285" s="56"/>
      <c r="D285" s="57"/>
      <c r="E285" s="57"/>
      <c r="F285" s="57"/>
      <c r="G285" s="57"/>
      <c r="H285" s="121"/>
    </row>
    <row r="286" spans="2:8" ht="13.5">
      <c r="B286" s="121"/>
      <c r="C286" s="56"/>
      <c r="D286" s="57"/>
      <c r="E286" s="57"/>
      <c r="F286" s="57"/>
      <c r="G286" s="57"/>
      <c r="H286" s="121"/>
    </row>
    <row r="287" spans="2:8" ht="13.5">
      <c r="B287" s="121"/>
      <c r="C287" s="56"/>
      <c r="D287" s="57"/>
      <c r="E287" s="57"/>
      <c r="F287" s="57"/>
      <c r="G287" s="57"/>
      <c r="H287" s="121"/>
    </row>
    <row r="288" spans="2:8" ht="13.5">
      <c r="B288" s="121"/>
      <c r="C288" s="56"/>
      <c r="D288" s="57"/>
      <c r="E288" s="57"/>
      <c r="F288" s="57"/>
      <c r="G288" s="57"/>
      <c r="H288" s="121"/>
    </row>
    <row r="289" spans="2:8" ht="13.5">
      <c r="B289" s="121"/>
      <c r="C289" s="56"/>
      <c r="D289" s="57"/>
      <c r="E289" s="57"/>
      <c r="F289" s="57"/>
      <c r="G289" s="57"/>
      <c r="H289" s="121"/>
    </row>
    <row r="290" spans="2:8" ht="13.5">
      <c r="B290" s="121"/>
      <c r="C290" s="56"/>
      <c r="D290" s="57"/>
      <c r="E290" s="57"/>
      <c r="F290" s="57"/>
      <c r="G290" s="57"/>
      <c r="H290" s="121"/>
    </row>
    <row r="291" spans="2:8" ht="13.5">
      <c r="B291" s="121"/>
      <c r="C291" s="56"/>
      <c r="D291" s="57"/>
      <c r="E291" s="57"/>
      <c r="F291" s="57"/>
      <c r="G291" s="57"/>
      <c r="H291" s="121"/>
    </row>
    <row r="292" spans="2:8" ht="13.5">
      <c r="B292" s="121"/>
      <c r="C292" s="56"/>
      <c r="D292" s="57"/>
      <c r="E292" s="57"/>
      <c r="F292" s="57"/>
      <c r="G292" s="57"/>
      <c r="H292" s="121"/>
    </row>
    <row r="293" spans="2:8" ht="13.5">
      <c r="B293" s="121"/>
      <c r="C293" s="56"/>
      <c r="D293" s="57"/>
      <c r="E293" s="57"/>
      <c r="F293" s="57"/>
      <c r="G293" s="57"/>
      <c r="H293" s="121"/>
    </row>
    <row r="294" spans="2:8" ht="13.5">
      <c r="B294" s="121"/>
      <c r="C294" s="56"/>
      <c r="D294" s="57"/>
      <c r="E294" s="57"/>
      <c r="F294" s="57"/>
      <c r="G294" s="57"/>
      <c r="H294" s="121"/>
    </row>
    <row r="295" spans="2:8" ht="13.5">
      <c r="B295" s="121"/>
      <c r="C295" s="56"/>
      <c r="D295" s="57"/>
      <c r="E295" s="57"/>
      <c r="F295" s="57"/>
      <c r="G295" s="57"/>
      <c r="H295" s="121"/>
    </row>
    <row r="296" spans="2:8" ht="13.5">
      <c r="B296" s="121"/>
      <c r="C296" s="56"/>
      <c r="D296" s="57"/>
      <c r="E296" s="57"/>
      <c r="F296" s="57"/>
      <c r="G296" s="57"/>
      <c r="H296" s="121"/>
    </row>
    <row r="297" spans="2:8" ht="13.5">
      <c r="B297" s="121"/>
      <c r="C297" s="56"/>
      <c r="D297" s="57"/>
      <c r="E297" s="57"/>
      <c r="F297" s="57"/>
      <c r="G297" s="57"/>
      <c r="H297" s="121"/>
    </row>
    <row r="298" spans="2:8" ht="13.5">
      <c r="B298" s="121"/>
      <c r="C298" s="56"/>
      <c r="D298" s="57"/>
      <c r="E298" s="57"/>
      <c r="F298" s="57"/>
      <c r="G298" s="57"/>
      <c r="H298" s="121"/>
    </row>
    <row r="299" spans="2:8" ht="13.5">
      <c r="B299" s="121"/>
      <c r="C299" s="56"/>
      <c r="D299" s="57"/>
      <c r="E299" s="57"/>
      <c r="F299" s="57"/>
      <c r="G299" s="57"/>
      <c r="H299" s="121"/>
    </row>
    <row r="300" spans="2:8" ht="13.5">
      <c r="B300" s="121"/>
      <c r="C300" s="56"/>
      <c r="D300" s="57"/>
      <c r="E300" s="57"/>
      <c r="F300" s="57"/>
      <c r="G300" s="57"/>
      <c r="H300" s="121"/>
    </row>
    <row r="301" spans="2:8" ht="13.5">
      <c r="B301" s="121"/>
      <c r="C301" s="56"/>
      <c r="D301" s="57"/>
      <c r="E301" s="57"/>
      <c r="F301" s="57"/>
      <c r="G301" s="57"/>
      <c r="H301" s="121"/>
    </row>
    <row r="302" spans="2:8" ht="13.5">
      <c r="B302" s="121"/>
      <c r="C302" s="56"/>
      <c r="D302" s="57"/>
      <c r="E302" s="57"/>
      <c r="F302" s="57"/>
      <c r="G302" s="57"/>
      <c r="H302" s="121"/>
    </row>
    <row r="303" spans="2:8" ht="13.5">
      <c r="B303" s="121"/>
      <c r="C303" s="56"/>
      <c r="D303" s="57"/>
      <c r="E303" s="57"/>
      <c r="F303" s="57"/>
      <c r="G303" s="57"/>
      <c r="H303" s="121"/>
    </row>
    <row r="304" spans="2:8" ht="13.5">
      <c r="B304" s="121"/>
      <c r="C304" s="56"/>
      <c r="D304" s="57"/>
      <c r="E304" s="57"/>
      <c r="F304" s="57"/>
      <c r="G304" s="57"/>
      <c r="H304" s="121"/>
    </row>
    <row r="305" spans="2:8" ht="13.5">
      <c r="B305" s="121"/>
      <c r="C305" s="56"/>
      <c r="D305" s="57"/>
      <c r="E305" s="57"/>
      <c r="F305" s="57"/>
      <c r="G305" s="57"/>
      <c r="H305" s="121"/>
    </row>
    <row r="306" spans="2:8" ht="13.5">
      <c r="B306" s="121"/>
      <c r="C306" s="56"/>
      <c r="D306" s="57"/>
      <c r="E306" s="57"/>
      <c r="F306" s="57"/>
      <c r="G306" s="57"/>
      <c r="H306" s="121"/>
    </row>
    <row r="307" spans="2:8" ht="13.5">
      <c r="B307" s="121"/>
      <c r="C307" s="56"/>
      <c r="D307" s="57"/>
      <c r="E307" s="57"/>
      <c r="F307" s="57"/>
      <c r="G307" s="57"/>
      <c r="H307" s="121"/>
    </row>
    <row r="308" spans="2:8" ht="13.5">
      <c r="B308" s="121"/>
      <c r="C308" s="56"/>
      <c r="D308" s="57"/>
      <c r="E308" s="57"/>
      <c r="F308" s="57"/>
      <c r="G308" s="57"/>
      <c r="H308" s="121"/>
    </row>
    <row r="309" spans="2:8" ht="13.5">
      <c r="B309" s="121"/>
      <c r="C309" s="56"/>
      <c r="D309" s="57"/>
      <c r="E309" s="57"/>
      <c r="F309" s="57"/>
      <c r="G309" s="57"/>
      <c r="H309" s="121"/>
    </row>
    <row r="310" spans="2:8" ht="13.5">
      <c r="B310" s="121"/>
      <c r="C310" s="56"/>
      <c r="D310" s="57"/>
      <c r="E310" s="57"/>
      <c r="F310" s="57"/>
      <c r="G310" s="57"/>
      <c r="H310" s="121"/>
    </row>
    <row r="311" spans="2:8" ht="13.5">
      <c r="B311" s="121"/>
      <c r="C311" s="56"/>
      <c r="D311" s="57"/>
      <c r="E311" s="57"/>
      <c r="F311" s="57"/>
      <c r="G311" s="57"/>
      <c r="H311" s="121"/>
    </row>
    <row r="312" spans="2:8" ht="13.5">
      <c r="B312" s="121"/>
      <c r="C312" s="56"/>
      <c r="D312" s="57"/>
      <c r="E312" s="57"/>
      <c r="F312" s="57"/>
      <c r="G312" s="57"/>
      <c r="H312" s="121"/>
    </row>
    <row r="313" spans="2:8" ht="13.5">
      <c r="B313" s="121"/>
      <c r="C313" s="56"/>
      <c r="D313" s="57"/>
      <c r="E313" s="57"/>
      <c r="F313" s="57"/>
      <c r="G313" s="57"/>
      <c r="H313" s="121"/>
    </row>
    <row r="314" spans="2:8" ht="13.5">
      <c r="B314" s="121"/>
      <c r="C314" s="56"/>
      <c r="D314" s="57"/>
      <c r="E314" s="57"/>
      <c r="F314" s="57"/>
      <c r="G314" s="57"/>
      <c r="H314" s="121"/>
    </row>
    <row r="315" spans="2:8" ht="13.5">
      <c r="B315" s="121"/>
      <c r="C315" s="56"/>
      <c r="D315" s="57"/>
      <c r="E315" s="57"/>
      <c r="F315" s="57"/>
      <c r="G315" s="57"/>
      <c r="H315" s="121"/>
    </row>
    <row r="316" spans="2:8" ht="13.5">
      <c r="B316" s="121"/>
      <c r="C316" s="56"/>
      <c r="D316" s="57"/>
      <c r="E316" s="57"/>
      <c r="F316" s="57"/>
      <c r="G316" s="57"/>
      <c r="H316" s="121"/>
    </row>
    <row r="317" spans="2:8" ht="13.5">
      <c r="B317" s="121"/>
      <c r="C317" s="56"/>
      <c r="D317" s="57"/>
      <c r="E317" s="57"/>
      <c r="F317" s="57"/>
      <c r="G317" s="57"/>
      <c r="H317" s="121"/>
    </row>
    <row r="318" spans="2:8" ht="13.5">
      <c r="B318" s="121"/>
      <c r="C318" s="56"/>
      <c r="D318" s="57"/>
      <c r="E318" s="57"/>
      <c r="F318" s="57"/>
      <c r="G318" s="57"/>
      <c r="H318" s="121"/>
    </row>
    <row r="319" spans="2:8" ht="13.5">
      <c r="B319" s="121"/>
      <c r="C319" s="56"/>
      <c r="D319" s="57"/>
      <c r="E319" s="57"/>
      <c r="F319" s="57"/>
      <c r="G319" s="57"/>
      <c r="H319" s="121"/>
    </row>
    <row r="320" spans="2:8" ht="13.5">
      <c r="B320" s="121"/>
      <c r="C320" s="56"/>
      <c r="D320" s="57"/>
      <c r="E320" s="57"/>
      <c r="F320" s="57"/>
      <c r="G320" s="57"/>
      <c r="H320" s="121"/>
    </row>
    <row r="321" spans="2:8" ht="13.5">
      <c r="B321" s="121"/>
      <c r="C321" s="56"/>
      <c r="D321" s="57"/>
      <c r="E321" s="57"/>
      <c r="F321" s="57"/>
      <c r="G321" s="57"/>
      <c r="H321" s="121"/>
    </row>
    <row r="322" spans="2:8" ht="13.5">
      <c r="B322" s="121"/>
      <c r="C322" s="56"/>
      <c r="D322" s="57"/>
      <c r="E322" s="57"/>
      <c r="F322" s="57"/>
      <c r="G322" s="57"/>
      <c r="H322" s="121"/>
    </row>
    <row r="323" spans="2:8" ht="13.5">
      <c r="B323" s="121"/>
      <c r="C323" s="56"/>
      <c r="D323" s="57"/>
      <c r="E323" s="57"/>
      <c r="F323" s="57"/>
      <c r="G323" s="57"/>
      <c r="H323" s="121"/>
    </row>
    <row r="324" spans="2:8" ht="13.5">
      <c r="B324" s="121"/>
      <c r="C324" s="56"/>
      <c r="D324" s="57"/>
      <c r="E324" s="57"/>
      <c r="F324" s="57"/>
      <c r="G324" s="57"/>
      <c r="H324" s="121"/>
    </row>
    <row r="325" spans="2:8" ht="13.5">
      <c r="B325" s="121"/>
      <c r="C325" s="56"/>
      <c r="D325" s="57"/>
      <c r="E325" s="57"/>
      <c r="F325" s="57"/>
      <c r="G325" s="57"/>
      <c r="H325" s="121"/>
    </row>
    <row r="326" spans="2:8" ht="13.5">
      <c r="B326" s="121"/>
      <c r="C326" s="56"/>
      <c r="D326" s="57"/>
      <c r="E326" s="57"/>
      <c r="F326" s="57"/>
      <c r="G326" s="57"/>
      <c r="H326" s="121"/>
    </row>
    <row r="327" spans="2:8" ht="13.5">
      <c r="B327" s="121"/>
      <c r="C327" s="56"/>
      <c r="D327" s="57"/>
      <c r="E327" s="57"/>
      <c r="F327" s="57"/>
      <c r="G327" s="57"/>
      <c r="H327" s="121"/>
    </row>
    <row r="328" spans="2:8" ht="13.5">
      <c r="B328" s="121"/>
      <c r="C328" s="56"/>
      <c r="D328" s="57"/>
      <c r="E328" s="57"/>
      <c r="F328" s="57"/>
      <c r="G328" s="57"/>
      <c r="H328" s="121"/>
    </row>
    <row r="329" spans="2:8" ht="13.5">
      <c r="B329" s="121"/>
      <c r="C329" s="56"/>
      <c r="D329" s="57"/>
      <c r="E329" s="57"/>
      <c r="F329" s="57"/>
      <c r="G329" s="57"/>
      <c r="H329" s="121"/>
    </row>
    <row r="330" spans="2:8" ht="13.5">
      <c r="B330" s="121"/>
      <c r="C330" s="56"/>
      <c r="D330" s="57"/>
      <c r="E330" s="57"/>
      <c r="F330" s="57"/>
      <c r="G330" s="57"/>
      <c r="H330" s="121"/>
    </row>
    <row r="331" spans="2:8" ht="13.5">
      <c r="B331" s="121"/>
      <c r="C331" s="56"/>
      <c r="D331" s="57"/>
      <c r="E331" s="57"/>
      <c r="F331" s="57"/>
      <c r="G331" s="57"/>
      <c r="H331" s="121"/>
    </row>
    <row r="332" spans="2:8" ht="13.5">
      <c r="B332" s="121"/>
      <c r="C332" s="56"/>
      <c r="D332" s="57"/>
      <c r="E332" s="57"/>
      <c r="F332" s="57"/>
      <c r="G332" s="57"/>
      <c r="H332" s="121"/>
    </row>
    <row r="333" spans="2:8" ht="13.5">
      <c r="B333" s="121"/>
      <c r="C333" s="56"/>
      <c r="D333" s="57"/>
      <c r="E333" s="57"/>
      <c r="F333" s="57"/>
      <c r="G333" s="57"/>
      <c r="H333" s="121"/>
    </row>
    <row r="334" spans="2:8" ht="13.5">
      <c r="B334" s="121"/>
      <c r="C334" s="56"/>
      <c r="D334" s="57"/>
      <c r="E334" s="57"/>
      <c r="F334" s="57"/>
      <c r="G334" s="57"/>
      <c r="H334" s="121"/>
    </row>
    <row r="335" spans="2:8" ht="13.5">
      <c r="B335" s="121"/>
      <c r="C335" s="56"/>
      <c r="D335" s="57"/>
      <c r="E335" s="57"/>
      <c r="F335" s="57"/>
      <c r="G335" s="57"/>
      <c r="H335" s="121"/>
    </row>
    <row r="336" spans="2:8" ht="13.5">
      <c r="B336" s="121"/>
      <c r="C336" s="56"/>
      <c r="D336" s="57"/>
      <c r="E336" s="57"/>
      <c r="F336" s="57"/>
      <c r="G336" s="57"/>
      <c r="H336" s="121"/>
    </row>
    <row r="337" spans="2:8" ht="13.5">
      <c r="B337" s="121"/>
      <c r="C337" s="56"/>
      <c r="D337" s="57"/>
      <c r="E337" s="57"/>
      <c r="F337" s="57"/>
      <c r="G337" s="57"/>
      <c r="H337" s="121"/>
    </row>
    <row r="338" spans="2:8" ht="13.5">
      <c r="B338" s="121"/>
      <c r="C338" s="56"/>
      <c r="D338" s="57"/>
      <c r="E338" s="57"/>
      <c r="F338" s="57"/>
      <c r="G338" s="57"/>
      <c r="H338" s="121"/>
    </row>
    <row r="339" spans="2:8" ht="13.5">
      <c r="B339" s="121"/>
      <c r="C339" s="56"/>
      <c r="D339" s="57"/>
      <c r="E339" s="57"/>
      <c r="F339" s="57"/>
      <c r="G339" s="57"/>
      <c r="H339" s="121"/>
    </row>
    <row r="340" spans="2:8" ht="13.5">
      <c r="B340" s="121"/>
      <c r="C340" s="56"/>
      <c r="D340" s="57"/>
      <c r="E340" s="57"/>
      <c r="F340" s="57"/>
      <c r="G340" s="57"/>
      <c r="H340" s="121"/>
    </row>
    <row r="341" spans="2:8" ht="13.5">
      <c r="B341" s="121"/>
      <c r="C341" s="56"/>
      <c r="D341" s="57"/>
      <c r="E341" s="57"/>
      <c r="F341" s="57"/>
      <c r="G341" s="57"/>
      <c r="H341" s="121"/>
    </row>
    <row r="342" spans="2:8" ht="13.5">
      <c r="B342" s="121"/>
      <c r="C342" s="56"/>
      <c r="D342" s="57"/>
      <c r="E342" s="57"/>
      <c r="F342" s="57"/>
      <c r="G342" s="57"/>
      <c r="H342" s="121"/>
    </row>
    <row r="343" spans="2:8" ht="13.5">
      <c r="B343" s="121"/>
      <c r="C343" s="56"/>
      <c r="D343" s="57"/>
      <c r="E343" s="57"/>
      <c r="F343" s="57"/>
      <c r="G343" s="57"/>
      <c r="H343" s="121"/>
    </row>
    <row r="344" spans="2:8" ht="13.5">
      <c r="B344" s="121"/>
      <c r="C344" s="56"/>
      <c r="D344" s="57"/>
      <c r="E344" s="57"/>
      <c r="F344" s="57"/>
      <c r="G344" s="57"/>
      <c r="H344" s="121"/>
    </row>
    <row r="345" spans="2:8" ht="13.5">
      <c r="B345" s="121"/>
      <c r="C345" s="56"/>
      <c r="D345" s="57"/>
      <c r="E345" s="57"/>
      <c r="F345" s="57"/>
      <c r="G345" s="57"/>
      <c r="H345" s="121"/>
    </row>
    <row r="346" spans="2:8" ht="13.5">
      <c r="B346" s="121"/>
      <c r="C346" s="56"/>
      <c r="D346" s="57"/>
      <c r="E346" s="57"/>
      <c r="F346" s="57"/>
      <c r="G346" s="57"/>
      <c r="H346" s="121"/>
    </row>
    <row r="347" spans="2:8" ht="13.5">
      <c r="B347" s="121"/>
      <c r="C347" s="56"/>
      <c r="D347" s="57"/>
      <c r="E347" s="57"/>
      <c r="F347" s="57"/>
      <c r="G347" s="57"/>
      <c r="H347" s="121"/>
    </row>
    <row r="348" spans="2:8" ht="13.5">
      <c r="B348" s="121"/>
      <c r="C348" s="56"/>
      <c r="D348" s="57"/>
      <c r="E348" s="57"/>
      <c r="F348" s="57"/>
      <c r="G348" s="57"/>
      <c r="H348" s="121"/>
    </row>
    <row r="349" spans="2:8" ht="13.5">
      <c r="B349" s="121"/>
      <c r="C349" s="56"/>
      <c r="D349" s="57"/>
      <c r="E349" s="57"/>
      <c r="F349" s="57"/>
      <c r="G349" s="57"/>
      <c r="H349" s="121"/>
    </row>
    <row r="350" spans="2:8" ht="13.5">
      <c r="B350" s="121"/>
      <c r="C350" s="56"/>
      <c r="D350" s="57"/>
      <c r="E350" s="57"/>
      <c r="F350" s="57"/>
      <c r="G350" s="57"/>
      <c r="H350" s="121"/>
    </row>
    <row r="351" spans="2:8" ht="13.5">
      <c r="B351" s="121"/>
      <c r="C351" s="56"/>
      <c r="D351" s="57"/>
      <c r="E351" s="57"/>
      <c r="F351" s="57"/>
      <c r="G351" s="57"/>
      <c r="H351" s="121"/>
    </row>
    <row r="352" spans="2:8" ht="13.5">
      <c r="B352" s="121"/>
      <c r="C352" s="56"/>
      <c r="D352" s="57"/>
      <c r="E352" s="57"/>
      <c r="F352" s="57"/>
      <c r="G352" s="57"/>
      <c r="H352" s="121"/>
    </row>
    <row r="353" spans="2:8" ht="13.5">
      <c r="B353" s="121"/>
      <c r="C353" s="56"/>
      <c r="D353" s="57"/>
      <c r="E353" s="57"/>
      <c r="F353" s="57"/>
      <c r="G353" s="57"/>
      <c r="H353" s="121"/>
    </row>
    <row r="354" spans="2:8" ht="13.5">
      <c r="B354" s="121"/>
      <c r="C354" s="56"/>
      <c r="D354" s="57"/>
      <c r="E354" s="57"/>
      <c r="F354" s="57"/>
      <c r="G354" s="57"/>
      <c r="H354" s="121"/>
    </row>
    <row r="355" spans="2:8" ht="13.5">
      <c r="B355" s="121"/>
      <c r="C355" s="56"/>
      <c r="D355" s="57"/>
      <c r="E355" s="57"/>
      <c r="F355" s="57"/>
      <c r="G355" s="57"/>
      <c r="H355" s="121"/>
    </row>
    <row r="356" spans="2:8" ht="13.5">
      <c r="B356" s="121"/>
      <c r="C356" s="56"/>
      <c r="D356" s="57"/>
      <c r="E356" s="57"/>
      <c r="F356" s="57"/>
      <c r="G356" s="57"/>
      <c r="H356" s="121"/>
    </row>
    <row r="357" spans="2:8" ht="13.5">
      <c r="B357" s="121"/>
      <c r="C357" s="56"/>
      <c r="D357" s="57"/>
      <c r="E357" s="57"/>
      <c r="F357" s="57"/>
      <c r="G357" s="57"/>
      <c r="H357" s="121"/>
    </row>
    <row r="358" spans="2:8" ht="13.5">
      <c r="B358" s="121"/>
      <c r="C358" s="56"/>
      <c r="D358" s="57"/>
      <c r="E358" s="57"/>
      <c r="F358" s="57"/>
      <c r="G358" s="57"/>
      <c r="H358" s="121"/>
    </row>
    <row r="359" spans="2:8" ht="13.5">
      <c r="B359" s="121"/>
      <c r="C359" s="56"/>
      <c r="D359" s="57"/>
      <c r="E359" s="57"/>
      <c r="F359" s="57"/>
      <c r="G359" s="57"/>
      <c r="H359" s="121"/>
    </row>
    <row r="360" spans="2:8" ht="13.5">
      <c r="B360" s="121"/>
      <c r="C360" s="56"/>
      <c r="D360" s="57"/>
      <c r="E360" s="57"/>
      <c r="F360" s="57"/>
      <c r="G360" s="57"/>
      <c r="H360" s="121"/>
    </row>
    <row r="361" spans="2:8" ht="13.5">
      <c r="B361" s="121"/>
      <c r="C361" s="56"/>
      <c r="D361" s="57"/>
      <c r="E361" s="57"/>
      <c r="F361" s="57"/>
      <c r="G361" s="57"/>
      <c r="H361" s="121"/>
    </row>
    <row r="362" spans="2:8" ht="13.5">
      <c r="B362" s="121"/>
      <c r="C362" s="56"/>
      <c r="D362" s="57"/>
      <c r="E362" s="57"/>
      <c r="F362" s="57"/>
      <c r="G362" s="57"/>
      <c r="H362" s="121"/>
    </row>
    <row r="363" spans="2:8" ht="13.5">
      <c r="B363" s="121"/>
      <c r="C363" s="56"/>
      <c r="D363" s="57"/>
      <c r="E363" s="57"/>
      <c r="F363" s="57"/>
      <c r="G363" s="57"/>
      <c r="H363" s="121"/>
    </row>
    <row r="364" spans="2:8" ht="13.5">
      <c r="B364" s="121"/>
      <c r="C364" s="56"/>
      <c r="D364" s="57"/>
      <c r="E364" s="57"/>
      <c r="F364" s="57"/>
      <c r="G364" s="57"/>
      <c r="H364" s="121"/>
    </row>
    <row r="365" spans="2:8" ht="13.5">
      <c r="B365" s="121"/>
      <c r="C365" s="56"/>
      <c r="D365" s="57"/>
      <c r="E365" s="57"/>
      <c r="F365" s="57"/>
      <c r="G365" s="57"/>
      <c r="H365" s="121"/>
    </row>
    <row r="366" spans="2:8" ht="13.5">
      <c r="B366" s="121"/>
      <c r="C366" s="56"/>
      <c r="D366" s="57"/>
      <c r="E366" s="57"/>
      <c r="F366" s="57"/>
      <c r="G366" s="57"/>
      <c r="H366" s="121"/>
    </row>
    <row r="367" spans="2:8" ht="13.5">
      <c r="B367" s="121"/>
      <c r="C367" s="56"/>
      <c r="D367" s="57"/>
      <c r="E367" s="57"/>
      <c r="F367" s="57"/>
      <c r="G367" s="57"/>
      <c r="H367" s="121"/>
    </row>
    <row r="368" spans="2:8" ht="13.5">
      <c r="B368" s="121"/>
      <c r="C368" s="56"/>
      <c r="D368" s="57"/>
      <c r="E368" s="57"/>
      <c r="F368" s="57"/>
      <c r="G368" s="57"/>
      <c r="H368" s="121"/>
    </row>
    <row r="369" spans="2:8" ht="13.5">
      <c r="B369" s="121"/>
      <c r="C369" s="56"/>
      <c r="D369" s="57"/>
      <c r="E369" s="57"/>
      <c r="F369" s="57"/>
      <c r="G369" s="57"/>
      <c r="H369" s="121"/>
    </row>
    <row r="370" spans="2:8" ht="13.5">
      <c r="B370" s="121"/>
      <c r="C370" s="56"/>
      <c r="D370" s="57"/>
      <c r="E370" s="57"/>
      <c r="F370" s="57"/>
      <c r="G370" s="57"/>
      <c r="H370" s="121"/>
    </row>
    <row r="371" spans="2:8" ht="13.5">
      <c r="B371" s="121"/>
      <c r="C371" s="56"/>
      <c r="D371" s="57"/>
      <c r="E371" s="57"/>
      <c r="F371" s="57"/>
      <c r="G371" s="57"/>
      <c r="H371" s="121"/>
    </row>
    <row r="372" spans="2:8" ht="13.5">
      <c r="B372" s="121"/>
      <c r="C372" s="56"/>
      <c r="D372" s="57"/>
      <c r="E372" s="57"/>
      <c r="F372" s="57"/>
      <c r="G372" s="57"/>
      <c r="H372" s="121"/>
    </row>
    <row r="373" spans="2:8" ht="13.5">
      <c r="B373" s="121"/>
      <c r="C373" s="56"/>
      <c r="D373" s="57"/>
      <c r="E373" s="57"/>
      <c r="F373" s="57"/>
      <c r="G373" s="57"/>
      <c r="H373" s="121"/>
    </row>
    <row r="374" spans="2:8" ht="13.5">
      <c r="B374" s="121"/>
      <c r="C374" s="56"/>
      <c r="D374" s="57"/>
      <c r="E374" s="57"/>
      <c r="F374" s="57"/>
      <c r="G374" s="57"/>
      <c r="H374" s="121"/>
    </row>
    <row r="375" spans="2:8" ht="13.5">
      <c r="B375" s="121"/>
      <c r="C375" s="56"/>
      <c r="D375" s="57"/>
      <c r="E375" s="57"/>
      <c r="F375" s="57"/>
      <c r="G375" s="57"/>
      <c r="H375" s="121"/>
    </row>
    <row r="376" spans="2:8" ht="13.5">
      <c r="B376" s="121"/>
      <c r="C376" s="56"/>
      <c r="D376" s="57"/>
      <c r="E376" s="57"/>
      <c r="F376" s="57"/>
      <c r="G376" s="57"/>
      <c r="H376" s="121"/>
    </row>
    <row r="377" spans="2:8" ht="13.5">
      <c r="B377" s="121"/>
      <c r="C377" s="56"/>
      <c r="D377" s="57"/>
      <c r="E377" s="57"/>
      <c r="F377" s="57"/>
      <c r="G377" s="57"/>
      <c r="H377" s="121"/>
    </row>
    <row r="378" spans="2:8" ht="13.5">
      <c r="B378" s="121"/>
      <c r="C378" s="56"/>
      <c r="D378" s="57"/>
      <c r="E378" s="57"/>
      <c r="F378" s="57"/>
      <c r="G378" s="57"/>
      <c r="H378" s="121"/>
    </row>
    <row r="379" spans="2:8" ht="13.5">
      <c r="B379" s="121"/>
      <c r="C379" s="56"/>
      <c r="D379" s="57"/>
      <c r="E379" s="57"/>
      <c r="F379" s="57"/>
      <c r="G379" s="57"/>
      <c r="H379" s="121"/>
    </row>
    <row r="380" spans="2:8" ht="13.5">
      <c r="B380" s="121"/>
      <c r="C380" s="56"/>
      <c r="D380" s="57"/>
      <c r="E380" s="57"/>
      <c r="F380" s="57"/>
      <c r="G380" s="57"/>
      <c r="H380" s="121"/>
    </row>
    <row r="381" spans="2:8" ht="13.5">
      <c r="B381" s="121"/>
      <c r="C381" s="56"/>
      <c r="D381" s="57"/>
      <c r="E381" s="57"/>
      <c r="F381" s="57"/>
      <c r="G381" s="57"/>
      <c r="H381" s="121"/>
    </row>
    <row r="382" spans="2:8" ht="13.5">
      <c r="B382" s="121"/>
      <c r="C382" s="56"/>
      <c r="D382" s="57"/>
      <c r="E382" s="57"/>
      <c r="F382" s="57"/>
      <c r="G382" s="57"/>
      <c r="H382" s="121"/>
    </row>
    <row r="383" spans="2:8" ht="13.5">
      <c r="B383" s="121"/>
      <c r="C383" s="56"/>
      <c r="D383" s="57"/>
      <c r="E383" s="57"/>
      <c r="F383" s="57"/>
      <c r="G383" s="57"/>
      <c r="H383" s="121"/>
    </row>
    <row r="384" spans="2:8" ht="13.5">
      <c r="B384" s="121"/>
      <c r="C384" s="56"/>
      <c r="D384" s="57"/>
      <c r="E384" s="57"/>
      <c r="F384" s="57"/>
      <c r="G384" s="57"/>
      <c r="H384" s="121"/>
    </row>
    <row r="385" spans="2:8" ht="13.5">
      <c r="B385" s="121"/>
      <c r="C385" s="56"/>
      <c r="D385" s="57"/>
      <c r="E385" s="57"/>
      <c r="F385" s="57"/>
      <c r="G385" s="57"/>
      <c r="H385" s="121"/>
    </row>
    <row r="386" spans="2:8" ht="13.5">
      <c r="B386" s="121"/>
      <c r="C386" s="56"/>
      <c r="D386" s="57"/>
      <c r="E386" s="57"/>
      <c r="F386" s="57"/>
      <c r="G386" s="57"/>
      <c r="H386" s="121"/>
    </row>
    <row r="387" spans="2:8" ht="13.5">
      <c r="B387" s="121"/>
      <c r="C387" s="56"/>
      <c r="D387" s="57"/>
      <c r="E387" s="57"/>
      <c r="F387" s="57"/>
      <c r="G387" s="57"/>
      <c r="H387" s="121"/>
    </row>
    <row r="388" spans="2:8" ht="13.5">
      <c r="B388" s="121"/>
      <c r="C388" s="56"/>
      <c r="D388" s="57"/>
      <c r="E388" s="57"/>
      <c r="F388" s="57"/>
      <c r="G388" s="57"/>
      <c r="H388" s="121"/>
    </row>
    <row r="389" spans="2:8" ht="13.5">
      <c r="B389" s="121"/>
      <c r="C389" s="56"/>
      <c r="D389" s="57"/>
      <c r="E389" s="57"/>
      <c r="F389" s="57"/>
      <c r="G389" s="57"/>
      <c r="H389" s="121"/>
    </row>
    <row r="390" spans="2:8" ht="13.5">
      <c r="B390" s="121"/>
      <c r="C390" s="56"/>
      <c r="D390" s="57"/>
      <c r="E390" s="57"/>
      <c r="F390" s="57"/>
      <c r="G390" s="57"/>
      <c r="H390" s="121"/>
    </row>
    <row r="391" spans="2:8" ht="13.5">
      <c r="B391" s="121"/>
      <c r="C391" s="56"/>
      <c r="D391" s="57"/>
      <c r="E391" s="57"/>
      <c r="F391" s="57"/>
      <c r="G391" s="57"/>
      <c r="H391" s="121"/>
    </row>
    <row r="392" spans="2:8" ht="13.5">
      <c r="B392" s="121"/>
      <c r="C392" s="56"/>
      <c r="D392" s="57"/>
      <c r="E392" s="57"/>
      <c r="F392" s="57"/>
      <c r="G392" s="57"/>
      <c r="H392" s="121"/>
    </row>
    <row r="393" spans="2:8" ht="13.5">
      <c r="B393" s="121"/>
      <c r="C393" s="56"/>
      <c r="D393" s="57"/>
      <c r="E393" s="57"/>
      <c r="F393" s="57"/>
      <c r="G393" s="57"/>
      <c r="H393" s="121"/>
    </row>
    <row r="394" spans="2:8" ht="13.5">
      <c r="B394" s="121"/>
      <c r="C394" s="56"/>
      <c r="D394" s="57"/>
      <c r="E394" s="57"/>
      <c r="F394" s="57"/>
      <c r="G394" s="57"/>
      <c r="H394" s="121"/>
    </row>
    <row r="395" spans="2:8" ht="13.5">
      <c r="B395" s="121"/>
      <c r="C395" s="56"/>
      <c r="D395" s="57"/>
      <c r="E395" s="57"/>
      <c r="F395" s="57"/>
      <c r="G395" s="57"/>
      <c r="H395" s="121"/>
    </row>
    <row r="396" spans="2:8" ht="13.5">
      <c r="B396" s="121"/>
      <c r="C396" s="56"/>
      <c r="D396" s="57"/>
      <c r="E396" s="57"/>
      <c r="F396" s="57"/>
      <c r="G396" s="57"/>
      <c r="H396" s="121"/>
    </row>
    <row r="397" spans="2:8" ht="13.5">
      <c r="B397" s="121"/>
      <c r="C397" s="56"/>
      <c r="D397" s="57"/>
      <c r="E397" s="57"/>
      <c r="F397" s="57"/>
      <c r="G397" s="57"/>
      <c r="H397" s="121"/>
    </row>
    <row r="398" spans="2:8" ht="13.5">
      <c r="B398" s="121"/>
      <c r="C398" s="56"/>
      <c r="D398" s="57"/>
      <c r="E398" s="57"/>
      <c r="F398" s="57"/>
      <c r="G398" s="57"/>
      <c r="H398" s="121"/>
    </row>
    <row r="399" spans="2:8" ht="13.5">
      <c r="B399" s="121"/>
      <c r="C399" s="56"/>
      <c r="D399" s="57"/>
      <c r="E399" s="57"/>
      <c r="F399" s="57"/>
      <c r="G399" s="57"/>
      <c r="H399" s="121"/>
    </row>
    <row r="400" spans="2:8" ht="13.5">
      <c r="B400" s="121"/>
      <c r="C400" s="56"/>
      <c r="D400" s="57"/>
      <c r="E400" s="57"/>
      <c r="F400" s="57"/>
      <c r="G400" s="57"/>
      <c r="H400" s="121"/>
    </row>
    <row r="401" spans="2:8" ht="13.5">
      <c r="B401" s="121"/>
      <c r="C401" s="56"/>
      <c r="D401" s="57"/>
      <c r="E401" s="57"/>
      <c r="F401" s="57"/>
      <c r="G401" s="57"/>
      <c r="H401" s="121"/>
    </row>
    <row r="402" spans="2:8" ht="13.5">
      <c r="B402" s="121"/>
      <c r="C402" s="56"/>
      <c r="D402" s="57"/>
      <c r="E402" s="57"/>
      <c r="F402" s="57"/>
      <c r="G402" s="57"/>
      <c r="H402" s="121"/>
    </row>
    <row r="403" spans="2:8" ht="13.5">
      <c r="B403" s="121"/>
      <c r="C403" s="56"/>
      <c r="D403" s="57"/>
      <c r="E403" s="57"/>
      <c r="F403" s="57"/>
      <c r="G403" s="57"/>
      <c r="H403" s="121"/>
    </row>
    <row r="404" spans="2:8" ht="13.5">
      <c r="B404" s="121"/>
      <c r="C404" s="56"/>
      <c r="D404" s="57"/>
      <c r="E404" s="57"/>
      <c r="F404" s="57"/>
      <c r="G404" s="57"/>
      <c r="H404" s="121"/>
    </row>
    <row r="405" spans="2:8" ht="13.5">
      <c r="B405" s="121"/>
      <c r="C405" s="56"/>
      <c r="D405" s="57"/>
      <c r="E405" s="57"/>
      <c r="F405" s="57"/>
      <c r="G405" s="57"/>
      <c r="H405" s="121"/>
    </row>
    <row r="406" spans="2:8" ht="13.5">
      <c r="B406" s="121"/>
      <c r="C406" s="56"/>
      <c r="D406" s="57"/>
      <c r="E406" s="57"/>
      <c r="F406" s="57"/>
      <c r="G406" s="57"/>
      <c r="H406" s="121"/>
    </row>
    <row r="407" spans="2:8" ht="13.5">
      <c r="B407" s="121"/>
      <c r="C407" s="56"/>
      <c r="D407" s="57"/>
      <c r="E407" s="57"/>
      <c r="F407" s="57"/>
      <c r="G407" s="57"/>
      <c r="H407" s="121"/>
    </row>
    <row r="408" spans="2:8" ht="13.5">
      <c r="B408" s="121"/>
      <c r="C408" s="56"/>
      <c r="D408" s="57"/>
      <c r="E408" s="57"/>
      <c r="F408" s="57"/>
      <c r="G408" s="57"/>
      <c r="H408" s="121"/>
    </row>
    <row r="409" spans="2:8" ht="13.5">
      <c r="B409" s="121"/>
      <c r="C409" s="56"/>
      <c r="D409" s="57"/>
      <c r="E409" s="57"/>
      <c r="F409" s="57"/>
      <c r="G409" s="57"/>
      <c r="H409" s="121"/>
    </row>
    <row r="410" spans="2:8" ht="13.5">
      <c r="B410" s="121"/>
      <c r="C410" s="56"/>
      <c r="D410" s="57"/>
      <c r="E410" s="57"/>
      <c r="F410" s="57"/>
      <c r="G410" s="57"/>
      <c r="H410" s="121"/>
    </row>
    <row r="411" spans="2:8" ht="13.5">
      <c r="B411" s="121"/>
      <c r="C411" s="56"/>
      <c r="D411" s="57"/>
      <c r="E411" s="57"/>
      <c r="F411" s="57"/>
      <c r="G411" s="57"/>
      <c r="H411" s="121"/>
    </row>
    <row r="412" spans="2:8" ht="13.5">
      <c r="B412" s="121"/>
      <c r="C412" s="56"/>
      <c r="D412" s="57"/>
      <c r="E412" s="57"/>
      <c r="F412" s="57"/>
      <c r="G412" s="57"/>
      <c r="H412" s="121"/>
    </row>
    <row r="413" spans="2:8" ht="13.5">
      <c r="B413" s="121"/>
      <c r="C413" s="56"/>
      <c r="D413" s="57"/>
      <c r="E413" s="57"/>
      <c r="F413" s="57"/>
      <c r="G413" s="57"/>
      <c r="H413" s="121"/>
    </row>
    <row r="414" spans="2:8" ht="13.5">
      <c r="B414" s="121"/>
      <c r="C414" s="56"/>
      <c r="D414" s="57"/>
      <c r="E414" s="57"/>
      <c r="F414" s="57"/>
      <c r="G414" s="57"/>
      <c r="H414" s="121"/>
    </row>
    <row r="415" spans="2:8" ht="13.5">
      <c r="B415" s="121"/>
      <c r="C415" s="56"/>
      <c r="D415" s="57"/>
      <c r="E415" s="57"/>
      <c r="F415" s="57"/>
      <c r="G415" s="57"/>
      <c r="H415" s="121"/>
    </row>
    <row r="416" spans="2:8" ht="13.5">
      <c r="B416" s="121"/>
      <c r="C416" s="56"/>
      <c r="D416" s="57"/>
      <c r="E416" s="57"/>
      <c r="F416" s="57"/>
      <c r="G416" s="57"/>
      <c r="H416" s="121"/>
    </row>
    <row r="417" spans="2:8" ht="13.5">
      <c r="B417" s="121"/>
      <c r="C417" s="56"/>
      <c r="D417" s="57"/>
      <c r="E417" s="57"/>
      <c r="F417" s="57"/>
      <c r="G417" s="57"/>
      <c r="H417" s="121"/>
    </row>
    <row r="418" spans="2:8" ht="13.5">
      <c r="B418" s="121"/>
      <c r="C418" s="56"/>
      <c r="D418" s="57"/>
      <c r="E418" s="57"/>
      <c r="F418" s="57"/>
      <c r="G418" s="57"/>
      <c r="H418" s="121"/>
    </row>
    <row r="419" spans="2:8" ht="13.5">
      <c r="B419" s="121"/>
      <c r="C419" s="56"/>
      <c r="D419" s="57"/>
      <c r="E419" s="57"/>
      <c r="F419" s="57"/>
      <c r="G419" s="57"/>
      <c r="H419" s="121"/>
    </row>
    <row r="420" spans="2:8" ht="13.5">
      <c r="B420" s="121"/>
      <c r="C420" s="56"/>
      <c r="D420" s="57"/>
      <c r="E420" s="57"/>
      <c r="F420" s="57"/>
      <c r="G420" s="57"/>
      <c r="H420" s="121"/>
    </row>
    <row r="421" spans="2:8" ht="13.5">
      <c r="B421" s="121"/>
      <c r="C421" s="56"/>
      <c r="D421" s="57"/>
      <c r="E421" s="57"/>
      <c r="F421" s="57"/>
      <c r="G421" s="57"/>
      <c r="H421" s="121"/>
    </row>
    <row r="422" spans="2:8" ht="13.5">
      <c r="B422" s="121"/>
      <c r="C422" s="56"/>
      <c r="D422" s="57"/>
      <c r="E422" s="57"/>
      <c r="F422" s="57"/>
      <c r="G422" s="57"/>
      <c r="H422" s="121"/>
    </row>
    <row r="423" spans="2:8" ht="13.5">
      <c r="B423" s="121"/>
      <c r="C423" s="56"/>
      <c r="D423" s="57"/>
      <c r="E423" s="57"/>
      <c r="F423" s="57"/>
      <c r="G423" s="57"/>
      <c r="H423" s="121"/>
    </row>
    <row r="424" spans="2:8" ht="13.5">
      <c r="B424" s="121"/>
      <c r="C424" s="56"/>
      <c r="D424" s="57"/>
      <c r="E424" s="57"/>
      <c r="F424" s="57"/>
      <c r="G424" s="57"/>
      <c r="H424" s="121"/>
    </row>
    <row r="425" spans="2:8" ht="13.5">
      <c r="B425" s="121"/>
      <c r="C425" s="56"/>
      <c r="D425" s="57"/>
      <c r="E425" s="57"/>
      <c r="F425" s="57"/>
      <c r="G425" s="57"/>
      <c r="H425" s="121"/>
    </row>
    <row r="426" spans="2:8" ht="13.5">
      <c r="B426" s="121"/>
      <c r="C426" s="56"/>
      <c r="D426" s="57"/>
      <c r="E426" s="57"/>
      <c r="F426" s="57"/>
      <c r="G426" s="57"/>
      <c r="H426" s="121"/>
    </row>
    <row r="427" spans="2:8" ht="13.5">
      <c r="B427" s="121"/>
      <c r="C427" s="56"/>
      <c r="D427" s="57"/>
      <c r="E427" s="57"/>
      <c r="F427" s="57"/>
      <c r="G427" s="57"/>
      <c r="H427" s="121"/>
    </row>
    <row r="428" spans="2:8" ht="13.5">
      <c r="B428" s="121"/>
      <c r="C428" s="56"/>
      <c r="D428" s="57"/>
      <c r="E428" s="57"/>
      <c r="F428" s="57"/>
      <c r="G428" s="57"/>
      <c r="H428" s="121"/>
    </row>
    <row r="429" spans="2:8" ht="13.5">
      <c r="B429" s="121"/>
      <c r="C429" s="56"/>
      <c r="D429" s="57"/>
      <c r="E429" s="57"/>
      <c r="F429" s="57"/>
      <c r="G429" s="57"/>
      <c r="H429" s="121"/>
    </row>
    <row r="430" spans="2:8" ht="13.5">
      <c r="B430" s="121"/>
      <c r="C430" s="56"/>
      <c r="D430" s="57"/>
      <c r="E430" s="57"/>
      <c r="F430" s="57"/>
      <c r="G430" s="57"/>
      <c r="H430" s="121"/>
    </row>
    <row r="431" spans="2:8" ht="13.5">
      <c r="B431" s="121"/>
      <c r="C431" s="56"/>
      <c r="D431" s="57"/>
      <c r="E431" s="57"/>
      <c r="F431" s="57"/>
      <c r="G431" s="57"/>
      <c r="H431" s="121"/>
    </row>
    <row r="432" spans="2:8" ht="13.5">
      <c r="B432" s="121"/>
      <c r="C432" s="56"/>
      <c r="D432" s="57"/>
      <c r="E432" s="57"/>
      <c r="F432" s="57"/>
      <c r="G432" s="57"/>
      <c r="H432" s="121"/>
    </row>
    <row r="433" spans="2:8" ht="13.5">
      <c r="B433" s="121"/>
      <c r="C433" s="56"/>
      <c r="D433" s="57"/>
      <c r="E433" s="57"/>
      <c r="F433" s="57"/>
      <c r="G433" s="57"/>
      <c r="H433" s="121"/>
    </row>
    <row r="434" spans="2:8" ht="13.5">
      <c r="B434" s="121"/>
      <c r="C434" s="56"/>
      <c r="D434" s="57"/>
      <c r="E434" s="57"/>
      <c r="F434" s="57"/>
      <c r="G434" s="57"/>
      <c r="H434" s="121"/>
    </row>
    <row r="435" spans="2:8" ht="13.5">
      <c r="B435" s="121"/>
      <c r="C435" s="56"/>
      <c r="D435" s="57"/>
      <c r="E435" s="57"/>
      <c r="F435" s="57"/>
      <c r="G435" s="57"/>
      <c r="H435" s="121"/>
    </row>
    <row r="436" spans="2:8" ht="13.5">
      <c r="B436" s="121"/>
      <c r="C436" s="56"/>
      <c r="D436" s="57"/>
      <c r="E436" s="57"/>
      <c r="F436" s="57"/>
      <c r="G436" s="57"/>
      <c r="H436" s="121"/>
    </row>
    <row r="437" spans="2:8" ht="13.5">
      <c r="B437" s="121"/>
      <c r="C437" s="56"/>
      <c r="D437" s="57"/>
      <c r="E437" s="57"/>
      <c r="F437" s="57"/>
      <c r="G437" s="57"/>
      <c r="H437" s="121"/>
    </row>
    <row r="438" spans="2:8" ht="13.5">
      <c r="B438" s="121"/>
      <c r="C438" s="56"/>
      <c r="D438" s="57"/>
      <c r="E438" s="57"/>
      <c r="F438" s="57"/>
      <c r="G438" s="57"/>
      <c r="H438" s="121"/>
    </row>
    <row r="439" spans="2:8" ht="13.5">
      <c r="B439" s="121"/>
      <c r="C439" s="56"/>
      <c r="D439" s="57"/>
      <c r="E439" s="57"/>
      <c r="F439" s="57"/>
      <c r="G439" s="57"/>
      <c r="H439" s="121"/>
    </row>
    <row r="440" spans="2:8" ht="13.5">
      <c r="B440" s="121"/>
      <c r="C440" s="56"/>
      <c r="D440" s="57"/>
      <c r="E440" s="57"/>
      <c r="F440" s="57"/>
      <c r="G440" s="57"/>
      <c r="H440" s="121"/>
    </row>
    <row r="441" spans="2:8" ht="13.5">
      <c r="B441" s="121"/>
      <c r="C441" s="56"/>
      <c r="D441" s="57"/>
      <c r="E441" s="57"/>
      <c r="F441" s="57"/>
      <c r="G441" s="57"/>
      <c r="H441" s="121"/>
    </row>
    <row r="442" spans="2:8" ht="13.5">
      <c r="B442" s="121"/>
      <c r="C442" s="56"/>
      <c r="D442" s="57"/>
      <c r="E442" s="57"/>
      <c r="F442" s="57"/>
      <c r="G442" s="57"/>
      <c r="H442" s="121"/>
    </row>
    <row r="443" spans="2:8" ht="13.5">
      <c r="B443" s="121"/>
      <c r="C443" s="56"/>
      <c r="D443" s="57"/>
      <c r="E443" s="57"/>
      <c r="F443" s="57"/>
      <c r="G443" s="57"/>
      <c r="H443" s="121"/>
    </row>
    <row r="444" spans="2:8" ht="13.5">
      <c r="B444" s="121"/>
      <c r="C444" s="56"/>
      <c r="D444" s="57"/>
      <c r="E444" s="57"/>
      <c r="F444" s="57"/>
      <c r="G444" s="57"/>
      <c r="H444" s="121"/>
    </row>
    <row r="445" spans="2:8" ht="13.5">
      <c r="B445" s="121"/>
      <c r="C445" s="56"/>
      <c r="D445" s="57"/>
      <c r="E445" s="57"/>
      <c r="F445" s="57"/>
      <c r="G445" s="57"/>
      <c r="H445" s="121"/>
    </row>
    <row r="446" spans="2:8" ht="13.5">
      <c r="B446" s="121"/>
      <c r="C446" s="56"/>
      <c r="D446" s="57"/>
      <c r="E446" s="57"/>
      <c r="F446" s="57"/>
      <c r="G446" s="57"/>
      <c r="H446" s="121"/>
    </row>
    <row r="447" spans="2:8" ht="13.5">
      <c r="B447" s="121"/>
      <c r="C447" s="56"/>
      <c r="D447" s="57"/>
      <c r="E447" s="57"/>
      <c r="F447" s="57"/>
      <c r="G447" s="57"/>
      <c r="H447" s="121"/>
    </row>
    <row r="448" spans="2:8" ht="13.5">
      <c r="B448" s="121"/>
      <c r="C448" s="56"/>
      <c r="D448" s="57"/>
      <c r="E448" s="57"/>
      <c r="F448" s="57"/>
      <c r="G448" s="57"/>
      <c r="H448" s="121"/>
    </row>
    <row r="449" spans="2:8" ht="13.5">
      <c r="B449" s="121"/>
      <c r="C449" s="56"/>
      <c r="D449" s="57"/>
      <c r="E449" s="57"/>
      <c r="F449" s="57"/>
      <c r="G449" s="57"/>
      <c r="H449" s="121"/>
    </row>
    <row r="450" spans="2:8" ht="13.5">
      <c r="B450" s="121"/>
      <c r="C450" s="56"/>
      <c r="D450" s="57"/>
      <c r="E450" s="57"/>
      <c r="F450" s="57"/>
      <c r="G450" s="57"/>
      <c r="H450" s="121"/>
    </row>
    <row r="451" spans="2:8" ht="13.5">
      <c r="B451" s="121"/>
      <c r="C451" s="56"/>
      <c r="D451" s="57"/>
      <c r="E451" s="57"/>
      <c r="F451" s="57"/>
      <c r="G451" s="57"/>
      <c r="H451" s="121"/>
    </row>
    <row r="452" spans="2:8" ht="13.5">
      <c r="B452" s="121"/>
      <c r="C452" s="56"/>
      <c r="D452" s="57"/>
      <c r="E452" s="57"/>
      <c r="F452" s="57"/>
      <c r="G452" s="57"/>
      <c r="H452" s="121"/>
    </row>
    <row r="453" spans="2:8" ht="13.5">
      <c r="B453" s="121"/>
      <c r="C453" s="56"/>
      <c r="D453" s="57"/>
      <c r="E453" s="57"/>
      <c r="F453" s="57"/>
      <c r="G453" s="57"/>
      <c r="H453" s="121"/>
    </row>
    <row r="454" spans="2:8" ht="13.5">
      <c r="B454" s="121"/>
      <c r="C454" s="56"/>
      <c r="D454" s="57"/>
      <c r="E454" s="57"/>
      <c r="F454" s="57"/>
      <c r="G454" s="57"/>
      <c r="H454" s="121"/>
    </row>
    <row r="455" spans="2:8" ht="13.5">
      <c r="B455" s="121"/>
      <c r="C455" s="56"/>
      <c r="D455" s="57"/>
      <c r="E455" s="57"/>
      <c r="F455" s="57"/>
      <c r="G455" s="57"/>
      <c r="H455" s="121"/>
    </row>
    <row r="456" spans="2:8" ht="13.5">
      <c r="B456" s="121"/>
      <c r="C456" s="56"/>
      <c r="D456" s="57"/>
      <c r="E456" s="57"/>
      <c r="F456" s="57"/>
      <c r="G456" s="57"/>
      <c r="H456" s="121"/>
    </row>
    <row r="457" spans="2:8" ht="13.5">
      <c r="B457" s="121"/>
      <c r="C457" s="56"/>
      <c r="D457" s="57"/>
      <c r="E457" s="57"/>
      <c r="F457" s="57"/>
      <c r="G457" s="57"/>
      <c r="H457" s="121"/>
    </row>
    <row r="458" spans="2:8" ht="13.5">
      <c r="B458" s="121"/>
      <c r="C458" s="56"/>
      <c r="D458" s="57"/>
      <c r="E458" s="57"/>
      <c r="F458" s="57"/>
      <c r="G458" s="57"/>
      <c r="H458" s="121"/>
    </row>
    <row r="459" spans="2:8" ht="13.5">
      <c r="B459" s="121"/>
      <c r="C459" s="56"/>
      <c r="D459" s="57"/>
      <c r="E459" s="57"/>
      <c r="F459" s="57"/>
      <c r="G459" s="57"/>
      <c r="H459" s="121"/>
    </row>
    <row r="460" spans="2:8" ht="13.5">
      <c r="B460" s="121"/>
      <c r="C460" s="56"/>
      <c r="D460" s="57"/>
      <c r="E460" s="57"/>
      <c r="F460" s="57"/>
      <c r="G460" s="57"/>
      <c r="H460" s="121"/>
    </row>
    <row r="461" spans="2:8" ht="13.5">
      <c r="B461" s="121"/>
      <c r="C461" s="56"/>
      <c r="D461" s="57"/>
      <c r="E461" s="57"/>
      <c r="F461" s="57"/>
      <c r="G461" s="57"/>
      <c r="H461" s="121"/>
    </row>
    <row r="462" spans="2:8" ht="13.5">
      <c r="B462" s="121"/>
      <c r="C462" s="56"/>
      <c r="D462" s="57"/>
      <c r="E462" s="57"/>
      <c r="F462" s="57"/>
      <c r="G462" s="57"/>
      <c r="H462" s="121"/>
    </row>
    <row r="463" spans="2:8" ht="13.5">
      <c r="B463" s="121"/>
      <c r="C463" s="56"/>
      <c r="D463" s="57"/>
      <c r="E463" s="57"/>
      <c r="F463" s="57"/>
      <c r="G463" s="57"/>
      <c r="H463" s="121"/>
    </row>
    <row r="464" spans="2:8" ht="13.5">
      <c r="B464" s="121"/>
      <c r="C464" s="56"/>
      <c r="D464" s="57"/>
      <c r="E464" s="57"/>
      <c r="F464" s="57"/>
      <c r="G464" s="57"/>
      <c r="H464" s="121"/>
    </row>
    <row r="465" spans="2:8" ht="13.5">
      <c r="B465" s="121"/>
      <c r="C465" s="56"/>
      <c r="D465" s="57"/>
      <c r="E465" s="57"/>
      <c r="F465" s="57"/>
      <c r="G465" s="57"/>
      <c r="H465" s="121"/>
    </row>
    <row r="466" spans="2:8" ht="13.5">
      <c r="B466" s="121"/>
      <c r="C466" s="56"/>
      <c r="D466" s="57"/>
      <c r="E466" s="57"/>
      <c r="F466" s="57"/>
      <c r="G466" s="57"/>
      <c r="H466" s="121"/>
    </row>
    <row r="467" spans="2:8" ht="13.5">
      <c r="B467" s="121"/>
      <c r="C467" s="56"/>
      <c r="D467" s="57"/>
      <c r="E467" s="57"/>
      <c r="F467" s="57"/>
      <c r="G467" s="57"/>
      <c r="H467" s="121"/>
    </row>
    <row r="468" spans="2:8" ht="13.5">
      <c r="B468" s="121"/>
      <c r="C468" s="56"/>
      <c r="D468" s="57"/>
      <c r="E468" s="57"/>
      <c r="F468" s="57"/>
      <c r="G468" s="57"/>
      <c r="H468" s="121"/>
    </row>
    <row r="469" spans="2:8" ht="13.5">
      <c r="B469" s="121"/>
      <c r="C469" s="56"/>
      <c r="D469" s="57"/>
      <c r="E469" s="57"/>
      <c r="F469" s="57"/>
      <c r="G469" s="57"/>
      <c r="H469" s="121"/>
    </row>
    <row r="470" spans="2:8" ht="13.5">
      <c r="B470" s="121"/>
      <c r="C470" s="56"/>
      <c r="D470" s="57"/>
      <c r="E470" s="57"/>
      <c r="F470" s="57"/>
      <c r="G470" s="57"/>
      <c r="H470" s="121"/>
    </row>
    <row r="471" spans="2:8" ht="13.5">
      <c r="B471" s="121"/>
      <c r="C471" s="56"/>
      <c r="D471" s="57"/>
      <c r="E471" s="57"/>
      <c r="F471" s="57"/>
      <c r="G471" s="57"/>
      <c r="H471" s="121"/>
    </row>
    <row r="472" spans="2:8" ht="13.5">
      <c r="B472" s="121"/>
      <c r="C472" s="56"/>
      <c r="D472" s="57"/>
      <c r="E472" s="57"/>
      <c r="F472" s="57"/>
      <c r="G472" s="57"/>
      <c r="H472" s="121"/>
    </row>
    <row r="473" spans="2:8" ht="13.5">
      <c r="B473" s="121"/>
      <c r="C473" s="56"/>
      <c r="D473" s="57"/>
      <c r="E473" s="57"/>
      <c r="F473" s="57"/>
      <c r="G473" s="57"/>
      <c r="H473" s="121"/>
    </row>
    <row r="474" spans="2:8" ht="13.5">
      <c r="B474" s="121"/>
      <c r="C474" s="56"/>
      <c r="D474" s="57"/>
      <c r="E474" s="57"/>
      <c r="F474" s="57"/>
      <c r="G474" s="57"/>
      <c r="H474" s="121"/>
    </row>
    <row r="475" spans="2:8" ht="13.5">
      <c r="B475" s="121"/>
      <c r="C475" s="56"/>
      <c r="D475" s="57"/>
      <c r="E475" s="57"/>
      <c r="F475" s="57"/>
      <c r="G475" s="57"/>
      <c r="H475" s="121"/>
    </row>
    <row r="476" spans="2:8" ht="13.5">
      <c r="B476" s="121"/>
      <c r="C476" s="56"/>
      <c r="D476" s="57"/>
      <c r="E476" s="57"/>
      <c r="F476" s="57"/>
      <c r="G476" s="57"/>
      <c r="H476" s="121"/>
    </row>
    <row r="477" spans="2:8" ht="13.5">
      <c r="B477" s="121"/>
      <c r="C477" s="56"/>
      <c r="D477" s="57"/>
      <c r="E477" s="57"/>
      <c r="F477" s="57"/>
      <c r="G477" s="57"/>
      <c r="H477" s="121"/>
    </row>
    <row r="478" spans="2:8" ht="13.5">
      <c r="B478" s="121"/>
      <c r="C478" s="56"/>
      <c r="D478" s="57"/>
      <c r="E478" s="57"/>
      <c r="F478" s="57"/>
      <c r="G478" s="57"/>
      <c r="H478" s="121"/>
    </row>
    <row r="479" spans="2:8" ht="13.5">
      <c r="B479" s="121"/>
      <c r="C479" s="56"/>
      <c r="D479" s="57"/>
      <c r="E479" s="57"/>
      <c r="F479" s="57"/>
      <c r="G479" s="57"/>
      <c r="H479" s="121"/>
    </row>
    <row r="480" spans="2:8" ht="13.5">
      <c r="B480" s="121"/>
      <c r="C480" s="56"/>
      <c r="D480" s="57"/>
      <c r="E480" s="57"/>
      <c r="F480" s="57"/>
      <c r="G480" s="57"/>
      <c r="H480" s="121"/>
    </row>
    <row r="481" spans="2:8" ht="13.5">
      <c r="B481" s="121"/>
      <c r="C481" s="56"/>
      <c r="D481" s="57"/>
      <c r="E481" s="57"/>
      <c r="F481" s="57"/>
      <c r="G481" s="57"/>
      <c r="H481" s="121"/>
    </row>
    <row r="482" spans="2:8" ht="13.5">
      <c r="B482" s="121"/>
      <c r="C482" s="56"/>
      <c r="D482" s="57"/>
      <c r="E482" s="57"/>
      <c r="F482" s="57"/>
      <c r="G482" s="57"/>
      <c r="H482" s="121"/>
    </row>
    <row r="483" spans="2:8" ht="13.5">
      <c r="B483" s="121"/>
      <c r="C483" s="56"/>
      <c r="D483" s="57"/>
      <c r="E483" s="57"/>
      <c r="F483" s="57"/>
      <c r="G483" s="57"/>
      <c r="H483" s="121"/>
    </row>
    <row r="484" spans="2:8" ht="13.5">
      <c r="B484" s="121"/>
      <c r="C484" s="56"/>
      <c r="D484" s="57"/>
      <c r="E484" s="57"/>
      <c r="F484" s="57"/>
      <c r="G484" s="57"/>
      <c r="H484" s="121"/>
    </row>
    <row r="485" spans="2:8" ht="13.5">
      <c r="B485" s="121"/>
      <c r="C485" s="56"/>
      <c r="D485" s="57"/>
      <c r="E485" s="57"/>
      <c r="F485" s="57"/>
      <c r="G485" s="57"/>
      <c r="H485" s="121"/>
    </row>
    <row r="486" spans="2:8" ht="13.5">
      <c r="B486" s="121"/>
      <c r="C486" s="56"/>
      <c r="D486" s="57"/>
      <c r="E486" s="57"/>
      <c r="F486" s="57"/>
      <c r="G486" s="57"/>
      <c r="H486" s="121"/>
    </row>
    <row r="487" spans="2:8" ht="13.5">
      <c r="B487" s="121"/>
      <c r="C487" s="56"/>
      <c r="D487" s="57"/>
      <c r="E487" s="57"/>
      <c r="F487" s="57"/>
      <c r="G487" s="57"/>
      <c r="H487" s="121"/>
    </row>
    <row r="488" spans="2:8" ht="13.5">
      <c r="B488" s="121"/>
      <c r="C488" s="56"/>
      <c r="D488" s="57"/>
      <c r="E488" s="57"/>
      <c r="F488" s="57"/>
      <c r="G488" s="57"/>
      <c r="H488" s="121"/>
    </row>
    <row r="489" spans="2:8" ht="13.5">
      <c r="B489" s="121"/>
      <c r="C489" s="56"/>
      <c r="D489" s="57"/>
      <c r="E489" s="57"/>
      <c r="F489" s="57"/>
      <c r="G489" s="57"/>
      <c r="H489" s="121"/>
    </row>
    <row r="490" spans="2:8" ht="13.5">
      <c r="B490" s="121"/>
      <c r="C490" s="56"/>
      <c r="D490" s="57"/>
      <c r="E490" s="57"/>
      <c r="F490" s="57"/>
      <c r="G490" s="57"/>
      <c r="H490" s="121"/>
    </row>
    <row r="491" spans="2:8" ht="13.5">
      <c r="B491" s="121"/>
      <c r="C491" s="56"/>
      <c r="D491" s="57"/>
      <c r="E491" s="57"/>
      <c r="F491" s="57"/>
      <c r="G491" s="57"/>
      <c r="H491" s="121"/>
    </row>
    <row r="492" spans="2:8" ht="13.5">
      <c r="B492" s="121"/>
      <c r="C492" s="56"/>
      <c r="D492" s="57"/>
      <c r="E492" s="57"/>
      <c r="F492" s="57"/>
      <c r="G492" s="57"/>
      <c r="H492" s="121"/>
    </row>
    <row r="493" spans="2:8" ht="13.5">
      <c r="B493" s="121"/>
      <c r="C493" s="56"/>
      <c r="D493" s="57"/>
      <c r="E493" s="57"/>
      <c r="F493" s="57"/>
      <c r="G493" s="57"/>
      <c r="H493" s="121"/>
    </row>
    <row r="494" spans="2:8" ht="13.5">
      <c r="B494" s="121"/>
      <c r="C494" s="56"/>
      <c r="D494" s="57"/>
      <c r="E494" s="57"/>
      <c r="F494" s="57"/>
      <c r="G494" s="57"/>
      <c r="H494" s="121"/>
    </row>
    <row r="495" spans="2:8" ht="13.5">
      <c r="B495" s="121"/>
      <c r="C495" s="56"/>
      <c r="D495" s="57"/>
      <c r="E495" s="57"/>
      <c r="F495" s="57"/>
      <c r="G495" s="57"/>
      <c r="H495" s="121"/>
    </row>
    <row r="496" spans="2:8" ht="13.5">
      <c r="B496" s="121"/>
      <c r="C496" s="56"/>
      <c r="D496" s="57"/>
      <c r="E496" s="57"/>
      <c r="F496" s="57"/>
      <c r="G496" s="57"/>
      <c r="H496" s="121"/>
    </row>
    <row r="497" spans="2:8" ht="13.5">
      <c r="B497" s="121"/>
      <c r="C497" s="56"/>
      <c r="D497" s="57"/>
      <c r="E497" s="57"/>
      <c r="F497" s="57"/>
      <c r="G497" s="57"/>
      <c r="H497" s="121"/>
    </row>
    <row r="498" spans="2:8" ht="13.5">
      <c r="B498" s="121"/>
      <c r="C498" s="56"/>
      <c r="D498" s="57"/>
      <c r="E498" s="57"/>
      <c r="F498" s="57"/>
      <c r="G498" s="57"/>
      <c r="H498" s="121"/>
    </row>
    <row r="499" spans="2:8" ht="13.5">
      <c r="B499" s="121"/>
      <c r="C499" s="56"/>
      <c r="D499" s="57"/>
      <c r="E499" s="57"/>
      <c r="F499" s="57"/>
      <c r="G499" s="57"/>
      <c r="H499" s="121"/>
    </row>
    <row r="500" spans="2:8" ht="13.5">
      <c r="B500" s="121"/>
      <c r="C500" s="56"/>
      <c r="D500" s="57"/>
      <c r="E500" s="57"/>
      <c r="F500" s="57"/>
      <c r="G500" s="57"/>
      <c r="H500" s="121"/>
    </row>
    <row r="501" spans="2:8" ht="13.5">
      <c r="B501" s="121"/>
      <c r="C501" s="56"/>
      <c r="D501" s="57"/>
      <c r="E501" s="57"/>
      <c r="F501" s="57"/>
      <c r="G501" s="57"/>
      <c r="H501" s="121"/>
    </row>
    <row r="502" spans="2:8" ht="13.5">
      <c r="B502" s="121"/>
      <c r="C502" s="56"/>
      <c r="D502" s="57"/>
      <c r="E502" s="57"/>
      <c r="F502" s="57"/>
      <c r="G502" s="57"/>
      <c r="H502" s="121"/>
    </row>
    <row r="503" spans="2:8" ht="13.5">
      <c r="B503" s="121"/>
      <c r="C503" s="56"/>
      <c r="D503" s="57"/>
      <c r="E503" s="57"/>
      <c r="F503" s="57"/>
      <c r="G503" s="57"/>
      <c r="H503" s="121"/>
    </row>
    <row r="504" spans="2:8" ht="13.5">
      <c r="B504" s="121"/>
      <c r="C504" s="56"/>
      <c r="D504" s="57"/>
      <c r="E504" s="57"/>
      <c r="F504" s="57"/>
      <c r="G504" s="57"/>
      <c r="H504" s="121"/>
    </row>
    <row r="505" spans="2:8" ht="13.5">
      <c r="B505" s="121"/>
      <c r="C505" s="56"/>
      <c r="D505" s="57"/>
      <c r="E505" s="57"/>
      <c r="F505" s="57"/>
      <c r="G505" s="57"/>
      <c r="H505" s="121"/>
    </row>
    <row r="506" spans="2:8" ht="13.5">
      <c r="B506" s="121"/>
      <c r="C506" s="56"/>
      <c r="D506" s="57"/>
      <c r="E506" s="57"/>
      <c r="F506" s="57"/>
      <c r="G506" s="57"/>
      <c r="H506" s="121"/>
    </row>
    <row r="507" spans="2:8" ht="13.5">
      <c r="B507" s="121"/>
      <c r="C507" s="56"/>
      <c r="D507" s="57"/>
      <c r="E507" s="57"/>
      <c r="F507" s="57"/>
      <c r="G507" s="57"/>
      <c r="H507" s="121"/>
    </row>
    <row r="508" spans="2:8" ht="13.5">
      <c r="B508" s="121"/>
      <c r="C508" s="56"/>
      <c r="D508" s="57"/>
      <c r="E508" s="57"/>
      <c r="F508" s="57"/>
      <c r="G508" s="57"/>
      <c r="H508" s="121"/>
    </row>
    <row r="509" spans="2:8" ht="13.5">
      <c r="B509" s="121"/>
      <c r="C509" s="56"/>
      <c r="D509" s="57"/>
      <c r="E509" s="57"/>
      <c r="F509" s="57"/>
      <c r="G509" s="57"/>
      <c r="H509" s="121"/>
    </row>
    <row r="510" spans="2:8" ht="13.5">
      <c r="B510" s="121"/>
      <c r="C510" s="56"/>
      <c r="D510" s="57"/>
      <c r="E510" s="57"/>
      <c r="F510" s="57"/>
      <c r="G510" s="57"/>
      <c r="H510" s="121"/>
    </row>
    <row r="511" spans="2:8" ht="13.5">
      <c r="B511" s="121"/>
      <c r="C511" s="56"/>
      <c r="D511" s="57"/>
      <c r="E511" s="57"/>
      <c r="F511" s="57"/>
      <c r="G511" s="57"/>
      <c r="H511" s="121"/>
    </row>
    <row r="512" spans="2:8" ht="13.5">
      <c r="B512" s="121"/>
      <c r="C512" s="56"/>
      <c r="D512" s="57"/>
      <c r="E512" s="57"/>
      <c r="F512" s="57"/>
      <c r="G512" s="57"/>
      <c r="H512" s="121"/>
    </row>
    <row r="513" spans="2:8" ht="13.5">
      <c r="B513" s="121"/>
      <c r="C513" s="56"/>
      <c r="D513" s="57"/>
      <c r="E513" s="57"/>
      <c r="F513" s="57"/>
      <c r="G513" s="57"/>
      <c r="H513" s="121"/>
    </row>
    <row r="514" spans="2:8" ht="13.5">
      <c r="B514" s="121"/>
      <c r="C514" s="56"/>
      <c r="D514" s="57"/>
      <c r="E514" s="57"/>
      <c r="F514" s="57"/>
      <c r="G514" s="57"/>
      <c r="H514" s="121"/>
    </row>
    <row r="515" spans="2:8" ht="13.5">
      <c r="B515" s="121"/>
      <c r="C515" s="56"/>
      <c r="D515" s="57"/>
      <c r="E515" s="57"/>
      <c r="F515" s="57"/>
      <c r="G515" s="57"/>
      <c r="H515" s="121"/>
    </row>
    <row r="516" spans="2:8" ht="13.5">
      <c r="B516" s="121"/>
      <c r="C516" s="56"/>
      <c r="D516" s="57"/>
      <c r="E516" s="57"/>
      <c r="F516" s="57"/>
      <c r="G516" s="57"/>
      <c r="H516" s="121"/>
    </row>
    <row r="517" spans="2:8" ht="13.5">
      <c r="B517" s="121"/>
      <c r="C517" s="56"/>
      <c r="D517" s="57"/>
      <c r="E517" s="57"/>
      <c r="F517" s="57"/>
      <c r="G517" s="57"/>
      <c r="H517" s="121"/>
    </row>
    <row r="518" spans="2:8" ht="13.5">
      <c r="B518" s="121"/>
      <c r="C518" s="56"/>
      <c r="D518" s="57"/>
      <c r="E518" s="57"/>
      <c r="F518" s="57"/>
      <c r="G518" s="57"/>
      <c r="H518" s="121"/>
    </row>
    <row r="519" spans="2:8" ht="13.5">
      <c r="B519" s="121"/>
      <c r="C519" s="56"/>
      <c r="D519" s="57"/>
      <c r="E519" s="57"/>
      <c r="F519" s="57"/>
      <c r="G519" s="57"/>
      <c r="H519" s="121"/>
    </row>
    <row r="520" spans="2:8" ht="13.5">
      <c r="B520" s="121"/>
      <c r="C520" s="56"/>
      <c r="D520" s="57"/>
      <c r="E520" s="57"/>
      <c r="F520" s="57"/>
      <c r="G520" s="57"/>
      <c r="H520" s="121"/>
    </row>
    <row r="521" spans="2:8" ht="13.5">
      <c r="B521" s="121"/>
      <c r="C521" s="56"/>
      <c r="D521" s="57"/>
      <c r="E521" s="57"/>
      <c r="F521" s="57"/>
      <c r="G521" s="57"/>
      <c r="H521" s="121"/>
    </row>
    <row r="522" spans="2:8" ht="13.5">
      <c r="B522" s="121"/>
      <c r="C522" s="56"/>
      <c r="D522" s="57"/>
      <c r="E522" s="57"/>
      <c r="F522" s="57"/>
      <c r="G522" s="57"/>
      <c r="H522" s="121"/>
    </row>
    <row r="523" spans="2:8" ht="13.5">
      <c r="B523" s="121"/>
      <c r="C523" s="56"/>
      <c r="D523" s="57"/>
      <c r="E523" s="57"/>
      <c r="F523" s="57"/>
      <c r="G523" s="57"/>
      <c r="H523" s="121"/>
    </row>
    <row r="524" spans="2:8" ht="13.5">
      <c r="B524" s="121"/>
      <c r="C524" s="56"/>
      <c r="D524" s="57"/>
      <c r="E524" s="57"/>
      <c r="F524" s="57"/>
      <c r="G524" s="57"/>
      <c r="H524" s="121"/>
    </row>
    <row r="525" spans="2:8" ht="13.5">
      <c r="B525" s="121"/>
      <c r="C525" s="56"/>
      <c r="D525" s="57"/>
      <c r="E525" s="57"/>
      <c r="F525" s="57"/>
      <c r="G525" s="57"/>
      <c r="H525" s="121"/>
    </row>
    <row r="526" spans="2:8" ht="13.5">
      <c r="B526" s="121"/>
      <c r="C526" s="56"/>
      <c r="D526" s="57"/>
      <c r="E526" s="57"/>
      <c r="F526" s="57"/>
      <c r="G526" s="57"/>
      <c r="H526" s="121"/>
    </row>
    <row r="527" spans="2:8" ht="13.5">
      <c r="B527" s="121"/>
      <c r="C527" s="56"/>
      <c r="D527" s="57"/>
      <c r="E527" s="57"/>
      <c r="F527" s="57"/>
      <c r="G527" s="57"/>
      <c r="H527" s="121"/>
    </row>
    <row r="528" spans="2:8" ht="13.5">
      <c r="B528" s="121"/>
      <c r="C528" s="56"/>
      <c r="D528" s="57"/>
      <c r="E528" s="57"/>
      <c r="F528" s="57"/>
      <c r="G528" s="57"/>
      <c r="H528" s="121"/>
    </row>
    <row r="529" spans="2:8" ht="13.5">
      <c r="B529" s="121"/>
      <c r="C529" s="56"/>
      <c r="D529" s="57"/>
      <c r="E529" s="57"/>
      <c r="F529" s="57"/>
      <c r="G529" s="57"/>
      <c r="H529" s="121"/>
    </row>
    <row r="530" spans="2:8" ht="13.5">
      <c r="B530" s="121"/>
      <c r="C530" s="56"/>
      <c r="D530" s="57"/>
      <c r="E530" s="57"/>
      <c r="F530" s="57"/>
      <c r="G530" s="57"/>
      <c r="H530" s="121"/>
    </row>
    <row r="531" spans="2:8" ht="13.5">
      <c r="B531" s="121"/>
      <c r="C531" s="56"/>
      <c r="D531" s="57"/>
      <c r="E531" s="57"/>
      <c r="F531" s="57"/>
      <c r="G531" s="57"/>
      <c r="H531" s="121"/>
    </row>
    <row r="532" spans="2:8" ht="13.5">
      <c r="B532" s="121"/>
      <c r="C532" s="56"/>
      <c r="D532" s="57"/>
      <c r="E532" s="57"/>
      <c r="F532" s="57"/>
      <c r="G532" s="57"/>
      <c r="H532" s="121"/>
    </row>
    <row r="533" spans="2:8" ht="13.5">
      <c r="B533" s="121"/>
      <c r="C533" s="56"/>
      <c r="D533" s="57"/>
      <c r="E533" s="57"/>
      <c r="F533" s="57"/>
      <c r="G533" s="57"/>
      <c r="H533" s="121"/>
    </row>
    <row r="534" spans="2:8" ht="13.5">
      <c r="B534" s="121"/>
      <c r="C534" s="56"/>
      <c r="D534" s="57"/>
      <c r="E534" s="57"/>
      <c r="F534" s="57"/>
      <c r="G534" s="57"/>
      <c r="H534" s="121"/>
    </row>
    <row r="535" spans="2:8" ht="13.5">
      <c r="B535" s="121"/>
      <c r="C535" s="56"/>
      <c r="D535" s="57"/>
      <c r="E535" s="57"/>
      <c r="F535" s="57"/>
      <c r="G535" s="57"/>
      <c r="H535" s="121"/>
    </row>
    <row r="536" spans="2:8" ht="13.5">
      <c r="B536" s="121"/>
      <c r="C536" s="56"/>
      <c r="D536" s="57"/>
      <c r="E536" s="57"/>
      <c r="F536" s="57"/>
      <c r="G536" s="57"/>
      <c r="H536" s="121"/>
    </row>
    <row r="537" spans="2:8" ht="13.5">
      <c r="B537" s="121"/>
      <c r="C537" s="56"/>
      <c r="D537" s="57"/>
      <c r="E537" s="57"/>
      <c r="F537" s="57"/>
      <c r="G537" s="57"/>
      <c r="H537" s="121"/>
    </row>
    <row r="538" spans="2:8" ht="13.5">
      <c r="B538" s="121"/>
      <c r="C538" s="56"/>
      <c r="D538" s="57"/>
      <c r="E538" s="57"/>
      <c r="F538" s="57"/>
      <c r="G538" s="57"/>
      <c r="H538" s="121"/>
    </row>
    <row r="539" spans="2:8" ht="13.5">
      <c r="B539" s="121"/>
      <c r="C539" s="56"/>
      <c r="D539" s="57"/>
      <c r="E539" s="57"/>
      <c r="F539" s="57"/>
      <c r="G539" s="57"/>
      <c r="H539" s="121"/>
    </row>
    <row r="540" spans="2:8" ht="13.5">
      <c r="B540" s="121"/>
      <c r="C540" s="56"/>
      <c r="D540" s="57"/>
      <c r="E540" s="57"/>
      <c r="F540" s="57"/>
      <c r="G540" s="57"/>
      <c r="H540" s="121"/>
    </row>
    <row r="541" spans="2:8" ht="13.5">
      <c r="B541" s="121"/>
      <c r="C541" s="56"/>
      <c r="D541" s="57"/>
      <c r="E541" s="57"/>
      <c r="F541" s="57"/>
      <c r="G541" s="57"/>
      <c r="H541" s="121"/>
    </row>
    <row r="542" spans="2:8" ht="13.5">
      <c r="B542" s="121"/>
      <c r="C542" s="56"/>
      <c r="D542" s="57"/>
      <c r="E542" s="57"/>
      <c r="F542" s="57"/>
      <c r="G542" s="57"/>
      <c r="H542" s="121"/>
    </row>
    <row r="543" spans="2:8" ht="13.5">
      <c r="B543" s="121"/>
      <c r="C543" s="56"/>
      <c r="D543" s="57"/>
      <c r="E543" s="57"/>
      <c r="F543" s="57"/>
      <c r="G543" s="57"/>
      <c r="H543" s="121"/>
    </row>
    <row r="544" spans="2:8" ht="13.5">
      <c r="B544" s="121"/>
      <c r="C544" s="56"/>
      <c r="D544" s="57"/>
      <c r="E544" s="57"/>
      <c r="F544" s="57"/>
      <c r="G544" s="57"/>
      <c r="H544" s="121"/>
    </row>
    <row r="545" spans="2:8" ht="13.5">
      <c r="B545" s="121"/>
      <c r="C545" s="56"/>
      <c r="D545" s="57"/>
      <c r="E545" s="57"/>
      <c r="F545" s="57"/>
      <c r="G545" s="57"/>
      <c r="H545" s="121"/>
    </row>
    <row r="546" spans="2:8" ht="13.5">
      <c r="B546" s="121"/>
      <c r="C546" s="56"/>
      <c r="D546" s="57"/>
      <c r="E546" s="57"/>
      <c r="F546" s="57"/>
      <c r="G546" s="57"/>
      <c r="H546" s="121"/>
    </row>
    <row r="547" spans="2:8" ht="13.5">
      <c r="B547" s="121"/>
      <c r="C547" s="56"/>
      <c r="D547" s="57"/>
      <c r="E547" s="57"/>
      <c r="F547" s="57"/>
      <c r="G547" s="57"/>
      <c r="H547" s="121"/>
    </row>
    <row r="548" spans="2:8" ht="13.5">
      <c r="B548" s="121"/>
      <c r="C548" s="56"/>
      <c r="D548" s="57"/>
      <c r="E548" s="57"/>
      <c r="F548" s="57"/>
      <c r="G548" s="57"/>
      <c r="H548" s="121"/>
    </row>
    <row r="549" spans="2:8" ht="13.5">
      <c r="B549" s="121"/>
      <c r="C549" s="56"/>
      <c r="D549" s="57"/>
      <c r="E549" s="57"/>
      <c r="F549" s="57"/>
      <c r="G549" s="57"/>
      <c r="H549" s="121"/>
    </row>
    <row r="550" spans="2:8" ht="13.5">
      <c r="B550" s="121"/>
      <c r="C550" s="56"/>
      <c r="D550" s="57"/>
      <c r="E550" s="57"/>
      <c r="F550" s="57"/>
      <c r="G550" s="57"/>
      <c r="H550" s="121"/>
    </row>
    <row r="551" spans="2:8" ht="13.5">
      <c r="B551" s="121"/>
      <c r="C551" s="56"/>
      <c r="D551" s="57"/>
      <c r="E551" s="57"/>
      <c r="F551" s="57"/>
      <c r="G551" s="57"/>
      <c r="H551" s="121"/>
    </row>
    <row r="552" spans="2:8" ht="13.5">
      <c r="B552" s="121"/>
      <c r="C552" s="56"/>
      <c r="D552" s="57"/>
      <c r="E552" s="57"/>
      <c r="F552" s="57"/>
      <c r="G552" s="57"/>
      <c r="H552" s="121"/>
    </row>
    <row r="553" spans="2:8" ht="13.5">
      <c r="B553" s="121"/>
      <c r="C553" s="56"/>
      <c r="D553" s="57"/>
      <c r="E553" s="57"/>
      <c r="F553" s="57"/>
      <c r="G553" s="57"/>
      <c r="H553" s="121"/>
    </row>
    <row r="554" spans="2:8" ht="13.5">
      <c r="B554" s="121"/>
      <c r="C554" s="56"/>
      <c r="D554" s="57"/>
      <c r="E554" s="57"/>
      <c r="F554" s="57"/>
      <c r="G554" s="57"/>
      <c r="H554" s="121"/>
    </row>
    <row r="555" spans="2:8" ht="13.5">
      <c r="B555" s="121"/>
      <c r="C555" s="56"/>
      <c r="D555" s="57"/>
      <c r="E555" s="57"/>
      <c r="F555" s="57"/>
      <c r="G555" s="57"/>
      <c r="H555" s="121"/>
    </row>
    <row r="556" spans="2:8" ht="13.5">
      <c r="B556" s="121"/>
      <c r="C556" s="56"/>
      <c r="D556" s="57"/>
      <c r="E556" s="57"/>
      <c r="F556" s="57"/>
      <c r="G556" s="57"/>
      <c r="H556" s="121"/>
    </row>
    <row r="557" spans="2:8" ht="13.5">
      <c r="B557" s="121"/>
      <c r="C557" s="56"/>
      <c r="D557" s="57"/>
      <c r="E557" s="57"/>
      <c r="F557" s="57"/>
      <c r="G557" s="57"/>
      <c r="H557" s="121"/>
    </row>
    <row r="558" spans="2:8" ht="13.5">
      <c r="B558" s="121"/>
      <c r="C558" s="56"/>
      <c r="D558" s="57"/>
      <c r="E558" s="57"/>
      <c r="F558" s="57"/>
      <c r="G558" s="57"/>
      <c r="H558" s="121"/>
    </row>
    <row r="559" spans="2:8" ht="13.5">
      <c r="B559" s="121"/>
      <c r="C559" s="56"/>
      <c r="D559" s="57"/>
      <c r="E559" s="57"/>
      <c r="F559" s="57"/>
      <c r="G559" s="57"/>
      <c r="H559" s="121"/>
    </row>
    <row r="560" spans="2:8" ht="13.5">
      <c r="B560" s="121"/>
      <c r="C560" s="56"/>
      <c r="D560" s="57"/>
      <c r="E560" s="57"/>
      <c r="F560" s="57"/>
      <c r="G560" s="57"/>
      <c r="H560" s="121"/>
    </row>
    <row r="561" spans="2:8" ht="13.5">
      <c r="B561" s="121"/>
      <c r="C561" s="56"/>
      <c r="D561" s="57"/>
      <c r="E561" s="57"/>
      <c r="F561" s="57"/>
      <c r="G561" s="57"/>
      <c r="H561" s="121"/>
    </row>
    <row r="562" spans="2:8" ht="13.5">
      <c r="B562" s="121"/>
      <c r="C562" s="56"/>
      <c r="D562" s="57"/>
      <c r="E562" s="57"/>
      <c r="F562" s="57"/>
      <c r="G562" s="57"/>
      <c r="H562" s="121"/>
    </row>
    <row r="563" spans="2:8" ht="13.5">
      <c r="B563" s="121"/>
      <c r="C563" s="56"/>
      <c r="D563" s="57"/>
      <c r="E563" s="57"/>
      <c r="F563" s="57"/>
      <c r="G563" s="57"/>
      <c r="H563" s="121"/>
    </row>
    <row r="564" spans="2:8" ht="13.5">
      <c r="B564" s="121"/>
      <c r="C564" s="56"/>
      <c r="D564" s="57"/>
      <c r="E564" s="57"/>
      <c r="F564" s="57"/>
      <c r="G564" s="57"/>
      <c r="H564" s="121"/>
    </row>
    <row r="565" spans="2:8" ht="13.5">
      <c r="B565" s="121"/>
      <c r="C565" s="56"/>
      <c r="D565" s="57"/>
      <c r="E565" s="57"/>
      <c r="F565" s="57"/>
      <c r="G565" s="57"/>
      <c r="H565" s="121"/>
    </row>
    <row r="566" spans="2:8" ht="13.5">
      <c r="B566" s="121"/>
      <c r="C566" s="56"/>
      <c r="D566" s="57"/>
      <c r="E566" s="57"/>
      <c r="F566" s="57"/>
      <c r="G566" s="57"/>
      <c r="H566" s="121"/>
    </row>
    <row r="567" spans="2:8" ht="13.5">
      <c r="B567" s="121"/>
      <c r="C567" s="56"/>
      <c r="D567" s="57"/>
      <c r="E567" s="57"/>
      <c r="F567" s="57"/>
      <c r="G567" s="57"/>
      <c r="H567" s="121"/>
    </row>
    <row r="568" spans="2:8" ht="13.5">
      <c r="B568" s="121"/>
      <c r="C568" s="56"/>
      <c r="D568" s="57"/>
      <c r="E568" s="57"/>
      <c r="F568" s="57"/>
      <c r="G568" s="57"/>
      <c r="H568" s="121"/>
    </row>
    <row r="569" spans="2:8" ht="13.5">
      <c r="B569" s="121"/>
      <c r="C569" s="56"/>
      <c r="D569" s="57"/>
      <c r="E569" s="57"/>
      <c r="F569" s="57"/>
      <c r="G569" s="57"/>
      <c r="H569" s="121"/>
    </row>
    <row r="570" spans="2:8" ht="13.5">
      <c r="B570" s="121"/>
      <c r="C570" s="56"/>
      <c r="D570" s="57"/>
      <c r="E570" s="57"/>
      <c r="F570" s="57"/>
      <c r="G570" s="57"/>
      <c r="H570" s="121"/>
    </row>
    <row r="571" spans="2:8" ht="13.5">
      <c r="B571" s="121"/>
      <c r="C571" s="56"/>
      <c r="D571" s="57"/>
      <c r="E571" s="57"/>
      <c r="F571" s="57"/>
      <c r="G571" s="57"/>
      <c r="H571" s="121"/>
    </row>
    <row r="572" spans="2:8" ht="13.5">
      <c r="B572" s="121"/>
      <c r="C572" s="56"/>
      <c r="D572" s="57"/>
      <c r="E572" s="57"/>
      <c r="F572" s="57"/>
      <c r="G572" s="57"/>
      <c r="H572" s="121"/>
    </row>
    <row r="573" spans="2:8" ht="13.5">
      <c r="B573" s="121"/>
      <c r="C573" s="56"/>
      <c r="D573" s="57"/>
      <c r="E573" s="57"/>
      <c r="F573" s="57"/>
      <c r="G573" s="57"/>
      <c r="H573" s="121"/>
    </row>
    <row r="574" spans="2:8" ht="13.5">
      <c r="B574" s="121"/>
      <c r="C574" s="56"/>
      <c r="D574" s="57"/>
      <c r="E574" s="57"/>
      <c r="F574" s="57"/>
      <c r="G574" s="57"/>
      <c r="H574" s="121"/>
    </row>
    <row r="575" spans="2:8" ht="13.5">
      <c r="B575" s="121"/>
      <c r="C575" s="56"/>
      <c r="D575" s="57"/>
      <c r="E575" s="57"/>
      <c r="F575" s="57"/>
      <c r="G575" s="57"/>
      <c r="H575" s="121"/>
    </row>
    <row r="576" spans="2:8" ht="13.5">
      <c r="B576" s="121"/>
      <c r="C576" s="56"/>
      <c r="D576" s="57"/>
      <c r="E576" s="57"/>
      <c r="F576" s="57"/>
      <c r="G576" s="57"/>
      <c r="H576" s="121"/>
    </row>
    <row r="577" spans="2:8" ht="13.5">
      <c r="B577" s="121"/>
      <c r="C577" s="56"/>
      <c r="D577" s="57"/>
      <c r="E577" s="57"/>
      <c r="F577" s="57"/>
      <c r="G577" s="57"/>
      <c r="H577" s="121"/>
    </row>
    <row r="578" spans="2:8" ht="13.5">
      <c r="B578" s="121"/>
      <c r="C578" s="56"/>
      <c r="D578" s="57"/>
      <c r="E578" s="57"/>
      <c r="F578" s="57"/>
      <c r="G578" s="57"/>
      <c r="H578" s="121"/>
    </row>
    <row r="579" spans="2:8" ht="13.5">
      <c r="B579" s="121"/>
      <c r="C579" s="56"/>
      <c r="D579" s="57"/>
      <c r="E579" s="57"/>
      <c r="F579" s="57"/>
      <c r="G579" s="57"/>
      <c r="H579" s="121"/>
    </row>
    <row r="580" spans="2:8" ht="13.5">
      <c r="B580" s="121"/>
      <c r="C580" s="56"/>
      <c r="D580" s="57"/>
      <c r="E580" s="57"/>
      <c r="F580" s="57"/>
      <c r="G580" s="57"/>
      <c r="H580" s="121"/>
    </row>
    <row r="581" spans="2:8" ht="13.5">
      <c r="B581" s="121"/>
      <c r="C581" s="56"/>
      <c r="D581" s="57"/>
      <c r="E581" s="57"/>
      <c r="F581" s="57"/>
      <c r="G581" s="57"/>
      <c r="H581" s="121"/>
    </row>
    <row r="582" spans="2:8" ht="13.5">
      <c r="B582" s="121"/>
      <c r="C582" s="56"/>
      <c r="D582" s="57"/>
      <c r="E582" s="57"/>
      <c r="F582" s="57"/>
      <c r="G582" s="57"/>
      <c r="H582" s="121"/>
    </row>
    <row r="583" spans="2:8" ht="13.5">
      <c r="B583" s="121"/>
      <c r="C583" s="56"/>
      <c r="D583" s="57"/>
      <c r="E583" s="57"/>
      <c r="F583" s="57"/>
      <c r="G583" s="57"/>
      <c r="H583" s="121"/>
    </row>
    <row r="584" spans="2:8" ht="13.5">
      <c r="B584" s="121"/>
      <c r="C584" s="56"/>
      <c r="D584" s="57"/>
      <c r="E584" s="57"/>
      <c r="F584" s="57"/>
      <c r="G584" s="57"/>
      <c r="H584" s="121"/>
    </row>
    <row r="585" spans="2:8" ht="13.5">
      <c r="B585" s="121"/>
      <c r="C585" s="56"/>
      <c r="D585" s="57"/>
      <c r="E585" s="57"/>
      <c r="F585" s="57"/>
      <c r="G585" s="57"/>
      <c r="H585" s="121"/>
    </row>
    <row r="586" spans="2:8" ht="13.5">
      <c r="B586" s="121"/>
      <c r="C586" s="56"/>
      <c r="D586" s="57"/>
      <c r="E586" s="57"/>
      <c r="F586" s="57"/>
      <c r="G586" s="57"/>
      <c r="H586" s="121"/>
    </row>
    <row r="587" spans="2:8" ht="13.5">
      <c r="B587" s="121"/>
      <c r="C587" s="56"/>
      <c r="D587" s="57"/>
      <c r="E587" s="57"/>
      <c r="F587" s="57"/>
      <c r="G587" s="57"/>
      <c r="H587" s="121"/>
    </row>
    <row r="588" spans="2:8" ht="13.5">
      <c r="B588" s="121"/>
      <c r="C588" s="56"/>
      <c r="D588" s="57"/>
      <c r="E588" s="57"/>
      <c r="F588" s="57"/>
      <c r="G588" s="57"/>
      <c r="H588" s="121"/>
    </row>
    <row r="589" spans="2:8" ht="13.5">
      <c r="B589" s="121"/>
      <c r="C589" s="56"/>
      <c r="D589" s="57"/>
      <c r="E589" s="57"/>
      <c r="F589" s="57"/>
      <c r="G589" s="57"/>
      <c r="H589" s="121"/>
    </row>
    <row r="590" spans="2:8" ht="13.5">
      <c r="B590" s="121"/>
      <c r="C590" s="56"/>
      <c r="D590" s="57"/>
      <c r="E590" s="57"/>
      <c r="F590" s="57"/>
      <c r="G590" s="57"/>
      <c r="H590" s="121"/>
    </row>
    <row r="591" spans="2:8" ht="13.5">
      <c r="B591" s="121"/>
      <c r="C591" s="56"/>
      <c r="D591" s="57"/>
      <c r="E591" s="57"/>
      <c r="F591" s="57"/>
      <c r="G591" s="57"/>
      <c r="H591" s="121"/>
    </row>
    <row r="592" spans="2:8" ht="13.5">
      <c r="B592" s="121"/>
      <c r="C592" s="56"/>
      <c r="D592" s="57"/>
      <c r="E592" s="57"/>
      <c r="F592" s="57"/>
      <c r="G592" s="57"/>
      <c r="H592" s="121"/>
    </row>
    <row r="593" spans="2:8" ht="13.5">
      <c r="B593" s="121"/>
      <c r="C593" s="56"/>
      <c r="D593" s="57"/>
      <c r="E593" s="57"/>
      <c r="F593" s="57"/>
      <c r="G593" s="57"/>
      <c r="H593" s="121"/>
    </row>
    <row r="594" spans="2:8" ht="13.5">
      <c r="B594" s="121"/>
      <c r="C594" s="56"/>
      <c r="D594" s="57"/>
      <c r="E594" s="57"/>
      <c r="F594" s="57"/>
      <c r="G594" s="57"/>
      <c r="H594" s="121"/>
    </row>
    <row r="595" spans="2:8" ht="13.5">
      <c r="B595" s="121"/>
      <c r="C595" s="56"/>
      <c r="D595" s="57"/>
      <c r="E595" s="57"/>
      <c r="F595" s="57"/>
      <c r="G595" s="57"/>
      <c r="H595" s="121"/>
    </row>
    <row r="596" spans="2:8" ht="13.5">
      <c r="B596" s="121"/>
      <c r="C596" s="56"/>
      <c r="D596" s="57"/>
      <c r="E596" s="57"/>
      <c r="F596" s="57"/>
      <c r="G596" s="57"/>
      <c r="H596" s="121"/>
    </row>
    <row r="597" spans="2:8" ht="13.5">
      <c r="B597" s="121"/>
      <c r="C597" s="56"/>
      <c r="D597" s="57"/>
      <c r="E597" s="57"/>
      <c r="F597" s="57"/>
      <c r="G597" s="57"/>
      <c r="H597" s="121"/>
    </row>
    <row r="598" spans="2:8" ht="13.5">
      <c r="B598" s="121"/>
      <c r="C598" s="56"/>
      <c r="D598" s="57"/>
      <c r="E598" s="57"/>
      <c r="F598" s="57"/>
      <c r="G598" s="57"/>
      <c r="H598" s="121"/>
    </row>
    <row r="599" spans="2:8" ht="13.5">
      <c r="B599" s="121"/>
      <c r="C599" s="56"/>
      <c r="D599" s="57"/>
      <c r="E599" s="57"/>
      <c r="F599" s="57"/>
      <c r="G599" s="57"/>
      <c r="H599" s="121"/>
    </row>
    <row r="600" spans="2:8" ht="13.5">
      <c r="B600" s="121"/>
      <c r="C600" s="56"/>
      <c r="D600" s="57"/>
      <c r="E600" s="57"/>
      <c r="F600" s="57"/>
      <c r="G600" s="57"/>
      <c r="H600" s="121"/>
    </row>
    <row r="601" spans="2:8" ht="13.5">
      <c r="B601" s="121"/>
      <c r="C601" s="56"/>
      <c r="D601" s="57"/>
      <c r="E601" s="57"/>
      <c r="F601" s="57"/>
      <c r="G601" s="57"/>
      <c r="H601" s="121"/>
    </row>
    <row r="602" spans="2:8" ht="13.5">
      <c r="B602" s="121"/>
      <c r="C602" s="56"/>
      <c r="D602" s="57"/>
      <c r="E602" s="57"/>
      <c r="F602" s="57"/>
      <c r="G602" s="57"/>
      <c r="H602" s="121"/>
    </row>
    <row r="603" spans="2:8" ht="13.5">
      <c r="B603" s="121"/>
      <c r="C603" s="56"/>
      <c r="D603" s="57"/>
      <c r="E603" s="57"/>
      <c r="F603" s="57"/>
      <c r="G603" s="57"/>
      <c r="H603" s="121"/>
    </row>
    <row r="604" spans="2:8" ht="13.5">
      <c r="B604" s="121"/>
      <c r="C604" s="56"/>
      <c r="D604" s="57"/>
      <c r="E604" s="57"/>
      <c r="F604" s="57"/>
      <c r="G604" s="57"/>
      <c r="H604" s="121"/>
    </row>
    <row r="605" spans="2:8" ht="13.5">
      <c r="B605" s="121"/>
      <c r="C605" s="56"/>
      <c r="D605" s="57"/>
      <c r="E605" s="57"/>
      <c r="F605" s="57"/>
      <c r="G605" s="57"/>
      <c r="H605" s="121"/>
    </row>
    <row r="606" spans="2:8" ht="13.5">
      <c r="B606" s="121"/>
      <c r="C606" s="56"/>
      <c r="D606" s="57"/>
      <c r="E606" s="57"/>
      <c r="F606" s="57"/>
      <c r="G606" s="57"/>
      <c r="H606" s="121"/>
    </row>
    <row r="607" spans="2:8" ht="13.5">
      <c r="B607" s="121"/>
      <c r="C607" s="56"/>
      <c r="D607" s="57"/>
      <c r="E607" s="57"/>
      <c r="F607" s="57"/>
      <c r="G607" s="57"/>
      <c r="H607" s="121"/>
    </row>
    <row r="608" spans="2:8" ht="13.5">
      <c r="B608" s="121"/>
      <c r="C608" s="56"/>
      <c r="D608" s="57"/>
      <c r="E608" s="57"/>
      <c r="F608" s="57"/>
      <c r="G608" s="57"/>
      <c r="H608" s="121"/>
    </row>
    <row r="609" spans="2:8" ht="13.5">
      <c r="B609" s="121"/>
      <c r="C609" s="56"/>
      <c r="D609" s="57"/>
      <c r="E609" s="57"/>
      <c r="F609" s="57"/>
      <c r="G609" s="57"/>
      <c r="H609" s="121"/>
    </row>
    <row r="610" spans="2:8" ht="13.5">
      <c r="B610" s="121"/>
      <c r="C610" s="56"/>
      <c r="D610" s="57"/>
      <c r="E610" s="57"/>
      <c r="F610" s="57"/>
      <c r="G610" s="57"/>
      <c r="H610" s="121"/>
    </row>
    <row r="611" spans="2:8" ht="13.5">
      <c r="B611" s="121"/>
      <c r="C611" s="56"/>
      <c r="D611" s="57"/>
      <c r="E611" s="57"/>
      <c r="F611" s="57"/>
      <c r="G611" s="57"/>
      <c r="H611" s="121"/>
    </row>
    <row r="612" spans="2:8" ht="13.5">
      <c r="B612" s="121"/>
      <c r="C612" s="56"/>
      <c r="D612" s="57"/>
      <c r="E612" s="57"/>
      <c r="F612" s="57"/>
      <c r="G612" s="57"/>
      <c r="H612" s="121"/>
    </row>
    <row r="613" spans="2:8" ht="13.5">
      <c r="B613" s="121"/>
      <c r="C613" s="56"/>
      <c r="D613" s="57"/>
      <c r="E613" s="57"/>
      <c r="F613" s="57"/>
      <c r="G613" s="57"/>
      <c r="H613" s="121"/>
    </row>
    <row r="614" spans="2:8" ht="13.5">
      <c r="B614" s="121"/>
      <c r="C614" s="56"/>
      <c r="D614" s="57"/>
      <c r="E614" s="57"/>
      <c r="F614" s="57"/>
      <c r="G614" s="57"/>
      <c r="H614" s="121"/>
    </row>
    <row r="615" spans="2:8" ht="13.5">
      <c r="B615" s="121"/>
      <c r="C615" s="56"/>
      <c r="D615" s="57"/>
      <c r="E615" s="57"/>
      <c r="F615" s="57"/>
      <c r="G615" s="57"/>
      <c r="H615" s="121"/>
    </row>
    <row r="616" spans="2:8" ht="13.5">
      <c r="B616" s="121"/>
      <c r="C616" s="56"/>
      <c r="D616" s="57"/>
      <c r="E616" s="57"/>
      <c r="F616" s="57"/>
      <c r="G616" s="57"/>
      <c r="H616" s="121"/>
    </row>
    <row r="617" spans="2:8" ht="13.5">
      <c r="B617" s="121"/>
      <c r="C617" s="56"/>
      <c r="D617" s="57"/>
      <c r="E617" s="57"/>
      <c r="F617" s="57"/>
      <c r="G617" s="57"/>
      <c r="H617" s="121"/>
    </row>
    <row r="618" spans="2:8" ht="13.5">
      <c r="B618" s="121"/>
      <c r="C618" s="56"/>
      <c r="D618" s="57"/>
      <c r="E618" s="57"/>
      <c r="F618" s="57"/>
      <c r="G618" s="57"/>
      <c r="H618" s="121"/>
    </row>
    <row r="619" spans="2:8" ht="13.5">
      <c r="B619" s="121"/>
      <c r="C619" s="56"/>
      <c r="D619" s="57"/>
      <c r="E619" s="57"/>
      <c r="F619" s="57"/>
      <c r="G619" s="57"/>
      <c r="H619" s="121"/>
    </row>
    <row r="620" spans="2:8" ht="13.5">
      <c r="B620" s="121"/>
      <c r="C620" s="56"/>
      <c r="D620" s="57"/>
      <c r="E620" s="57"/>
      <c r="F620" s="57"/>
      <c r="G620" s="57"/>
      <c r="H620" s="121"/>
    </row>
    <row r="621" spans="2:8" ht="13.5">
      <c r="B621" s="121"/>
      <c r="C621" s="56"/>
      <c r="D621" s="57"/>
      <c r="E621" s="57"/>
      <c r="F621" s="57"/>
      <c r="G621" s="57"/>
      <c r="H621" s="121"/>
    </row>
    <row r="622" spans="2:8" ht="13.5">
      <c r="B622" s="121"/>
      <c r="C622" s="56"/>
      <c r="D622" s="57"/>
      <c r="E622" s="57"/>
      <c r="F622" s="57"/>
      <c r="G622" s="57"/>
      <c r="H622" s="121"/>
    </row>
    <row r="623" spans="2:8" ht="13.5">
      <c r="B623" s="121"/>
      <c r="C623" s="56"/>
      <c r="D623" s="57"/>
      <c r="E623" s="57"/>
      <c r="F623" s="57"/>
      <c r="G623" s="57"/>
      <c r="H623" s="121"/>
    </row>
    <row r="624" spans="2:8" ht="13.5">
      <c r="B624" s="121"/>
      <c r="C624" s="56"/>
      <c r="D624" s="57"/>
      <c r="E624" s="57"/>
      <c r="F624" s="57"/>
      <c r="G624" s="57"/>
      <c r="H624" s="121"/>
    </row>
    <row r="625" spans="2:8" ht="13.5">
      <c r="B625" s="121"/>
      <c r="C625" s="56"/>
      <c r="D625" s="57"/>
      <c r="E625" s="57"/>
      <c r="F625" s="57"/>
      <c r="G625" s="57"/>
      <c r="H625" s="121"/>
    </row>
    <row r="626" spans="2:8" ht="13.5">
      <c r="B626" s="121"/>
      <c r="C626" s="56"/>
      <c r="D626" s="57"/>
      <c r="E626" s="57"/>
      <c r="F626" s="57"/>
      <c r="G626" s="57"/>
      <c r="H626" s="121"/>
    </row>
    <row r="627" spans="2:8" ht="13.5">
      <c r="B627" s="121"/>
      <c r="C627" s="56"/>
      <c r="D627" s="57"/>
      <c r="E627" s="57"/>
      <c r="F627" s="57"/>
      <c r="G627" s="57"/>
      <c r="H627" s="121"/>
    </row>
    <row r="628" spans="2:8" ht="13.5">
      <c r="B628" s="121"/>
      <c r="C628" s="56"/>
      <c r="D628" s="57"/>
      <c r="E628" s="57"/>
      <c r="F628" s="57"/>
      <c r="G628" s="57"/>
      <c r="H628" s="121"/>
    </row>
    <row r="629" spans="2:8" ht="13.5">
      <c r="B629" s="121"/>
      <c r="C629" s="56"/>
      <c r="D629" s="57"/>
      <c r="E629" s="57"/>
      <c r="F629" s="57"/>
      <c r="G629" s="57"/>
      <c r="H629" s="121"/>
    </row>
    <row r="630" spans="2:8" ht="13.5">
      <c r="B630" s="121"/>
      <c r="C630" s="56"/>
      <c r="D630" s="57"/>
      <c r="E630" s="57"/>
      <c r="F630" s="57"/>
      <c r="G630" s="57"/>
      <c r="H630" s="121"/>
    </row>
    <row r="631" spans="2:8" ht="13.5">
      <c r="B631" s="121"/>
      <c r="C631" s="56"/>
      <c r="D631" s="57"/>
      <c r="E631" s="57"/>
      <c r="F631" s="57"/>
      <c r="G631" s="57"/>
      <c r="H631" s="121"/>
    </row>
    <row r="632" spans="2:8" ht="13.5">
      <c r="B632" s="121"/>
      <c r="C632" s="56"/>
      <c r="D632" s="57"/>
      <c r="E632" s="57"/>
      <c r="F632" s="57"/>
      <c r="G632" s="57"/>
      <c r="H632" s="121"/>
    </row>
  </sheetData>
  <sheetProtection/>
  <mergeCells count="20">
    <mergeCell ref="A8:C8"/>
    <mergeCell ref="A1:B1"/>
    <mergeCell ref="E2:G3"/>
    <mergeCell ref="A3:C3"/>
    <mergeCell ref="A6:C6"/>
    <mergeCell ref="A62:C62"/>
    <mergeCell ref="A87:C87"/>
    <mergeCell ref="B88:C88"/>
    <mergeCell ref="A91:C91"/>
    <mergeCell ref="A30:C30"/>
    <mergeCell ref="A47:C47"/>
    <mergeCell ref="B48:C48"/>
    <mergeCell ref="A52:C52"/>
    <mergeCell ref="A124:C124"/>
    <mergeCell ref="A125:C125"/>
    <mergeCell ref="A126:C126"/>
    <mergeCell ref="B92:C92"/>
    <mergeCell ref="A98:C98"/>
    <mergeCell ref="B99:C99"/>
    <mergeCell ref="A105:C105"/>
  </mergeCells>
  <printOptions horizontalCentered="1" verticalCentered="1"/>
  <pageMargins left="0.984251968503937" right="0.5905511811023623" top="0.7874015748031497" bottom="0.984251968503937" header="0.15748031496062992" footer="0.2362204724409449"/>
  <pageSetup blackAndWhite="1" firstPageNumber="119" useFirstPageNumber="1" horizontalDpi="300" verticalDpi="3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1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5.625" style="723" customWidth="1"/>
    <col min="2" max="2" width="9.625" style="723" customWidth="1"/>
    <col min="3" max="6" width="14.375" style="723" customWidth="1"/>
    <col min="7" max="7" width="2.75390625" style="762" customWidth="1"/>
    <col min="8" max="16384" width="9.00390625" style="723" customWidth="1"/>
  </cols>
  <sheetData>
    <row r="1" spans="1:6" s="7" customFormat="1" ht="24">
      <c r="A1" s="714" t="s">
        <v>138</v>
      </c>
      <c r="B1" s="715"/>
      <c r="C1" s="715"/>
      <c r="D1" s="715"/>
      <c r="E1" s="715"/>
      <c r="F1" s="715"/>
    </row>
    <row r="2" spans="1:7" ht="15.75" customHeight="1">
      <c r="A2" s="716" t="s">
        <v>139</v>
      </c>
      <c r="B2" s="717"/>
      <c r="C2" s="718" t="s">
        <v>3</v>
      </c>
      <c r="D2" s="719" t="s">
        <v>140</v>
      </c>
      <c r="E2" s="720"/>
      <c r="F2" s="721"/>
      <c r="G2" s="722"/>
    </row>
    <row r="3" spans="1:7" ht="15.75" customHeight="1">
      <c r="A3" s="724"/>
      <c r="B3" s="725"/>
      <c r="C3" s="726"/>
      <c r="D3" s="727"/>
      <c r="E3" s="728"/>
      <c r="F3" s="729"/>
      <c r="G3" s="722"/>
    </row>
    <row r="4" spans="1:7" ht="15.75" customHeight="1">
      <c r="A4" s="730"/>
      <c r="B4" s="731"/>
      <c r="C4" s="732"/>
      <c r="D4" s="733" t="s">
        <v>248</v>
      </c>
      <c r="E4" s="733" t="s">
        <v>5</v>
      </c>
      <c r="F4" s="733" t="s">
        <v>6</v>
      </c>
      <c r="G4" s="722"/>
    </row>
    <row r="5" spans="1:7" ht="14.25" customHeight="1">
      <c r="A5" s="734"/>
      <c r="B5" s="735"/>
      <c r="C5" s="736" t="s">
        <v>7</v>
      </c>
      <c r="D5" s="736" t="s">
        <v>8</v>
      </c>
      <c r="E5" s="736" t="s">
        <v>8</v>
      </c>
      <c r="F5" s="737" t="s">
        <v>8</v>
      </c>
      <c r="G5" s="722"/>
    </row>
    <row r="6" spans="1:7" ht="14.25" customHeight="1">
      <c r="A6" s="738" t="s">
        <v>141</v>
      </c>
      <c r="B6" s="739"/>
      <c r="C6" s="740">
        <f>SUM(C8:C154)</f>
        <v>102699</v>
      </c>
      <c r="D6" s="149">
        <f>E6+F6</f>
        <v>260260</v>
      </c>
      <c r="E6" s="149">
        <f>SUM(E8:E154)</f>
        <v>132549</v>
      </c>
      <c r="F6" s="150">
        <f>SUM(F8:F154)</f>
        <v>127711</v>
      </c>
      <c r="G6" s="722"/>
    </row>
    <row r="7" spans="1:7" ht="13.5" customHeight="1">
      <c r="A7" s="741"/>
      <c r="B7" s="742"/>
      <c r="C7" s="743"/>
      <c r="D7" s="174"/>
      <c r="E7" s="174"/>
      <c r="F7" s="744"/>
      <c r="G7" s="722"/>
    </row>
    <row r="8" spans="1:7" ht="13.5" customHeight="1">
      <c r="A8" s="745" t="s">
        <v>142</v>
      </c>
      <c r="B8" s="746"/>
      <c r="C8" s="747">
        <v>335</v>
      </c>
      <c r="D8" s="174">
        <f aca="true" t="shared" si="0" ref="D8:D39">E8+F8</f>
        <v>932</v>
      </c>
      <c r="E8" s="151">
        <v>433</v>
      </c>
      <c r="F8" s="152">
        <v>499</v>
      </c>
      <c r="G8" s="722"/>
    </row>
    <row r="9" spans="1:7" ht="13.5" customHeight="1">
      <c r="A9" s="745" t="s">
        <v>143</v>
      </c>
      <c r="B9" s="746"/>
      <c r="C9" s="747">
        <v>486</v>
      </c>
      <c r="D9" s="174">
        <f t="shared" si="0"/>
        <v>1280</v>
      </c>
      <c r="E9" s="151">
        <v>632</v>
      </c>
      <c r="F9" s="152">
        <v>648</v>
      </c>
      <c r="G9" s="722"/>
    </row>
    <row r="10" spans="1:7" ht="13.5" customHeight="1">
      <c r="A10" s="745" t="s">
        <v>144</v>
      </c>
      <c r="B10" s="746"/>
      <c r="C10" s="747">
        <v>1037</v>
      </c>
      <c r="D10" s="174">
        <f t="shared" si="0"/>
        <v>2644</v>
      </c>
      <c r="E10" s="151">
        <v>1274</v>
      </c>
      <c r="F10" s="152">
        <v>1370</v>
      </c>
      <c r="G10" s="722"/>
    </row>
    <row r="11" spans="1:7" ht="13.5" customHeight="1">
      <c r="A11" s="745" t="s">
        <v>145</v>
      </c>
      <c r="B11" s="746"/>
      <c r="C11" s="747">
        <v>1089</v>
      </c>
      <c r="D11" s="174">
        <f t="shared" si="0"/>
        <v>2908</v>
      </c>
      <c r="E11" s="151">
        <v>1398</v>
      </c>
      <c r="F11" s="152">
        <v>1510</v>
      </c>
      <c r="G11" s="722"/>
    </row>
    <row r="12" spans="1:7" ht="13.5" customHeight="1">
      <c r="A12" s="745" t="s">
        <v>146</v>
      </c>
      <c r="B12" s="746"/>
      <c r="C12" s="747">
        <v>1177</v>
      </c>
      <c r="D12" s="174">
        <f t="shared" si="0"/>
        <v>3023</v>
      </c>
      <c r="E12" s="151">
        <v>1522</v>
      </c>
      <c r="F12" s="152">
        <v>1501</v>
      </c>
      <c r="G12" s="722"/>
    </row>
    <row r="13" spans="1:7" ht="13.5" customHeight="1">
      <c r="A13" s="745" t="s">
        <v>147</v>
      </c>
      <c r="B13" s="746"/>
      <c r="C13" s="747">
        <v>813</v>
      </c>
      <c r="D13" s="174">
        <f t="shared" si="0"/>
        <v>2060</v>
      </c>
      <c r="E13" s="151">
        <v>997</v>
      </c>
      <c r="F13" s="152">
        <v>1063</v>
      </c>
      <c r="G13" s="722"/>
    </row>
    <row r="14" spans="1:7" ht="13.5" customHeight="1">
      <c r="A14" s="745" t="s">
        <v>148</v>
      </c>
      <c r="B14" s="746"/>
      <c r="C14" s="747">
        <v>845</v>
      </c>
      <c r="D14" s="174">
        <f t="shared" si="0"/>
        <v>2203</v>
      </c>
      <c r="E14" s="151">
        <v>1109</v>
      </c>
      <c r="F14" s="152">
        <v>1094</v>
      </c>
      <c r="G14" s="722"/>
    </row>
    <row r="15" spans="1:7" ht="13.5" customHeight="1">
      <c r="A15" s="745" t="s">
        <v>149</v>
      </c>
      <c r="B15" s="746"/>
      <c r="C15" s="747">
        <v>1126</v>
      </c>
      <c r="D15" s="174">
        <f t="shared" si="0"/>
        <v>2708</v>
      </c>
      <c r="E15" s="151">
        <v>1350</v>
      </c>
      <c r="F15" s="152">
        <v>1358</v>
      </c>
      <c r="G15" s="722"/>
    </row>
    <row r="16" spans="1:7" ht="13.5" customHeight="1">
      <c r="A16" s="745" t="s">
        <v>150</v>
      </c>
      <c r="B16" s="746"/>
      <c r="C16" s="747">
        <v>818</v>
      </c>
      <c r="D16" s="174">
        <f t="shared" si="0"/>
        <v>1812</v>
      </c>
      <c r="E16" s="151">
        <v>871</v>
      </c>
      <c r="F16" s="152">
        <v>941</v>
      </c>
      <c r="G16" s="722"/>
    </row>
    <row r="17" spans="1:7" ht="13.5" customHeight="1">
      <c r="A17" s="745" t="s">
        <v>151</v>
      </c>
      <c r="B17" s="746"/>
      <c r="C17" s="747">
        <v>1137</v>
      </c>
      <c r="D17" s="174">
        <f t="shared" si="0"/>
        <v>2786</v>
      </c>
      <c r="E17" s="151">
        <v>1354</v>
      </c>
      <c r="F17" s="152">
        <v>1432</v>
      </c>
      <c r="G17" s="722"/>
    </row>
    <row r="18" spans="1:7" ht="13.5" customHeight="1">
      <c r="A18" s="745" t="s">
        <v>152</v>
      </c>
      <c r="B18" s="746"/>
      <c r="C18" s="747">
        <v>1239</v>
      </c>
      <c r="D18" s="174">
        <f t="shared" si="0"/>
        <v>3238</v>
      </c>
      <c r="E18" s="151">
        <v>1534</v>
      </c>
      <c r="F18" s="152">
        <v>1704</v>
      </c>
      <c r="G18" s="722"/>
    </row>
    <row r="19" spans="1:7" ht="13.5" customHeight="1">
      <c r="A19" s="745" t="s">
        <v>153</v>
      </c>
      <c r="B19" s="746"/>
      <c r="C19" s="747">
        <v>1046</v>
      </c>
      <c r="D19" s="174">
        <f t="shared" si="0"/>
        <v>2676</v>
      </c>
      <c r="E19" s="151">
        <v>1269</v>
      </c>
      <c r="F19" s="152">
        <v>1407</v>
      </c>
      <c r="G19" s="722"/>
    </row>
    <row r="20" spans="1:7" ht="13.5" customHeight="1">
      <c r="A20" s="745" t="s">
        <v>154</v>
      </c>
      <c r="B20" s="746"/>
      <c r="C20" s="747">
        <v>1546</v>
      </c>
      <c r="D20" s="174">
        <f t="shared" si="0"/>
        <v>3813</v>
      </c>
      <c r="E20" s="151">
        <v>1913</v>
      </c>
      <c r="F20" s="152">
        <v>1900</v>
      </c>
      <c r="G20" s="722"/>
    </row>
    <row r="21" spans="1:7" ht="13.5" customHeight="1">
      <c r="A21" s="745" t="s">
        <v>155</v>
      </c>
      <c r="B21" s="746"/>
      <c r="C21" s="747">
        <v>1319</v>
      </c>
      <c r="D21" s="174">
        <f t="shared" si="0"/>
        <v>2793</v>
      </c>
      <c r="E21" s="151">
        <v>1367</v>
      </c>
      <c r="F21" s="152">
        <v>1426</v>
      </c>
      <c r="G21" s="722"/>
    </row>
    <row r="22" spans="1:7" ht="13.5" customHeight="1">
      <c r="A22" s="745" t="s">
        <v>156</v>
      </c>
      <c r="B22" s="746"/>
      <c r="C22" s="747">
        <v>153</v>
      </c>
      <c r="D22" s="174">
        <f t="shared" si="0"/>
        <v>331</v>
      </c>
      <c r="E22" s="151">
        <v>198</v>
      </c>
      <c r="F22" s="152">
        <v>133</v>
      </c>
      <c r="G22" s="722"/>
    </row>
    <row r="23" spans="1:7" ht="13.5" customHeight="1">
      <c r="A23" s="745" t="s">
        <v>157</v>
      </c>
      <c r="B23" s="746"/>
      <c r="C23" s="747">
        <v>726</v>
      </c>
      <c r="D23" s="174">
        <f t="shared" si="0"/>
        <v>2037</v>
      </c>
      <c r="E23" s="151">
        <v>999</v>
      </c>
      <c r="F23" s="152">
        <v>1038</v>
      </c>
      <c r="G23" s="722"/>
    </row>
    <row r="24" spans="1:7" ht="13.5" customHeight="1">
      <c r="A24" s="745" t="s">
        <v>158</v>
      </c>
      <c r="B24" s="746"/>
      <c r="C24" s="747">
        <v>601</v>
      </c>
      <c r="D24" s="174">
        <f t="shared" si="0"/>
        <v>1546</v>
      </c>
      <c r="E24" s="151">
        <v>734</v>
      </c>
      <c r="F24" s="152">
        <v>812</v>
      </c>
      <c r="G24" s="722"/>
    </row>
    <row r="25" spans="1:7" ht="13.5" customHeight="1">
      <c r="A25" s="745" t="s">
        <v>159</v>
      </c>
      <c r="B25" s="746"/>
      <c r="C25" s="747">
        <v>671</v>
      </c>
      <c r="D25" s="174">
        <f t="shared" si="0"/>
        <v>1779</v>
      </c>
      <c r="E25" s="151">
        <v>916</v>
      </c>
      <c r="F25" s="152">
        <v>863</v>
      </c>
      <c r="G25" s="722"/>
    </row>
    <row r="26" spans="1:7" ht="13.5" customHeight="1">
      <c r="A26" s="745" t="s">
        <v>160</v>
      </c>
      <c r="B26" s="746"/>
      <c r="C26" s="747">
        <v>182</v>
      </c>
      <c r="D26" s="174">
        <f t="shared" si="0"/>
        <v>374</v>
      </c>
      <c r="E26" s="151">
        <v>212</v>
      </c>
      <c r="F26" s="152">
        <v>162</v>
      </c>
      <c r="G26" s="722"/>
    </row>
    <row r="27" spans="1:7" ht="13.5" customHeight="1">
      <c r="A27" s="745" t="s">
        <v>161</v>
      </c>
      <c r="B27" s="746"/>
      <c r="C27" s="747">
        <v>400</v>
      </c>
      <c r="D27" s="174">
        <f t="shared" si="0"/>
        <v>962</v>
      </c>
      <c r="E27" s="151">
        <v>482</v>
      </c>
      <c r="F27" s="152">
        <v>480</v>
      </c>
      <c r="G27" s="722"/>
    </row>
    <row r="28" spans="1:7" ht="13.5" customHeight="1">
      <c r="A28" s="745" t="s">
        <v>162</v>
      </c>
      <c r="B28" s="746"/>
      <c r="C28" s="747">
        <v>450</v>
      </c>
      <c r="D28" s="174">
        <f t="shared" si="0"/>
        <v>1054</v>
      </c>
      <c r="E28" s="151">
        <v>562</v>
      </c>
      <c r="F28" s="152">
        <v>492</v>
      </c>
      <c r="G28" s="722"/>
    </row>
    <row r="29" spans="1:7" ht="13.5" customHeight="1">
      <c r="A29" s="745" t="s">
        <v>163</v>
      </c>
      <c r="B29" s="746"/>
      <c r="C29" s="747">
        <v>429</v>
      </c>
      <c r="D29" s="174">
        <f t="shared" si="0"/>
        <v>1199</v>
      </c>
      <c r="E29" s="151">
        <v>638</v>
      </c>
      <c r="F29" s="152">
        <v>561</v>
      </c>
      <c r="G29" s="722"/>
    </row>
    <row r="30" spans="1:7" ht="13.5" customHeight="1">
      <c r="A30" s="745" t="s">
        <v>164</v>
      </c>
      <c r="B30" s="746"/>
      <c r="C30" s="747">
        <v>842</v>
      </c>
      <c r="D30" s="174">
        <f t="shared" si="0"/>
        <v>1989</v>
      </c>
      <c r="E30" s="151">
        <v>956</v>
      </c>
      <c r="F30" s="152">
        <v>1033</v>
      </c>
      <c r="G30" s="722"/>
    </row>
    <row r="31" spans="1:7" ht="13.5" customHeight="1">
      <c r="A31" s="745" t="s">
        <v>34</v>
      </c>
      <c r="B31" s="746"/>
      <c r="C31" s="747">
        <v>288</v>
      </c>
      <c r="D31" s="174">
        <f t="shared" si="0"/>
        <v>677</v>
      </c>
      <c r="E31" s="151">
        <v>316</v>
      </c>
      <c r="F31" s="152">
        <v>361</v>
      </c>
      <c r="G31" s="722"/>
    </row>
    <row r="32" spans="1:7" ht="13.5" customHeight="1">
      <c r="A32" s="745" t="s">
        <v>165</v>
      </c>
      <c r="B32" s="746"/>
      <c r="C32" s="747">
        <v>1213</v>
      </c>
      <c r="D32" s="174">
        <f t="shared" si="0"/>
        <v>3007</v>
      </c>
      <c r="E32" s="151">
        <v>1474</v>
      </c>
      <c r="F32" s="152">
        <v>1533</v>
      </c>
      <c r="G32" s="722"/>
    </row>
    <row r="33" spans="1:7" ht="13.5" customHeight="1">
      <c r="A33" s="745" t="s">
        <v>166</v>
      </c>
      <c r="B33" s="746"/>
      <c r="C33" s="747">
        <v>740</v>
      </c>
      <c r="D33" s="174">
        <f t="shared" si="0"/>
        <v>1722</v>
      </c>
      <c r="E33" s="151">
        <v>826</v>
      </c>
      <c r="F33" s="152">
        <v>896</v>
      </c>
      <c r="G33" s="722"/>
    </row>
    <row r="34" spans="1:7" ht="13.5" customHeight="1">
      <c r="A34" s="745" t="s">
        <v>167</v>
      </c>
      <c r="B34" s="746"/>
      <c r="C34" s="747">
        <v>950</v>
      </c>
      <c r="D34" s="174">
        <f t="shared" si="0"/>
        <v>2286</v>
      </c>
      <c r="E34" s="151">
        <v>1127</v>
      </c>
      <c r="F34" s="152">
        <v>1159</v>
      </c>
      <c r="G34" s="722"/>
    </row>
    <row r="35" spans="1:7" ht="13.5" customHeight="1">
      <c r="A35" s="745" t="s">
        <v>168</v>
      </c>
      <c r="B35" s="746"/>
      <c r="C35" s="747">
        <v>1335</v>
      </c>
      <c r="D35" s="174">
        <f t="shared" si="0"/>
        <v>3024</v>
      </c>
      <c r="E35" s="151">
        <v>1528</v>
      </c>
      <c r="F35" s="152">
        <v>1496</v>
      </c>
      <c r="G35" s="722"/>
    </row>
    <row r="36" spans="1:7" ht="13.5" customHeight="1">
      <c r="A36" s="745" t="s">
        <v>169</v>
      </c>
      <c r="B36" s="746"/>
      <c r="C36" s="747">
        <v>539</v>
      </c>
      <c r="D36" s="174">
        <f t="shared" si="0"/>
        <v>1146</v>
      </c>
      <c r="E36" s="151">
        <v>595</v>
      </c>
      <c r="F36" s="152">
        <v>551</v>
      </c>
      <c r="G36" s="722"/>
    </row>
    <row r="37" spans="1:7" ht="13.5" customHeight="1">
      <c r="A37" s="745" t="s">
        <v>170</v>
      </c>
      <c r="B37" s="746"/>
      <c r="C37" s="747">
        <v>466</v>
      </c>
      <c r="D37" s="174">
        <f t="shared" si="0"/>
        <v>900</v>
      </c>
      <c r="E37" s="151">
        <v>441</v>
      </c>
      <c r="F37" s="152">
        <v>459</v>
      </c>
      <c r="G37" s="722"/>
    </row>
    <row r="38" spans="1:7" ht="13.5" customHeight="1">
      <c r="A38" s="745" t="s">
        <v>171</v>
      </c>
      <c r="B38" s="746"/>
      <c r="C38" s="747">
        <v>1324</v>
      </c>
      <c r="D38" s="174">
        <f t="shared" si="0"/>
        <v>2793</v>
      </c>
      <c r="E38" s="151">
        <v>1364</v>
      </c>
      <c r="F38" s="152">
        <v>1429</v>
      </c>
      <c r="G38" s="722"/>
    </row>
    <row r="39" spans="1:7" ht="13.5" customHeight="1">
      <c r="A39" s="745" t="s">
        <v>172</v>
      </c>
      <c r="B39" s="746"/>
      <c r="C39" s="747">
        <v>737</v>
      </c>
      <c r="D39" s="174">
        <f t="shared" si="0"/>
        <v>1490</v>
      </c>
      <c r="E39" s="151">
        <v>766</v>
      </c>
      <c r="F39" s="152">
        <v>724</v>
      </c>
      <c r="G39" s="722"/>
    </row>
    <row r="40" spans="1:7" ht="13.5" customHeight="1">
      <c r="A40" s="745" t="s">
        <v>173</v>
      </c>
      <c r="B40" s="746"/>
      <c r="C40" s="747">
        <v>409</v>
      </c>
      <c r="D40" s="174">
        <f aca="true" t="shared" si="1" ref="D40:D71">E40+F40</f>
        <v>976</v>
      </c>
      <c r="E40" s="151">
        <v>490</v>
      </c>
      <c r="F40" s="152">
        <v>486</v>
      </c>
      <c r="G40" s="722"/>
    </row>
    <row r="41" spans="1:7" ht="13.5" customHeight="1">
      <c r="A41" s="745" t="s">
        <v>174</v>
      </c>
      <c r="B41" s="746"/>
      <c r="C41" s="747">
        <v>671</v>
      </c>
      <c r="D41" s="174">
        <f t="shared" si="1"/>
        <v>1318</v>
      </c>
      <c r="E41" s="151">
        <v>677</v>
      </c>
      <c r="F41" s="152">
        <v>641</v>
      </c>
      <c r="G41" s="722"/>
    </row>
    <row r="42" spans="1:7" ht="13.5" customHeight="1">
      <c r="A42" s="745" t="s">
        <v>175</v>
      </c>
      <c r="B42" s="746"/>
      <c r="C42" s="747">
        <v>485</v>
      </c>
      <c r="D42" s="174">
        <f t="shared" si="1"/>
        <v>791</v>
      </c>
      <c r="E42" s="151">
        <v>427</v>
      </c>
      <c r="F42" s="152">
        <v>364</v>
      </c>
      <c r="G42" s="722"/>
    </row>
    <row r="43" spans="1:7" ht="13.5" customHeight="1">
      <c r="A43" s="748" t="s">
        <v>176</v>
      </c>
      <c r="B43" s="749" t="s">
        <v>12</v>
      </c>
      <c r="C43" s="747">
        <v>354</v>
      </c>
      <c r="D43" s="174">
        <f t="shared" si="1"/>
        <v>916</v>
      </c>
      <c r="E43" s="151">
        <v>453</v>
      </c>
      <c r="F43" s="152">
        <v>463</v>
      </c>
      <c r="G43" s="722"/>
    </row>
    <row r="44" spans="1:7" ht="13.5" customHeight="1">
      <c r="A44" s="748" t="s">
        <v>176</v>
      </c>
      <c r="B44" s="749" t="s">
        <v>13</v>
      </c>
      <c r="C44" s="747">
        <v>647</v>
      </c>
      <c r="D44" s="174">
        <f t="shared" si="1"/>
        <v>1607</v>
      </c>
      <c r="E44" s="151">
        <v>790</v>
      </c>
      <c r="F44" s="152">
        <v>817</v>
      </c>
      <c r="G44" s="722"/>
    </row>
    <row r="45" spans="1:7" ht="13.5" customHeight="1">
      <c r="A45" s="748" t="s">
        <v>176</v>
      </c>
      <c r="B45" s="749" t="s">
        <v>14</v>
      </c>
      <c r="C45" s="747">
        <v>327</v>
      </c>
      <c r="D45" s="174">
        <f t="shared" si="1"/>
        <v>751</v>
      </c>
      <c r="E45" s="151">
        <v>379</v>
      </c>
      <c r="F45" s="152">
        <v>372</v>
      </c>
      <c r="G45" s="722"/>
    </row>
    <row r="46" spans="1:7" ht="13.5" customHeight="1">
      <c r="A46" s="748" t="s">
        <v>176</v>
      </c>
      <c r="B46" s="749" t="s">
        <v>15</v>
      </c>
      <c r="C46" s="747">
        <v>361</v>
      </c>
      <c r="D46" s="174">
        <f t="shared" si="1"/>
        <v>969</v>
      </c>
      <c r="E46" s="151">
        <v>464</v>
      </c>
      <c r="F46" s="152">
        <v>505</v>
      </c>
      <c r="G46" s="722"/>
    </row>
    <row r="47" spans="1:7" ht="13.5" customHeight="1">
      <c r="A47" s="748" t="s">
        <v>176</v>
      </c>
      <c r="B47" s="749" t="s">
        <v>16</v>
      </c>
      <c r="C47" s="747">
        <v>457</v>
      </c>
      <c r="D47" s="174">
        <f t="shared" si="1"/>
        <v>1185</v>
      </c>
      <c r="E47" s="151">
        <v>594</v>
      </c>
      <c r="F47" s="152">
        <v>591</v>
      </c>
      <c r="G47" s="722"/>
    </row>
    <row r="48" spans="1:7" ht="13.5" customHeight="1">
      <c r="A48" s="745" t="s">
        <v>177</v>
      </c>
      <c r="B48" s="746"/>
      <c r="C48" s="747">
        <v>800</v>
      </c>
      <c r="D48" s="174">
        <f t="shared" si="1"/>
        <v>1838</v>
      </c>
      <c r="E48" s="151">
        <v>893</v>
      </c>
      <c r="F48" s="152">
        <v>945</v>
      </c>
      <c r="G48" s="722"/>
    </row>
    <row r="49" spans="1:7" ht="13.5" customHeight="1">
      <c r="A49" s="745" t="s">
        <v>178</v>
      </c>
      <c r="B49" s="746"/>
      <c r="C49" s="747">
        <v>480</v>
      </c>
      <c r="D49" s="174">
        <f t="shared" si="1"/>
        <v>1071</v>
      </c>
      <c r="E49" s="151">
        <v>566</v>
      </c>
      <c r="F49" s="152">
        <v>505</v>
      </c>
      <c r="G49" s="722"/>
    </row>
    <row r="50" spans="1:7" ht="13.5" customHeight="1">
      <c r="A50" s="745" t="s">
        <v>179</v>
      </c>
      <c r="B50" s="746"/>
      <c r="C50" s="747">
        <v>891</v>
      </c>
      <c r="D50" s="174">
        <f t="shared" si="1"/>
        <v>2023</v>
      </c>
      <c r="E50" s="151">
        <v>1093</v>
      </c>
      <c r="F50" s="152">
        <v>930</v>
      </c>
      <c r="G50" s="722"/>
    </row>
    <row r="51" spans="1:7" ht="13.5" customHeight="1">
      <c r="A51" s="745" t="s">
        <v>180</v>
      </c>
      <c r="B51" s="746"/>
      <c r="C51" s="747">
        <v>2</v>
      </c>
      <c r="D51" s="174">
        <f t="shared" si="1"/>
        <v>4</v>
      </c>
      <c r="E51" s="151">
        <v>2</v>
      </c>
      <c r="F51" s="152">
        <v>2</v>
      </c>
      <c r="G51" s="722"/>
    </row>
    <row r="52" spans="1:7" ht="13.5" customHeight="1">
      <c r="A52" s="745" t="s">
        <v>181</v>
      </c>
      <c r="B52" s="746"/>
      <c r="C52" s="747">
        <v>2</v>
      </c>
      <c r="D52" s="174">
        <f t="shared" si="1"/>
        <v>2</v>
      </c>
      <c r="E52" s="151">
        <v>2</v>
      </c>
      <c r="F52" s="226">
        <v>0</v>
      </c>
      <c r="G52" s="722"/>
    </row>
    <row r="53" spans="1:7" ht="13.5" customHeight="1">
      <c r="A53" s="745" t="s">
        <v>182</v>
      </c>
      <c r="B53" s="746"/>
      <c r="C53" s="747">
        <v>453</v>
      </c>
      <c r="D53" s="174">
        <f t="shared" si="1"/>
        <v>1060</v>
      </c>
      <c r="E53" s="151">
        <v>579</v>
      </c>
      <c r="F53" s="226">
        <v>481</v>
      </c>
      <c r="G53" s="722"/>
    </row>
    <row r="54" spans="1:7" ht="13.5" customHeight="1">
      <c r="A54" s="745" t="s">
        <v>183</v>
      </c>
      <c r="B54" s="746"/>
      <c r="C54" s="747">
        <v>227</v>
      </c>
      <c r="D54" s="174">
        <f t="shared" si="1"/>
        <v>518</v>
      </c>
      <c r="E54" s="151">
        <v>281</v>
      </c>
      <c r="F54" s="226">
        <v>237</v>
      </c>
      <c r="G54" s="722"/>
    </row>
    <row r="55" spans="1:7" ht="13.5" customHeight="1">
      <c r="A55" s="745" t="s">
        <v>184</v>
      </c>
      <c r="B55" s="746"/>
      <c r="C55" s="747">
        <v>331</v>
      </c>
      <c r="D55" s="174">
        <f t="shared" si="1"/>
        <v>759</v>
      </c>
      <c r="E55" s="151">
        <v>424</v>
      </c>
      <c r="F55" s="226">
        <v>335</v>
      </c>
      <c r="G55" s="722"/>
    </row>
    <row r="56" spans="1:7" ht="13.5" customHeight="1">
      <c r="A56" s="745" t="s">
        <v>185</v>
      </c>
      <c r="B56" s="746"/>
      <c r="C56" s="747">
        <v>20</v>
      </c>
      <c r="D56" s="174">
        <f t="shared" si="1"/>
        <v>54</v>
      </c>
      <c r="E56" s="151">
        <v>29</v>
      </c>
      <c r="F56" s="226">
        <v>25</v>
      </c>
      <c r="G56" s="722"/>
    </row>
    <row r="57" spans="1:7" ht="13.5" customHeight="1">
      <c r="A57" s="748" t="s">
        <v>186</v>
      </c>
      <c r="B57" s="749" t="s">
        <v>12</v>
      </c>
      <c r="C57" s="747">
        <v>949</v>
      </c>
      <c r="D57" s="174">
        <f t="shared" si="1"/>
        <v>2431</v>
      </c>
      <c r="E57" s="151">
        <v>1210</v>
      </c>
      <c r="F57" s="226">
        <v>1221</v>
      </c>
      <c r="G57" s="722"/>
    </row>
    <row r="58" spans="1:7" ht="13.5" customHeight="1">
      <c r="A58" s="748" t="s">
        <v>186</v>
      </c>
      <c r="B58" s="749" t="s">
        <v>13</v>
      </c>
      <c r="C58" s="747">
        <v>462</v>
      </c>
      <c r="D58" s="174">
        <f t="shared" si="1"/>
        <v>1150</v>
      </c>
      <c r="E58" s="151">
        <v>572</v>
      </c>
      <c r="F58" s="226">
        <v>578</v>
      </c>
      <c r="G58" s="722"/>
    </row>
    <row r="59" spans="1:7" ht="13.5" customHeight="1">
      <c r="A59" s="748" t="s">
        <v>186</v>
      </c>
      <c r="B59" s="749" t="s">
        <v>14</v>
      </c>
      <c r="C59" s="747">
        <v>606</v>
      </c>
      <c r="D59" s="174">
        <f t="shared" si="1"/>
        <v>1662</v>
      </c>
      <c r="E59" s="151">
        <v>850</v>
      </c>
      <c r="F59" s="226">
        <v>812</v>
      </c>
      <c r="G59" s="722"/>
    </row>
    <row r="60" spans="1:7" ht="13.5" customHeight="1">
      <c r="A60" s="748" t="s">
        <v>186</v>
      </c>
      <c r="B60" s="749" t="s">
        <v>15</v>
      </c>
      <c r="C60" s="747">
        <v>50</v>
      </c>
      <c r="D60" s="174">
        <f t="shared" si="1"/>
        <v>97</v>
      </c>
      <c r="E60" s="151">
        <v>57</v>
      </c>
      <c r="F60" s="226">
        <v>40</v>
      </c>
      <c r="G60" s="722"/>
    </row>
    <row r="61" spans="1:7" ht="13.5" customHeight="1">
      <c r="A61" s="748" t="s">
        <v>187</v>
      </c>
      <c r="B61" s="749" t="s">
        <v>12</v>
      </c>
      <c r="C61" s="747">
        <v>1087</v>
      </c>
      <c r="D61" s="174">
        <f t="shared" si="1"/>
        <v>2792</v>
      </c>
      <c r="E61" s="151">
        <v>1368</v>
      </c>
      <c r="F61" s="226">
        <v>1424</v>
      </c>
      <c r="G61" s="722"/>
    </row>
    <row r="62" spans="1:7" ht="13.5" customHeight="1">
      <c r="A62" s="748" t="s">
        <v>187</v>
      </c>
      <c r="B62" s="749" t="s">
        <v>13</v>
      </c>
      <c r="C62" s="747">
        <v>580</v>
      </c>
      <c r="D62" s="174">
        <f t="shared" si="1"/>
        <v>1743</v>
      </c>
      <c r="E62" s="151">
        <v>832</v>
      </c>
      <c r="F62" s="226">
        <v>911</v>
      </c>
      <c r="G62" s="722"/>
    </row>
    <row r="63" spans="1:7" ht="13.5" customHeight="1">
      <c r="A63" s="748" t="s">
        <v>187</v>
      </c>
      <c r="B63" s="749" t="s">
        <v>14</v>
      </c>
      <c r="C63" s="747">
        <v>1182</v>
      </c>
      <c r="D63" s="174">
        <f t="shared" si="1"/>
        <v>3075</v>
      </c>
      <c r="E63" s="151">
        <v>1546</v>
      </c>
      <c r="F63" s="226">
        <v>1529</v>
      </c>
      <c r="G63" s="722"/>
    </row>
    <row r="64" spans="1:7" ht="13.5" customHeight="1">
      <c r="A64" s="748" t="s">
        <v>187</v>
      </c>
      <c r="B64" s="749" t="s">
        <v>15</v>
      </c>
      <c r="C64" s="747">
        <v>406</v>
      </c>
      <c r="D64" s="174">
        <f t="shared" si="1"/>
        <v>1060</v>
      </c>
      <c r="E64" s="151">
        <v>532</v>
      </c>
      <c r="F64" s="226">
        <v>528</v>
      </c>
      <c r="G64" s="722"/>
    </row>
    <row r="65" spans="1:7" ht="13.5" customHeight="1">
      <c r="A65" s="745" t="s">
        <v>188</v>
      </c>
      <c r="B65" s="746"/>
      <c r="C65" s="747">
        <v>104</v>
      </c>
      <c r="D65" s="174">
        <f t="shared" si="1"/>
        <v>250</v>
      </c>
      <c r="E65" s="151">
        <v>128</v>
      </c>
      <c r="F65" s="226">
        <v>122</v>
      </c>
      <c r="G65" s="722"/>
    </row>
    <row r="66" spans="1:7" ht="13.5" customHeight="1">
      <c r="A66" s="748" t="s">
        <v>189</v>
      </c>
      <c r="B66" s="749" t="s">
        <v>12</v>
      </c>
      <c r="C66" s="747">
        <v>880</v>
      </c>
      <c r="D66" s="174">
        <f t="shared" si="1"/>
        <v>2038</v>
      </c>
      <c r="E66" s="151">
        <v>1062</v>
      </c>
      <c r="F66" s="226">
        <v>976</v>
      </c>
      <c r="G66" s="722"/>
    </row>
    <row r="67" spans="1:7" ht="13.5" customHeight="1">
      <c r="A67" s="748" t="s">
        <v>189</v>
      </c>
      <c r="B67" s="749" t="s">
        <v>13</v>
      </c>
      <c r="C67" s="747">
        <v>1118</v>
      </c>
      <c r="D67" s="174">
        <f t="shared" si="1"/>
        <v>2941</v>
      </c>
      <c r="E67" s="151">
        <v>1491</v>
      </c>
      <c r="F67" s="226">
        <v>1450</v>
      </c>
      <c r="G67" s="722"/>
    </row>
    <row r="68" spans="1:7" ht="13.5" customHeight="1">
      <c r="A68" s="748" t="s">
        <v>189</v>
      </c>
      <c r="B68" s="749" t="s">
        <v>14</v>
      </c>
      <c r="C68" s="747">
        <v>1059</v>
      </c>
      <c r="D68" s="174">
        <f t="shared" si="1"/>
        <v>2728</v>
      </c>
      <c r="E68" s="151">
        <v>1400</v>
      </c>
      <c r="F68" s="226">
        <v>1328</v>
      </c>
      <c r="G68" s="722"/>
    </row>
    <row r="69" spans="1:7" ht="13.5" customHeight="1">
      <c r="A69" s="748" t="s">
        <v>190</v>
      </c>
      <c r="B69" s="749" t="s">
        <v>12</v>
      </c>
      <c r="C69" s="747">
        <v>796</v>
      </c>
      <c r="D69" s="174">
        <f t="shared" si="1"/>
        <v>2177</v>
      </c>
      <c r="E69" s="151">
        <v>1083</v>
      </c>
      <c r="F69" s="226">
        <v>1094</v>
      </c>
      <c r="G69" s="722"/>
    </row>
    <row r="70" spans="1:7" ht="13.5" customHeight="1">
      <c r="A70" s="748" t="s">
        <v>190</v>
      </c>
      <c r="B70" s="749" t="s">
        <v>13</v>
      </c>
      <c r="C70" s="747">
        <v>1337</v>
      </c>
      <c r="D70" s="174">
        <f t="shared" si="1"/>
        <v>3109</v>
      </c>
      <c r="E70" s="151">
        <v>1552</v>
      </c>
      <c r="F70" s="226">
        <v>1557</v>
      </c>
      <c r="G70" s="722"/>
    </row>
    <row r="71" spans="1:7" ht="13.5" customHeight="1">
      <c r="A71" s="745" t="s">
        <v>191</v>
      </c>
      <c r="B71" s="746"/>
      <c r="C71" s="747">
        <v>164</v>
      </c>
      <c r="D71" s="174">
        <f t="shared" si="1"/>
        <v>399</v>
      </c>
      <c r="E71" s="151">
        <v>208</v>
      </c>
      <c r="F71" s="226">
        <v>191</v>
      </c>
      <c r="G71" s="722"/>
    </row>
    <row r="72" spans="1:7" ht="13.5" customHeight="1">
      <c r="A72" s="745" t="s">
        <v>192</v>
      </c>
      <c r="B72" s="746"/>
      <c r="C72" s="747">
        <v>379</v>
      </c>
      <c r="D72" s="174">
        <f aca="true" t="shared" si="2" ref="D72:D103">E72+F72</f>
        <v>795</v>
      </c>
      <c r="E72" s="151">
        <v>407</v>
      </c>
      <c r="F72" s="226">
        <v>388</v>
      </c>
      <c r="G72" s="722"/>
    </row>
    <row r="73" spans="1:7" ht="13.5" customHeight="1">
      <c r="A73" s="745" t="s">
        <v>193</v>
      </c>
      <c r="B73" s="746"/>
      <c r="C73" s="747">
        <v>147</v>
      </c>
      <c r="D73" s="174">
        <f t="shared" si="2"/>
        <v>363</v>
      </c>
      <c r="E73" s="151">
        <v>190</v>
      </c>
      <c r="F73" s="226">
        <v>173</v>
      </c>
      <c r="G73" s="722"/>
    </row>
    <row r="74" spans="1:7" ht="13.5" customHeight="1">
      <c r="A74" s="748" t="s">
        <v>194</v>
      </c>
      <c r="B74" s="749" t="s">
        <v>12</v>
      </c>
      <c r="C74" s="747">
        <v>376</v>
      </c>
      <c r="D74" s="174">
        <f t="shared" si="2"/>
        <v>816</v>
      </c>
      <c r="E74" s="151">
        <v>427</v>
      </c>
      <c r="F74" s="226">
        <v>389</v>
      </c>
      <c r="G74" s="722"/>
    </row>
    <row r="75" spans="1:7" ht="13.5" customHeight="1">
      <c r="A75" s="748" t="s">
        <v>194</v>
      </c>
      <c r="B75" s="749" t="s">
        <v>13</v>
      </c>
      <c r="C75" s="747">
        <v>508</v>
      </c>
      <c r="D75" s="174">
        <f t="shared" si="2"/>
        <v>1218</v>
      </c>
      <c r="E75" s="151">
        <v>643</v>
      </c>
      <c r="F75" s="226">
        <v>575</v>
      </c>
      <c r="G75" s="722"/>
    </row>
    <row r="76" spans="1:7" ht="13.5" customHeight="1">
      <c r="A76" s="748" t="s">
        <v>194</v>
      </c>
      <c r="B76" s="749" t="s">
        <v>14</v>
      </c>
      <c r="C76" s="747">
        <v>531</v>
      </c>
      <c r="D76" s="174">
        <f t="shared" si="2"/>
        <v>1249</v>
      </c>
      <c r="E76" s="151">
        <v>668</v>
      </c>
      <c r="F76" s="226">
        <v>581</v>
      </c>
      <c r="G76" s="722"/>
    </row>
    <row r="77" spans="1:7" ht="13.5" customHeight="1">
      <c r="A77" s="748" t="s">
        <v>194</v>
      </c>
      <c r="B77" s="749" t="s">
        <v>15</v>
      </c>
      <c r="C77" s="747">
        <v>206</v>
      </c>
      <c r="D77" s="174">
        <f t="shared" si="2"/>
        <v>580</v>
      </c>
      <c r="E77" s="151">
        <v>312</v>
      </c>
      <c r="F77" s="226">
        <v>268</v>
      </c>
      <c r="G77" s="722"/>
    </row>
    <row r="78" spans="1:7" ht="13.5" customHeight="1">
      <c r="A78" s="748" t="s">
        <v>195</v>
      </c>
      <c r="B78" s="749" t="s">
        <v>12</v>
      </c>
      <c r="C78" s="747">
        <v>790</v>
      </c>
      <c r="D78" s="174">
        <f t="shared" si="2"/>
        <v>1435</v>
      </c>
      <c r="E78" s="151">
        <v>865</v>
      </c>
      <c r="F78" s="226">
        <v>570</v>
      </c>
      <c r="G78" s="722"/>
    </row>
    <row r="79" spans="1:7" ht="13.5" customHeight="1">
      <c r="A79" s="748" t="s">
        <v>195</v>
      </c>
      <c r="B79" s="749" t="s">
        <v>13</v>
      </c>
      <c r="C79" s="747">
        <v>405</v>
      </c>
      <c r="D79" s="174">
        <f t="shared" si="2"/>
        <v>1030</v>
      </c>
      <c r="E79" s="151">
        <v>528</v>
      </c>
      <c r="F79" s="226">
        <v>502</v>
      </c>
      <c r="G79" s="722"/>
    </row>
    <row r="80" spans="1:7" ht="13.5" customHeight="1">
      <c r="A80" s="748" t="s">
        <v>195</v>
      </c>
      <c r="B80" s="749" t="s">
        <v>14</v>
      </c>
      <c r="C80" s="747">
        <v>354</v>
      </c>
      <c r="D80" s="174">
        <f t="shared" si="2"/>
        <v>775</v>
      </c>
      <c r="E80" s="151">
        <v>416</v>
      </c>
      <c r="F80" s="226">
        <v>359</v>
      </c>
      <c r="G80" s="722"/>
    </row>
    <row r="81" spans="1:7" ht="13.5" customHeight="1">
      <c r="A81" s="748" t="s">
        <v>195</v>
      </c>
      <c r="B81" s="749" t="s">
        <v>15</v>
      </c>
      <c r="C81" s="747">
        <v>662</v>
      </c>
      <c r="D81" s="174">
        <f t="shared" si="2"/>
        <v>1494</v>
      </c>
      <c r="E81" s="151">
        <v>855</v>
      </c>
      <c r="F81" s="226">
        <v>639</v>
      </c>
      <c r="G81" s="722"/>
    </row>
    <row r="82" spans="1:7" ht="13.5" customHeight="1">
      <c r="A82" s="748" t="s">
        <v>195</v>
      </c>
      <c r="B82" s="749" t="s">
        <v>16</v>
      </c>
      <c r="C82" s="747">
        <v>70</v>
      </c>
      <c r="D82" s="174">
        <f t="shared" si="2"/>
        <v>80</v>
      </c>
      <c r="E82" s="151">
        <v>73</v>
      </c>
      <c r="F82" s="226">
        <v>7</v>
      </c>
      <c r="G82" s="722"/>
    </row>
    <row r="83" spans="1:7" ht="13.5" customHeight="1">
      <c r="A83" s="745" t="s">
        <v>196</v>
      </c>
      <c r="B83" s="746"/>
      <c r="C83" s="747">
        <v>0</v>
      </c>
      <c r="D83" s="174">
        <f t="shared" si="2"/>
        <v>0</v>
      </c>
      <c r="E83" s="151">
        <v>0</v>
      </c>
      <c r="F83" s="226">
        <v>0</v>
      </c>
      <c r="G83" s="722"/>
    </row>
    <row r="84" spans="1:7" ht="13.5" customHeight="1">
      <c r="A84" s="748" t="s">
        <v>197</v>
      </c>
      <c r="B84" s="749" t="s">
        <v>12</v>
      </c>
      <c r="C84" s="747">
        <v>1096</v>
      </c>
      <c r="D84" s="174">
        <f t="shared" si="2"/>
        <v>2679</v>
      </c>
      <c r="E84" s="151">
        <v>1456</v>
      </c>
      <c r="F84" s="226">
        <v>1223</v>
      </c>
      <c r="G84" s="722"/>
    </row>
    <row r="85" spans="1:7" ht="13.5" customHeight="1">
      <c r="A85" s="748" t="s">
        <v>197</v>
      </c>
      <c r="B85" s="749" t="s">
        <v>13</v>
      </c>
      <c r="C85" s="747">
        <v>877</v>
      </c>
      <c r="D85" s="174">
        <f t="shared" si="2"/>
        <v>2204</v>
      </c>
      <c r="E85" s="151">
        <v>1158</v>
      </c>
      <c r="F85" s="226">
        <v>1046</v>
      </c>
      <c r="G85" s="722"/>
    </row>
    <row r="86" spans="1:7" ht="13.5" customHeight="1">
      <c r="A86" s="748" t="s">
        <v>197</v>
      </c>
      <c r="B86" s="749" t="s">
        <v>14</v>
      </c>
      <c r="C86" s="747">
        <v>702</v>
      </c>
      <c r="D86" s="174">
        <f t="shared" si="2"/>
        <v>1653</v>
      </c>
      <c r="E86" s="151">
        <v>875</v>
      </c>
      <c r="F86" s="226">
        <v>778</v>
      </c>
      <c r="G86" s="722"/>
    </row>
    <row r="87" spans="1:7" ht="13.5" customHeight="1">
      <c r="A87" s="748" t="s">
        <v>197</v>
      </c>
      <c r="B87" s="749" t="s">
        <v>15</v>
      </c>
      <c r="C87" s="747">
        <v>404</v>
      </c>
      <c r="D87" s="174">
        <f t="shared" si="2"/>
        <v>1028</v>
      </c>
      <c r="E87" s="151">
        <v>533</v>
      </c>
      <c r="F87" s="226">
        <v>495</v>
      </c>
      <c r="G87" s="722"/>
    </row>
    <row r="88" spans="1:7" ht="13.5" customHeight="1">
      <c r="A88" s="748" t="s">
        <v>197</v>
      </c>
      <c r="B88" s="749" t="s">
        <v>16</v>
      </c>
      <c r="C88" s="747">
        <v>604</v>
      </c>
      <c r="D88" s="174">
        <f t="shared" si="2"/>
        <v>1528</v>
      </c>
      <c r="E88" s="151">
        <v>829</v>
      </c>
      <c r="F88" s="226">
        <v>699</v>
      </c>
      <c r="G88" s="722"/>
    </row>
    <row r="89" spans="1:7" ht="13.5" customHeight="1">
      <c r="A89" s="748" t="s">
        <v>197</v>
      </c>
      <c r="B89" s="749" t="s">
        <v>17</v>
      </c>
      <c r="C89" s="747">
        <v>659</v>
      </c>
      <c r="D89" s="174">
        <f t="shared" si="2"/>
        <v>1775</v>
      </c>
      <c r="E89" s="151">
        <v>953</v>
      </c>
      <c r="F89" s="226">
        <v>822</v>
      </c>
      <c r="G89" s="722"/>
    </row>
    <row r="90" spans="1:7" ht="13.5" customHeight="1">
      <c r="A90" s="748" t="s">
        <v>197</v>
      </c>
      <c r="B90" s="749" t="s">
        <v>55</v>
      </c>
      <c r="C90" s="747">
        <v>260</v>
      </c>
      <c r="D90" s="174">
        <f t="shared" si="2"/>
        <v>618</v>
      </c>
      <c r="E90" s="151">
        <v>337</v>
      </c>
      <c r="F90" s="226">
        <v>281</v>
      </c>
      <c r="G90" s="722"/>
    </row>
    <row r="91" spans="1:7" ht="13.5" customHeight="1">
      <c r="A91" s="748" t="s">
        <v>198</v>
      </c>
      <c r="B91" s="749" t="s">
        <v>12</v>
      </c>
      <c r="C91" s="747">
        <v>531</v>
      </c>
      <c r="D91" s="174">
        <f t="shared" si="2"/>
        <v>1350</v>
      </c>
      <c r="E91" s="151">
        <v>718</v>
      </c>
      <c r="F91" s="226">
        <v>632</v>
      </c>
      <c r="G91" s="722"/>
    </row>
    <row r="92" spans="1:7" ht="13.5" customHeight="1">
      <c r="A92" s="748" t="s">
        <v>198</v>
      </c>
      <c r="B92" s="749" t="s">
        <v>13</v>
      </c>
      <c r="C92" s="747">
        <v>0</v>
      </c>
      <c r="D92" s="174">
        <f t="shared" si="2"/>
        <v>0</v>
      </c>
      <c r="E92" s="151">
        <v>0</v>
      </c>
      <c r="F92" s="226">
        <v>0</v>
      </c>
      <c r="G92" s="722"/>
    </row>
    <row r="93" spans="1:7" ht="13.5" customHeight="1">
      <c r="A93" s="748" t="s">
        <v>198</v>
      </c>
      <c r="B93" s="749" t="s">
        <v>14</v>
      </c>
      <c r="C93" s="747">
        <v>1146</v>
      </c>
      <c r="D93" s="174">
        <f t="shared" si="2"/>
        <v>2245</v>
      </c>
      <c r="E93" s="151">
        <v>1416</v>
      </c>
      <c r="F93" s="226">
        <v>829</v>
      </c>
      <c r="G93" s="722"/>
    </row>
    <row r="94" spans="1:7" ht="13.5" customHeight="1">
      <c r="A94" s="748" t="s">
        <v>198</v>
      </c>
      <c r="B94" s="749" t="s">
        <v>15</v>
      </c>
      <c r="C94" s="747">
        <v>164</v>
      </c>
      <c r="D94" s="174">
        <f t="shared" si="2"/>
        <v>449</v>
      </c>
      <c r="E94" s="151">
        <v>232</v>
      </c>
      <c r="F94" s="226">
        <v>217</v>
      </c>
      <c r="G94" s="722"/>
    </row>
    <row r="95" spans="1:7" ht="13.5" customHeight="1">
      <c r="A95" s="748" t="s">
        <v>199</v>
      </c>
      <c r="B95" s="749" t="s">
        <v>200</v>
      </c>
      <c r="C95" s="747">
        <v>640</v>
      </c>
      <c r="D95" s="174">
        <f t="shared" si="2"/>
        <v>1640</v>
      </c>
      <c r="E95" s="151">
        <v>854</v>
      </c>
      <c r="F95" s="226">
        <v>786</v>
      </c>
      <c r="G95" s="722"/>
    </row>
    <row r="96" spans="1:7" ht="13.5" customHeight="1">
      <c r="A96" s="748" t="s">
        <v>199</v>
      </c>
      <c r="B96" s="749" t="s">
        <v>13</v>
      </c>
      <c r="C96" s="747">
        <v>673</v>
      </c>
      <c r="D96" s="174">
        <f t="shared" si="2"/>
        <v>1715</v>
      </c>
      <c r="E96" s="151">
        <v>896</v>
      </c>
      <c r="F96" s="226">
        <v>819</v>
      </c>
      <c r="G96" s="722"/>
    </row>
    <row r="97" spans="1:7" ht="13.5" customHeight="1">
      <c r="A97" s="748" t="s">
        <v>199</v>
      </c>
      <c r="B97" s="749" t="s">
        <v>201</v>
      </c>
      <c r="C97" s="747">
        <v>451</v>
      </c>
      <c r="D97" s="174">
        <f t="shared" si="2"/>
        <v>1212</v>
      </c>
      <c r="E97" s="151">
        <v>602</v>
      </c>
      <c r="F97" s="226">
        <v>610</v>
      </c>
      <c r="G97" s="722"/>
    </row>
    <row r="98" spans="1:7" ht="13.5" customHeight="1">
      <c r="A98" s="748" t="s">
        <v>199</v>
      </c>
      <c r="B98" s="749" t="s">
        <v>202</v>
      </c>
      <c r="C98" s="747">
        <v>443</v>
      </c>
      <c r="D98" s="174">
        <f t="shared" si="2"/>
        <v>1399</v>
      </c>
      <c r="E98" s="151">
        <v>701</v>
      </c>
      <c r="F98" s="226">
        <v>698</v>
      </c>
      <c r="G98" s="722"/>
    </row>
    <row r="99" spans="1:7" ht="13.5" customHeight="1">
      <c r="A99" s="745" t="s">
        <v>203</v>
      </c>
      <c r="B99" s="746"/>
      <c r="C99" s="747">
        <v>110</v>
      </c>
      <c r="D99" s="174">
        <f t="shared" si="2"/>
        <v>265</v>
      </c>
      <c r="E99" s="151">
        <v>145</v>
      </c>
      <c r="F99" s="226">
        <v>120</v>
      </c>
      <c r="G99" s="722"/>
    </row>
    <row r="100" spans="1:7" ht="13.5" customHeight="1">
      <c r="A100" s="745" t="s">
        <v>204</v>
      </c>
      <c r="B100" s="746"/>
      <c r="C100" s="747">
        <v>725</v>
      </c>
      <c r="D100" s="174">
        <f t="shared" si="2"/>
        <v>1939</v>
      </c>
      <c r="E100" s="151">
        <v>973</v>
      </c>
      <c r="F100" s="226">
        <v>966</v>
      </c>
      <c r="G100" s="722"/>
    </row>
    <row r="101" spans="1:7" ht="13.5" customHeight="1">
      <c r="A101" s="745" t="s">
        <v>205</v>
      </c>
      <c r="B101" s="746"/>
      <c r="C101" s="747">
        <v>3</v>
      </c>
      <c r="D101" s="174">
        <f t="shared" si="2"/>
        <v>11</v>
      </c>
      <c r="E101" s="151">
        <v>6</v>
      </c>
      <c r="F101" s="226">
        <v>5</v>
      </c>
      <c r="G101" s="722"/>
    </row>
    <row r="102" spans="1:7" ht="13.5" customHeight="1">
      <c r="A102" s="745" t="s">
        <v>206</v>
      </c>
      <c r="B102" s="746"/>
      <c r="C102" s="747">
        <v>140</v>
      </c>
      <c r="D102" s="174">
        <f t="shared" si="2"/>
        <v>428</v>
      </c>
      <c r="E102" s="151">
        <v>205</v>
      </c>
      <c r="F102" s="226">
        <v>223</v>
      </c>
      <c r="G102" s="750"/>
    </row>
    <row r="103" spans="1:7" ht="13.5" customHeight="1">
      <c r="A103" s="745" t="s">
        <v>207</v>
      </c>
      <c r="B103" s="746"/>
      <c r="C103" s="747">
        <v>264</v>
      </c>
      <c r="D103" s="174">
        <f t="shared" si="2"/>
        <v>739</v>
      </c>
      <c r="E103" s="151">
        <v>378</v>
      </c>
      <c r="F103" s="226">
        <v>361</v>
      </c>
      <c r="G103" s="751"/>
    </row>
    <row r="104" spans="1:7" ht="13.5" customHeight="1">
      <c r="A104" s="745" t="s">
        <v>208</v>
      </c>
      <c r="B104" s="746"/>
      <c r="C104" s="747">
        <v>229</v>
      </c>
      <c r="D104" s="174">
        <f aca="true" t="shared" si="3" ref="D104:D135">E104+F104</f>
        <v>653</v>
      </c>
      <c r="E104" s="151">
        <v>339</v>
      </c>
      <c r="F104" s="226">
        <v>314</v>
      </c>
      <c r="G104" s="722"/>
    </row>
    <row r="105" spans="1:7" ht="13.5" customHeight="1">
      <c r="A105" s="745" t="s">
        <v>209</v>
      </c>
      <c r="B105" s="746"/>
      <c r="C105" s="747">
        <v>371</v>
      </c>
      <c r="D105" s="174">
        <f t="shared" si="3"/>
        <v>971</v>
      </c>
      <c r="E105" s="151">
        <v>472</v>
      </c>
      <c r="F105" s="226">
        <v>499</v>
      </c>
      <c r="G105" s="722"/>
    </row>
    <row r="106" spans="1:7" ht="13.5" customHeight="1">
      <c r="A106" s="745" t="s">
        <v>210</v>
      </c>
      <c r="B106" s="746"/>
      <c r="C106" s="747">
        <v>171</v>
      </c>
      <c r="D106" s="174">
        <f t="shared" si="3"/>
        <v>448</v>
      </c>
      <c r="E106" s="151">
        <v>239</v>
      </c>
      <c r="F106" s="226">
        <v>209</v>
      </c>
      <c r="G106" s="722"/>
    </row>
    <row r="107" spans="1:7" ht="13.5" customHeight="1">
      <c r="A107" s="745" t="s">
        <v>211</v>
      </c>
      <c r="B107" s="746"/>
      <c r="C107" s="747">
        <v>0</v>
      </c>
      <c r="D107" s="174">
        <f t="shared" si="3"/>
        <v>0</v>
      </c>
      <c r="E107" s="151">
        <v>0</v>
      </c>
      <c r="F107" s="226">
        <v>0</v>
      </c>
      <c r="G107" s="722"/>
    </row>
    <row r="108" spans="1:7" ht="13.5" customHeight="1">
      <c r="A108" s="748" t="s">
        <v>212</v>
      </c>
      <c r="B108" s="749" t="s">
        <v>200</v>
      </c>
      <c r="C108" s="747">
        <v>522</v>
      </c>
      <c r="D108" s="174">
        <f t="shared" si="3"/>
        <v>1446</v>
      </c>
      <c r="E108" s="151">
        <v>743</v>
      </c>
      <c r="F108" s="226">
        <v>703</v>
      </c>
      <c r="G108" s="752"/>
    </row>
    <row r="109" spans="1:7" ht="13.5" customHeight="1">
      <c r="A109" s="748" t="s">
        <v>212</v>
      </c>
      <c r="B109" s="749" t="s">
        <v>13</v>
      </c>
      <c r="C109" s="747">
        <v>907</v>
      </c>
      <c r="D109" s="174">
        <f t="shared" si="3"/>
        <v>2341</v>
      </c>
      <c r="E109" s="151">
        <v>1176</v>
      </c>
      <c r="F109" s="226">
        <v>1165</v>
      </c>
      <c r="G109" s="752"/>
    </row>
    <row r="110" spans="1:7" ht="13.5" customHeight="1">
      <c r="A110" s="748" t="s">
        <v>212</v>
      </c>
      <c r="B110" s="749" t="s">
        <v>14</v>
      </c>
      <c r="C110" s="747">
        <v>208</v>
      </c>
      <c r="D110" s="174">
        <f t="shared" si="3"/>
        <v>531</v>
      </c>
      <c r="E110" s="151">
        <v>277</v>
      </c>
      <c r="F110" s="226">
        <v>254</v>
      </c>
      <c r="G110" s="752"/>
    </row>
    <row r="111" spans="1:7" ht="13.5" customHeight="1">
      <c r="A111" s="748" t="s">
        <v>212</v>
      </c>
      <c r="B111" s="749" t="s">
        <v>15</v>
      </c>
      <c r="C111" s="747">
        <v>171</v>
      </c>
      <c r="D111" s="174">
        <f t="shared" si="3"/>
        <v>469</v>
      </c>
      <c r="E111" s="151">
        <v>233</v>
      </c>
      <c r="F111" s="226">
        <v>236</v>
      </c>
      <c r="G111" s="752"/>
    </row>
    <row r="112" spans="1:7" ht="13.5" customHeight="1">
      <c r="A112" s="748" t="s">
        <v>212</v>
      </c>
      <c r="B112" s="749" t="s">
        <v>16</v>
      </c>
      <c r="C112" s="747">
        <v>417</v>
      </c>
      <c r="D112" s="174">
        <f t="shared" si="3"/>
        <v>1180</v>
      </c>
      <c r="E112" s="151">
        <v>611</v>
      </c>
      <c r="F112" s="226">
        <v>569</v>
      </c>
      <c r="G112" s="752"/>
    </row>
    <row r="113" spans="1:7" ht="13.5" customHeight="1">
      <c r="A113" s="748" t="s">
        <v>212</v>
      </c>
      <c r="B113" s="749" t="s">
        <v>17</v>
      </c>
      <c r="C113" s="747">
        <v>296</v>
      </c>
      <c r="D113" s="174">
        <f t="shared" si="3"/>
        <v>907</v>
      </c>
      <c r="E113" s="151">
        <v>433</v>
      </c>
      <c r="F113" s="226">
        <v>474</v>
      </c>
      <c r="G113" s="752"/>
    </row>
    <row r="114" spans="1:7" ht="13.5" customHeight="1">
      <c r="A114" s="748" t="s">
        <v>212</v>
      </c>
      <c r="B114" s="749" t="s">
        <v>55</v>
      </c>
      <c r="C114" s="747">
        <v>818</v>
      </c>
      <c r="D114" s="174">
        <f t="shared" si="3"/>
        <v>2149</v>
      </c>
      <c r="E114" s="151">
        <v>1079</v>
      </c>
      <c r="F114" s="226">
        <v>1070</v>
      </c>
      <c r="G114" s="752"/>
    </row>
    <row r="115" spans="1:7" ht="13.5" customHeight="1">
      <c r="A115" s="748" t="s">
        <v>212</v>
      </c>
      <c r="B115" s="749" t="s">
        <v>56</v>
      </c>
      <c r="C115" s="747">
        <v>540</v>
      </c>
      <c r="D115" s="174">
        <f t="shared" si="3"/>
        <v>1405</v>
      </c>
      <c r="E115" s="151">
        <v>754</v>
      </c>
      <c r="F115" s="226">
        <v>651</v>
      </c>
      <c r="G115" s="752"/>
    </row>
    <row r="116" spans="1:7" ht="13.5" customHeight="1">
      <c r="A116" s="748" t="s">
        <v>212</v>
      </c>
      <c r="B116" s="749" t="s">
        <v>113</v>
      </c>
      <c r="C116" s="747">
        <v>309</v>
      </c>
      <c r="D116" s="174">
        <f t="shared" si="3"/>
        <v>816</v>
      </c>
      <c r="E116" s="151">
        <v>402</v>
      </c>
      <c r="F116" s="226">
        <v>414</v>
      </c>
      <c r="G116" s="752"/>
    </row>
    <row r="117" spans="1:7" ht="13.5" customHeight="1">
      <c r="A117" s="745" t="s">
        <v>213</v>
      </c>
      <c r="B117" s="746"/>
      <c r="C117" s="747">
        <v>1889</v>
      </c>
      <c r="D117" s="174">
        <f t="shared" si="3"/>
        <v>5162</v>
      </c>
      <c r="E117" s="151">
        <v>2698</v>
      </c>
      <c r="F117" s="226">
        <v>2464</v>
      </c>
      <c r="G117" s="722"/>
    </row>
    <row r="118" spans="1:7" ht="13.5" customHeight="1">
      <c r="A118" s="745" t="s">
        <v>214</v>
      </c>
      <c r="B118" s="746"/>
      <c r="C118" s="747">
        <v>73</v>
      </c>
      <c r="D118" s="174">
        <f t="shared" si="3"/>
        <v>213</v>
      </c>
      <c r="E118" s="151">
        <v>107</v>
      </c>
      <c r="F118" s="226">
        <v>106</v>
      </c>
      <c r="G118" s="750"/>
    </row>
    <row r="119" spans="1:7" ht="13.5" customHeight="1">
      <c r="A119" s="745" t="s">
        <v>215</v>
      </c>
      <c r="B119" s="746"/>
      <c r="C119" s="753">
        <v>3691</v>
      </c>
      <c r="D119" s="754">
        <f t="shared" si="3"/>
        <v>9104</v>
      </c>
      <c r="E119" s="755">
        <v>4565</v>
      </c>
      <c r="F119" s="755">
        <v>4539</v>
      </c>
      <c r="G119" s="722"/>
    </row>
    <row r="120" spans="1:7" ht="13.5" customHeight="1">
      <c r="A120" s="745" t="s">
        <v>216</v>
      </c>
      <c r="B120" s="746"/>
      <c r="C120" s="753">
        <v>367</v>
      </c>
      <c r="D120" s="754">
        <f t="shared" si="3"/>
        <v>1078</v>
      </c>
      <c r="E120" s="755">
        <v>549</v>
      </c>
      <c r="F120" s="755">
        <v>529</v>
      </c>
      <c r="G120" s="722"/>
    </row>
    <row r="121" spans="1:7" ht="13.5" customHeight="1">
      <c r="A121" s="745" t="s">
        <v>217</v>
      </c>
      <c r="B121" s="746"/>
      <c r="C121" s="753">
        <v>404</v>
      </c>
      <c r="D121" s="754">
        <f t="shared" si="3"/>
        <v>1189</v>
      </c>
      <c r="E121" s="755">
        <v>600</v>
      </c>
      <c r="F121" s="755">
        <v>589</v>
      </c>
      <c r="G121" s="722"/>
    </row>
    <row r="122" spans="1:7" ht="13.5" customHeight="1">
      <c r="A122" s="745" t="s">
        <v>218</v>
      </c>
      <c r="B122" s="746"/>
      <c r="C122" s="753">
        <v>353</v>
      </c>
      <c r="D122" s="754">
        <f t="shared" si="3"/>
        <v>928</v>
      </c>
      <c r="E122" s="755">
        <v>463</v>
      </c>
      <c r="F122" s="755">
        <v>465</v>
      </c>
      <c r="G122" s="722"/>
    </row>
    <row r="123" spans="1:7" ht="13.5" customHeight="1">
      <c r="A123" s="745" t="s">
        <v>219</v>
      </c>
      <c r="B123" s="746"/>
      <c r="C123" s="753">
        <v>341</v>
      </c>
      <c r="D123" s="754">
        <f t="shared" si="3"/>
        <v>1104</v>
      </c>
      <c r="E123" s="755">
        <v>577</v>
      </c>
      <c r="F123" s="755">
        <v>527</v>
      </c>
      <c r="G123" s="722"/>
    </row>
    <row r="124" spans="1:7" ht="13.5" customHeight="1">
      <c r="A124" s="745" t="s">
        <v>220</v>
      </c>
      <c r="B124" s="746"/>
      <c r="C124" s="753">
        <v>2653</v>
      </c>
      <c r="D124" s="754">
        <f t="shared" si="3"/>
        <v>7461</v>
      </c>
      <c r="E124" s="755">
        <v>3768</v>
      </c>
      <c r="F124" s="755">
        <v>3693</v>
      </c>
      <c r="G124" s="722"/>
    </row>
    <row r="125" spans="1:7" ht="13.5" customHeight="1">
      <c r="A125" s="748" t="s">
        <v>221</v>
      </c>
      <c r="B125" s="749" t="s">
        <v>12</v>
      </c>
      <c r="C125" s="753">
        <v>366</v>
      </c>
      <c r="D125" s="754">
        <f t="shared" si="3"/>
        <v>1030</v>
      </c>
      <c r="E125" s="755">
        <v>495</v>
      </c>
      <c r="F125" s="755">
        <v>535</v>
      </c>
      <c r="G125" s="722"/>
    </row>
    <row r="126" spans="1:7" ht="13.5" customHeight="1">
      <c r="A126" s="748" t="s">
        <v>221</v>
      </c>
      <c r="B126" s="749" t="s">
        <v>13</v>
      </c>
      <c r="C126" s="753">
        <v>445</v>
      </c>
      <c r="D126" s="754">
        <f t="shared" si="3"/>
        <v>1152</v>
      </c>
      <c r="E126" s="755">
        <v>587</v>
      </c>
      <c r="F126" s="755">
        <v>565</v>
      </c>
      <c r="G126" s="722"/>
    </row>
    <row r="127" spans="1:7" ht="13.5" customHeight="1">
      <c r="A127" s="745" t="s">
        <v>222</v>
      </c>
      <c r="B127" s="746"/>
      <c r="C127" s="753">
        <v>1018</v>
      </c>
      <c r="D127" s="754">
        <f t="shared" si="3"/>
        <v>2942</v>
      </c>
      <c r="E127" s="755">
        <v>1482</v>
      </c>
      <c r="F127" s="755">
        <v>1460</v>
      </c>
      <c r="G127" s="722"/>
    </row>
    <row r="128" spans="1:7" ht="13.5" customHeight="1">
      <c r="A128" s="745" t="s">
        <v>223</v>
      </c>
      <c r="B128" s="746"/>
      <c r="C128" s="753">
        <v>1069</v>
      </c>
      <c r="D128" s="754">
        <f t="shared" si="3"/>
        <v>3027</v>
      </c>
      <c r="E128" s="755">
        <v>1537</v>
      </c>
      <c r="F128" s="755">
        <v>1490</v>
      </c>
      <c r="G128" s="722"/>
    </row>
    <row r="129" spans="1:7" ht="13.5" customHeight="1">
      <c r="A129" s="745" t="s">
        <v>224</v>
      </c>
      <c r="B129" s="746"/>
      <c r="C129" s="753">
        <v>1585</v>
      </c>
      <c r="D129" s="754">
        <f t="shared" si="3"/>
        <v>4190</v>
      </c>
      <c r="E129" s="755">
        <v>2117</v>
      </c>
      <c r="F129" s="755">
        <v>2073</v>
      </c>
      <c r="G129" s="722"/>
    </row>
    <row r="130" spans="1:7" ht="13.5" customHeight="1">
      <c r="A130" s="745" t="s">
        <v>225</v>
      </c>
      <c r="B130" s="746"/>
      <c r="C130" s="753">
        <v>120</v>
      </c>
      <c r="D130" s="754">
        <f t="shared" si="3"/>
        <v>325</v>
      </c>
      <c r="E130" s="755">
        <v>173</v>
      </c>
      <c r="F130" s="755">
        <v>152</v>
      </c>
      <c r="G130" s="722"/>
    </row>
    <row r="131" spans="1:7" ht="13.5" customHeight="1">
      <c r="A131" s="745" t="s">
        <v>226</v>
      </c>
      <c r="B131" s="746"/>
      <c r="C131" s="753">
        <v>0</v>
      </c>
      <c r="D131" s="754">
        <f t="shared" si="3"/>
        <v>0</v>
      </c>
      <c r="E131" s="755">
        <v>0</v>
      </c>
      <c r="F131" s="755">
        <v>0</v>
      </c>
      <c r="G131" s="722"/>
    </row>
    <row r="132" spans="1:7" ht="13.5" customHeight="1">
      <c r="A132" s="745" t="s">
        <v>227</v>
      </c>
      <c r="B132" s="746"/>
      <c r="C132" s="753">
        <v>972</v>
      </c>
      <c r="D132" s="754">
        <f t="shared" si="3"/>
        <v>2706</v>
      </c>
      <c r="E132" s="755">
        <v>1387</v>
      </c>
      <c r="F132" s="755">
        <v>1319</v>
      </c>
      <c r="G132" s="722"/>
    </row>
    <row r="133" spans="1:7" ht="13.5" customHeight="1">
      <c r="A133" s="745" t="s">
        <v>228</v>
      </c>
      <c r="B133" s="746"/>
      <c r="C133" s="753">
        <v>1252</v>
      </c>
      <c r="D133" s="754">
        <f t="shared" si="3"/>
        <v>3346</v>
      </c>
      <c r="E133" s="755">
        <v>1735</v>
      </c>
      <c r="F133" s="755">
        <v>1611</v>
      </c>
      <c r="G133" s="722"/>
    </row>
    <row r="134" spans="1:7" ht="13.5" customHeight="1">
      <c r="A134" s="745" t="s">
        <v>229</v>
      </c>
      <c r="B134" s="746"/>
      <c r="C134" s="753">
        <v>64</v>
      </c>
      <c r="D134" s="754">
        <f t="shared" si="3"/>
        <v>188</v>
      </c>
      <c r="E134" s="755">
        <v>97</v>
      </c>
      <c r="F134" s="755">
        <v>91</v>
      </c>
      <c r="G134" s="722"/>
    </row>
    <row r="135" spans="1:7" ht="13.5" customHeight="1">
      <c r="A135" s="745" t="s">
        <v>230</v>
      </c>
      <c r="B135" s="746"/>
      <c r="C135" s="753">
        <v>1930</v>
      </c>
      <c r="D135" s="754">
        <f t="shared" si="3"/>
        <v>4916</v>
      </c>
      <c r="E135" s="755">
        <v>2604</v>
      </c>
      <c r="F135" s="755">
        <v>2312</v>
      </c>
      <c r="G135" s="722"/>
    </row>
    <row r="136" spans="1:7" ht="13.5" customHeight="1">
      <c r="A136" s="745" t="s">
        <v>231</v>
      </c>
      <c r="B136" s="746"/>
      <c r="C136" s="753">
        <v>863</v>
      </c>
      <c r="D136" s="754">
        <f aca="true" t="shared" si="4" ref="D136:D154">E136+F136</f>
        <v>1957</v>
      </c>
      <c r="E136" s="755">
        <v>1091</v>
      </c>
      <c r="F136" s="755">
        <v>866</v>
      </c>
      <c r="G136" s="722"/>
    </row>
    <row r="137" spans="1:7" ht="13.5" customHeight="1">
      <c r="A137" s="745" t="s">
        <v>232</v>
      </c>
      <c r="B137" s="746"/>
      <c r="C137" s="753">
        <v>1991</v>
      </c>
      <c r="D137" s="754">
        <f t="shared" si="4"/>
        <v>3436</v>
      </c>
      <c r="E137" s="755">
        <v>2139</v>
      </c>
      <c r="F137" s="755">
        <v>1297</v>
      </c>
      <c r="G137" s="722"/>
    </row>
    <row r="138" spans="1:7" ht="13.5" customHeight="1">
      <c r="A138" s="748" t="s">
        <v>233</v>
      </c>
      <c r="B138" s="749" t="s">
        <v>12</v>
      </c>
      <c r="C138" s="753">
        <v>265</v>
      </c>
      <c r="D138" s="754">
        <f t="shared" si="4"/>
        <v>899</v>
      </c>
      <c r="E138" s="755">
        <v>440</v>
      </c>
      <c r="F138" s="755">
        <v>459</v>
      </c>
      <c r="G138" s="722"/>
    </row>
    <row r="139" spans="1:7" ht="13.5" customHeight="1">
      <c r="A139" s="748" t="s">
        <v>233</v>
      </c>
      <c r="B139" s="749" t="s">
        <v>13</v>
      </c>
      <c r="C139" s="753">
        <v>327</v>
      </c>
      <c r="D139" s="754">
        <f t="shared" si="4"/>
        <v>1053</v>
      </c>
      <c r="E139" s="755">
        <v>533</v>
      </c>
      <c r="F139" s="755">
        <v>520</v>
      </c>
      <c r="G139" s="722"/>
    </row>
    <row r="140" spans="1:7" ht="13.5" customHeight="1">
      <c r="A140" s="745" t="s">
        <v>234</v>
      </c>
      <c r="B140" s="746"/>
      <c r="C140" s="753">
        <v>840</v>
      </c>
      <c r="D140" s="754">
        <f t="shared" si="4"/>
        <v>3135</v>
      </c>
      <c r="E140" s="755">
        <v>1607</v>
      </c>
      <c r="F140" s="755">
        <v>1528</v>
      </c>
      <c r="G140" s="722"/>
    </row>
    <row r="141" spans="1:7" ht="13.5" customHeight="1">
      <c r="A141" s="745" t="s">
        <v>235</v>
      </c>
      <c r="B141" s="746"/>
      <c r="C141" s="753">
        <v>378</v>
      </c>
      <c r="D141" s="754">
        <f t="shared" si="4"/>
        <v>1193</v>
      </c>
      <c r="E141" s="755">
        <v>591</v>
      </c>
      <c r="F141" s="755">
        <v>602</v>
      </c>
      <c r="G141" s="722"/>
    </row>
    <row r="142" spans="1:7" ht="13.5" customHeight="1">
      <c r="A142" s="745" t="s">
        <v>236</v>
      </c>
      <c r="B142" s="746"/>
      <c r="C142" s="753">
        <v>166</v>
      </c>
      <c r="D142" s="754">
        <f t="shared" si="4"/>
        <v>577</v>
      </c>
      <c r="E142" s="755">
        <v>290</v>
      </c>
      <c r="F142" s="755">
        <v>287</v>
      </c>
      <c r="G142" s="722"/>
    </row>
    <row r="143" spans="1:7" ht="13.5" customHeight="1">
      <c r="A143" s="745" t="s">
        <v>237</v>
      </c>
      <c r="B143" s="746"/>
      <c r="C143" s="753">
        <v>1364</v>
      </c>
      <c r="D143" s="754">
        <f t="shared" si="4"/>
        <v>3525</v>
      </c>
      <c r="E143" s="755">
        <v>1806</v>
      </c>
      <c r="F143" s="755">
        <v>1719</v>
      </c>
      <c r="G143" s="722"/>
    </row>
    <row r="144" spans="1:7" ht="13.5" customHeight="1">
      <c r="A144" s="745" t="s">
        <v>238</v>
      </c>
      <c r="B144" s="746"/>
      <c r="C144" s="753">
        <v>757</v>
      </c>
      <c r="D144" s="754">
        <f t="shared" si="4"/>
        <v>2053</v>
      </c>
      <c r="E144" s="755">
        <v>1023</v>
      </c>
      <c r="F144" s="755">
        <v>1030</v>
      </c>
      <c r="G144" s="722"/>
    </row>
    <row r="145" spans="1:7" ht="13.5" customHeight="1">
      <c r="A145" s="745" t="s">
        <v>239</v>
      </c>
      <c r="B145" s="746"/>
      <c r="C145" s="753">
        <v>1092</v>
      </c>
      <c r="D145" s="754">
        <f t="shared" si="4"/>
        <v>3602</v>
      </c>
      <c r="E145" s="755">
        <v>1740</v>
      </c>
      <c r="F145" s="755">
        <v>1862</v>
      </c>
      <c r="G145" s="722"/>
    </row>
    <row r="146" spans="1:7" ht="13.5" customHeight="1">
      <c r="A146" s="745" t="s">
        <v>240</v>
      </c>
      <c r="B146" s="746"/>
      <c r="C146" s="753">
        <v>1890</v>
      </c>
      <c r="D146" s="754">
        <f t="shared" si="4"/>
        <v>4853</v>
      </c>
      <c r="E146" s="755">
        <v>2530</v>
      </c>
      <c r="F146" s="755">
        <v>2323</v>
      </c>
      <c r="G146" s="722"/>
    </row>
    <row r="147" spans="1:7" ht="13.5" customHeight="1">
      <c r="A147" s="745" t="s">
        <v>241</v>
      </c>
      <c r="B147" s="746"/>
      <c r="C147" s="753">
        <v>391</v>
      </c>
      <c r="D147" s="754">
        <f t="shared" si="4"/>
        <v>1422</v>
      </c>
      <c r="E147" s="755">
        <v>675</v>
      </c>
      <c r="F147" s="755">
        <v>747</v>
      </c>
      <c r="G147" s="722"/>
    </row>
    <row r="148" spans="1:7" ht="13.5" customHeight="1">
      <c r="A148" s="745" t="s">
        <v>242</v>
      </c>
      <c r="B148" s="746"/>
      <c r="C148" s="753">
        <v>2963</v>
      </c>
      <c r="D148" s="754">
        <f t="shared" si="4"/>
        <v>7725</v>
      </c>
      <c r="E148" s="755">
        <v>3815</v>
      </c>
      <c r="F148" s="755">
        <v>3910</v>
      </c>
      <c r="G148" s="722"/>
    </row>
    <row r="149" spans="1:7" ht="13.5" customHeight="1">
      <c r="A149" s="745" t="s">
        <v>243</v>
      </c>
      <c r="B149" s="746"/>
      <c r="C149" s="753">
        <v>1464</v>
      </c>
      <c r="D149" s="754">
        <f t="shared" si="4"/>
        <v>3617</v>
      </c>
      <c r="E149" s="755">
        <v>1872</v>
      </c>
      <c r="F149" s="755">
        <v>1745</v>
      </c>
      <c r="G149" s="722"/>
    </row>
    <row r="150" spans="1:7" ht="13.5" customHeight="1">
      <c r="A150" s="745" t="s">
        <v>244</v>
      </c>
      <c r="B150" s="746"/>
      <c r="C150" s="753">
        <v>2146</v>
      </c>
      <c r="D150" s="754">
        <f t="shared" si="4"/>
        <v>5558</v>
      </c>
      <c r="E150" s="755">
        <v>2856</v>
      </c>
      <c r="F150" s="755">
        <v>2702</v>
      </c>
      <c r="G150" s="722"/>
    </row>
    <row r="151" spans="1:7" ht="13.5" customHeight="1">
      <c r="A151" s="745" t="s">
        <v>245</v>
      </c>
      <c r="B151" s="746"/>
      <c r="C151" s="753">
        <v>1942</v>
      </c>
      <c r="D151" s="754">
        <f t="shared" si="4"/>
        <v>5269</v>
      </c>
      <c r="E151" s="755">
        <v>2632</v>
      </c>
      <c r="F151" s="755">
        <v>2637</v>
      </c>
      <c r="G151" s="722"/>
    </row>
    <row r="152" spans="1:7" ht="13.5" customHeight="1">
      <c r="A152" s="745" t="s">
        <v>246</v>
      </c>
      <c r="B152" s="746"/>
      <c r="C152" s="753">
        <v>1310</v>
      </c>
      <c r="D152" s="754">
        <f t="shared" si="4"/>
        <v>2783</v>
      </c>
      <c r="E152" s="755">
        <v>1390</v>
      </c>
      <c r="F152" s="755">
        <v>1393</v>
      </c>
      <c r="G152" s="722"/>
    </row>
    <row r="153" spans="1:7" ht="13.5" customHeight="1">
      <c r="A153" s="748" t="s">
        <v>247</v>
      </c>
      <c r="B153" s="749" t="s">
        <v>12</v>
      </c>
      <c r="C153" s="753">
        <v>422</v>
      </c>
      <c r="D153" s="754">
        <f t="shared" si="4"/>
        <v>1307</v>
      </c>
      <c r="E153" s="755">
        <v>623</v>
      </c>
      <c r="F153" s="755">
        <v>684</v>
      </c>
      <c r="G153" s="722"/>
    </row>
    <row r="154" spans="1:7" ht="13.5" customHeight="1">
      <c r="A154" s="756" t="s">
        <v>247</v>
      </c>
      <c r="B154" s="757" t="s">
        <v>13</v>
      </c>
      <c r="C154" s="758">
        <v>501</v>
      </c>
      <c r="D154" s="759">
        <f t="shared" si="4"/>
        <v>1521</v>
      </c>
      <c r="E154" s="760">
        <v>755</v>
      </c>
      <c r="F154" s="760">
        <v>766</v>
      </c>
      <c r="G154" s="722"/>
    </row>
    <row r="156" spans="1:6" ht="13.5">
      <c r="A156" s="761"/>
      <c r="B156" s="761"/>
      <c r="C156" s="761"/>
      <c r="D156" s="761"/>
      <c r="E156" s="761"/>
      <c r="F156" s="761"/>
    </row>
    <row r="157" spans="1:6" ht="13.5">
      <c r="A157" s="761"/>
      <c r="B157" s="761"/>
      <c r="C157" s="761"/>
      <c r="D157" s="761"/>
      <c r="E157" s="761"/>
      <c r="F157" s="761"/>
    </row>
    <row r="158" spans="1:6" ht="13.5">
      <c r="A158" s="761"/>
      <c r="B158" s="761"/>
      <c r="C158" s="761"/>
      <c r="D158" s="761"/>
      <c r="E158" s="761"/>
      <c r="F158" s="761"/>
    </row>
    <row r="159" spans="1:6" ht="13.5">
      <c r="A159" s="761"/>
      <c r="B159" s="761"/>
      <c r="C159" s="761"/>
      <c r="D159" s="761"/>
      <c r="E159" s="761"/>
      <c r="F159" s="761"/>
    </row>
    <row r="160" spans="1:6" ht="13.5">
      <c r="A160" s="761"/>
      <c r="B160" s="761"/>
      <c r="C160" s="761"/>
      <c r="D160" s="761"/>
      <c r="E160" s="761"/>
      <c r="F160" s="761"/>
    </row>
    <row r="161" spans="1:6" ht="13.5">
      <c r="A161" s="761"/>
      <c r="B161" s="761"/>
      <c r="C161" s="761"/>
      <c r="D161" s="761"/>
      <c r="E161" s="761"/>
      <c r="F161" s="761"/>
    </row>
  </sheetData>
  <sheetProtection/>
  <mergeCells count="94">
    <mergeCell ref="D2:F3"/>
    <mergeCell ref="A6:B6"/>
    <mergeCell ref="A12:B12"/>
    <mergeCell ref="A10:B10"/>
    <mergeCell ref="A8:B8"/>
    <mergeCell ref="A9:B9"/>
    <mergeCell ref="A11:B11"/>
    <mergeCell ref="A13:B13"/>
    <mergeCell ref="A14:B14"/>
    <mergeCell ref="A15:B15"/>
    <mergeCell ref="A16:B16"/>
    <mergeCell ref="A2:B4"/>
    <mergeCell ref="C2:C4"/>
    <mergeCell ref="A21:B21"/>
    <mergeCell ref="A22:B22"/>
    <mergeCell ref="A23:B23"/>
    <mergeCell ref="A24:B24"/>
    <mergeCell ref="A17:B17"/>
    <mergeCell ref="A18:B18"/>
    <mergeCell ref="A19:B19"/>
    <mergeCell ref="A20:B20"/>
    <mergeCell ref="A29:B29"/>
    <mergeCell ref="A30:B30"/>
    <mergeCell ref="A31:B31"/>
    <mergeCell ref="A32:B32"/>
    <mergeCell ref="A25:B25"/>
    <mergeCell ref="A26:B26"/>
    <mergeCell ref="A27:B27"/>
    <mergeCell ref="A28:B28"/>
    <mergeCell ref="A37:B37"/>
    <mergeCell ref="A38:B38"/>
    <mergeCell ref="A39:B39"/>
    <mergeCell ref="A40:B40"/>
    <mergeCell ref="A33:B33"/>
    <mergeCell ref="A34:B34"/>
    <mergeCell ref="A35:B35"/>
    <mergeCell ref="A36:B36"/>
    <mergeCell ref="A50:B50"/>
    <mergeCell ref="A51:B51"/>
    <mergeCell ref="A52:B52"/>
    <mergeCell ref="A53:B53"/>
    <mergeCell ref="A41:B41"/>
    <mergeCell ref="A42:B42"/>
    <mergeCell ref="A48:B48"/>
    <mergeCell ref="A49:B49"/>
    <mergeCell ref="A71:B71"/>
    <mergeCell ref="A72:B72"/>
    <mergeCell ref="A73:B73"/>
    <mergeCell ref="A83:B83"/>
    <mergeCell ref="A54:B54"/>
    <mergeCell ref="A55:B55"/>
    <mergeCell ref="A56:B56"/>
    <mergeCell ref="A65:B65"/>
    <mergeCell ref="A103:B103"/>
    <mergeCell ref="A104:B104"/>
    <mergeCell ref="A105:B105"/>
    <mergeCell ref="A106:B106"/>
    <mergeCell ref="A99:B99"/>
    <mergeCell ref="A100:B100"/>
    <mergeCell ref="A101:B101"/>
    <mergeCell ref="A102:B102"/>
    <mergeCell ref="A120:B120"/>
    <mergeCell ref="A121:B121"/>
    <mergeCell ref="A122:B122"/>
    <mergeCell ref="A123:B123"/>
    <mergeCell ref="A107:B107"/>
    <mergeCell ref="A117:B117"/>
    <mergeCell ref="A118:B118"/>
    <mergeCell ref="A119:B119"/>
    <mergeCell ref="A130:B130"/>
    <mergeCell ref="A131:B131"/>
    <mergeCell ref="A132:B132"/>
    <mergeCell ref="A133:B133"/>
    <mergeCell ref="A124:B124"/>
    <mergeCell ref="A127:B127"/>
    <mergeCell ref="A128:B128"/>
    <mergeCell ref="A129:B129"/>
    <mergeCell ref="A140:B140"/>
    <mergeCell ref="A141:B141"/>
    <mergeCell ref="A142:B142"/>
    <mergeCell ref="A143:B143"/>
    <mergeCell ref="A134:B134"/>
    <mergeCell ref="A135:B135"/>
    <mergeCell ref="A136:B136"/>
    <mergeCell ref="A137:B137"/>
    <mergeCell ref="A152:B152"/>
    <mergeCell ref="A148:B148"/>
    <mergeCell ref="A149:B149"/>
    <mergeCell ref="A150:B150"/>
    <mergeCell ref="A151:B151"/>
    <mergeCell ref="A144:B144"/>
    <mergeCell ref="A145:B145"/>
    <mergeCell ref="A146:B146"/>
    <mergeCell ref="A147:B147"/>
  </mergeCells>
  <printOptions horizontalCentered="1" verticalCentered="1"/>
  <pageMargins left="0.984251968503937" right="0.5905511811023623" top="0.7874015748031497" bottom="0.984251968503937" header="0.15748031496062992" footer="0.2362204724409449"/>
  <pageSetup blackAndWhite="1" firstPageNumber="71" useFirstPageNumber="1" horizontalDpi="300" verticalDpi="300" orientation="portrait" paperSize="9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8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5.625" style="713" customWidth="1"/>
    <col min="2" max="2" width="9.625" style="713" customWidth="1"/>
    <col min="3" max="4" width="14.375" style="669" customWidth="1"/>
    <col min="5" max="6" width="14.375" style="670" customWidth="1"/>
    <col min="7" max="16384" width="9.00390625" style="677" customWidth="1"/>
  </cols>
  <sheetData>
    <row r="1" spans="1:6" s="7" customFormat="1" ht="24">
      <c r="A1" s="668" t="s">
        <v>249</v>
      </c>
      <c r="B1" s="668"/>
      <c r="C1" s="669"/>
      <c r="D1" s="669"/>
      <c r="E1" s="670"/>
      <c r="F1" s="670"/>
    </row>
    <row r="2" spans="1:6" ht="15.75" customHeight="1">
      <c r="A2" s="671" t="s">
        <v>250</v>
      </c>
      <c r="B2" s="672"/>
      <c r="C2" s="673" t="s">
        <v>251</v>
      </c>
      <c r="D2" s="674" t="s">
        <v>252</v>
      </c>
      <c r="E2" s="675"/>
      <c r="F2" s="676"/>
    </row>
    <row r="3" spans="1:6" ht="15.75" customHeight="1">
      <c r="A3" s="678"/>
      <c r="B3" s="679"/>
      <c r="C3" s="673"/>
      <c r="D3" s="680"/>
      <c r="E3" s="681"/>
      <c r="F3" s="682"/>
    </row>
    <row r="4" spans="1:6" ht="15.75" customHeight="1">
      <c r="A4" s="683"/>
      <c r="B4" s="684"/>
      <c r="C4" s="673"/>
      <c r="D4" s="685" t="s">
        <v>253</v>
      </c>
      <c r="E4" s="686" t="s">
        <v>254</v>
      </c>
      <c r="F4" s="686" t="s">
        <v>255</v>
      </c>
    </row>
    <row r="5" spans="1:6" ht="18" customHeight="1">
      <c r="A5" s="671"/>
      <c r="B5" s="672"/>
      <c r="C5" s="687" t="s">
        <v>7</v>
      </c>
      <c r="D5" s="687" t="s">
        <v>8</v>
      </c>
      <c r="E5" s="688" t="s">
        <v>8</v>
      </c>
      <c r="F5" s="688" t="s">
        <v>8</v>
      </c>
    </row>
    <row r="6" spans="1:6" ht="16.5" customHeight="1">
      <c r="A6" s="689" t="s">
        <v>256</v>
      </c>
      <c r="B6" s="690"/>
      <c r="C6" s="691">
        <f>C8+C69+C90+C123+C156</f>
        <v>71355</v>
      </c>
      <c r="D6" s="691">
        <f>SUM(E6:F6)</f>
        <v>173263</v>
      </c>
      <c r="E6" s="692">
        <f>E8+E69+E90+E123+E156</f>
        <v>82132</v>
      </c>
      <c r="F6" s="692">
        <f>F8+F69+F90+F123+F156</f>
        <v>91131</v>
      </c>
    </row>
    <row r="7" spans="1:6" ht="13.5" customHeight="1">
      <c r="A7" s="693"/>
      <c r="B7" s="694"/>
      <c r="C7" s="695"/>
      <c r="D7" s="695"/>
      <c r="E7" s="696"/>
      <c r="F7" s="696"/>
    </row>
    <row r="8" spans="1:6" ht="14.25" customHeight="1">
      <c r="A8" s="697" t="s">
        <v>257</v>
      </c>
      <c r="B8" s="698"/>
      <c r="C8" s="699">
        <f>SUM(C9:C67)</f>
        <v>19511</v>
      </c>
      <c r="D8" s="699">
        <f aca="true" t="shared" si="0" ref="D8:D39">E8+F8</f>
        <v>46832</v>
      </c>
      <c r="E8" s="700">
        <f>SUM(E9:E67)</f>
        <v>21388</v>
      </c>
      <c r="F8" s="700">
        <f>SUM(F9:F67)</f>
        <v>25444</v>
      </c>
    </row>
    <row r="9" spans="1:6" ht="14.25" customHeight="1">
      <c r="A9" s="701" t="s">
        <v>258</v>
      </c>
      <c r="B9" s="702"/>
      <c r="C9" s="695">
        <v>575</v>
      </c>
      <c r="D9" s="703">
        <f t="shared" si="0"/>
        <v>1427</v>
      </c>
      <c r="E9" s="696">
        <v>688</v>
      </c>
      <c r="F9" s="696">
        <v>739</v>
      </c>
    </row>
    <row r="10" spans="1:6" ht="14.25" customHeight="1">
      <c r="A10" s="704" t="s">
        <v>259</v>
      </c>
      <c r="B10" s="705" t="s">
        <v>260</v>
      </c>
      <c r="C10" s="695">
        <v>186</v>
      </c>
      <c r="D10" s="703">
        <f t="shared" si="0"/>
        <v>471</v>
      </c>
      <c r="E10" s="696">
        <v>226</v>
      </c>
      <c r="F10" s="696">
        <v>245</v>
      </c>
    </row>
    <row r="11" spans="1:6" ht="14.25" customHeight="1">
      <c r="A11" s="704" t="s">
        <v>259</v>
      </c>
      <c r="B11" s="705" t="s">
        <v>261</v>
      </c>
      <c r="C11" s="695">
        <v>164</v>
      </c>
      <c r="D11" s="703">
        <f t="shared" si="0"/>
        <v>393</v>
      </c>
      <c r="E11" s="696">
        <v>178</v>
      </c>
      <c r="F11" s="696">
        <v>215</v>
      </c>
    </row>
    <row r="12" spans="1:6" ht="14.25" customHeight="1">
      <c r="A12" s="704" t="s">
        <v>259</v>
      </c>
      <c r="B12" s="705" t="s">
        <v>262</v>
      </c>
      <c r="C12" s="695">
        <v>278</v>
      </c>
      <c r="D12" s="703">
        <f t="shared" si="0"/>
        <v>689</v>
      </c>
      <c r="E12" s="696">
        <v>317</v>
      </c>
      <c r="F12" s="696">
        <v>372</v>
      </c>
    </row>
    <row r="13" spans="1:6" ht="14.25" customHeight="1">
      <c r="A13" s="704" t="s">
        <v>259</v>
      </c>
      <c r="B13" s="705" t="s">
        <v>263</v>
      </c>
      <c r="C13" s="695">
        <v>363</v>
      </c>
      <c r="D13" s="703">
        <f t="shared" si="0"/>
        <v>896</v>
      </c>
      <c r="E13" s="696">
        <v>416</v>
      </c>
      <c r="F13" s="696">
        <v>480</v>
      </c>
    </row>
    <row r="14" spans="1:6" ht="14.25" customHeight="1">
      <c r="A14" s="704" t="s">
        <v>259</v>
      </c>
      <c r="B14" s="705" t="s">
        <v>264</v>
      </c>
      <c r="C14" s="695">
        <v>242</v>
      </c>
      <c r="D14" s="703">
        <f t="shared" si="0"/>
        <v>605</v>
      </c>
      <c r="E14" s="696">
        <v>274</v>
      </c>
      <c r="F14" s="696">
        <v>331</v>
      </c>
    </row>
    <row r="15" spans="1:6" ht="14.25" customHeight="1">
      <c r="A15" s="704" t="s">
        <v>259</v>
      </c>
      <c r="B15" s="705" t="s">
        <v>265</v>
      </c>
      <c r="C15" s="695">
        <v>458</v>
      </c>
      <c r="D15" s="703">
        <f t="shared" si="0"/>
        <v>1160</v>
      </c>
      <c r="E15" s="696">
        <v>530</v>
      </c>
      <c r="F15" s="696">
        <v>630</v>
      </c>
    </row>
    <row r="16" spans="1:6" ht="14.25" customHeight="1">
      <c r="A16" s="706" t="s">
        <v>266</v>
      </c>
      <c r="B16" s="707"/>
      <c r="C16" s="695">
        <v>1147</v>
      </c>
      <c r="D16" s="703">
        <f t="shared" si="0"/>
        <v>2749</v>
      </c>
      <c r="E16" s="696">
        <v>1278</v>
      </c>
      <c r="F16" s="696">
        <v>1471</v>
      </c>
    </row>
    <row r="17" spans="1:6" ht="14.25" customHeight="1">
      <c r="A17" s="704" t="s">
        <v>267</v>
      </c>
      <c r="B17" s="705" t="s">
        <v>260</v>
      </c>
      <c r="C17" s="695">
        <v>253</v>
      </c>
      <c r="D17" s="703">
        <f t="shared" si="0"/>
        <v>591</v>
      </c>
      <c r="E17" s="696">
        <v>266</v>
      </c>
      <c r="F17" s="696">
        <v>325</v>
      </c>
    </row>
    <row r="18" spans="1:6" ht="14.25" customHeight="1">
      <c r="A18" s="704" t="s">
        <v>267</v>
      </c>
      <c r="B18" s="705" t="s">
        <v>261</v>
      </c>
      <c r="C18" s="695">
        <v>145</v>
      </c>
      <c r="D18" s="703">
        <f t="shared" si="0"/>
        <v>353</v>
      </c>
      <c r="E18" s="696">
        <v>151</v>
      </c>
      <c r="F18" s="696">
        <v>202</v>
      </c>
    </row>
    <row r="19" spans="1:6" ht="14.25" customHeight="1">
      <c r="A19" s="704" t="s">
        <v>268</v>
      </c>
      <c r="B19" s="705" t="s">
        <v>260</v>
      </c>
      <c r="C19" s="695">
        <v>488</v>
      </c>
      <c r="D19" s="703">
        <f t="shared" si="0"/>
        <v>1131</v>
      </c>
      <c r="E19" s="696">
        <v>495</v>
      </c>
      <c r="F19" s="696">
        <v>636</v>
      </c>
    </row>
    <row r="20" spans="1:6" ht="14.25" customHeight="1">
      <c r="A20" s="704" t="s">
        <v>268</v>
      </c>
      <c r="B20" s="705" t="s">
        <v>261</v>
      </c>
      <c r="C20" s="695">
        <v>177</v>
      </c>
      <c r="D20" s="703">
        <f t="shared" si="0"/>
        <v>431</v>
      </c>
      <c r="E20" s="696">
        <v>185</v>
      </c>
      <c r="F20" s="696">
        <v>246</v>
      </c>
    </row>
    <row r="21" spans="1:6" ht="14.25" customHeight="1">
      <c r="A21" s="704" t="s">
        <v>268</v>
      </c>
      <c r="B21" s="705" t="s">
        <v>262</v>
      </c>
      <c r="C21" s="695">
        <v>272</v>
      </c>
      <c r="D21" s="703">
        <f t="shared" si="0"/>
        <v>600</v>
      </c>
      <c r="E21" s="696">
        <v>295</v>
      </c>
      <c r="F21" s="696">
        <v>305</v>
      </c>
    </row>
    <row r="22" spans="1:6" ht="14.25" customHeight="1">
      <c r="A22" s="704" t="s">
        <v>268</v>
      </c>
      <c r="B22" s="705" t="s">
        <v>263</v>
      </c>
      <c r="C22" s="695">
        <v>333</v>
      </c>
      <c r="D22" s="703">
        <f t="shared" si="0"/>
        <v>786</v>
      </c>
      <c r="E22" s="696">
        <v>347</v>
      </c>
      <c r="F22" s="696">
        <v>439</v>
      </c>
    </row>
    <row r="23" spans="1:6" ht="14.25" customHeight="1">
      <c r="A23" s="704" t="s">
        <v>268</v>
      </c>
      <c r="B23" s="705" t="s">
        <v>264</v>
      </c>
      <c r="C23" s="695">
        <v>42</v>
      </c>
      <c r="D23" s="703">
        <f t="shared" si="0"/>
        <v>105</v>
      </c>
      <c r="E23" s="696">
        <v>51</v>
      </c>
      <c r="F23" s="696">
        <v>54</v>
      </c>
    </row>
    <row r="24" spans="1:6" ht="14.25" customHeight="1">
      <c r="A24" s="706" t="s">
        <v>269</v>
      </c>
      <c r="B24" s="707"/>
      <c r="C24" s="695">
        <v>20</v>
      </c>
      <c r="D24" s="703">
        <f t="shared" si="0"/>
        <v>48</v>
      </c>
      <c r="E24" s="696">
        <v>22</v>
      </c>
      <c r="F24" s="696">
        <v>26</v>
      </c>
    </row>
    <row r="25" spans="1:6" ht="14.25" customHeight="1">
      <c r="A25" s="704" t="s">
        <v>270</v>
      </c>
      <c r="B25" s="705" t="s">
        <v>260</v>
      </c>
      <c r="C25" s="695">
        <v>209</v>
      </c>
      <c r="D25" s="703">
        <f t="shared" si="0"/>
        <v>448</v>
      </c>
      <c r="E25" s="696">
        <v>187</v>
      </c>
      <c r="F25" s="696">
        <v>261</v>
      </c>
    </row>
    <row r="26" spans="1:6" ht="14.25" customHeight="1">
      <c r="A26" s="704" t="s">
        <v>270</v>
      </c>
      <c r="B26" s="705" t="s">
        <v>261</v>
      </c>
      <c r="C26" s="695">
        <v>174</v>
      </c>
      <c r="D26" s="703">
        <f t="shared" si="0"/>
        <v>408</v>
      </c>
      <c r="E26" s="696">
        <v>178</v>
      </c>
      <c r="F26" s="696">
        <v>230</v>
      </c>
    </row>
    <row r="27" spans="1:6" ht="14.25" customHeight="1">
      <c r="A27" s="704" t="s">
        <v>270</v>
      </c>
      <c r="B27" s="705" t="s">
        <v>262</v>
      </c>
      <c r="C27" s="695">
        <v>124</v>
      </c>
      <c r="D27" s="703">
        <f t="shared" si="0"/>
        <v>293</v>
      </c>
      <c r="E27" s="696">
        <v>142</v>
      </c>
      <c r="F27" s="696">
        <v>151</v>
      </c>
    </row>
    <row r="28" spans="1:6" ht="14.25" customHeight="1">
      <c r="A28" s="704" t="s">
        <v>270</v>
      </c>
      <c r="B28" s="705" t="s">
        <v>263</v>
      </c>
      <c r="C28" s="695">
        <v>282</v>
      </c>
      <c r="D28" s="703">
        <f t="shared" si="0"/>
        <v>615</v>
      </c>
      <c r="E28" s="696">
        <v>273</v>
      </c>
      <c r="F28" s="696">
        <v>342</v>
      </c>
    </row>
    <row r="29" spans="1:6" ht="14.25" customHeight="1">
      <c r="A29" s="704" t="s">
        <v>271</v>
      </c>
      <c r="B29" s="705" t="s">
        <v>260</v>
      </c>
      <c r="C29" s="695">
        <v>157</v>
      </c>
      <c r="D29" s="703">
        <f t="shared" si="0"/>
        <v>342</v>
      </c>
      <c r="E29" s="696">
        <v>162</v>
      </c>
      <c r="F29" s="696">
        <v>180</v>
      </c>
    </row>
    <row r="30" spans="1:6" ht="14.25" customHeight="1">
      <c r="A30" s="704" t="s">
        <v>271</v>
      </c>
      <c r="B30" s="705" t="s">
        <v>261</v>
      </c>
      <c r="C30" s="695">
        <v>473</v>
      </c>
      <c r="D30" s="703">
        <f t="shared" si="0"/>
        <v>1202</v>
      </c>
      <c r="E30" s="696">
        <v>514</v>
      </c>
      <c r="F30" s="696">
        <v>688</v>
      </c>
    </row>
    <row r="31" spans="1:6" ht="14.25" customHeight="1">
      <c r="A31" s="704" t="s">
        <v>271</v>
      </c>
      <c r="B31" s="705" t="s">
        <v>262</v>
      </c>
      <c r="C31" s="695">
        <v>249</v>
      </c>
      <c r="D31" s="703">
        <f t="shared" si="0"/>
        <v>563</v>
      </c>
      <c r="E31" s="696">
        <v>242</v>
      </c>
      <c r="F31" s="696">
        <v>321</v>
      </c>
    </row>
    <row r="32" spans="1:6" ht="14.25" customHeight="1">
      <c r="A32" s="704" t="s">
        <v>272</v>
      </c>
      <c r="B32" s="705" t="s">
        <v>260</v>
      </c>
      <c r="C32" s="695">
        <v>470</v>
      </c>
      <c r="D32" s="703">
        <f t="shared" si="0"/>
        <v>988</v>
      </c>
      <c r="E32" s="696">
        <v>441</v>
      </c>
      <c r="F32" s="696">
        <v>547</v>
      </c>
    </row>
    <row r="33" spans="1:6" ht="14.25" customHeight="1">
      <c r="A33" s="704" t="s">
        <v>272</v>
      </c>
      <c r="B33" s="705" t="s">
        <v>261</v>
      </c>
      <c r="C33" s="695">
        <v>574</v>
      </c>
      <c r="D33" s="703">
        <f t="shared" si="0"/>
        <v>1314</v>
      </c>
      <c r="E33" s="696">
        <v>598</v>
      </c>
      <c r="F33" s="696">
        <v>716</v>
      </c>
    </row>
    <row r="34" spans="1:6" ht="14.25" customHeight="1">
      <c r="A34" s="704" t="s">
        <v>272</v>
      </c>
      <c r="B34" s="705" t="s">
        <v>262</v>
      </c>
      <c r="C34" s="695">
        <v>352</v>
      </c>
      <c r="D34" s="703">
        <f t="shared" si="0"/>
        <v>810</v>
      </c>
      <c r="E34" s="696">
        <v>366</v>
      </c>
      <c r="F34" s="696">
        <v>444</v>
      </c>
    </row>
    <row r="35" spans="1:6" ht="14.25" customHeight="1">
      <c r="A35" s="704" t="s">
        <v>272</v>
      </c>
      <c r="B35" s="705" t="s">
        <v>263</v>
      </c>
      <c r="C35" s="695">
        <v>377</v>
      </c>
      <c r="D35" s="703">
        <f t="shared" si="0"/>
        <v>1007</v>
      </c>
      <c r="E35" s="696">
        <v>465</v>
      </c>
      <c r="F35" s="696">
        <v>542</v>
      </c>
    </row>
    <row r="36" spans="1:6" ht="14.25" customHeight="1">
      <c r="A36" s="704" t="s">
        <v>272</v>
      </c>
      <c r="B36" s="705" t="s">
        <v>264</v>
      </c>
      <c r="C36" s="695">
        <v>294</v>
      </c>
      <c r="D36" s="703">
        <f t="shared" si="0"/>
        <v>716</v>
      </c>
      <c r="E36" s="696">
        <v>352</v>
      </c>
      <c r="F36" s="696">
        <v>364</v>
      </c>
    </row>
    <row r="37" spans="1:6" ht="14.25" customHeight="1">
      <c r="A37" s="704" t="s">
        <v>272</v>
      </c>
      <c r="B37" s="705" t="s">
        <v>265</v>
      </c>
      <c r="C37" s="695">
        <v>184</v>
      </c>
      <c r="D37" s="703">
        <f t="shared" si="0"/>
        <v>455</v>
      </c>
      <c r="E37" s="696">
        <v>199</v>
      </c>
      <c r="F37" s="696">
        <v>256</v>
      </c>
    </row>
    <row r="38" spans="1:6" ht="14.25" customHeight="1">
      <c r="A38" s="704" t="s">
        <v>272</v>
      </c>
      <c r="B38" s="705" t="s">
        <v>273</v>
      </c>
      <c r="C38" s="695">
        <v>85</v>
      </c>
      <c r="D38" s="703">
        <f t="shared" si="0"/>
        <v>229</v>
      </c>
      <c r="E38" s="696">
        <v>99</v>
      </c>
      <c r="F38" s="696">
        <v>130</v>
      </c>
    </row>
    <row r="39" spans="1:6" ht="14.25" customHeight="1">
      <c r="A39" s="704" t="s">
        <v>274</v>
      </c>
      <c r="B39" s="705" t="s">
        <v>260</v>
      </c>
      <c r="C39" s="695">
        <v>418</v>
      </c>
      <c r="D39" s="703">
        <f t="shared" si="0"/>
        <v>1047</v>
      </c>
      <c r="E39" s="696">
        <v>481</v>
      </c>
      <c r="F39" s="696">
        <v>566</v>
      </c>
    </row>
    <row r="40" spans="1:6" ht="14.25" customHeight="1">
      <c r="A40" s="704" t="s">
        <v>274</v>
      </c>
      <c r="B40" s="705" t="s">
        <v>261</v>
      </c>
      <c r="C40" s="695">
        <v>411</v>
      </c>
      <c r="D40" s="703">
        <f aca="true" t="shared" si="1" ref="D40:D67">E40+F40</f>
        <v>961</v>
      </c>
      <c r="E40" s="696">
        <v>453</v>
      </c>
      <c r="F40" s="696">
        <v>508</v>
      </c>
    </row>
    <row r="41" spans="1:6" ht="14.25" customHeight="1">
      <c r="A41" s="704" t="s">
        <v>274</v>
      </c>
      <c r="B41" s="705" t="s">
        <v>262</v>
      </c>
      <c r="C41" s="695">
        <v>602</v>
      </c>
      <c r="D41" s="703">
        <f t="shared" si="1"/>
        <v>1471</v>
      </c>
      <c r="E41" s="696">
        <v>679</v>
      </c>
      <c r="F41" s="696">
        <v>792</v>
      </c>
    </row>
    <row r="42" spans="1:6" ht="14.25" customHeight="1">
      <c r="A42" s="704" t="s">
        <v>274</v>
      </c>
      <c r="B42" s="705" t="s">
        <v>263</v>
      </c>
      <c r="C42" s="695">
        <v>267</v>
      </c>
      <c r="D42" s="703">
        <f t="shared" si="1"/>
        <v>668</v>
      </c>
      <c r="E42" s="696">
        <v>306</v>
      </c>
      <c r="F42" s="696">
        <v>362</v>
      </c>
    </row>
    <row r="43" spans="1:6" ht="14.25" customHeight="1">
      <c r="A43" s="704" t="s">
        <v>274</v>
      </c>
      <c r="B43" s="705" t="s">
        <v>264</v>
      </c>
      <c r="C43" s="695">
        <v>564</v>
      </c>
      <c r="D43" s="703">
        <f t="shared" si="1"/>
        <v>1403</v>
      </c>
      <c r="E43" s="696">
        <v>663</v>
      </c>
      <c r="F43" s="696">
        <v>740</v>
      </c>
    </row>
    <row r="44" spans="1:6" ht="14.25" customHeight="1">
      <c r="A44" s="704" t="s">
        <v>274</v>
      </c>
      <c r="B44" s="705" t="s">
        <v>265</v>
      </c>
      <c r="C44" s="695">
        <v>481</v>
      </c>
      <c r="D44" s="703">
        <f t="shared" si="1"/>
        <v>1169</v>
      </c>
      <c r="E44" s="696">
        <v>563</v>
      </c>
      <c r="F44" s="696">
        <v>606</v>
      </c>
    </row>
    <row r="45" spans="1:6" ht="14.25" customHeight="1">
      <c r="A45" s="704" t="s">
        <v>275</v>
      </c>
      <c r="B45" s="705" t="s">
        <v>260</v>
      </c>
      <c r="C45" s="695">
        <v>412</v>
      </c>
      <c r="D45" s="703">
        <f t="shared" si="1"/>
        <v>907</v>
      </c>
      <c r="E45" s="696">
        <v>412</v>
      </c>
      <c r="F45" s="696">
        <v>495</v>
      </c>
    </row>
    <row r="46" spans="1:6" ht="14.25" customHeight="1">
      <c r="A46" s="704" t="s">
        <v>275</v>
      </c>
      <c r="B46" s="705" t="s">
        <v>261</v>
      </c>
      <c r="C46" s="695">
        <v>711</v>
      </c>
      <c r="D46" s="703">
        <f t="shared" si="1"/>
        <v>1564</v>
      </c>
      <c r="E46" s="696">
        <v>725</v>
      </c>
      <c r="F46" s="696">
        <v>839</v>
      </c>
    </row>
    <row r="47" spans="1:6" ht="14.25" customHeight="1">
      <c r="A47" s="704" t="s">
        <v>275</v>
      </c>
      <c r="B47" s="705" t="s">
        <v>262</v>
      </c>
      <c r="C47" s="695">
        <v>382</v>
      </c>
      <c r="D47" s="703">
        <f t="shared" si="1"/>
        <v>912</v>
      </c>
      <c r="E47" s="696">
        <v>434</v>
      </c>
      <c r="F47" s="696">
        <v>478</v>
      </c>
    </row>
    <row r="48" spans="1:6" ht="14.25" customHeight="1">
      <c r="A48" s="704" t="s">
        <v>275</v>
      </c>
      <c r="B48" s="705" t="s">
        <v>263</v>
      </c>
      <c r="C48" s="695">
        <v>350</v>
      </c>
      <c r="D48" s="703">
        <f t="shared" si="1"/>
        <v>862</v>
      </c>
      <c r="E48" s="696">
        <v>385</v>
      </c>
      <c r="F48" s="696">
        <v>477</v>
      </c>
    </row>
    <row r="49" spans="1:6" ht="14.25" customHeight="1">
      <c r="A49" s="706" t="s">
        <v>276</v>
      </c>
      <c r="B49" s="707"/>
      <c r="C49" s="695">
        <v>500</v>
      </c>
      <c r="D49" s="703">
        <f t="shared" si="1"/>
        <v>1115</v>
      </c>
      <c r="E49" s="696">
        <v>466</v>
      </c>
      <c r="F49" s="696">
        <v>649</v>
      </c>
    </row>
    <row r="50" spans="1:6" ht="14.25" customHeight="1">
      <c r="A50" s="706" t="s">
        <v>336</v>
      </c>
      <c r="B50" s="707"/>
      <c r="C50" s="695">
        <v>329</v>
      </c>
      <c r="D50" s="703">
        <f t="shared" si="1"/>
        <v>853</v>
      </c>
      <c r="E50" s="696">
        <v>391</v>
      </c>
      <c r="F50" s="696">
        <v>462</v>
      </c>
    </row>
    <row r="51" spans="1:6" ht="14.25" customHeight="1">
      <c r="A51" s="704" t="s">
        <v>277</v>
      </c>
      <c r="B51" s="705" t="s">
        <v>260</v>
      </c>
      <c r="C51" s="695">
        <v>382</v>
      </c>
      <c r="D51" s="703">
        <f t="shared" si="1"/>
        <v>976</v>
      </c>
      <c r="E51" s="696">
        <v>474</v>
      </c>
      <c r="F51" s="696">
        <v>502</v>
      </c>
    </row>
    <row r="52" spans="1:6" ht="14.25" customHeight="1">
      <c r="A52" s="704" t="s">
        <v>277</v>
      </c>
      <c r="B52" s="705" t="s">
        <v>261</v>
      </c>
      <c r="C52" s="695">
        <v>260</v>
      </c>
      <c r="D52" s="703">
        <f t="shared" si="1"/>
        <v>618</v>
      </c>
      <c r="E52" s="696">
        <v>286</v>
      </c>
      <c r="F52" s="696">
        <v>332</v>
      </c>
    </row>
    <row r="53" spans="1:6" ht="14.25" customHeight="1">
      <c r="A53" s="704" t="s">
        <v>278</v>
      </c>
      <c r="B53" s="705" t="s">
        <v>260</v>
      </c>
      <c r="C53" s="695">
        <v>321</v>
      </c>
      <c r="D53" s="703">
        <f t="shared" si="1"/>
        <v>764</v>
      </c>
      <c r="E53" s="696">
        <v>343</v>
      </c>
      <c r="F53" s="696">
        <v>421</v>
      </c>
    </row>
    <row r="54" spans="1:6" ht="14.25" customHeight="1">
      <c r="A54" s="704" t="s">
        <v>278</v>
      </c>
      <c r="B54" s="705" t="s">
        <v>261</v>
      </c>
      <c r="C54" s="695">
        <v>758</v>
      </c>
      <c r="D54" s="703">
        <f t="shared" si="1"/>
        <v>1711</v>
      </c>
      <c r="E54" s="696">
        <v>781</v>
      </c>
      <c r="F54" s="696">
        <v>930</v>
      </c>
    </row>
    <row r="55" spans="1:6" ht="14.25" customHeight="1">
      <c r="A55" s="704" t="s">
        <v>278</v>
      </c>
      <c r="B55" s="705" t="s">
        <v>262</v>
      </c>
      <c r="C55" s="695">
        <v>134</v>
      </c>
      <c r="D55" s="703">
        <f t="shared" si="1"/>
        <v>408</v>
      </c>
      <c r="E55" s="696">
        <v>169</v>
      </c>
      <c r="F55" s="696">
        <v>239</v>
      </c>
    </row>
    <row r="56" spans="1:6" ht="14.25" customHeight="1">
      <c r="A56" s="704" t="s">
        <v>278</v>
      </c>
      <c r="B56" s="705" t="s">
        <v>263</v>
      </c>
      <c r="C56" s="695">
        <v>141</v>
      </c>
      <c r="D56" s="703">
        <f t="shared" si="1"/>
        <v>298</v>
      </c>
      <c r="E56" s="696">
        <v>142</v>
      </c>
      <c r="F56" s="696">
        <v>156</v>
      </c>
    </row>
    <row r="57" spans="1:6" ht="14.25" customHeight="1">
      <c r="A57" s="704" t="s">
        <v>278</v>
      </c>
      <c r="B57" s="705" t="s">
        <v>264</v>
      </c>
      <c r="C57" s="695">
        <v>366</v>
      </c>
      <c r="D57" s="703">
        <f t="shared" si="1"/>
        <v>917</v>
      </c>
      <c r="E57" s="696">
        <v>435</v>
      </c>
      <c r="F57" s="696">
        <v>482</v>
      </c>
    </row>
    <row r="58" spans="1:6" ht="14.25" customHeight="1">
      <c r="A58" s="706" t="s">
        <v>279</v>
      </c>
      <c r="B58" s="707"/>
      <c r="C58" s="695">
        <v>500</v>
      </c>
      <c r="D58" s="703">
        <f t="shared" si="1"/>
        <v>1289</v>
      </c>
      <c r="E58" s="696">
        <v>549</v>
      </c>
      <c r="F58" s="696">
        <v>740</v>
      </c>
    </row>
    <row r="59" spans="1:6" ht="14.25" customHeight="1">
      <c r="A59" s="704" t="s">
        <v>280</v>
      </c>
      <c r="B59" s="705" t="s">
        <v>260</v>
      </c>
      <c r="C59" s="695">
        <v>267</v>
      </c>
      <c r="D59" s="703">
        <f t="shared" si="1"/>
        <v>637</v>
      </c>
      <c r="E59" s="696">
        <v>303</v>
      </c>
      <c r="F59" s="696">
        <v>334</v>
      </c>
    </row>
    <row r="60" spans="1:6" ht="14.25" customHeight="1">
      <c r="A60" s="704" t="s">
        <v>280</v>
      </c>
      <c r="B60" s="705" t="s">
        <v>261</v>
      </c>
      <c r="C60" s="695">
        <v>231</v>
      </c>
      <c r="D60" s="703">
        <f t="shared" si="1"/>
        <v>549</v>
      </c>
      <c r="E60" s="696">
        <v>240</v>
      </c>
      <c r="F60" s="696">
        <v>309</v>
      </c>
    </row>
    <row r="61" spans="1:6" ht="14.25" customHeight="1">
      <c r="A61" s="704" t="s">
        <v>280</v>
      </c>
      <c r="B61" s="705" t="s">
        <v>262</v>
      </c>
      <c r="C61" s="695">
        <v>172</v>
      </c>
      <c r="D61" s="703">
        <f t="shared" si="1"/>
        <v>420</v>
      </c>
      <c r="E61" s="696">
        <v>193</v>
      </c>
      <c r="F61" s="696">
        <v>227</v>
      </c>
    </row>
    <row r="62" spans="1:6" ht="14.25" customHeight="1">
      <c r="A62" s="704" t="s">
        <v>280</v>
      </c>
      <c r="B62" s="705" t="s">
        <v>263</v>
      </c>
      <c r="C62" s="695">
        <v>122</v>
      </c>
      <c r="D62" s="703">
        <f t="shared" si="1"/>
        <v>287</v>
      </c>
      <c r="E62" s="696">
        <v>135</v>
      </c>
      <c r="F62" s="696">
        <v>152</v>
      </c>
    </row>
    <row r="63" spans="1:6" ht="14.25" customHeight="1">
      <c r="A63" s="704" t="s">
        <v>281</v>
      </c>
      <c r="B63" s="705" t="s">
        <v>260</v>
      </c>
      <c r="C63" s="695">
        <v>231</v>
      </c>
      <c r="D63" s="703">
        <f t="shared" si="1"/>
        <v>540</v>
      </c>
      <c r="E63" s="696">
        <v>262</v>
      </c>
      <c r="F63" s="696">
        <v>278</v>
      </c>
    </row>
    <row r="64" spans="1:6" ht="14.25" customHeight="1">
      <c r="A64" s="704" t="s">
        <v>281</v>
      </c>
      <c r="B64" s="705" t="s">
        <v>261</v>
      </c>
      <c r="C64" s="695">
        <v>174</v>
      </c>
      <c r="D64" s="703">
        <f t="shared" si="1"/>
        <v>444</v>
      </c>
      <c r="E64" s="696">
        <v>196</v>
      </c>
      <c r="F64" s="696">
        <v>248</v>
      </c>
    </row>
    <row r="65" spans="1:6" ht="14.25" customHeight="1">
      <c r="A65" s="704" t="s">
        <v>281</v>
      </c>
      <c r="B65" s="705" t="s">
        <v>262</v>
      </c>
      <c r="C65" s="695">
        <v>197</v>
      </c>
      <c r="D65" s="703">
        <f t="shared" si="1"/>
        <v>525</v>
      </c>
      <c r="E65" s="696">
        <v>212</v>
      </c>
      <c r="F65" s="696">
        <v>313</v>
      </c>
    </row>
    <row r="66" spans="1:6" ht="14.25" customHeight="1">
      <c r="A66" s="704" t="s">
        <v>281</v>
      </c>
      <c r="B66" s="705" t="s">
        <v>263</v>
      </c>
      <c r="C66" s="695">
        <v>131</v>
      </c>
      <c r="D66" s="703">
        <f t="shared" si="1"/>
        <v>290</v>
      </c>
      <c r="E66" s="696">
        <v>131</v>
      </c>
      <c r="F66" s="696">
        <v>159</v>
      </c>
    </row>
    <row r="67" spans="1:6" ht="14.25" customHeight="1">
      <c r="A67" s="704" t="s">
        <v>281</v>
      </c>
      <c r="B67" s="705" t="s">
        <v>264</v>
      </c>
      <c r="C67" s="695">
        <v>550</v>
      </c>
      <c r="D67" s="703">
        <f t="shared" si="1"/>
        <v>1402</v>
      </c>
      <c r="E67" s="696">
        <v>642</v>
      </c>
      <c r="F67" s="696">
        <v>760</v>
      </c>
    </row>
    <row r="68" spans="1:6" ht="14.25" customHeight="1">
      <c r="A68" s="704"/>
      <c r="B68" s="708"/>
      <c r="C68" s="695"/>
      <c r="D68" s="695"/>
      <c r="E68" s="696"/>
      <c r="F68" s="696"/>
    </row>
    <row r="69" spans="1:6" ht="14.25" customHeight="1">
      <c r="A69" s="697" t="s">
        <v>282</v>
      </c>
      <c r="B69" s="698" t="s">
        <v>282</v>
      </c>
      <c r="C69" s="699">
        <f>SUM(C70:C88)</f>
        <v>9967</v>
      </c>
      <c r="D69" s="699">
        <f aca="true" t="shared" si="2" ref="D69:D88">E69+F69</f>
        <v>25490</v>
      </c>
      <c r="E69" s="700">
        <f>SUM(E70:E88)</f>
        <v>11977</v>
      </c>
      <c r="F69" s="700">
        <f>SUM(F70:F88)</f>
        <v>13513</v>
      </c>
    </row>
    <row r="70" spans="1:6" ht="14.25" customHeight="1">
      <c r="A70" s="704" t="s">
        <v>283</v>
      </c>
      <c r="B70" s="705" t="s">
        <v>260</v>
      </c>
      <c r="C70" s="695">
        <v>416</v>
      </c>
      <c r="D70" s="703">
        <f t="shared" si="2"/>
        <v>1320</v>
      </c>
      <c r="E70" s="696">
        <v>591</v>
      </c>
      <c r="F70" s="696">
        <v>729</v>
      </c>
    </row>
    <row r="71" spans="1:6" ht="14.25" customHeight="1">
      <c r="A71" s="704" t="s">
        <v>283</v>
      </c>
      <c r="B71" s="705" t="s">
        <v>261</v>
      </c>
      <c r="C71" s="695">
        <v>507</v>
      </c>
      <c r="D71" s="703">
        <f t="shared" si="2"/>
        <v>1323</v>
      </c>
      <c r="E71" s="696">
        <v>637</v>
      </c>
      <c r="F71" s="696">
        <v>686</v>
      </c>
    </row>
    <row r="72" spans="1:6" ht="14.25" customHeight="1">
      <c r="A72" s="704" t="s">
        <v>283</v>
      </c>
      <c r="B72" s="705" t="s">
        <v>262</v>
      </c>
      <c r="C72" s="695">
        <v>750</v>
      </c>
      <c r="D72" s="703">
        <f t="shared" si="2"/>
        <v>1730</v>
      </c>
      <c r="E72" s="696">
        <v>815</v>
      </c>
      <c r="F72" s="696">
        <v>915</v>
      </c>
    </row>
    <row r="73" spans="1:6" ht="14.25" customHeight="1">
      <c r="A73" s="704" t="s">
        <v>283</v>
      </c>
      <c r="B73" s="705" t="s">
        <v>263</v>
      </c>
      <c r="C73" s="695">
        <v>290</v>
      </c>
      <c r="D73" s="703">
        <f t="shared" si="2"/>
        <v>688</v>
      </c>
      <c r="E73" s="696">
        <v>350</v>
      </c>
      <c r="F73" s="696">
        <v>338</v>
      </c>
    </row>
    <row r="74" spans="1:6" ht="14.25" customHeight="1">
      <c r="A74" s="704" t="s">
        <v>283</v>
      </c>
      <c r="B74" s="705" t="s">
        <v>264</v>
      </c>
      <c r="C74" s="695">
        <v>387</v>
      </c>
      <c r="D74" s="703">
        <f t="shared" si="2"/>
        <v>990</v>
      </c>
      <c r="E74" s="696">
        <v>477</v>
      </c>
      <c r="F74" s="696">
        <v>513</v>
      </c>
    </row>
    <row r="75" spans="1:6" ht="14.25" customHeight="1">
      <c r="A75" s="706" t="s">
        <v>284</v>
      </c>
      <c r="B75" s="707" t="s">
        <v>284</v>
      </c>
      <c r="C75" s="695">
        <v>2417</v>
      </c>
      <c r="D75" s="703">
        <f t="shared" si="2"/>
        <v>6141</v>
      </c>
      <c r="E75" s="696">
        <v>2923</v>
      </c>
      <c r="F75" s="696">
        <v>3218</v>
      </c>
    </row>
    <row r="76" spans="1:6" ht="14.25" customHeight="1">
      <c r="A76" s="704" t="s">
        <v>285</v>
      </c>
      <c r="B76" s="705" t="s">
        <v>260</v>
      </c>
      <c r="C76" s="695">
        <v>491</v>
      </c>
      <c r="D76" s="703">
        <f t="shared" si="2"/>
        <v>1216</v>
      </c>
      <c r="E76" s="696">
        <v>554</v>
      </c>
      <c r="F76" s="696">
        <v>662</v>
      </c>
    </row>
    <row r="77" spans="1:6" ht="14.25" customHeight="1">
      <c r="A77" s="704" t="s">
        <v>285</v>
      </c>
      <c r="B77" s="705" t="s">
        <v>261</v>
      </c>
      <c r="C77" s="695">
        <v>401</v>
      </c>
      <c r="D77" s="703">
        <f t="shared" si="2"/>
        <v>1018</v>
      </c>
      <c r="E77" s="696">
        <v>457</v>
      </c>
      <c r="F77" s="696">
        <v>561</v>
      </c>
    </row>
    <row r="78" spans="1:6" ht="14.25" customHeight="1">
      <c r="A78" s="704" t="s">
        <v>285</v>
      </c>
      <c r="B78" s="705" t="s">
        <v>262</v>
      </c>
      <c r="C78" s="695">
        <v>268</v>
      </c>
      <c r="D78" s="703">
        <f t="shared" si="2"/>
        <v>704</v>
      </c>
      <c r="E78" s="696">
        <v>319</v>
      </c>
      <c r="F78" s="696">
        <v>385</v>
      </c>
    </row>
    <row r="79" spans="1:6" ht="14.25" customHeight="1">
      <c r="A79" s="704" t="s">
        <v>285</v>
      </c>
      <c r="B79" s="705" t="s">
        <v>263</v>
      </c>
      <c r="C79" s="695">
        <v>420</v>
      </c>
      <c r="D79" s="703">
        <f t="shared" si="2"/>
        <v>1066</v>
      </c>
      <c r="E79" s="696">
        <v>494</v>
      </c>
      <c r="F79" s="696">
        <v>572</v>
      </c>
    </row>
    <row r="80" spans="1:6" ht="14.25" customHeight="1">
      <c r="A80" s="704" t="s">
        <v>286</v>
      </c>
      <c r="B80" s="705" t="s">
        <v>260</v>
      </c>
      <c r="C80" s="695">
        <v>13</v>
      </c>
      <c r="D80" s="703">
        <f t="shared" si="2"/>
        <v>31</v>
      </c>
      <c r="E80" s="696">
        <v>16</v>
      </c>
      <c r="F80" s="696">
        <v>15</v>
      </c>
    </row>
    <row r="81" spans="1:6" ht="14.25" customHeight="1">
      <c r="A81" s="704" t="s">
        <v>286</v>
      </c>
      <c r="B81" s="705" t="s">
        <v>261</v>
      </c>
      <c r="C81" s="695">
        <v>432</v>
      </c>
      <c r="D81" s="703">
        <f t="shared" si="2"/>
        <v>1113</v>
      </c>
      <c r="E81" s="696">
        <v>503</v>
      </c>
      <c r="F81" s="696">
        <v>610</v>
      </c>
    </row>
    <row r="82" spans="1:6" ht="14.25" customHeight="1">
      <c r="A82" s="704" t="s">
        <v>286</v>
      </c>
      <c r="B82" s="705" t="s">
        <v>262</v>
      </c>
      <c r="C82" s="695">
        <v>463</v>
      </c>
      <c r="D82" s="703">
        <f t="shared" si="2"/>
        <v>1191</v>
      </c>
      <c r="E82" s="696">
        <v>545</v>
      </c>
      <c r="F82" s="696">
        <v>646</v>
      </c>
    </row>
    <row r="83" spans="1:6" ht="14.25" customHeight="1">
      <c r="A83" s="704" t="s">
        <v>286</v>
      </c>
      <c r="B83" s="705" t="s">
        <v>263</v>
      </c>
      <c r="C83" s="695">
        <v>497</v>
      </c>
      <c r="D83" s="703">
        <f t="shared" si="2"/>
        <v>1202</v>
      </c>
      <c r="E83" s="696">
        <v>534</v>
      </c>
      <c r="F83" s="696">
        <v>668</v>
      </c>
    </row>
    <row r="84" spans="1:6" ht="14.25" customHeight="1">
      <c r="A84" s="704" t="s">
        <v>286</v>
      </c>
      <c r="B84" s="705" t="s">
        <v>264</v>
      </c>
      <c r="C84" s="695">
        <v>269</v>
      </c>
      <c r="D84" s="703">
        <f t="shared" si="2"/>
        <v>734</v>
      </c>
      <c r="E84" s="696">
        <v>351</v>
      </c>
      <c r="F84" s="696">
        <v>383</v>
      </c>
    </row>
    <row r="85" spans="1:6" ht="14.25" customHeight="1">
      <c r="A85" s="704" t="s">
        <v>287</v>
      </c>
      <c r="B85" s="705" t="s">
        <v>260</v>
      </c>
      <c r="C85" s="695">
        <v>644</v>
      </c>
      <c r="D85" s="703">
        <f t="shared" si="2"/>
        <v>1667</v>
      </c>
      <c r="E85" s="696">
        <v>790</v>
      </c>
      <c r="F85" s="696">
        <v>877</v>
      </c>
    </row>
    <row r="86" spans="1:6" ht="14.25" customHeight="1">
      <c r="A86" s="704" t="s">
        <v>287</v>
      </c>
      <c r="B86" s="705" t="s">
        <v>261</v>
      </c>
      <c r="C86" s="695">
        <v>480</v>
      </c>
      <c r="D86" s="703">
        <f t="shared" si="2"/>
        <v>1250</v>
      </c>
      <c r="E86" s="696">
        <v>607</v>
      </c>
      <c r="F86" s="696">
        <v>643</v>
      </c>
    </row>
    <row r="87" spans="1:6" ht="14.25" customHeight="1">
      <c r="A87" s="704" t="s">
        <v>288</v>
      </c>
      <c r="B87" s="705" t="s">
        <v>260</v>
      </c>
      <c r="C87" s="695">
        <v>470</v>
      </c>
      <c r="D87" s="703">
        <f t="shared" si="2"/>
        <v>1176</v>
      </c>
      <c r="E87" s="696">
        <v>580</v>
      </c>
      <c r="F87" s="696">
        <v>596</v>
      </c>
    </row>
    <row r="88" spans="1:6" ht="14.25" customHeight="1">
      <c r="A88" s="704" t="s">
        <v>288</v>
      </c>
      <c r="B88" s="705" t="s">
        <v>261</v>
      </c>
      <c r="C88" s="695">
        <v>352</v>
      </c>
      <c r="D88" s="703">
        <f t="shared" si="2"/>
        <v>930</v>
      </c>
      <c r="E88" s="696">
        <v>434</v>
      </c>
      <c r="F88" s="696">
        <v>496</v>
      </c>
    </row>
    <row r="89" spans="1:6" ht="14.25" customHeight="1">
      <c r="A89" s="704"/>
      <c r="B89" s="708"/>
      <c r="C89" s="695"/>
      <c r="D89" s="695"/>
      <c r="E89" s="696"/>
      <c r="F89" s="696"/>
    </row>
    <row r="90" spans="1:6" ht="14.25" customHeight="1">
      <c r="A90" s="697" t="s">
        <v>289</v>
      </c>
      <c r="B90" s="698" t="s">
        <v>289</v>
      </c>
      <c r="C90" s="699">
        <f>SUM(C91:C121)</f>
        <v>13612</v>
      </c>
      <c r="D90" s="699">
        <f aca="true" t="shared" si="3" ref="D90:D121">E90+F90</f>
        <v>33688</v>
      </c>
      <c r="E90" s="700">
        <f>SUM(E91:E121)</f>
        <v>16190</v>
      </c>
      <c r="F90" s="700">
        <f>SUM(F91:F121)</f>
        <v>17498</v>
      </c>
    </row>
    <row r="91" spans="1:6" ht="14.25" customHeight="1">
      <c r="A91" s="704" t="s">
        <v>290</v>
      </c>
      <c r="B91" s="705" t="s">
        <v>260</v>
      </c>
      <c r="C91" s="695">
        <v>301</v>
      </c>
      <c r="D91" s="703">
        <f t="shared" si="3"/>
        <v>765</v>
      </c>
      <c r="E91" s="696">
        <v>376</v>
      </c>
      <c r="F91" s="696">
        <v>389</v>
      </c>
    </row>
    <row r="92" spans="1:6" ht="14.25" customHeight="1">
      <c r="A92" s="704" t="s">
        <v>290</v>
      </c>
      <c r="B92" s="705" t="s">
        <v>261</v>
      </c>
      <c r="C92" s="695">
        <v>665</v>
      </c>
      <c r="D92" s="703">
        <f t="shared" si="3"/>
        <v>1792</v>
      </c>
      <c r="E92" s="696">
        <v>837</v>
      </c>
      <c r="F92" s="696">
        <v>955</v>
      </c>
    </row>
    <row r="93" spans="1:6" ht="14.25" customHeight="1">
      <c r="A93" s="704" t="s">
        <v>290</v>
      </c>
      <c r="B93" s="705" t="s">
        <v>262</v>
      </c>
      <c r="C93" s="695">
        <v>563</v>
      </c>
      <c r="D93" s="703">
        <f t="shared" si="3"/>
        <v>1413</v>
      </c>
      <c r="E93" s="696">
        <v>630</v>
      </c>
      <c r="F93" s="696">
        <v>783</v>
      </c>
    </row>
    <row r="94" spans="1:6" ht="14.25" customHeight="1">
      <c r="A94" s="704" t="s">
        <v>290</v>
      </c>
      <c r="B94" s="705" t="s">
        <v>263</v>
      </c>
      <c r="C94" s="695">
        <v>323</v>
      </c>
      <c r="D94" s="703">
        <f t="shared" si="3"/>
        <v>734</v>
      </c>
      <c r="E94" s="696">
        <v>336</v>
      </c>
      <c r="F94" s="696">
        <v>398</v>
      </c>
    </row>
    <row r="95" spans="1:6" ht="14.25" customHeight="1">
      <c r="A95" s="704" t="s">
        <v>290</v>
      </c>
      <c r="B95" s="705" t="s">
        <v>264</v>
      </c>
      <c r="C95" s="695">
        <v>386</v>
      </c>
      <c r="D95" s="703">
        <f t="shared" si="3"/>
        <v>839</v>
      </c>
      <c r="E95" s="696">
        <v>389</v>
      </c>
      <c r="F95" s="696">
        <v>450</v>
      </c>
    </row>
    <row r="96" spans="1:6" ht="14.25" customHeight="1">
      <c r="A96" s="706" t="s">
        <v>291</v>
      </c>
      <c r="B96" s="707" t="s">
        <v>292</v>
      </c>
      <c r="C96" s="695">
        <v>394</v>
      </c>
      <c r="D96" s="703">
        <f t="shared" si="3"/>
        <v>968</v>
      </c>
      <c r="E96" s="696">
        <v>502</v>
      </c>
      <c r="F96" s="696">
        <v>466</v>
      </c>
    </row>
    <row r="97" spans="1:6" ht="14.25" customHeight="1">
      <c r="A97" s="704" t="s">
        <v>293</v>
      </c>
      <c r="B97" s="705" t="s">
        <v>260</v>
      </c>
      <c r="C97" s="695">
        <v>445</v>
      </c>
      <c r="D97" s="703">
        <f t="shared" si="3"/>
        <v>1079</v>
      </c>
      <c r="E97" s="696">
        <v>533</v>
      </c>
      <c r="F97" s="696">
        <v>546</v>
      </c>
    </row>
    <row r="98" spans="1:6" ht="14.25" customHeight="1">
      <c r="A98" s="704" t="s">
        <v>293</v>
      </c>
      <c r="B98" s="705" t="s">
        <v>261</v>
      </c>
      <c r="C98" s="695">
        <v>500</v>
      </c>
      <c r="D98" s="703">
        <f t="shared" si="3"/>
        <v>1226</v>
      </c>
      <c r="E98" s="696">
        <v>558</v>
      </c>
      <c r="F98" s="696">
        <v>668</v>
      </c>
    </row>
    <row r="99" spans="1:6" ht="14.25" customHeight="1">
      <c r="A99" s="704" t="s">
        <v>293</v>
      </c>
      <c r="B99" s="705" t="s">
        <v>262</v>
      </c>
      <c r="C99" s="695">
        <v>403</v>
      </c>
      <c r="D99" s="703">
        <f t="shared" si="3"/>
        <v>1021</v>
      </c>
      <c r="E99" s="696">
        <v>458</v>
      </c>
      <c r="F99" s="696">
        <v>563</v>
      </c>
    </row>
    <row r="100" spans="1:6" ht="14.25" customHeight="1">
      <c r="A100" s="706" t="s">
        <v>294</v>
      </c>
      <c r="B100" s="707" t="s">
        <v>295</v>
      </c>
      <c r="C100" s="695">
        <v>283</v>
      </c>
      <c r="D100" s="703">
        <f t="shared" si="3"/>
        <v>639</v>
      </c>
      <c r="E100" s="696">
        <v>287</v>
      </c>
      <c r="F100" s="696">
        <v>352</v>
      </c>
    </row>
    <row r="101" spans="1:6" ht="14.25" customHeight="1">
      <c r="A101" s="706" t="s">
        <v>337</v>
      </c>
      <c r="B101" s="707" t="s">
        <v>296</v>
      </c>
      <c r="C101" s="695">
        <v>2046</v>
      </c>
      <c r="D101" s="703">
        <f t="shared" si="3"/>
        <v>4806</v>
      </c>
      <c r="E101" s="696">
        <v>2389</v>
      </c>
      <c r="F101" s="696">
        <v>2417</v>
      </c>
    </row>
    <row r="102" spans="1:6" ht="14.25" customHeight="1">
      <c r="A102" s="706" t="s">
        <v>338</v>
      </c>
      <c r="B102" s="707" t="s">
        <v>297</v>
      </c>
      <c r="C102" s="695">
        <v>680</v>
      </c>
      <c r="D102" s="703">
        <f t="shared" si="3"/>
        <v>1831</v>
      </c>
      <c r="E102" s="696">
        <v>905</v>
      </c>
      <c r="F102" s="696">
        <v>926</v>
      </c>
    </row>
    <row r="103" spans="1:6" ht="14.25" customHeight="1">
      <c r="A103" s="704" t="s">
        <v>1316</v>
      </c>
      <c r="B103" s="705" t="s">
        <v>260</v>
      </c>
      <c r="C103" s="695">
        <v>300</v>
      </c>
      <c r="D103" s="703">
        <f t="shared" si="3"/>
        <v>768</v>
      </c>
      <c r="E103" s="696">
        <v>373</v>
      </c>
      <c r="F103" s="696">
        <v>395</v>
      </c>
    </row>
    <row r="104" spans="1:6" ht="14.25" customHeight="1">
      <c r="A104" s="704" t="s">
        <v>1316</v>
      </c>
      <c r="B104" s="705" t="s">
        <v>261</v>
      </c>
      <c r="C104" s="695">
        <v>444</v>
      </c>
      <c r="D104" s="703">
        <f t="shared" si="3"/>
        <v>1106</v>
      </c>
      <c r="E104" s="696">
        <v>530</v>
      </c>
      <c r="F104" s="696">
        <v>576</v>
      </c>
    </row>
    <row r="105" spans="1:6" ht="14.25" customHeight="1">
      <c r="A105" s="704" t="s">
        <v>1316</v>
      </c>
      <c r="B105" s="705" t="s">
        <v>262</v>
      </c>
      <c r="C105" s="695">
        <v>311</v>
      </c>
      <c r="D105" s="703">
        <f t="shared" si="3"/>
        <v>812</v>
      </c>
      <c r="E105" s="696">
        <v>407</v>
      </c>
      <c r="F105" s="696">
        <v>405</v>
      </c>
    </row>
    <row r="106" spans="1:6" ht="14.25" customHeight="1">
      <c r="A106" s="704" t="s">
        <v>1316</v>
      </c>
      <c r="B106" s="705" t="s">
        <v>263</v>
      </c>
      <c r="C106" s="695">
        <v>538</v>
      </c>
      <c r="D106" s="703">
        <f t="shared" si="3"/>
        <v>1498</v>
      </c>
      <c r="E106" s="696">
        <v>725</v>
      </c>
      <c r="F106" s="696">
        <v>773</v>
      </c>
    </row>
    <row r="107" spans="1:6" ht="14.25" customHeight="1">
      <c r="A107" s="704" t="s">
        <v>1316</v>
      </c>
      <c r="B107" s="705" t="s">
        <v>264</v>
      </c>
      <c r="C107" s="695">
        <v>354</v>
      </c>
      <c r="D107" s="703">
        <f t="shared" si="3"/>
        <v>741</v>
      </c>
      <c r="E107" s="696">
        <v>406</v>
      </c>
      <c r="F107" s="696">
        <v>335</v>
      </c>
    </row>
    <row r="108" spans="1:6" ht="14.25" customHeight="1">
      <c r="A108" s="704" t="s">
        <v>1316</v>
      </c>
      <c r="B108" s="705" t="s">
        <v>265</v>
      </c>
      <c r="C108" s="695">
        <v>112</v>
      </c>
      <c r="D108" s="703">
        <f t="shared" si="3"/>
        <v>254</v>
      </c>
      <c r="E108" s="696">
        <v>141</v>
      </c>
      <c r="F108" s="696">
        <v>113</v>
      </c>
    </row>
    <row r="109" spans="1:6" ht="14.25" customHeight="1">
      <c r="A109" s="706" t="s">
        <v>298</v>
      </c>
      <c r="B109" s="707" t="s">
        <v>299</v>
      </c>
      <c r="C109" s="695">
        <v>60</v>
      </c>
      <c r="D109" s="703">
        <f t="shared" si="3"/>
        <v>145</v>
      </c>
      <c r="E109" s="696">
        <v>67</v>
      </c>
      <c r="F109" s="696">
        <v>78</v>
      </c>
    </row>
    <row r="110" spans="1:6" ht="14.25" customHeight="1">
      <c r="A110" s="704" t="s">
        <v>300</v>
      </c>
      <c r="B110" s="705" t="s">
        <v>260</v>
      </c>
      <c r="C110" s="695">
        <v>140</v>
      </c>
      <c r="D110" s="703">
        <f t="shared" si="3"/>
        <v>292</v>
      </c>
      <c r="E110" s="696">
        <v>143</v>
      </c>
      <c r="F110" s="696">
        <v>149</v>
      </c>
    </row>
    <row r="111" spans="1:6" ht="14.25" customHeight="1">
      <c r="A111" s="704" t="s">
        <v>300</v>
      </c>
      <c r="B111" s="705" t="s">
        <v>261</v>
      </c>
      <c r="C111" s="695">
        <v>350</v>
      </c>
      <c r="D111" s="703">
        <f t="shared" si="3"/>
        <v>941</v>
      </c>
      <c r="E111" s="696">
        <v>450</v>
      </c>
      <c r="F111" s="696">
        <v>491</v>
      </c>
    </row>
    <row r="112" spans="1:6" ht="14.25" customHeight="1">
      <c r="A112" s="704" t="s">
        <v>300</v>
      </c>
      <c r="B112" s="705" t="s">
        <v>262</v>
      </c>
      <c r="C112" s="695">
        <v>813</v>
      </c>
      <c r="D112" s="703">
        <f t="shared" si="3"/>
        <v>2024</v>
      </c>
      <c r="E112" s="696">
        <v>1000</v>
      </c>
      <c r="F112" s="696">
        <v>1024</v>
      </c>
    </row>
    <row r="113" spans="1:6" ht="14.25" customHeight="1">
      <c r="A113" s="704" t="s">
        <v>300</v>
      </c>
      <c r="B113" s="705" t="s">
        <v>263</v>
      </c>
      <c r="C113" s="695">
        <v>357</v>
      </c>
      <c r="D113" s="703">
        <f t="shared" si="3"/>
        <v>882</v>
      </c>
      <c r="E113" s="696">
        <v>421</v>
      </c>
      <c r="F113" s="696">
        <v>461</v>
      </c>
    </row>
    <row r="114" spans="1:6" ht="14.25" customHeight="1">
      <c r="A114" s="704" t="s">
        <v>300</v>
      </c>
      <c r="B114" s="705" t="s">
        <v>264</v>
      </c>
      <c r="C114" s="695">
        <v>558</v>
      </c>
      <c r="D114" s="703">
        <f t="shared" si="3"/>
        <v>1429</v>
      </c>
      <c r="E114" s="696">
        <v>661</v>
      </c>
      <c r="F114" s="696">
        <v>768</v>
      </c>
    </row>
    <row r="115" spans="1:6" ht="14.25" customHeight="1">
      <c r="A115" s="704" t="s">
        <v>300</v>
      </c>
      <c r="B115" s="705" t="s">
        <v>265</v>
      </c>
      <c r="C115" s="695">
        <v>209</v>
      </c>
      <c r="D115" s="703">
        <f t="shared" si="3"/>
        <v>475</v>
      </c>
      <c r="E115" s="696">
        <v>227</v>
      </c>
      <c r="F115" s="696">
        <v>248</v>
      </c>
    </row>
    <row r="116" spans="1:6" ht="14.25" customHeight="1">
      <c r="A116" s="706" t="s">
        <v>301</v>
      </c>
      <c r="B116" s="707" t="s">
        <v>302</v>
      </c>
      <c r="C116" s="695">
        <v>0</v>
      </c>
      <c r="D116" s="703">
        <f t="shared" si="3"/>
        <v>0</v>
      </c>
      <c r="E116" s="696">
        <v>0</v>
      </c>
      <c r="F116" s="696">
        <v>0</v>
      </c>
    </row>
    <row r="117" spans="1:6" ht="14.25" customHeight="1">
      <c r="A117" s="706" t="s">
        <v>303</v>
      </c>
      <c r="B117" s="707" t="s">
        <v>304</v>
      </c>
      <c r="C117" s="695">
        <v>1278</v>
      </c>
      <c r="D117" s="703">
        <f t="shared" si="3"/>
        <v>3148</v>
      </c>
      <c r="E117" s="696">
        <v>1517</v>
      </c>
      <c r="F117" s="696">
        <v>1631</v>
      </c>
    </row>
    <row r="118" spans="1:6" ht="14.25" customHeight="1">
      <c r="A118" s="704" t="s">
        <v>305</v>
      </c>
      <c r="B118" s="705" t="s">
        <v>260</v>
      </c>
      <c r="C118" s="695">
        <v>175</v>
      </c>
      <c r="D118" s="703">
        <f t="shared" si="3"/>
        <v>533</v>
      </c>
      <c r="E118" s="696">
        <v>225</v>
      </c>
      <c r="F118" s="696">
        <v>308</v>
      </c>
    </row>
    <row r="119" spans="1:6" ht="14.25" customHeight="1">
      <c r="A119" s="704" t="s">
        <v>305</v>
      </c>
      <c r="B119" s="705" t="s">
        <v>261</v>
      </c>
      <c r="C119" s="695">
        <v>218</v>
      </c>
      <c r="D119" s="703">
        <f t="shared" si="3"/>
        <v>538</v>
      </c>
      <c r="E119" s="696">
        <v>242</v>
      </c>
      <c r="F119" s="696">
        <v>296</v>
      </c>
    </row>
    <row r="120" spans="1:6" ht="14.25" customHeight="1">
      <c r="A120" s="704" t="s">
        <v>305</v>
      </c>
      <c r="B120" s="705" t="s">
        <v>262</v>
      </c>
      <c r="C120" s="695">
        <v>272</v>
      </c>
      <c r="D120" s="703">
        <f t="shared" si="3"/>
        <v>651</v>
      </c>
      <c r="E120" s="696">
        <v>309</v>
      </c>
      <c r="F120" s="696">
        <v>342</v>
      </c>
    </row>
    <row r="121" spans="1:6" ht="14.25" customHeight="1">
      <c r="A121" s="704" t="s">
        <v>305</v>
      </c>
      <c r="B121" s="705" t="s">
        <v>263</v>
      </c>
      <c r="C121" s="695">
        <v>134</v>
      </c>
      <c r="D121" s="703">
        <f t="shared" si="3"/>
        <v>338</v>
      </c>
      <c r="E121" s="696">
        <v>146</v>
      </c>
      <c r="F121" s="696">
        <v>192</v>
      </c>
    </row>
    <row r="122" spans="1:6" ht="14.25" customHeight="1">
      <c r="A122" s="704"/>
      <c r="B122" s="708"/>
      <c r="C122" s="695"/>
      <c r="D122" s="695"/>
      <c r="E122" s="696"/>
      <c r="F122" s="696"/>
    </row>
    <row r="123" spans="1:6" ht="14.25" customHeight="1">
      <c r="A123" s="697" t="s">
        <v>306</v>
      </c>
      <c r="B123" s="698" t="s">
        <v>306</v>
      </c>
      <c r="C123" s="699">
        <f>SUM(C124:C154)</f>
        <v>18408</v>
      </c>
      <c r="D123" s="699">
        <f aca="true" t="shared" si="4" ref="D123:D154">E123+F123</f>
        <v>41985</v>
      </c>
      <c r="E123" s="700">
        <f>SUM(E124:E154)</f>
        <v>20387</v>
      </c>
      <c r="F123" s="700">
        <f>SUM(F124:F154)</f>
        <v>21598</v>
      </c>
    </row>
    <row r="124" spans="1:6" ht="14.25" customHeight="1">
      <c r="A124" s="706" t="s">
        <v>307</v>
      </c>
      <c r="B124" s="707" t="s">
        <v>308</v>
      </c>
      <c r="C124" s="695">
        <v>1740</v>
      </c>
      <c r="D124" s="703">
        <f t="shared" si="4"/>
        <v>3981</v>
      </c>
      <c r="E124" s="696">
        <v>1898</v>
      </c>
      <c r="F124" s="696">
        <v>2083</v>
      </c>
    </row>
    <row r="125" spans="1:6" ht="14.25" customHeight="1">
      <c r="A125" s="704" t="s">
        <v>309</v>
      </c>
      <c r="B125" s="705" t="s">
        <v>310</v>
      </c>
      <c r="C125" s="695">
        <v>720</v>
      </c>
      <c r="D125" s="703">
        <f t="shared" si="4"/>
        <v>1353</v>
      </c>
      <c r="E125" s="696">
        <v>708</v>
      </c>
      <c r="F125" s="696">
        <v>645</v>
      </c>
    </row>
    <row r="126" spans="1:6" ht="14.25" customHeight="1">
      <c r="A126" s="704" t="s">
        <v>309</v>
      </c>
      <c r="B126" s="705" t="s">
        <v>311</v>
      </c>
      <c r="C126" s="695">
        <v>667</v>
      </c>
      <c r="D126" s="703">
        <f t="shared" si="4"/>
        <v>1567</v>
      </c>
      <c r="E126" s="696">
        <v>749</v>
      </c>
      <c r="F126" s="696">
        <v>818</v>
      </c>
    </row>
    <row r="127" spans="1:6" ht="14.25" customHeight="1">
      <c r="A127" s="704" t="s">
        <v>309</v>
      </c>
      <c r="B127" s="705" t="s">
        <v>312</v>
      </c>
      <c r="C127" s="695">
        <v>761</v>
      </c>
      <c r="D127" s="703">
        <f t="shared" si="4"/>
        <v>1785</v>
      </c>
      <c r="E127" s="696">
        <v>864</v>
      </c>
      <c r="F127" s="696">
        <v>921</v>
      </c>
    </row>
    <row r="128" spans="1:6" ht="14.25" customHeight="1">
      <c r="A128" s="704" t="s">
        <v>309</v>
      </c>
      <c r="B128" s="705" t="s">
        <v>313</v>
      </c>
      <c r="C128" s="695">
        <v>863</v>
      </c>
      <c r="D128" s="703">
        <f t="shared" si="4"/>
        <v>2106</v>
      </c>
      <c r="E128" s="696">
        <v>1090</v>
      </c>
      <c r="F128" s="696">
        <v>1016</v>
      </c>
    </row>
    <row r="129" spans="1:6" ht="14.25" customHeight="1">
      <c r="A129" s="706" t="s">
        <v>309</v>
      </c>
      <c r="B129" s="707" t="s">
        <v>309</v>
      </c>
      <c r="C129" s="695">
        <v>829</v>
      </c>
      <c r="D129" s="703">
        <f t="shared" si="4"/>
        <v>1954</v>
      </c>
      <c r="E129" s="696">
        <v>931</v>
      </c>
      <c r="F129" s="696">
        <v>1023</v>
      </c>
    </row>
    <row r="130" spans="1:6" ht="14.25" customHeight="1">
      <c r="A130" s="704" t="s">
        <v>314</v>
      </c>
      <c r="B130" s="705" t="s">
        <v>260</v>
      </c>
      <c r="C130" s="695">
        <v>552</v>
      </c>
      <c r="D130" s="703">
        <f t="shared" si="4"/>
        <v>1009</v>
      </c>
      <c r="E130" s="696">
        <v>502</v>
      </c>
      <c r="F130" s="696">
        <v>507</v>
      </c>
    </row>
    <row r="131" spans="1:6" ht="14.25" customHeight="1">
      <c r="A131" s="704" t="s">
        <v>314</v>
      </c>
      <c r="B131" s="705" t="s">
        <v>261</v>
      </c>
      <c r="C131" s="695">
        <v>909</v>
      </c>
      <c r="D131" s="703">
        <f t="shared" si="4"/>
        <v>1906</v>
      </c>
      <c r="E131" s="696">
        <v>960</v>
      </c>
      <c r="F131" s="696">
        <v>946</v>
      </c>
    </row>
    <row r="132" spans="1:6" ht="14.25" customHeight="1">
      <c r="A132" s="706" t="s">
        <v>315</v>
      </c>
      <c r="B132" s="707" t="s">
        <v>316</v>
      </c>
      <c r="C132" s="695">
        <v>43</v>
      </c>
      <c r="D132" s="703">
        <f t="shared" si="4"/>
        <v>100</v>
      </c>
      <c r="E132" s="696">
        <v>45</v>
      </c>
      <c r="F132" s="696">
        <v>55</v>
      </c>
    </row>
    <row r="133" spans="1:6" ht="14.25" customHeight="1">
      <c r="A133" s="704" t="s">
        <v>317</v>
      </c>
      <c r="B133" s="705" t="s">
        <v>260</v>
      </c>
      <c r="C133" s="695">
        <v>336</v>
      </c>
      <c r="D133" s="703">
        <f t="shared" si="4"/>
        <v>631</v>
      </c>
      <c r="E133" s="696">
        <v>287</v>
      </c>
      <c r="F133" s="696">
        <v>344</v>
      </c>
    </row>
    <row r="134" spans="1:6" ht="14.25" customHeight="1">
      <c r="A134" s="704" t="s">
        <v>317</v>
      </c>
      <c r="B134" s="705" t="s">
        <v>261</v>
      </c>
      <c r="C134" s="695">
        <v>827</v>
      </c>
      <c r="D134" s="703">
        <f t="shared" si="4"/>
        <v>1534</v>
      </c>
      <c r="E134" s="696">
        <v>729</v>
      </c>
      <c r="F134" s="696">
        <v>805</v>
      </c>
    </row>
    <row r="135" spans="1:6" ht="14.25" customHeight="1">
      <c r="A135" s="704" t="s">
        <v>317</v>
      </c>
      <c r="B135" s="705" t="s">
        <v>262</v>
      </c>
      <c r="C135" s="695">
        <v>545</v>
      </c>
      <c r="D135" s="703">
        <f t="shared" si="4"/>
        <v>1125</v>
      </c>
      <c r="E135" s="696">
        <v>539</v>
      </c>
      <c r="F135" s="696">
        <v>586</v>
      </c>
    </row>
    <row r="136" spans="1:6" ht="14.25" customHeight="1">
      <c r="A136" s="704" t="s">
        <v>317</v>
      </c>
      <c r="B136" s="705" t="s">
        <v>263</v>
      </c>
      <c r="C136" s="695">
        <v>692</v>
      </c>
      <c r="D136" s="703">
        <f t="shared" si="4"/>
        <v>1537</v>
      </c>
      <c r="E136" s="696">
        <v>745</v>
      </c>
      <c r="F136" s="696">
        <v>792</v>
      </c>
    </row>
    <row r="137" spans="1:6" ht="14.25" customHeight="1">
      <c r="A137" s="704" t="s">
        <v>317</v>
      </c>
      <c r="B137" s="705" t="s">
        <v>264</v>
      </c>
      <c r="C137" s="695">
        <v>688</v>
      </c>
      <c r="D137" s="703">
        <f t="shared" si="4"/>
        <v>1566</v>
      </c>
      <c r="E137" s="696">
        <v>724</v>
      </c>
      <c r="F137" s="696">
        <v>842</v>
      </c>
    </row>
    <row r="138" spans="1:6" ht="14.25" customHeight="1">
      <c r="A138" s="704" t="s">
        <v>317</v>
      </c>
      <c r="B138" s="705" t="s">
        <v>265</v>
      </c>
      <c r="C138" s="695">
        <v>496</v>
      </c>
      <c r="D138" s="703">
        <f t="shared" si="4"/>
        <v>1003</v>
      </c>
      <c r="E138" s="696">
        <v>480</v>
      </c>
      <c r="F138" s="696">
        <v>523</v>
      </c>
    </row>
    <row r="139" spans="1:6" ht="14.25" customHeight="1">
      <c r="A139" s="706" t="s">
        <v>318</v>
      </c>
      <c r="B139" s="707" t="s">
        <v>319</v>
      </c>
      <c r="C139" s="695">
        <v>1344</v>
      </c>
      <c r="D139" s="703">
        <f t="shared" si="4"/>
        <v>3158</v>
      </c>
      <c r="E139" s="696">
        <v>1576</v>
      </c>
      <c r="F139" s="696">
        <v>1582</v>
      </c>
    </row>
    <row r="140" spans="1:6" ht="14.25" customHeight="1">
      <c r="A140" s="706" t="s">
        <v>339</v>
      </c>
      <c r="B140" s="707" t="s">
        <v>320</v>
      </c>
      <c r="C140" s="695">
        <v>272</v>
      </c>
      <c r="D140" s="703">
        <f t="shared" si="4"/>
        <v>817</v>
      </c>
      <c r="E140" s="696">
        <v>399</v>
      </c>
      <c r="F140" s="696">
        <v>418</v>
      </c>
    </row>
    <row r="141" spans="1:6" ht="14.25" customHeight="1">
      <c r="A141" s="704" t="s">
        <v>321</v>
      </c>
      <c r="B141" s="705" t="s">
        <v>260</v>
      </c>
      <c r="C141" s="695">
        <v>1460</v>
      </c>
      <c r="D141" s="703">
        <f t="shared" si="4"/>
        <v>3478</v>
      </c>
      <c r="E141" s="696">
        <v>1699</v>
      </c>
      <c r="F141" s="696">
        <v>1779</v>
      </c>
    </row>
    <row r="142" spans="1:6" ht="14.25" customHeight="1">
      <c r="A142" s="706" t="s">
        <v>322</v>
      </c>
      <c r="B142" s="707" t="s">
        <v>323</v>
      </c>
      <c r="C142" s="695">
        <v>1759</v>
      </c>
      <c r="D142" s="703">
        <f t="shared" si="4"/>
        <v>4192</v>
      </c>
      <c r="E142" s="696">
        <v>2083</v>
      </c>
      <c r="F142" s="696">
        <v>2109</v>
      </c>
    </row>
    <row r="143" spans="1:6" ht="14.25" customHeight="1">
      <c r="A143" s="704" t="s">
        <v>324</v>
      </c>
      <c r="B143" s="705" t="s">
        <v>260</v>
      </c>
      <c r="C143" s="695">
        <v>198</v>
      </c>
      <c r="D143" s="703">
        <f t="shared" si="4"/>
        <v>488</v>
      </c>
      <c r="E143" s="696">
        <v>231</v>
      </c>
      <c r="F143" s="696">
        <v>257</v>
      </c>
    </row>
    <row r="144" spans="1:6" ht="14.25" customHeight="1">
      <c r="A144" s="704" t="s">
        <v>324</v>
      </c>
      <c r="B144" s="705" t="s">
        <v>261</v>
      </c>
      <c r="C144" s="695">
        <v>371</v>
      </c>
      <c r="D144" s="703">
        <f t="shared" si="4"/>
        <v>966</v>
      </c>
      <c r="E144" s="696">
        <v>459</v>
      </c>
      <c r="F144" s="696">
        <v>507</v>
      </c>
    </row>
    <row r="145" spans="1:6" ht="14.25" customHeight="1">
      <c r="A145" s="704" t="s">
        <v>324</v>
      </c>
      <c r="B145" s="705" t="s">
        <v>262</v>
      </c>
      <c r="C145" s="695">
        <v>231</v>
      </c>
      <c r="D145" s="703">
        <f t="shared" si="4"/>
        <v>540</v>
      </c>
      <c r="E145" s="696">
        <v>271</v>
      </c>
      <c r="F145" s="696">
        <v>269</v>
      </c>
    </row>
    <row r="146" spans="1:6" ht="14.25" customHeight="1">
      <c r="A146" s="704" t="s">
        <v>324</v>
      </c>
      <c r="B146" s="705" t="s">
        <v>263</v>
      </c>
      <c r="C146" s="695">
        <v>3</v>
      </c>
      <c r="D146" s="703">
        <f t="shared" si="4"/>
        <v>8</v>
      </c>
      <c r="E146" s="696">
        <v>4</v>
      </c>
      <c r="F146" s="696">
        <v>4</v>
      </c>
    </row>
    <row r="147" spans="1:6" ht="14.25" customHeight="1">
      <c r="A147" s="704" t="s">
        <v>324</v>
      </c>
      <c r="B147" s="705" t="s">
        <v>264</v>
      </c>
      <c r="C147" s="695">
        <v>0</v>
      </c>
      <c r="D147" s="703">
        <f t="shared" si="4"/>
        <v>0</v>
      </c>
      <c r="E147" s="696">
        <v>0</v>
      </c>
      <c r="F147" s="696">
        <v>0</v>
      </c>
    </row>
    <row r="148" spans="1:6" ht="14.25" customHeight="1">
      <c r="A148" s="704" t="s">
        <v>325</v>
      </c>
      <c r="B148" s="705" t="s">
        <v>260</v>
      </c>
      <c r="C148" s="695">
        <v>313</v>
      </c>
      <c r="D148" s="703">
        <f t="shared" si="4"/>
        <v>804</v>
      </c>
      <c r="E148" s="696">
        <v>379</v>
      </c>
      <c r="F148" s="696">
        <v>425</v>
      </c>
    </row>
    <row r="149" spans="1:6" ht="14.25" customHeight="1">
      <c r="A149" s="704" t="s">
        <v>325</v>
      </c>
      <c r="B149" s="705" t="s">
        <v>261</v>
      </c>
      <c r="C149" s="695">
        <v>216</v>
      </c>
      <c r="D149" s="703">
        <f t="shared" si="4"/>
        <v>524</v>
      </c>
      <c r="E149" s="696">
        <v>247</v>
      </c>
      <c r="F149" s="696">
        <v>277</v>
      </c>
    </row>
    <row r="150" spans="1:6" ht="14.25" customHeight="1">
      <c r="A150" s="704" t="s">
        <v>325</v>
      </c>
      <c r="B150" s="705" t="s">
        <v>262</v>
      </c>
      <c r="C150" s="695">
        <v>247</v>
      </c>
      <c r="D150" s="703">
        <f t="shared" si="4"/>
        <v>592</v>
      </c>
      <c r="E150" s="696">
        <v>268</v>
      </c>
      <c r="F150" s="696">
        <v>324</v>
      </c>
    </row>
    <row r="151" spans="1:6" ht="14.25" customHeight="1">
      <c r="A151" s="704" t="s">
        <v>325</v>
      </c>
      <c r="B151" s="705" t="s">
        <v>263</v>
      </c>
      <c r="C151" s="695">
        <v>478</v>
      </c>
      <c r="D151" s="703">
        <f t="shared" si="4"/>
        <v>1162</v>
      </c>
      <c r="E151" s="696">
        <v>537</v>
      </c>
      <c r="F151" s="696">
        <v>625</v>
      </c>
    </row>
    <row r="152" spans="1:6" ht="14.25" customHeight="1">
      <c r="A152" s="704" t="s">
        <v>325</v>
      </c>
      <c r="B152" s="705" t="s">
        <v>264</v>
      </c>
      <c r="C152" s="695">
        <v>166</v>
      </c>
      <c r="D152" s="703">
        <f t="shared" si="4"/>
        <v>430</v>
      </c>
      <c r="E152" s="696">
        <v>195</v>
      </c>
      <c r="F152" s="696">
        <v>235</v>
      </c>
    </row>
    <row r="153" spans="1:6" ht="14.25" customHeight="1">
      <c r="A153" s="704" t="s">
        <v>325</v>
      </c>
      <c r="B153" s="705" t="s">
        <v>265</v>
      </c>
      <c r="C153" s="695">
        <v>325</v>
      </c>
      <c r="D153" s="703">
        <f t="shared" si="4"/>
        <v>776</v>
      </c>
      <c r="E153" s="696">
        <v>370</v>
      </c>
      <c r="F153" s="696">
        <v>406</v>
      </c>
    </row>
    <row r="154" spans="1:6" ht="14.25" customHeight="1">
      <c r="A154" s="704" t="s">
        <v>325</v>
      </c>
      <c r="B154" s="705" t="s">
        <v>273</v>
      </c>
      <c r="C154" s="695">
        <v>357</v>
      </c>
      <c r="D154" s="703">
        <f t="shared" si="4"/>
        <v>893</v>
      </c>
      <c r="E154" s="696">
        <v>418</v>
      </c>
      <c r="F154" s="696">
        <v>475</v>
      </c>
    </row>
    <row r="155" spans="1:6" ht="14.25" customHeight="1">
      <c r="A155" s="704"/>
      <c r="B155" s="708"/>
      <c r="C155" s="695"/>
      <c r="D155" s="695"/>
      <c r="E155" s="696"/>
      <c r="F155" s="696"/>
    </row>
    <row r="156" spans="1:6" ht="14.25" customHeight="1">
      <c r="A156" s="697" t="s">
        <v>326</v>
      </c>
      <c r="B156" s="698" t="s">
        <v>326</v>
      </c>
      <c r="C156" s="699">
        <f>SUM(C157:C168)</f>
        <v>9857</v>
      </c>
      <c r="D156" s="699">
        <f aca="true" t="shared" si="5" ref="D156:D168">E156+F156</f>
        <v>25268</v>
      </c>
      <c r="E156" s="700">
        <f>SUM(E157:E187)</f>
        <v>12190</v>
      </c>
      <c r="F156" s="700">
        <f>SUM(F157:F187)</f>
        <v>13078</v>
      </c>
    </row>
    <row r="157" spans="1:6" ht="14.25" customHeight="1">
      <c r="A157" s="704" t="s">
        <v>309</v>
      </c>
      <c r="B157" s="705" t="s">
        <v>260</v>
      </c>
      <c r="C157" s="695">
        <v>392</v>
      </c>
      <c r="D157" s="703">
        <f t="shared" si="5"/>
        <v>736</v>
      </c>
      <c r="E157" s="696">
        <v>368</v>
      </c>
      <c r="F157" s="696">
        <v>368</v>
      </c>
    </row>
    <row r="158" spans="1:6" ht="14.25" customHeight="1">
      <c r="A158" s="704" t="s">
        <v>327</v>
      </c>
      <c r="B158" s="705" t="s">
        <v>260</v>
      </c>
      <c r="C158" s="695">
        <v>616</v>
      </c>
      <c r="D158" s="703">
        <f t="shared" si="5"/>
        <v>1403</v>
      </c>
      <c r="E158" s="696">
        <v>661</v>
      </c>
      <c r="F158" s="696">
        <v>742</v>
      </c>
    </row>
    <row r="159" spans="1:6" ht="14.25" customHeight="1">
      <c r="A159" s="704" t="s">
        <v>327</v>
      </c>
      <c r="B159" s="705" t="s">
        <v>261</v>
      </c>
      <c r="C159" s="695">
        <v>716</v>
      </c>
      <c r="D159" s="703">
        <f t="shared" si="5"/>
        <v>1498</v>
      </c>
      <c r="E159" s="696">
        <v>709</v>
      </c>
      <c r="F159" s="696">
        <v>789</v>
      </c>
    </row>
    <row r="160" spans="1:6" ht="14.25" customHeight="1">
      <c r="A160" s="706" t="s">
        <v>328</v>
      </c>
      <c r="B160" s="707" t="s">
        <v>329</v>
      </c>
      <c r="C160" s="695">
        <v>1872</v>
      </c>
      <c r="D160" s="703">
        <f t="shared" si="5"/>
        <v>4945</v>
      </c>
      <c r="E160" s="696">
        <v>2350</v>
      </c>
      <c r="F160" s="696">
        <v>2595</v>
      </c>
    </row>
    <row r="161" spans="1:6" ht="14.25" customHeight="1">
      <c r="A161" s="704" t="s">
        <v>330</v>
      </c>
      <c r="B161" s="705" t="s">
        <v>260</v>
      </c>
      <c r="C161" s="695">
        <v>571</v>
      </c>
      <c r="D161" s="703">
        <f t="shared" si="5"/>
        <v>1320</v>
      </c>
      <c r="E161" s="696">
        <v>657</v>
      </c>
      <c r="F161" s="696">
        <v>663</v>
      </c>
    </row>
    <row r="162" spans="1:6" ht="14.25" customHeight="1">
      <c r="A162" s="704" t="s">
        <v>330</v>
      </c>
      <c r="B162" s="705" t="s">
        <v>261</v>
      </c>
      <c r="C162" s="695">
        <v>671</v>
      </c>
      <c r="D162" s="703">
        <f t="shared" si="5"/>
        <v>1709</v>
      </c>
      <c r="E162" s="696">
        <v>825</v>
      </c>
      <c r="F162" s="696">
        <v>884</v>
      </c>
    </row>
    <row r="163" spans="1:6" ht="14.25" customHeight="1">
      <c r="A163" s="704" t="s">
        <v>330</v>
      </c>
      <c r="B163" s="705" t="s">
        <v>262</v>
      </c>
      <c r="C163" s="695">
        <v>225</v>
      </c>
      <c r="D163" s="703">
        <f t="shared" si="5"/>
        <v>568</v>
      </c>
      <c r="E163" s="696">
        <v>284</v>
      </c>
      <c r="F163" s="696">
        <v>284</v>
      </c>
    </row>
    <row r="164" spans="1:6" ht="14.25" customHeight="1">
      <c r="A164" s="704" t="s">
        <v>330</v>
      </c>
      <c r="B164" s="705" t="s">
        <v>263</v>
      </c>
      <c r="C164" s="695">
        <v>240</v>
      </c>
      <c r="D164" s="703">
        <f t="shared" si="5"/>
        <v>717</v>
      </c>
      <c r="E164" s="696">
        <v>330</v>
      </c>
      <c r="F164" s="696">
        <v>387</v>
      </c>
    </row>
    <row r="165" spans="1:6" ht="14.25" customHeight="1">
      <c r="A165" s="704" t="s">
        <v>330</v>
      </c>
      <c r="B165" s="705" t="s">
        <v>264</v>
      </c>
      <c r="C165" s="695">
        <v>425</v>
      </c>
      <c r="D165" s="703">
        <f t="shared" si="5"/>
        <v>1089</v>
      </c>
      <c r="E165" s="696">
        <v>529</v>
      </c>
      <c r="F165" s="696">
        <v>560</v>
      </c>
    </row>
    <row r="166" spans="1:6" ht="14.25" customHeight="1">
      <c r="A166" s="706" t="s">
        <v>331</v>
      </c>
      <c r="B166" s="707" t="s">
        <v>332</v>
      </c>
      <c r="C166" s="695">
        <v>2138</v>
      </c>
      <c r="D166" s="703">
        <f t="shared" si="5"/>
        <v>5604</v>
      </c>
      <c r="E166" s="696">
        <v>2803</v>
      </c>
      <c r="F166" s="696">
        <v>2801</v>
      </c>
    </row>
    <row r="167" spans="1:6" ht="14.25" customHeight="1">
      <c r="A167" s="706" t="s">
        <v>333</v>
      </c>
      <c r="B167" s="707" t="s">
        <v>334</v>
      </c>
      <c r="C167" s="695">
        <v>1294</v>
      </c>
      <c r="D167" s="703">
        <f t="shared" si="5"/>
        <v>3617</v>
      </c>
      <c r="E167" s="696">
        <v>1735</v>
      </c>
      <c r="F167" s="696">
        <v>1882</v>
      </c>
    </row>
    <row r="168" spans="1:6" ht="14.25" customHeight="1">
      <c r="A168" s="709" t="s">
        <v>340</v>
      </c>
      <c r="B168" s="710" t="s">
        <v>335</v>
      </c>
      <c r="C168" s="281">
        <v>697</v>
      </c>
      <c r="D168" s="711">
        <f t="shared" si="5"/>
        <v>2062</v>
      </c>
      <c r="E168" s="712">
        <v>939</v>
      </c>
      <c r="F168" s="712">
        <v>1123</v>
      </c>
    </row>
  </sheetData>
  <sheetProtection/>
  <mergeCells count="35">
    <mergeCell ref="A9:B9"/>
    <mergeCell ref="A2:B4"/>
    <mergeCell ref="A16:B16"/>
    <mergeCell ref="A24:B24"/>
    <mergeCell ref="A49:B49"/>
    <mergeCell ref="A50:B50"/>
    <mergeCell ref="C2:C4"/>
    <mergeCell ref="D2:F3"/>
    <mergeCell ref="A6:B6"/>
    <mergeCell ref="A5:B5"/>
    <mergeCell ref="A7:B7"/>
    <mergeCell ref="A8:B8"/>
    <mergeCell ref="A96:B96"/>
    <mergeCell ref="A100:B100"/>
    <mergeCell ref="A101:B101"/>
    <mergeCell ref="A102:B102"/>
    <mergeCell ref="A58:B58"/>
    <mergeCell ref="A69:B69"/>
    <mergeCell ref="A75:B75"/>
    <mergeCell ref="A90:B90"/>
    <mergeCell ref="A124:B124"/>
    <mergeCell ref="A129:B129"/>
    <mergeCell ref="A132:B132"/>
    <mergeCell ref="A139:B139"/>
    <mergeCell ref="A109:B109"/>
    <mergeCell ref="A116:B116"/>
    <mergeCell ref="A117:B117"/>
    <mergeCell ref="A123:B123"/>
    <mergeCell ref="A166:B166"/>
    <mergeCell ref="A167:B167"/>
    <mergeCell ref="A168:B168"/>
    <mergeCell ref="A140:B140"/>
    <mergeCell ref="A142:B142"/>
    <mergeCell ref="A156:B156"/>
    <mergeCell ref="A160:B160"/>
  </mergeCells>
  <printOptions horizontalCentered="1" verticalCentered="1"/>
  <pageMargins left="0.984251968503937" right="0.5905511811023623" top="0.7874015748031497" bottom="0.984251968503937" header="0.15748031496062992" footer="0.2362204724409449"/>
  <pageSetup blackAndWhite="1" firstPageNumber="74" useFirstPageNumber="1" horizontalDpi="300" verticalDpi="300" orientation="portrait" paperSize="9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12"/>
  <sheetViews>
    <sheetView zoomScaleSheetLayoutView="75" zoomScalePageLayoutView="0" workbookViewId="0" topLeftCell="A1">
      <selection activeCell="A1" sqref="A1"/>
    </sheetView>
  </sheetViews>
  <sheetFormatPr defaultColWidth="8.00390625" defaultRowHeight="13.5"/>
  <cols>
    <col min="1" max="1" width="15.625" style="640" customWidth="1"/>
    <col min="2" max="2" width="9.625" style="640" customWidth="1"/>
    <col min="3" max="6" width="14.375" style="640" customWidth="1"/>
    <col min="7" max="7" width="8.00390625" style="640" customWidth="1"/>
    <col min="8" max="8" width="7.375" style="640" customWidth="1"/>
    <col min="9" max="16384" width="8.00390625" style="640" customWidth="1"/>
  </cols>
  <sheetData>
    <row r="1" spans="1:6" s="7" customFormat="1" ht="24">
      <c r="A1" s="632" t="s">
        <v>449</v>
      </c>
      <c r="B1" s="633"/>
      <c r="C1" s="633"/>
      <c r="D1" s="633"/>
      <c r="E1" s="634"/>
      <c r="F1" s="633"/>
    </row>
    <row r="2" spans="1:7" ht="15.75" customHeight="1">
      <c r="A2" s="635"/>
      <c r="B2" s="636"/>
      <c r="C2" s="637"/>
      <c r="D2" s="638" t="s">
        <v>450</v>
      </c>
      <c r="E2" s="639"/>
      <c r="F2" s="542"/>
      <c r="G2" s="633"/>
    </row>
    <row r="3" spans="1:7" ht="15.75" customHeight="1">
      <c r="A3" s="641" t="s">
        <v>2</v>
      </c>
      <c r="B3" s="642"/>
      <c r="C3" s="643" t="s">
        <v>3</v>
      </c>
      <c r="D3" s="550"/>
      <c r="E3" s="585"/>
      <c r="F3" s="551"/>
      <c r="G3" s="633"/>
    </row>
    <row r="4" spans="1:7" ht="15.75" customHeight="1">
      <c r="A4" s="644"/>
      <c r="B4" s="645"/>
      <c r="C4" s="646"/>
      <c r="D4" s="647" t="s">
        <v>4</v>
      </c>
      <c r="E4" s="647" t="s">
        <v>5</v>
      </c>
      <c r="F4" s="647" t="s">
        <v>6</v>
      </c>
      <c r="G4" s="633"/>
    </row>
    <row r="5" spans="1:7" ht="13.5" customHeight="1">
      <c r="A5" s="648"/>
      <c r="B5" s="649"/>
      <c r="C5" s="650" t="s">
        <v>7</v>
      </c>
      <c r="D5" s="650" t="s">
        <v>8</v>
      </c>
      <c r="E5" s="650" t="s">
        <v>8</v>
      </c>
      <c r="F5" s="651" t="s">
        <v>8</v>
      </c>
      <c r="G5" s="633"/>
    </row>
    <row r="6" spans="1:7" ht="13.5" customHeight="1">
      <c r="A6" s="652" t="s">
        <v>451</v>
      </c>
      <c r="B6" s="595"/>
      <c r="C6" s="653">
        <f>SUM(C8:C212)</f>
        <v>167083</v>
      </c>
      <c r="D6" s="653">
        <f>E6+F6</f>
        <v>402096</v>
      </c>
      <c r="E6" s="653">
        <f>SUM(E8:E212)</f>
        <v>201408</v>
      </c>
      <c r="F6" s="654">
        <f>SUM(F8:F212)</f>
        <v>200688</v>
      </c>
      <c r="G6" s="633"/>
    </row>
    <row r="7" spans="1:7" ht="13.5" customHeight="1">
      <c r="A7" s="648"/>
      <c r="B7" s="649"/>
      <c r="C7" s="655"/>
      <c r="D7" s="655"/>
      <c r="E7" s="655"/>
      <c r="F7" s="656"/>
      <c r="G7" s="633"/>
    </row>
    <row r="8" spans="1:7" ht="13.5" customHeight="1">
      <c r="A8" s="657" t="s">
        <v>452</v>
      </c>
      <c r="B8" s="614"/>
      <c r="C8" s="655">
        <v>539</v>
      </c>
      <c r="D8" s="658">
        <f aca="true" t="shared" si="0" ref="D8:D71">E8+F8</f>
        <v>1072</v>
      </c>
      <c r="E8" s="655">
        <v>511</v>
      </c>
      <c r="F8" s="656">
        <v>561</v>
      </c>
      <c r="G8" s="633"/>
    </row>
    <row r="9" spans="1:7" ht="13.5" customHeight="1">
      <c r="A9" s="657" t="s">
        <v>453</v>
      </c>
      <c r="B9" s="614"/>
      <c r="C9" s="655">
        <v>3503</v>
      </c>
      <c r="D9" s="658">
        <f t="shared" si="0"/>
        <v>7073</v>
      </c>
      <c r="E9" s="655">
        <v>3432</v>
      </c>
      <c r="F9" s="656">
        <v>3641</v>
      </c>
      <c r="G9" s="633"/>
    </row>
    <row r="10" spans="1:7" ht="13.5" customHeight="1">
      <c r="A10" s="657" t="s">
        <v>454</v>
      </c>
      <c r="B10" s="614"/>
      <c r="C10" s="655">
        <v>4</v>
      </c>
      <c r="D10" s="658">
        <f t="shared" si="0"/>
        <v>9</v>
      </c>
      <c r="E10" s="655">
        <v>4</v>
      </c>
      <c r="F10" s="656">
        <v>5</v>
      </c>
      <c r="G10" s="633"/>
    </row>
    <row r="11" spans="1:7" ht="13.5" customHeight="1">
      <c r="A11" s="659" t="s">
        <v>455</v>
      </c>
      <c r="B11" s="651" t="s">
        <v>12</v>
      </c>
      <c r="C11" s="655">
        <v>583</v>
      </c>
      <c r="D11" s="658">
        <f t="shared" si="0"/>
        <v>1193</v>
      </c>
      <c r="E11" s="655">
        <v>604</v>
      </c>
      <c r="F11" s="656">
        <v>589</v>
      </c>
      <c r="G11" s="633"/>
    </row>
    <row r="12" spans="1:7" ht="13.5" customHeight="1">
      <c r="A12" s="659" t="s">
        <v>455</v>
      </c>
      <c r="B12" s="651" t="s">
        <v>13</v>
      </c>
      <c r="C12" s="655">
        <v>226</v>
      </c>
      <c r="D12" s="658">
        <f t="shared" si="0"/>
        <v>400</v>
      </c>
      <c r="E12" s="655">
        <v>233</v>
      </c>
      <c r="F12" s="656">
        <v>167</v>
      </c>
      <c r="G12" s="633"/>
    </row>
    <row r="13" spans="1:7" ht="13.5" customHeight="1">
      <c r="A13" s="659" t="s">
        <v>455</v>
      </c>
      <c r="B13" s="651" t="s">
        <v>14</v>
      </c>
      <c r="C13" s="655">
        <v>1141</v>
      </c>
      <c r="D13" s="658">
        <f t="shared" si="0"/>
        <v>1727</v>
      </c>
      <c r="E13" s="655">
        <v>1204</v>
      </c>
      <c r="F13" s="656">
        <v>523</v>
      </c>
      <c r="G13" s="633"/>
    </row>
    <row r="14" spans="1:7" ht="13.5" customHeight="1">
      <c r="A14" s="659" t="s">
        <v>455</v>
      </c>
      <c r="B14" s="651" t="s">
        <v>15</v>
      </c>
      <c r="C14" s="655">
        <v>588</v>
      </c>
      <c r="D14" s="658">
        <f t="shared" si="0"/>
        <v>1342</v>
      </c>
      <c r="E14" s="655">
        <v>637</v>
      </c>
      <c r="F14" s="656">
        <v>705</v>
      </c>
      <c r="G14" s="633"/>
    </row>
    <row r="15" spans="1:7" ht="13.5" customHeight="1">
      <c r="A15" s="659" t="s">
        <v>455</v>
      </c>
      <c r="B15" s="651" t="s">
        <v>16</v>
      </c>
      <c r="C15" s="655">
        <v>154</v>
      </c>
      <c r="D15" s="658">
        <f t="shared" si="0"/>
        <v>339</v>
      </c>
      <c r="E15" s="655">
        <v>181</v>
      </c>
      <c r="F15" s="656">
        <v>158</v>
      </c>
      <c r="G15" s="633"/>
    </row>
    <row r="16" spans="1:7" ht="13.5" customHeight="1">
      <c r="A16" s="659" t="s">
        <v>19</v>
      </c>
      <c r="B16" s="651" t="s">
        <v>12</v>
      </c>
      <c r="C16" s="655">
        <v>666</v>
      </c>
      <c r="D16" s="658">
        <f t="shared" si="0"/>
        <v>1376</v>
      </c>
      <c r="E16" s="655">
        <v>701</v>
      </c>
      <c r="F16" s="656">
        <v>675</v>
      </c>
      <c r="G16" s="633"/>
    </row>
    <row r="17" spans="1:7" ht="13.5" customHeight="1">
      <c r="A17" s="659" t="s">
        <v>19</v>
      </c>
      <c r="B17" s="651" t="s">
        <v>13</v>
      </c>
      <c r="C17" s="655">
        <v>640</v>
      </c>
      <c r="D17" s="658">
        <f t="shared" si="0"/>
        <v>1341</v>
      </c>
      <c r="E17" s="655">
        <v>693</v>
      </c>
      <c r="F17" s="656">
        <v>648</v>
      </c>
      <c r="G17" s="633"/>
    </row>
    <row r="18" spans="1:7" ht="13.5" customHeight="1">
      <c r="A18" s="659" t="s">
        <v>19</v>
      </c>
      <c r="B18" s="651" t="s">
        <v>14</v>
      </c>
      <c r="C18" s="655">
        <v>809</v>
      </c>
      <c r="D18" s="658">
        <f t="shared" si="0"/>
        <v>1877</v>
      </c>
      <c r="E18" s="655">
        <v>945</v>
      </c>
      <c r="F18" s="656">
        <v>932</v>
      </c>
      <c r="G18" s="633"/>
    </row>
    <row r="19" spans="1:7" ht="13.5" customHeight="1">
      <c r="A19" s="659" t="s">
        <v>19</v>
      </c>
      <c r="B19" s="651" t="s">
        <v>15</v>
      </c>
      <c r="C19" s="655">
        <v>414</v>
      </c>
      <c r="D19" s="658">
        <f t="shared" si="0"/>
        <v>828</v>
      </c>
      <c r="E19" s="655">
        <v>418</v>
      </c>
      <c r="F19" s="656">
        <v>410</v>
      </c>
      <c r="G19" s="633"/>
    </row>
    <row r="20" spans="1:7" ht="13.5" customHeight="1">
      <c r="A20" s="659" t="s">
        <v>456</v>
      </c>
      <c r="B20" s="651" t="s">
        <v>12</v>
      </c>
      <c r="C20" s="655">
        <v>1138</v>
      </c>
      <c r="D20" s="658">
        <f t="shared" si="0"/>
        <v>1884</v>
      </c>
      <c r="E20" s="655">
        <v>1020</v>
      </c>
      <c r="F20" s="656">
        <v>864</v>
      </c>
      <c r="G20" s="633"/>
    </row>
    <row r="21" spans="1:7" ht="13.5" customHeight="1">
      <c r="A21" s="659" t="s">
        <v>456</v>
      </c>
      <c r="B21" s="651" t="s">
        <v>13</v>
      </c>
      <c r="C21" s="655">
        <v>874</v>
      </c>
      <c r="D21" s="658">
        <f t="shared" si="0"/>
        <v>1806</v>
      </c>
      <c r="E21" s="655">
        <v>975</v>
      </c>
      <c r="F21" s="656">
        <v>831</v>
      </c>
      <c r="G21" s="633"/>
    </row>
    <row r="22" spans="1:7" ht="13.5" customHeight="1">
      <c r="A22" s="659" t="s">
        <v>456</v>
      </c>
      <c r="B22" s="651" t="s">
        <v>14</v>
      </c>
      <c r="C22" s="655">
        <v>332</v>
      </c>
      <c r="D22" s="658">
        <f t="shared" si="0"/>
        <v>718</v>
      </c>
      <c r="E22" s="655">
        <v>353</v>
      </c>
      <c r="F22" s="656">
        <v>365</v>
      </c>
      <c r="G22" s="633"/>
    </row>
    <row r="23" spans="1:7" ht="13.5" customHeight="1">
      <c r="A23" s="659" t="s">
        <v>456</v>
      </c>
      <c r="B23" s="651" t="s">
        <v>15</v>
      </c>
      <c r="C23" s="655">
        <v>202</v>
      </c>
      <c r="D23" s="658">
        <f t="shared" si="0"/>
        <v>508</v>
      </c>
      <c r="E23" s="655">
        <v>263</v>
      </c>
      <c r="F23" s="656">
        <v>245</v>
      </c>
      <c r="G23" s="633"/>
    </row>
    <row r="24" spans="1:7" ht="13.5" customHeight="1">
      <c r="A24" s="659" t="s">
        <v>456</v>
      </c>
      <c r="B24" s="651" t="s">
        <v>16</v>
      </c>
      <c r="C24" s="655">
        <v>410</v>
      </c>
      <c r="D24" s="658">
        <f t="shared" si="0"/>
        <v>1010</v>
      </c>
      <c r="E24" s="655">
        <v>527</v>
      </c>
      <c r="F24" s="656">
        <v>483</v>
      </c>
      <c r="G24" s="633"/>
    </row>
    <row r="25" spans="1:7" ht="13.5" customHeight="1">
      <c r="A25" s="659" t="s">
        <v>456</v>
      </c>
      <c r="B25" s="651" t="s">
        <v>17</v>
      </c>
      <c r="C25" s="655">
        <v>767</v>
      </c>
      <c r="D25" s="658">
        <f t="shared" si="0"/>
        <v>1823</v>
      </c>
      <c r="E25" s="655">
        <v>928</v>
      </c>
      <c r="F25" s="656">
        <v>895</v>
      </c>
      <c r="G25" s="633"/>
    </row>
    <row r="26" spans="1:7" ht="13.5" customHeight="1">
      <c r="A26" s="659" t="s">
        <v>456</v>
      </c>
      <c r="B26" s="651" t="s">
        <v>55</v>
      </c>
      <c r="C26" s="655">
        <v>596</v>
      </c>
      <c r="D26" s="658">
        <f t="shared" si="0"/>
        <v>1161</v>
      </c>
      <c r="E26" s="655">
        <v>567</v>
      </c>
      <c r="F26" s="656">
        <v>594</v>
      </c>
      <c r="G26" s="633"/>
    </row>
    <row r="27" spans="1:7" ht="13.5" customHeight="1">
      <c r="A27" s="659" t="s">
        <v>457</v>
      </c>
      <c r="B27" s="651" t="s">
        <v>12</v>
      </c>
      <c r="C27" s="655">
        <v>490</v>
      </c>
      <c r="D27" s="658">
        <f t="shared" si="0"/>
        <v>1193</v>
      </c>
      <c r="E27" s="655">
        <v>595</v>
      </c>
      <c r="F27" s="656">
        <v>598</v>
      </c>
      <c r="G27" s="633"/>
    </row>
    <row r="28" spans="1:7" ht="13.5" customHeight="1">
      <c r="A28" s="659" t="s">
        <v>457</v>
      </c>
      <c r="B28" s="651" t="s">
        <v>13</v>
      </c>
      <c r="C28" s="655">
        <v>518</v>
      </c>
      <c r="D28" s="658">
        <f t="shared" si="0"/>
        <v>1338</v>
      </c>
      <c r="E28" s="655">
        <v>701</v>
      </c>
      <c r="F28" s="656">
        <v>637</v>
      </c>
      <c r="G28" s="633"/>
    </row>
    <row r="29" spans="1:7" ht="13.5" customHeight="1">
      <c r="A29" s="659" t="s">
        <v>457</v>
      </c>
      <c r="B29" s="651" t="s">
        <v>14</v>
      </c>
      <c r="C29" s="655">
        <v>427</v>
      </c>
      <c r="D29" s="658">
        <f t="shared" si="0"/>
        <v>1026</v>
      </c>
      <c r="E29" s="655">
        <v>482</v>
      </c>
      <c r="F29" s="656">
        <v>544</v>
      </c>
      <c r="G29" s="633"/>
    </row>
    <row r="30" spans="1:7" ht="13.5" customHeight="1">
      <c r="A30" s="659" t="s">
        <v>457</v>
      </c>
      <c r="B30" s="651" t="s">
        <v>15</v>
      </c>
      <c r="C30" s="655">
        <v>0</v>
      </c>
      <c r="D30" s="658">
        <f t="shared" si="0"/>
        <v>0</v>
      </c>
      <c r="E30" s="655">
        <v>0</v>
      </c>
      <c r="F30" s="656">
        <v>0</v>
      </c>
      <c r="G30" s="633"/>
    </row>
    <row r="31" spans="1:7" ht="13.5" customHeight="1">
      <c r="A31" s="659" t="s">
        <v>457</v>
      </c>
      <c r="B31" s="651" t="s">
        <v>16</v>
      </c>
      <c r="C31" s="655">
        <v>589</v>
      </c>
      <c r="D31" s="658">
        <f t="shared" si="0"/>
        <v>1595</v>
      </c>
      <c r="E31" s="655">
        <v>800</v>
      </c>
      <c r="F31" s="656">
        <v>795</v>
      </c>
      <c r="G31" s="633"/>
    </row>
    <row r="32" spans="1:7" ht="13.5" customHeight="1">
      <c r="A32" s="659" t="s">
        <v>457</v>
      </c>
      <c r="B32" s="651" t="s">
        <v>17</v>
      </c>
      <c r="C32" s="655">
        <v>358</v>
      </c>
      <c r="D32" s="658">
        <f t="shared" si="0"/>
        <v>906</v>
      </c>
      <c r="E32" s="655">
        <v>461</v>
      </c>
      <c r="F32" s="656">
        <v>445</v>
      </c>
      <c r="G32" s="633"/>
    </row>
    <row r="33" spans="1:7" ht="13.5" customHeight="1">
      <c r="A33" s="659" t="s">
        <v>457</v>
      </c>
      <c r="B33" s="651" t="s">
        <v>55</v>
      </c>
      <c r="C33" s="655">
        <v>231</v>
      </c>
      <c r="D33" s="658">
        <f t="shared" si="0"/>
        <v>528</v>
      </c>
      <c r="E33" s="655">
        <v>271</v>
      </c>
      <c r="F33" s="656">
        <v>257</v>
      </c>
      <c r="G33" s="633"/>
    </row>
    <row r="34" spans="1:7" ht="13.5" customHeight="1">
      <c r="A34" s="657" t="s">
        <v>458</v>
      </c>
      <c r="B34" s="614"/>
      <c r="C34" s="655">
        <v>2342</v>
      </c>
      <c r="D34" s="658">
        <f t="shared" si="0"/>
        <v>4912</v>
      </c>
      <c r="E34" s="655">
        <v>2371</v>
      </c>
      <c r="F34" s="656">
        <v>2541</v>
      </c>
      <c r="G34" s="633"/>
    </row>
    <row r="35" spans="1:7" ht="13.5" customHeight="1">
      <c r="A35" s="659" t="s">
        <v>459</v>
      </c>
      <c r="B35" s="651" t="s">
        <v>12</v>
      </c>
      <c r="C35" s="655">
        <v>605</v>
      </c>
      <c r="D35" s="658">
        <f t="shared" si="0"/>
        <v>1561</v>
      </c>
      <c r="E35" s="655">
        <v>768</v>
      </c>
      <c r="F35" s="656">
        <v>793</v>
      </c>
      <c r="G35" s="633"/>
    </row>
    <row r="36" spans="1:7" ht="13.5" customHeight="1">
      <c r="A36" s="659" t="s">
        <v>459</v>
      </c>
      <c r="B36" s="651" t="s">
        <v>13</v>
      </c>
      <c r="C36" s="655">
        <v>283</v>
      </c>
      <c r="D36" s="658">
        <f t="shared" si="0"/>
        <v>766</v>
      </c>
      <c r="E36" s="655">
        <v>380</v>
      </c>
      <c r="F36" s="656">
        <v>386</v>
      </c>
      <c r="G36" s="633"/>
    </row>
    <row r="37" spans="1:7" ht="13.5" customHeight="1">
      <c r="A37" s="659" t="s">
        <v>459</v>
      </c>
      <c r="B37" s="651" t="s">
        <v>14</v>
      </c>
      <c r="C37" s="655">
        <v>30</v>
      </c>
      <c r="D37" s="658">
        <f t="shared" si="0"/>
        <v>83</v>
      </c>
      <c r="E37" s="655">
        <v>46</v>
      </c>
      <c r="F37" s="656">
        <v>37</v>
      </c>
      <c r="G37" s="633"/>
    </row>
    <row r="38" spans="1:7" ht="13.5" customHeight="1">
      <c r="A38" s="659" t="s">
        <v>459</v>
      </c>
      <c r="B38" s="651" t="s">
        <v>15</v>
      </c>
      <c r="C38" s="655">
        <v>3</v>
      </c>
      <c r="D38" s="658">
        <f t="shared" si="0"/>
        <v>7</v>
      </c>
      <c r="E38" s="655">
        <v>5</v>
      </c>
      <c r="F38" s="656">
        <v>2</v>
      </c>
      <c r="G38" s="633"/>
    </row>
    <row r="39" spans="1:7" ht="13.5" customHeight="1">
      <c r="A39" s="657" t="s">
        <v>460</v>
      </c>
      <c r="B39" s="614"/>
      <c r="C39" s="655">
        <v>648</v>
      </c>
      <c r="D39" s="658">
        <f t="shared" si="0"/>
        <v>1424</v>
      </c>
      <c r="E39" s="655">
        <v>738</v>
      </c>
      <c r="F39" s="656">
        <v>686</v>
      </c>
      <c r="G39" s="633"/>
    </row>
    <row r="40" spans="1:7" ht="13.5" customHeight="1">
      <c r="A40" s="657" t="s">
        <v>461</v>
      </c>
      <c r="B40" s="614"/>
      <c r="C40" s="655">
        <v>424</v>
      </c>
      <c r="D40" s="658">
        <f t="shared" si="0"/>
        <v>1120</v>
      </c>
      <c r="E40" s="655">
        <v>559</v>
      </c>
      <c r="F40" s="656">
        <v>561</v>
      </c>
      <c r="G40" s="633"/>
    </row>
    <row r="41" spans="1:7" ht="13.5" customHeight="1">
      <c r="A41" s="659" t="s">
        <v>462</v>
      </c>
      <c r="B41" s="651" t="s">
        <v>12</v>
      </c>
      <c r="C41" s="655">
        <v>1001</v>
      </c>
      <c r="D41" s="658">
        <f t="shared" si="0"/>
        <v>2613</v>
      </c>
      <c r="E41" s="655">
        <v>1315</v>
      </c>
      <c r="F41" s="656">
        <v>1298</v>
      </c>
      <c r="G41" s="633"/>
    </row>
    <row r="42" spans="1:7" ht="13.5" customHeight="1">
      <c r="A42" s="659" t="s">
        <v>462</v>
      </c>
      <c r="B42" s="651" t="s">
        <v>13</v>
      </c>
      <c r="C42" s="655">
        <v>769</v>
      </c>
      <c r="D42" s="658">
        <f t="shared" si="0"/>
        <v>2130</v>
      </c>
      <c r="E42" s="655">
        <v>1123</v>
      </c>
      <c r="F42" s="656">
        <v>1007</v>
      </c>
      <c r="G42" s="633"/>
    </row>
    <row r="43" spans="1:7" ht="13.5" customHeight="1">
      <c r="A43" s="659" t="s">
        <v>463</v>
      </c>
      <c r="B43" s="651" t="s">
        <v>12</v>
      </c>
      <c r="C43" s="655">
        <v>593</v>
      </c>
      <c r="D43" s="658">
        <f t="shared" si="0"/>
        <v>1672</v>
      </c>
      <c r="E43" s="655">
        <v>774</v>
      </c>
      <c r="F43" s="656">
        <v>898</v>
      </c>
      <c r="G43" s="633"/>
    </row>
    <row r="44" spans="1:7" ht="13.5" customHeight="1">
      <c r="A44" s="659" t="s">
        <v>463</v>
      </c>
      <c r="B44" s="651" t="s">
        <v>13</v>
      </c>
      <c r="C44" s="655">
        <v>330</v>
      </c>
      <c r="D44" s="658">
        <f t="shared" si="0"/>
        <v>849</v>
      </c>
      <c r="E44" s="655">
        <v>388</v>
      </c>
      <c r="F44" s="656">
        <v>461</v>
      </c>
      <c r="G44" s="633"/>
    </row>
    <row r="45" spans="1:7" ht="13.5" customHeight="1">
      <c r="A45" s="659" t="s">
        <v>463</v>
      </c>
      <c r="B45" s="651" t="s">
        <v>14</v>
      </c>
      <c r="C45" s="655">
        <v>418</v>
      </c>
      <c r="D45" s="658">
        <f t="shared" si="0"/>
        <v>1089</v>
      </c>
      <c r="E45" s="655">
        <v>530</v>
      </c>
      <c r="F45" s="656">
        <v>559</v>
      </c>
      <c r="G45" s="633"/>
    </row>
    <row r="46" spans="1:7" ht="13.5" customHeight="1">
      <c r="A46" s="659" t="s">
        <v>463</v>
      </c>
      <c r="B46" s="651" t="s">
        <v>15</v>
      </c>
      <c r="C46" s="655">
        <v>411</v>
      </c>
      <c r="D46" s="658">
        <f t="shared" si="0"/>
        <v>1062</v>
      </c>
      <c r="E46" s="655">
        <v>527</v>
      </c>
      <c r="F46" s="656">
        <v>535</v>
      </c>
      <c r="G46" s="633"/>
    </row>
    <row r="47" spans="1:7" ht="13.5" customHeight="1">
      <c r="A47" s="657" t="s">
        <v>464</v>
      </c>
      <c r="B47" s="614"/>
      <c r="C47" s="655">
        <v>173</v>
      </c>
      <c r="D47" s="658">
        <f t="shared" si="0"/>
        <v>565</v>
      </c>
      <c r="E47" s="655">
        <v>231</v>
      </c>
      <c r="F47" s="656">
        <v>334</v>
      </c>
      <c r="G47" s="633"/>
    </row>
    <row r="48" spans="1:7" ht="13.5" customHeight="1">
      <c r="A48" s="657" t="s">
        <v>465</v>
      </c>
      <c r="B48" s="614"/>
      <c r="C48" s="655">
        <v>1270</v>
      </c>
      <c r="D48" s="658">
        <f t="shared" si="0"/>
        <v>2344</v>
      </c>
      <c r="E48" s="655">
        <v>1134</v>
      </c>
      <c r="F48" s="656">
        <v>1210</v>
      </c>
      <c r="G48" s="633"/>
    </row>
    <row r="49" spans="1:7" ht="13.5" customHeight="1">
      <c r="A49" s="657" t="s">
        <v>466</v>
      </c>
      <c r="B49" s="614"/>
      <c r="C49" s="655">
        <v>673</v>
      </c>
      <c r="D49" s="658">
        <f t="shared" si="0"/>
        <v>1509</v>
      </c>
      <c r="E49" s="655">
        <v>684</v>
      </c>
      <c r="F49" s="656">
        <v>825</v>
      </c>
      <c r="G49" s="633"/>
    </row>
    <row r="50" spans="1:7" ht="13.5" customHeight="1">
      <c r="A50" s="659" t="s">
        <v>467</v>
      </c>
      <c r="B50" s="651" t="s">
        <v>12</v>
      </c>
      <c r="C50" s="655">
        <v>585</v>
      </c>
      <c r="D50" s="658">
        <f t="shared" si="0"/>
        <v>1334</v>
      </c>
      <c r="E50" s="655">
        <v>632</v>
      </c>
      <c r="F50" s="656">
        <v>702</v>
      </c>
      <c r="G50" s="633"/>
    </row>
    <row r="51" spans="1:7" ht="13.5" customHeight="1">
      <c r="A51" s="659" t="s">
        <v>467</v>
      </c>
      <c r="B51" s="651" t="s">
        <v>13</v>
      </c>
      <c r="C51" s="660">
        <v>844</v>
      </c>
      <c r="D51" s="661">
        <f t="shared" si="0"/>
        <v>1933</v>
      </c>
      <c r="E51" s="660">
        <v>897</v>
      </c>
      <c r="F51" s="662">
        <v>1036</v>
      </c>
      <c r="G51" s="633"/>
    </row>
    <row r="52" spans="1:7" ht="13.5" customHeight="1">
      <c r="A52" s="659" t="s">
        <v>467</v>
      </c>
      <c r="B52" s="651" t="s">
        <v>14</v>
      </c>
      <c r="C52" s="655">
        <v>648</v>
      </c>
      <c r="D52" s="658">
        <f t="shared" si="0"/>
        <v>1607</v>
      </c>
      <c r="E52" s="655">
        <v>785</v>
      </c>
      <c r="F52" s="656">
        <v>822</v>
      </c>
      <c r="G52" s="633"/>
    </row>
    <row r="53" spans="1:7" ht="13.5" customHeight="1">
      <c r="A53" s="659" t="s">
        <v>467</v>
      </c>
      <c r="B53" s="651" t="s">
        <v>15</v>
      </c>
      <c r="C53" s="655">
        <v>634</v>
      </c>
      <c r="D53" s="658">
        <f t="shared" si="0"/>
        <v>1688</v>
      </c>
      <c r="E53" s="655">
        <v>824</v>
      </c>
      <c r="F53" s="656">
        <v>864</v>
      </c>
      <c r="G53" s="633"/>
    </row>
    <row r="54" spans="1:7" ht="13.5" customHeight="1">
      <c r="A54" s="659" t="s">
        <v>467</v>
      </c>
      <c r="B54" s="651" t="s">
        <v>16</v>
      </c>
      <c r="C54" s="655">
        <v>738</v>
      </c>
      <c r="D54" s="658">
        <f t="shared" si="0"/>
        <v>1852</v>
      </c>
      <c r="E54" s="655">
        <v>887</v>
      </c>
      <c r="F54" s="656">
        <v>965</v>
      </c>
      <c r="G54" s="633"/>
    </row>
    <row r="55" spans="1:7" ht="13.5" customHeight="1">
      <c r="A55" s="659" t="s">
        <v>467</v>
      </c>
      <c r="B55" s="651" t="s">
        <v>17</v>
      </c>
      <c r="C55" s="655">
        <v>795</v>
      </c>
      <c r="D55" s="658">
        <f t="shared" si="0"/>
        <v>2014</v>
      </c>
      <c r="E55" s="655">
        <v>979</v>
      </c>
      <c r="F55" s="656">
        <v>1035</v>
      </c>
      <c r="G55" s="633"/>
    </row>
    <row r="56" spans="1:7" ht="13.5" customHeight="1">
      <c r="A56" s="659" t="s">
        <v>467</v>
      </c>
      <c r="B56" s="651" t="s">
        <v>55</v>
      </c>
      <c r="C56" s="655">
        <v>956</v>
      </c>
      <c r="D56" s="658">
        <f t="shared" si="0"/>
        <v>2247</v>
      </c>
      <c r="E56" s="655">
        <v>1050</v>
      </c>
      <c r="F56" s="656">
        <v>1197</v>
      </c>
      <c r="G56" s="633"/>
    </row>
    <row r="57" spans="1:7" ht="13.5" customHeight="1">
      <c r="A57" s="659" t="s">
        <v>468</v>
      </c>
      <c r="B57" s="651" t="s">
        <v>12</v>
      </c>
      <c r="C57" s="655">
        <v>509</v>
      </c>
      <c r="D57" s="658">
        <f t="shared" si="0"/>
        <v>1367</v>
      </c>
      <c r="E57" s="655">
        <v>645</v>
      </c>
      <c r="F57" s="656">
        <v>722</v>
      </c>
      <c r="G57" s="633"/>
    </row>
    <row r="58" spans="1:7" ht="13.5" customHeight="1">
      <c r="A58" s="659" t="s">
        <v>468</v>
      </c>
      <c r="B58" s="651" t="s">
        <v>13</v>
      </c>
      <c r="C58" s="655">
        <v>641</v>
      </c>
      <c r="D58" s="658">
        <f t="shared" si="0"/>
        <v>1652</v>
      </c>
      <c r="E58" s="655">
        <v>746</v>
      </c>
      <c r="F58" s="656">
        <v>906</v>
      </c>
      <c r="G58" s="633"/>
    </row>
    <row r="59" spans="1:7" ht="13.5" customHeight="1">
      <c r="A59" s="659" t="s">
        <v>468</v>
      </c>
      <c r="B59" s="651" t="s">
        <v>14</v>
      </c>
      <c r="C59" s="655">
        <v>810</v>
      </c>
      <c r="D59" s="658">
        <f t="shared" si="0"/>
        <v>2090</v>
      </c>
      <c r="E59" s="655">
        <v>984</v>
      </c>
      <c r="F59" s="656">
        <v>1106</v>
      </c>
      <c r="G59" s="633"/>
    </row>
    <row r="60" spans="1:7" ht="13.5" customHeight="1">
      <c r="A60" s="659" t="s">
        <v>468</v>
      </c>
      <c r="B60" s="651" t="s">
        <v>15</v>
      </c>
      <c r="C60" s="655">
        <v>673</v>
      </c>
      <c r="D60" s="658">
        <f t="shared" si="0"/>
        <v>1558</v>
      </c>
      <c r="E60" s="655">
        <v>718</v>
      </c>
      <c r="F60" s="656">
        <v>840</v>
      </c>
      <c r="G60" s="633"/>
    </row>
    <row r="61" spans="1:7" ht="13.5" customHeight="1">
      <c r="A61" s="659" t="s">
        <v>468</v>
      </c>
      <c r="B61" s="651" t="s">
        <v>16</v>
      </c>
      <c r="C61" s="655">
        <v>432</v>
      </c>
      <c r="D61" s="658">
        <f t="shared" si="0"/>
        <v>1088</v>
      </c>
      <c r="E61" s="655">
        <v>537</v>
      </c>
      <c r="F61" s="656">
        <v>551</v>
      </c>
      <c r="G61" s="633"/>
    </row>
    <row r="62" spans="1:7" ht="13.5" customHeight="1">
      <c r="A62" s="659" t="s">
        <v>469</v>
      </c>
      <c r="B62" s="651" t="s">
        <v>12</v>
      </c>
      <c r="C62" s="655">
        <v>708</v>
      </c>
      <c r="D62" s="658">
        <f t="shared" si="0"/>
        <v>1696</v>
      </c>
      <c r="E62" s="655">
        <v>823</v>
      </c>
      <c r="F62" s="656">
        <v>873</v>
      </c>
      <c r="G62" s="633"/>
    </row>
    <row r="63" spans="1:7" ht="13.5" customHeight="1">
      <c r="A63" s="659" t="s">
        <v>469</v>
      </c>
      <c r="B63" s="651" t="s">
        <v>13</v>
      </c>
      <c r="C63" s="655">
        <v>425</v>
      </c>
      <c r="D63" s="658">
        <f t="shared" si="0"/>
        <v>1155</v>
      </c>
      <c r="E63" s="655">
        <v>552</v>
      </c>
      <c r="F63" s="656">
        <v>603</v>
      </c>
      <c r="G63" s="633"/>
    </row>
    <row r="64" spans="1:7" ht="13.5" customHeight="1">
      <c r="A64" s="659" t="s">
        <v>469</v>
      </c>
      <c r="B64" s="651" t="s">
        <v>14</v>
      </c>
      <c r="C64" s="655">
        <v>814</v>
      </c>
      <c r="D64" s="658">
        <f t="shared" si="0"/>
        <v>1951</v>
      </c>
      <c r="E64" s="655">
        <v>907</v>
      </c>
      <c r="F64" s="656">
        <v>1044</v>
      </c>
      <c r="G64" s="633"/>
    </row>
    <row r="65" spans="1:7" ht="13.5" customHeight="1">
      <c r="A65" s="659" t="s">
        <v>469</v>
      </c>
      <c r="B65" s="651" t="s">
        <v>15</v>
      </c>
      <c r="C65" s="655">
        <v>565</v>
      </c>
      <c r="D65" s="658">
        <f t="shared" si="0"/>
        <v>1301</v>
      </c>
      <c r="E65" s="655">
        <v>624</v>
      </c>
      <c r="F65" s="656">
        <v>677</v>
      </c>
      <c r="G65" s="633"/>
    </row>
    <row r="66" spans="1:7" ht="13.5" customHeight="1">
      <c r="A66" s="659" t="s">
        <v>470</v>
      </c>
      <c r="B66" s="651" t="s">
        <v>12</v>
      </c>
      <c r="C66" s="655">
        <v>494</v>
      </c>
      <c r="D66" s="658">
        <f t="shared" si="0"/>
        <v>1140</v>
      </c>
      <c r="E66" s="655">
        <v>531</v>
      </c>
      <c r="F66" s="656">
        <v>609</v>
      </c>
      <c r="G66" s="633"/>
    </row>
    <row r="67" spans="1:7" ht="13.5" customHeight="1">
      <c r="A67" s="659" t="s">
        <v>470</v>
      </c>
      <c r="B67" s="651" t="s">
        <v>13</v>
      </c>
      <c r="C67" s="655">
        <v>544</v>
      </c>
      <c r="D67" s="658">
        <f t="shared" si="0"/>
        <v>1378</v>
      </c>
      <c r="E67" s="655">
        <v>665</v>
      </c>
      <c r="F67" s="656">
        <v>713</v>
      </c>
      <c r="G67" s="633"/>
    </row>
    <row r="68" spans="1:7" ht="13.5" customHeight="1">
      <c r="A68" s="659" t="s">
        <v>470</v>
      </c>
      <c r="B68" s="651" t="s">
        <v>14</v>
      </c>
      <c r="C68" s="655">
        <v>559</v>
      </c>
      <c r="D68" s="658">
        <f t="shared" si="0"/>
        <v>1433</v>
      </c>
      <c r="E68" s="655">
        <v>685</v>
      </c>
      <c r="F68" s="656">
        <v>748</v>
      </c>
      <c r="G68" s="633"/>
    </row>
    <row r="69" spans="1:7" ht="13.5" customHeight="1">
      <c r="A69" s="659" t="s">
        <v>470</v>
      </c>
      <c r="B69" s="651" t="s">
        <v>15</v>
      </c>
      <c r="C69" s="655">
        <v>674</v>
      </c>
      <c r="D69" s="658">
        <f t="shared" si="0"/>
        <v>1579</v>
      </c>
      <c r="E69" s="655">
        <v>737</v>
      </c>
      <c r="F69" s="656">
        <v>842</v>
      </c>
      <c r="G69" s="633"/>
    </row>
    <row r="70" spans="1:7" ht="13.5" customHeight="1">
      <c r="A70" s="659" t="s">
        <v>471</v>
      </c>
      <c r="B70" s="651" t="s">
        <v>12</v>
      </c>
      <c r="C70" s="655">
        <v>157</v>
      </c>
      <c r="D70" s="658">
        <f t="shared" si="0"/>
        <v>438</v>
      </c>
      <c r="E70" s="655">
        <v>209</v>
      </c>
      <c r="F70" s="656">
        <v>229</v>
      </c>
      <c r="G70" s="633"/>
    </row>
    <row r="71" spans="1:7" ht="13.5" customHeight="1">
      <c r="A71" s="659" t="s">
        <v>471</v>
      </c>
      <c r="B71" s="651" t="s">
        <v>13</v>
      </c>
      <c r="C71" s="655">
        <v>533</v>
      </c>
      <c r="D71" s="658">
        <f t="shared" si="0"/>
        <v>1273</v>
      </c>
      <c r="E71" s="655">
        <v>637</v>
      </c>
      <c r="F71" s="656">
        <v>636</v>
      </c>
      <c r="G71" s="633"/>
    </row>
    <row r="72" spans="1:7" ht="13.5" customHeight="1">
      <c r="A72" s="659" t="s">
        <v>471</v>
      </c>
      <c r="B72" s="651" t="s">
        <v>14</v>
      </c>
      <c r="C72" s="655">
        <v>399</v>
      </c>
      <c r="D72" s="658">
        <f aca="true" t="shared" si="1" ref="D72:D135">E72+F72</f>
        <v>705</v>
      </c>
      <c r="E72" s="655">
        <v>454</v>
      </c>
      <c r="F72" s="656">
        <v>251</v>
      </c>
      <c r="G72" s="633"/>
    </row>
    <row r="73" spans="1:7" ht="13.5" customHeight="1">
      <c r="A73" s="659" t="s">
        <v>471</v>
      </c>
      <c r="B73" s="651" t="s">
        <v>15</v>
      </c>
      <c r="C73" s="655">
        <v>589</v>
      </c>
      <c r="D73" s="658">
        <f t="shared" si="1"/>
        <v>1468</v>
      </c>
      <c r="E73" s="655">
        <v>745</v>
      </c>
      <c r="F73" s="656">
        <v>723</v>
      </c>
      <c r="G73" s="633"/>
    </row>
    <row r="74" spans="1:7" ht="13.5" customHeight="1">
      <c r="A74" s="659" t="s">
        <v>471</v>
      </c>
      <c r="B74" s="651" t="s">
        <v>16</v>
      </c>
      <c r="C74" s="655">
        <v>462</v>
      </c>
      <c r="D74" s="658">
        <f t="shared" si="1"/>
        <v>991</v>
      </c>
      <c r="E74" s="655">
        <v>520</v>
      </c>
      <c r="F74" s="656">
        <v>471</v>
      </c>
      <c r="G74" s="633"/>
    </row>
    <row r="75" spans="1:7" ht="13.5" customHeight="1">
      <c r="A75" s="659" t="s">
        <v>472</v>
      </c>
      <c r="B75" s="651" t="s">
        <v>12</v>
      </c>
      <c r="C75" s="655">
        <v>1206</v>
      </c>
      <c r="D75" s="658">
        <f t="shared" si="1"/>
        <v>3018</v>
      </c>
      <c r="E75" s="655">
        <v>1511</v>
      </c>
      <c r="F75" s="656">
        <v>1507</v>
      </c>
      <c r="G75" s="633"/>
    </row>
    <row r="76" spans="1:7" ht="13.5" customHeight="1">
      <c r="A76" s="659" t="s">
        <v>472</v>
      </c>
      <c r="B76" s="651" t="s">
        <v>13</v>
      </c>
      <c r="C76" s="655">
        <v>887</v>
      </c>
      <c r="D76" s="658">
        <f t="shared" si="1"/>
        <v>1978</v>
      </c>
      <c r="E76" s="655">
        <v>971</v>
      </c>
      <c r="F76" s="656">
        <v>1007</v>
      </c>
      <c r="G76" s="633"/>
    </row>
    <row r="77" spans="1:7" ht="13.5" customHeight="1">
      <c r="A77" s="659" t="s">
        <v>472</v>
      </c>
      <c r="B77" s="651" t="s">
        <v>14</v>
      </c>
      <c r="C77" s="655">
        <v>700</v>
      </c>
      <c r="D77" s="658">
        <f t="shared" si="1"/>
        <v>1640</v>
      </c>
      <c r="E77" s="655">
        <v>778</v>
      </c>
      <c r="F77" s="656">
        <v>862</v>
      </c>
      <c r="G77" s="633"/>
    </row>
    <row r="78" spans="1:7" ht="13.5" customHeight="1">
      <c r="A78" s="659" t="s">
        <v>472</v>
      </c>
      <c r="B78" s="651" t="s">
        <v>15</v>
      </c>
      <c r="C78" s="655">
        <v>718</v>
      </c>
      <c r="D78" s="658">
        <f t="shared" si="1"/>
        <v>1779</v>
      </c>
      <c r="E78" s="655">
        <v>893</v>
      </c>
      <c r="F78" s="656">
        <v>886</v>
      </c>
      <c r="G78" s="633"/>
    </row>
    <row r="79" spans="1:7" ht="13.5" customHeight="1">
      <c r="A79" s="659" t="s">
        <v>472</v>
      </c>
      <c r="B79" s="651" t="s">
        <v>16</v>
      </c>
      <c r="C79" s="655">
        <v>576</v>
      </c>
      <c r="D79" s="658">
        <f t="shared" si="1"/>
        <v>1589</v>
      </c>
      <c r="E79" s="655">
        <v>810</v>
      </c>
      <c r="F79" s="656">
        <v>779</v>
      </c>
      <c r="G79" s="633"/>
    </row>
    <row r="80" spans="1:7" ht="13.5" customHeight="1">
      <c r="A80" s="657" t="s">
        <v>473</v>
      </c>
      <c r="B80" s="614"/>
      <c r="C80" s="655">
        <v>590</v>
      </c>
      <c r="D80" s="658">
        <f t="shared" si="1"/>
        <v>1218</v>
      </c>
      <c r="E80" s="655">
        <v>580</v>
      </c>
      <c r="F80" s="656">
        <v>638</v>
      </c>
      <c r="G80" s="633"/>
    </row>
    <row r="81" spans="1:7" ht="13.5" customHeight="1">
      <c r="A81" s="659" t="s">
        <v>474</v>
      </c>
      <c r="B81" s="651" t="s">
        <v>12</v>
      </c>
      <c r="C81" s="655">
        <v>584</v>
      </c>
      <c r="D81" s="658">
        <f t="shared" si="1"/>
        <v>1262</v>
      </c>
      <c r="E81" s="655">
        <v>598</v>
      </c>
      <c r="F81" s="656">
        <v>664</v>
      </c>
      <c r="G81" s="633"/>
    </row>
    <row r="82" spans="1:7" ht="13.5" customHeight="1">
      <c r="A82" s="659" t="s">
        <v>475</v>
      </c>
      <c r="B82" s="651" t="s">
        <v>13</v>
      </c>
      <c r="C82" s="655">
        <v>645</v>
      </c>
      <c r="D82" s="658">
        <f t="shared" si="1"/>
        <v>1635</v>
      </c>
      <c r="E82" s="655">
        <v>774</v>
      </c>
      <c r="F82" s="656">
        <v>861</v>
      </c>
      <c r="G82" s="633"/>
    </row>
    <row r="83" spans="1:7" ht="13.5" customHeight="1">
      <c r="A83" s="659" t="s">
        <v>476</v>
      </c>
      <c r="B83" s="651" t="s">
        <v>12</v>
      </c>
      <c r="C83" s="655">
        <v>352</v>
      </c>
      <c r="D83" s="658">
        <f t="shared" si="1"/>
        <v>642</v>
      </c>
      <c r="E83" s="655">
        <v>304</v>
      </c>
      <c r="F83" s="656">
        <v>338</v>
      </c>
      <c r="G83" s="633"/>
    </row>
    <row r="84" spans="1:7" ht="13.5" customHeight="1">
      <c r="A84" s="659" t="s">
        <v>476</v>
      </c>
      <c r="B84" s="651" t="s">
        <v>13</v>
      </c>
      <c r="C84" s="655">
        <v>436</v>
      </c>
      <c r="D84" s="658">
        <f t="shared" si="1"/>
        <v>907</v>
      </c>
      <c r="E84" s="655">
        <v>439</v>
      </c>
      <c r="F84" s="656">
        <v>468</v>
      </c>
      <c r="G84" s="633"/>
    </row>
    <row r="85" spans="1:7" ht="13.5" customHeight="1">
      <c r="A85" s="659" t="s">
        <v>476</v>
      </c>
      <c r="B85" s="651" t="s">
        <v>14</v>
      </c>
      <c r="C85" s="655">
        <v>303</v>
      </c>
      <c r="D85" s="658">
        <f t="shared" si="1"/>
        <v>626</v>
      </c>
      <c r="E85" s="655">
        <v>319</v>
      </c>
      <c r="F85" s="656">
        <v>307</v>
      </c>
      <c r="G85" s="633"/>
    </row>
    <row r="86" spans="1:7" ht="13.5" customHeight="1">
      <c r="A86" s="657" t="s">
        <v>477</v>
      </c>
      <c r="B86" s="614"/>
      <c r="C86" s="655">
        <v>768</v>
      </c>
      <c r="D86" s="658">
        <f t="shared" si="1"/>
        <v>1973</v>
      </c>
      <c r="E86" s="655">
        <v>988</v>
      </c>
      <c r="F86" s="656">
        <v>985</v>
      </c>
      <c r="G86" s="633"/>
    </row>
    <row r="87" spans="1:7" ht="13.5" customHeight="1">
      <c r="A87" s="659" t="s">
        <v>477</v>
      </c>
      <c r="B87" s="651" t="s">
        <v>12</v>
      </c>
      <c r="C87" s="655">
        <v>197</v>
      </c>
      <c r="D87" s="658">
        <f t="shared" si="1"/>
        <v>450</v>
      </c>
      <c r="E87" s="655">
        <v>231</v>
      </c>
      <c r="F87" s="656">
        <v>219</v>
      </c>
      <c r="G87" s="633"/>
    </row>
    <row r="88" spans="1:7" ht="13.5" customHeight="1">
      <c r="A88" s="659" t="s">
        <v>477</v>
      </c>
      <c r="B88" s="651" t="s">
        <v>13</v>
      </c>
      <c r="C88" s="655">
        <v>531</v>
      </c>
      <c r="D88" s="658">
        <f t="shared" si="1"/>
        <v>1309</v>
      </c>
      <c r="E88" s="655">
        <v>643</v>
      </c>
      <c r="F88" s="656">
        <v>666</v>
      </c>
      <c r="G88" s="633"/>
    </row>
    <row r="89" spans="1:7" ht="13.5" customHeight="1">
      <c r="A89" s="657" t="s">
        <v>478</v>
      </c>
      <c r="B89" s="614"/>
      <c r="C89" s="655">
        <v>1595</v>
      </c>
      <c r="D89" s="658">
        <f t="shared" si="1"/>
        <v>4107</v>
      </c>
      <c r="E89" s="655">
        <v>2016</v>
      </c>
      <c r="F89" s="656">
        <v>2091</v>
      </c>
      <c r="G89" s="633"/>
    </row>
    <row r="90" spans="1:7" ht="13.5" customHeight="1">
      <c r="A90" s="659" t="s">
        <v>478</v>
      </c>
      <c r="B90" s="651" t="s">
        <v>12</v>
      </c>
      <c r="C90" s="655">
        <v>981</v>
      </c>
      <c r="D90" s="658">
        <f t="shared" si="1"/>
        <v>2067</v>
      </c>
      <c r="E90" s="655">
        <v>1057</v>
      </c>
      <c r="F90" s="656">
        <v>1010</v>
      </c>
      <c r="G90" s="633"/>
    </row>
    <row r="91" spans="1:7" ht="13.5" customHeight="1">
      <c r="A91" s="659" t="s">
        <v>478</v>
      </c>
      <c r="B91" s="651" t="s">
        <v>13</v>
      </c>
      <c r="C91" s="655">
        <v>401</v>
      </c>
      <c r="D91" s="658">
        <f t="shared" si="1"/>
        <v>755</v>
      </c>
      <c r="E91" s="655">
        <v>398</v>
      </c>
      <c r="F91" s="656">
        <v>357</v>
      </c>
      <c r="G91" s="633"/>
    </row>
    <row r="92" spans="1:7" ht="13.5" customHeight="1">
      <c r="A92" s="659" t="s">
        <v>478</v>
      </c>
      <c r="B92" s="651" t="s">
        <v>14</v>
      </c>
      <c r="C92" s="655">
        <v>749</v>
      </c>
      <c r="D92" s="658">
        <f t="shared" si="1"/>
        <v>1985</v>
      </c>
      <c r="E92" s="655">
        <v>950</v>
      </c>
      <c r="F92" s="656">
        <v>1035</v>
      </c>
      <c r="G92" s="633"/>
    </row>
    <row r="93" spans="1:7" ht="13.5" customHeight="1">
      <c r="A93" s="657" t="s">
        <v>479</v>
      </c>
      <c r="B93" s="614"/>
      <c r="C93" s="655">
        <v>127</v>
      </c>
      <c r="D93" s="658">
        <f t="shared" si="1"/>
        <v>235</v>
      </c>
      <c r="E93" s="655">
        <v>128</v>
      </c>
      <c r="F93" s="656">
        <v>107</v>
      </c>
      <c r="G93" s="633"/>
    </row>
    <row r="94" spans="1:7" ht="13.5" customHeight="1">
      <c r="A94" s="659" t="s">
        <v>479</v>
      </c>
      <c r="B94" s="651" t="s">
        <v>12</v>
      </c>
      <c r="C94" s="655">
        <v>800</v>
      </c>
      <c r="D94" s="658">
        <f t="shared" si="1"/>
        <v>1807</v>
      </c>
      <c r="E94" s="655">
        <v>931</v>
      </c>
      <c r="F94" s="656">
        <v>876</v>
      </c>
      <c r="G94" s="633"/>
    </row>
    <row r="95" spans="1:7" ht="13.5" customHeight="1">
      <c r="A95" s="659" t="s">
        <v>479</v>
      </c>
      <c r="B95" s="651" t="s">
        <v>13</v>
      </c>
      <c r="C95" s="655">
        <v>222</v>
      </c>
      <c r="D95" s="658">
        <f t="shared" si="1"/>
        <v>597</v>
      </c>
      <c r="E95" s="655">
        <v>296</v>
      </c>
      <c r="F95" s="656">
        <v>301</v>
      </c>
      <c r="G95" s="633"/>
    </row>
    <row r="96" spans="1:7" ht="13.5" customHeight="1">
      <c r="A96" s="659" t="s">
        <v>479</v>
      </c>
      <c r="B96" s="651" t="s">
        <v>14</v>
      </c>
      <c r="C96" s="655">
        <v>1009</v>
      </c>
      <c r="D96" s="658">
        <f t="shared" si="1"/>
        <v>2332</v>
      </c>
      <c r="E96" s="655">
        <v>1177</v>
      </c>
      <c r="F96" s="656">
        <v>1155</v>
      </c>
      <c r="G96" s="633"/>
    </row>
    <row r="97" spans="1:7" ht="13.5" customHeight="1">
      <c r="A97" s="659" t="s">
        <v>479</v>
      </c>
      <c r="B97" s="651" t="s">
        <v>15</v>
      </c>
      <c r="C97" s="660">
        <v>532</v>
      </c>
      <c r="D97" s="661">
        <f t="shared" si="1"/>
        <v>1316</v>
      </c>
      <c r="E97" s="660">
        <v>633</v>
      </c>
      <c r="F97" s="662">
        <v>683</v>
      </c>
      <c r="G97" s="633"/>
    </row>
    <row r="98" spans="1:7" ht="13.5" customHeight="1">
      <c r="A98" s="657" t="s">
        <v>480</v>
      </c>
      <c r="B98" s="614"/>
      <c r="C98" s="655">
        <v>674</v>
      </c>
      <c r="D98" s="658">
        <f t="shared" si="1"/>
        <v>1575</v>
      </c>
      <c r="E98" s="655">
        <v>815</v>
      </c>
      <c r="F98" s="656">
        <v>760</v>
      </c>
      <c r="G98" s="633"/>
    </row>
    <row r="99" spans="1:7" ht="13.5" customHeight="1">
      <c r="A99" s="657" t="s">
        <v>481</v>
      </c>
      <c r="B99" s="614"/>
      <c r="C99" s="655">
        <v>181</v>
      </c>
      <c r="D99" s="658">
        <f t="shared" si="1"/>
        <v>1092</v>
      </c>
      <c r="E99" s="655">
        <v>506</v>
      </c>
      <c r="F99" s="656">
        <v>586</v>
      </c>
      <c r="G99" s="633"/>
    </row>
    <row r="100" spans="1:7" ht="13.5" customHeight="1">
      <c r="A100" s="657" t="s">
        <v>482</v>
      </c>
      <c r="B100" s="614"/>
      <c r="C100" s="655">
        <v>308</v>
      </c>
      <c r="D100" s="658">
        <f t="shared" si="1"/>
        <v>835</v>
      </c>
      <c r="E100" s="655">
        <v>428</v>
      </c>
      <c r="F100" s="656">
        <v>407</v>
      </c>
      <c r="G100" s="633"/>
    </row>
    <row r="101" spans="1:7" ht="13.5" customHeight="1">
      <c r="A101" s="657" t="s">
        <v>483</v>
      </c>
      <c r="B101" s="614"/>
      <c r="C101" s="655">
        <v>20</v>
      </c>
      <c r="D101" s="658">
        <f t="shared" si="1"/>
        <v>59</v>
      </c>
      <c r="E101" s="655">
        <v>35</v>
      </c>
      <c r="F101" s="656">
        <v>24</v>
      </c>
      <c r="G101" s="633"/>
    </row>
    <row r="102" spans="1:7" ht="13.5" customHeight="1">
      <c r="A102" s="659" t="s">
        <v>484</v>
      </c>
      <c r="B102" s="651" t="s">
        <v>12</v>
      </c>
      <c r="C102" s="655">
        <v>298</v>
      </c>
      <c r="D102" s="658">
        <f t="shared" si="1"/>
        <v>902</v>
      </c>
      <c r="E102" s="655">
        <v>455</v>
      </c>
      <c r="F102" s="656">
        <v>447</v>
      </c>
      <c r="G102" s="633"/>
    </row>
    <row r="103" spans="1:7" ht="13.5" customHeight="1">
      <c r="A103" s="659" t="s">
        <v>484</v>
      </c>
      <c r="B103" s="651" t="s">
        <v>13</v>
      </c>
      <c r="C103" s="655">
        <v>421</v>
      </c>
      <c r="D103" s="658">
        <f t="shared" si="1"/>
        <v>1135</v>
      </c>
      <c r="E103" s="655">
        <v>572</v>
      </c>
      <c r="F103" s="656">
        <v>563</v>
      </c>
      <c r="G103" s="633"/>
    </row>
    <row r="104" spans="1:7" ht="13.5" customHeight="1">
      <c r="A104" s="659" t="s">
        <v>484</v>
      </c>
      <c r="B104" s="651" t="s">
        <v>14</v>
      </c>
      <c r="C104" s="655">
        <v>162</v>
      </c>
      <c r="D104" s="658">
        <f t="shared" si="1"/>
        <v>523</v>
      </c>
      <c r="E104" s="655">
        <v>240</v>
      </c>
      <c r="F104" s="656">
        <v>283</v>
      </c>
      <c r="G104" s="633"/>
    </row>
    <row r="105" spans="1:7" ht="13.5" customHeight="1">
      <c r="A105" s="659" t="s">
        <v>484</v>
      </c>
      <c r="B105" s="651" t="s">
        <v>485</v>
      </c>
      <c r="C105" s="655">
        <v>348</v>
      </c>
      <c r="D105" s="658">
        <f t="shared" si="1"/>
        <v>926</v>
      </c>
      <c r="E105" s="655">
        <v>439</v>
      </c>
      <c r="F105" s="656">
        <v>487</v>
      </c>
      <c r="G105" s="633"/>
    </row>
    <row r="106" spans="1:7" ht="13.5" customHeight="1">
      <c r="A106" s="657" t="s">
        <v>486</v>
      </c>
      <c r="B106" s="614"/>
      <c r="C106" s="655">
        <v>1118</v>
      </c>
      <c r="D106" s="658">
        <f t="shared" si="1"/>
        <v>3059</v>
      </c>
      <c r="E106" s="655">
        <v>1523</v>
      </c>
      <c r="F106" s="656">
        <v>1536</v>
      </c>
      <c r="G106" s="633"/>
    </row>
    <row r="107" spans="1:7" ht="13.5" customHeight="1">
      <c r="A107" s="659" t="s">
        <v>487</v>
      </c>
      <c r="B107" s="651" t="s">
        <v>12</v>
      </c>
      <c r="C107" s="655">
        <v>328</v>
      </c>
      <c r="D107" s="658">
        <f t="shared" si="1"/>
        <v>761</v>
      </c>
      <c r="E107" s="655">
        <v>403</v>
      </c>
      <c r="F107" s="656">
        <v>358</v>
      </c>
      <c r="G107" s="633"/>
    </row>
    <row r="108" spans="1:7" ht="13.5" customHeight="1">
      <c r="A108" s="659" t="s">
        <v>487</v>
      </c>
      <c r="B108" s="651" t="s">
        <v>13</v>
      </c>
      <c r="C108" s="655">
        <v>406</v>
      </c>
      <c r="D108" s="658">
        <f t="shared" si="1"/>
        <v>988</v>
      </c>
      <c r="E108" s="655">
        <v>500</v>
      </c>
      <c r="F108" s="656">
        <v>488</v>
      </c>
      <c r="G108" s="633"/>
    </row>
    <row r="109" spans="1:7" ht="13.5" customHeight="1">
      <c r="A109" s="659" t="s">
        <v>487</v>
      </c>
      <c r="B109" s="651" t="s">
        <v>14</v>
      </c>
      <c r="C109" s="655">
        <v>634</v>
      </c>
      <c r="D109" s="658">
        <f t="shared" si="1"/>
        <v>1500</v>
      </c>
      <c r="E109" s="655">
        <v>769</v>
      </c>
      <c r="F109" s="656">
        <v>731</v>
      </c>
      <c r="G109" s="633"/>
    </row>
    <row r="110" spans="1:7" ht="13.5" customHeight="1">
      <c r="A110" s="659" t="s">
        <v>487</v>
      </c>
      <c r="B110" s="651" t="s">
        <v>15</v>
      </c>
      <c r="C110" s="655">
        <v>306</v>
      </c>
      <c r="D110" s="658">
        <f t="shared" si="1"/>
        <v>861</v>
      </c>
      <c r="E110" s="655">
        <v>433</v>
      </c>
      <c r="F110" s="656">
        <v>428</v>
      </c>
      <c r="G110" s="633"/>
    </row>
    <row r="111" spans="1:7" ht="13.5" customHeight="1">
      <c r="A111" s="657" t="s">
        <v>488</v>
      </c>
      <c r="B111" s="614"/>
      <c r="C111" s="655">
        <v>1655</v>
      </c>
      <c r="D111" s="658">
        <f t="shared" si="1"/>
        <v>4225</v>
      </c>
      <c r="E111" s="655">
        <v>2122</v>
      </c>
      <c r="F111" s="656">
        <v>2103</v>
      </c>
      <c r="G111" s="633"/>
    </row>
    <row r="112" spans="1:7" ht="13.5" customHeight="1">
      <c r="A112" s="659" t="s">
        <v>488</v>
      </c>
      <c r="B112" s="651" t="s">
        <v>12</v>
      </c>
      <c r="C112" s="655">
        <v>602</v>
      </c>
      <c r="D112" s="658">
        <f t="shared" si="1"/>
        <v>1346</v>
      </c>
      <c r="E112" s="655">
        <v>675</v>
      </c>
      <c r="F112" s="656">
        <v>671</v>
      </c>
      <c r="G112" s="633"/>
    </row>
    <row r="113" spans="1:7" ht="13.5" customHeight="1">
      <c r="A113" s="659" t="s">
        <v>488</v>
      </c>
      <c r="B113" s="651" t="s">
        <v>13</v>
      </c>
      <c r="C113" s="655">
        <v>176</v>
      </c>
      <c r="D113" s="658">
        <f t="shared" si="1"/>
        <v>430</v>
      </c>
      <c r="E113" s="655">
        <v>233</v>
      </c>
      <c r="F113" s="656">
        <v>197</v>
      </c>
      <c r="G113" s="633"/>
    </row>
    <row r="114" spans="1:7" ht="13.5" customHeight="1">
      <c r="A114" s="659" t="s">
        <v>489</v>
      </c>
      <c r="B114" s="651" t="s">
        <v>12</v>
      </c>
      <c r="C114" s="655">
        <v>854</v>
      </c>
      <c r="D114" s="658">
        <f t="shared" si="1"/>
        <v>1792</v>
      </c>
      <c r="E114" s="655">
        <v>881</v>
      </c>
      <c r="F114" s="656">
        <v>911</v>
      </c>
      <c r="G114" s="633"/>
    </row>
    <row r="115" spans="1:7" ht="13.5" customHeight="1">
      <c r="A115" s="659" t="s">
        <v>489</v>
      </c>
      <c r="B115" s="651" t="s">
        <v>13</v>
      </c>
      <c r="C115" s="655">
        <v>995</v>
      </c>
      <c r="D115" s="658">
        <f t="shared" si="1"/>
        <v>2314</v>
      </c>
      <c r="E115" s="655">
        <v>1103</v>
      </c>
      <c r="F115" s="656">
        <v>1211</v>
      </c>
      <c r="G115" s="633"/>
    </row>
    <row r="116" spans="1:7" ht="13.5" customHeight="1">
      <c r="A116" s="659" t="s">
        <v>489</v>
      </c>
      <c r="B116" s="651" t="s">
        <v>14</v>
      </c>
      <c r="C116" s="655">
        <v>484</v>
      </c>
      <c r="D116" s="658">
        <f t="shared" si="1"/>
        <v>1199</v>
      </c>
      <c r="E116" s="655">
        <v>589</v>
      </c>
      <c r="F116" s="656">
        <v>610</v>
      </c>
      <c r="G116" s="633"/>
    </row>
    <row r="117" spans="1:7" ht="13.5" customHeight="1">
      <c r="A117" s="657" t="s">
        <v>490</v>
      </c>
      <c r="B117" s="614"/>
      <c r="C117" s="655">
        <v>411</v>
      </c>
      <c r="D117" s="658">
        <f t="shared" si="1"/>
        <v>1038</v>
      </c>
      <c r="E117" s="655">
        <v>478</v>
      </c>
      <c r="F117" s="656">
        <v>560</v>
      </c>
      <c r="G117" s="633"/>
    </row>
    <row r="118" spans="1:7" ht="13.5" customHeight="1">
      <c r="A118" s="659" t="s">
        <v>490</v>
      </c>
      <c r="B118" s="651" t="s">
        <v>12</v>
      </c>
      <c r="C118" s="655">
        <v>473</v>
      </c>
      <c r="D118" s="658">
        <f t="shared" si="1"/>
        <v>1287</v>
      </c>
      <c r="E118" s="655">
        <v>610</v>
      </c>
      <c r="F118" s="656">
        <v>677</v>
      </c>
      <c r="G118" s="633"/>
    </row>
    <row r="119" spans="1:7" ht="13.5" customHeight="1">
      <c r="A119" s="659" t="s">
        <v>490</v>
      </c>
      <c r="B119" s="651" t="s">
        <v>13</v>
      </c>
      <c r="C119" s="655">
        <v>897</v>
      </c>
      <c r="D119" s="658">
        <f t="shared" si="1"/>
        <v>2393</v>
      </c>
      <c r="E119" s="655">
        <v>1171</v>
      </c>
      <c r="F119" s="656">
        <v>1222</v>
      </c>
      <c r="G119" s="633"/>
    </row>
    <row r="120" spans="1:7" ht="13.5" customHeight="1">
      <c r="A120" s="659" t="s">
        <v>490</v>
      </c>
      <c r="B120" s="651" t="s">
        <v>14</v>
      </c>
      <c r="C120" s="655">
        <v>682</v>
      </c>
      <c r="D120" s="658">
        <f t="shared" si="1"/>
        <v>1603</v>
      </c>
      <c r="E120" s="655">
        <v>780</v>
      </c>
      <c r="F120" s="656">
        <v>823</v>
      </c>
      <c r="G120" s="633"/>
    </row>
    <row r="121" spans="1:7" ht="13.5" customHeight="1">
      <c r="A121" s="659" t="s">
        <v>490</v>
      </c>
      <c r="B121" s="651" t="s">
        <v>15</v>
      </c>
      <c r="C121" s="655">
        <v>811</v>
      </c>
      <c r="D121" s="658">
        <f t="shared" si="1"/>
        <v>2037</v>
      </c>
      <c r="E121" s="655">
        <v>950</v>
      </c>
      <c r="F121" s="656">
        <v>1087</v>
      </c>
      <c r="G121" s="633"/>
    </row>
    <row r="122" spans="1:7" ht="13.5" customHeight="1">
      <c r="A122" s="659" t="s">
        <v>490</v>
      </c>
      <c r="B122" s="651" t="s">
        <v>16</v>
      </c>
      <c r="C122" s="655">
        <v>825</v>
      </c>
      <c r="D122" s="658">
        <f t="shared" si="1"/>
        <v>2092</v>
      </c>
      <c r="E122" s="655">
        <v>1002</v>
      </c>
      <c r="F122" s="656">
        <v>1090</v>
      </c>
      <c r="G122" s="633"/>
    </row>
    <row r="123" spans="1:7" ht="13.5" customHeight="1">
      <c r="A123" s="659" t="s">
        <v>491</v>
      </c>
      <c r="B123" s="651" t="s">
        <v>12</v>
      </c>
      <c r="C123" s="655">
        <v>1059</v>
      </c>
      <c r="D123" s="658">
        <f t="shared" si="1"/>
        <v>2453</v>
      </c>
      <c r="E123" s="655">
        <v>1103</v>
      </c>
      <c r="F123" s="656">
        <v>1350</v>
      </c>
      <c r="G123" s="633"/>
    </row>
    <row r="124" spans="1:7" ht="13.5" customHeight="1">
      <c r="A124" s="659" t="s">
        <v>491</v>
      </c>
      <c r="B124" s="651" t="s">
        <v>13</v>
      </c>
      <c r="C124" s="655">
        <v>679</v>
      </c>
      <c r="D124" s="658">
        <f t="shared" si="1"/>
        <v>1439</v>
      </c>
      <c r="E124" s="655">
        <v>673</v>
      </c>
      <c r="F124" s="656">
        <v>766</v>
      </c>
      <c r="G124" s="633"/>
    </row>
    <row r="125" spans="1:7" ht="13.5" customHeight="1">
      <c r="A125" s="659" t="s">
        <v>491</v>
      </c>
      <c r="B125" s="651" t="s">
        <v>14</v>
      </c>
      <c r="C125" s="655">
        <v>865</v>
      </c>
      <c r="D125" s="658">
        <f t="shared" si="1"/>
        <v>1943</v>
      </c>
      <c r="E125" s="655">
        <v>964</v>
      </c>
      <c r="F125" s="656">
        <v>979</v>
      </c>
      <c r="G125" s="633"/>
    </row>
    <row r="126" spans="1:7" ht="13.5" customHeight="1">
      <c r="A126" s="659" t="s">
        <v>492</v>
      </c>
      <c r="B126" s="651" t="s">
        <v>12</v>
      </c>
      <c r="C126" s="655">
        <v>329</v>
      </c>
      <c r="D126" s="658">
        <f t="shared" si="1"/>
        <v>804</v>
      </c>
      <c r="E126" s="655">
        <v>388</v>
      </c>
      <c r="F126" s="656">
        <v>416</v>
      </c>
      <c r="G126" s="633"/>
    </row>
    <row r="127" spans="1:7" ht="13.5" customHeight="1">
      <c r="A127" s="659" t="s">
        <v>492</v>
      </c>
      <c r="B127" s="651" t="s">
        <v>13</v>
      </c>
      <c r="C127" s="655">
        <v>267</v>
      </c>
      <c r="D127" s="658">
        <f t="shared" si="1"/>
        <v>668</v>
      </c>
      <c r="E127" s="655">
        <v>297</v>
      </c>
      <c r="F127" s="656">
        <v>371</v>
      </c>
      <c r="G127" s="633"/>
    </row>
    <row r="128" spans="1:7" ht="13.5" customHeight="1">
      <c r="A128" s="659" t="s">
        <v>492</v>
      </c>
      <c r="B128" s="651" t="s">
        <v>14</v>
      </c>
      <c r="C128" s="655">
        <v>502</v>
      </c>
      <c r="D128" s="658">
        <f t="shared" si="1"/>
        <v>1256</v>
      </c>
      <c r="E128" s="655">
        <v>576</v>
      </c>
      <c r="F128" s="656">
        <v>680</v>
      </c>
      <c r="G128" s="633"/>
    </row>
    <row r="129" spans="1:7" ht="13.5" customHeight="1">
      <c r="A129" s="659" t="s">
        <v>492</v>
      </c>
      <c r="B129" s="651" t="s">
        <v>15</v>
      </c>
      <c r="C129" s="655">
        <v>300</v>
      </c>
      <c r="D129" s="658">
        <f t="shared" si="1"/>
        <v>738</v>
      </c>
      <c r="E129" s="655">
        <v>331</v>
      </c>
      <c r="F129" s="656">
        <v>407</v>
      </c>
      <c r="G129" s="633"/>
    </row>
    <row r="130" spans="1:7" ht="13.5" customHeight="1">
      <c r="A130" s="659" t="s">
        <v>492</v>
      </c>
      <c r="B130" s="651" t="s">
        <v>16</v>
      </c>
      <c r="C130" s="655">
        <v>301</v>
      </c>
      <c r="D130" s="658">
        <f t="shared" si="1"/>
        <v>730</v>
      </c>
      <c r="E130" s="655">
        <v>334</v>
      </c>
      <c r="F130" s="656">
        <v>396</v>
      </c>
      <c r="G130" s="633"/>
    </row>
    <row r="131" spans="1:7" ht="13.5" customHeight="1">
      <c r="A131" s="657" t="s">
        <v>493</v>
      </c>
      <c r="B131" s="614"/>
      <c r="C131" s="655">
        <v>125</v>
      </c>
      <c r="D131" s="658">
        <f t="shared" si="1"/>
        <v>331</v>
      </c>
      <c r="E131" s="655">
        <v>158</v>
      </c>
      <c r="F131" s="656">
        <v>173</v>
      </c>
      <c r="G131" s="633"/>
    </row>
    <row r="132" spans="1:7" ht="13.5" customHeight="1">
      <c r="A132" s="659" t="s">
        <v>494</v>
      </c>
      <c r="B132" s="651" t="s">
        <v>12</v>
      </c>
      <c r="C132" s="655">
        <v>130</v>
      </c>
      <c r="D132" s="658">
        <f t="shared" si="1"/>
        <v>292</v>
      </c>
      <c r="E132" s="655">
        <v>139</v>
      </c>
      <c r="F132" s="656">
        <v>153</v>
      </c>
      <c r="G132" s="633"/>
    </row>
    <row r="133" spans="1:7" ht="13.5" customHeight="1">
      <c r="A133" s="659" t="s">
        <v>494</v>
      </c>
      <c r="B133" s="651" t="s">
        <v>13</v>
      </c>
      <c r="C133" s="655">
        <v>52</v>
      </c>
      <c r="D133" s="658">
        <f t="shared" si="1"/>
        <v>126</v>
      </c>
      <c r="E133" s="655">
        <v>60</v>
      </c>
      <c r="F133" s="656">
        <v>66</v>
      </c>
      <c r="G133" s="633"/>
    </row>
    <row r="134" spans="1:7" ht="13.5" customHeight="1">
      <c r="A134" s="659" t="s">
        <v>495</v>
      </c>
      <c r="B134" s="651" t="s">
        <v>12</v>
      </c>
      <c r="C134" s="655">
        <v>652</v>
      </c>
      <c r="D134" s="658">
        <f t="shared" si="1"/>
        <v>1323</v>
      </c>
      <c r="E134" s="655">
        <v>662</v>
      </c>
      <c r="F134" s="656">
        <v>661</v>
      </c>
      <c r="G134" s="633" t="s">
        <v>10</v>
      </c>
    </row>
    <row r="135" spans="1:7" ht="13.5" customHeight="1">
      <c r="A135" s="659" t="s">
        <v>495</v>
      </c>
      <c r="B135" s="651" t="s">
        <v>13</v>
      </c>
      <c r="C135" s="655">
        <v>782</v>
      </c>
      <c r="D135" s="658">
        <f t="shared" si="1"/>
        <v>1474</v>
      </c>
      <c r="E135" s="655">
        <v>681</v>
      </c>
      <c r="F135" s="656">
        <v>793</v>
      </c>
      <c r="G135" s="633" t="s">
        <v>10</v>
      </c>
    </row>
    <row r="136" spans="1:7" ht="13.5" customHeight="1">
      <c r="A136" s="659" t="s">
        <v>495</v>
      </c>
      <c r="B136" s="651" t="s">
        <v>14</v>
      </c>
      <c r="C136" s="655">
        <v>796</v>
      </c>
      <c r="D136" s="658">
        <f aca="true" t="shared" si="2" ref="D136:D199">E136+F136</f>
        <v>1908</v>
      </c>
      <c r="E136" s="655">
        <v>943</v>
      </c>
      <c r="F136" s="656">
        <v>965</v>
      </c>
      <c r="G136" s="633" t="s">
        <v>10</v>
      </c>
    </row>
    <row r="137" spans="1:7" ht="13.5" customHeight="1">
      <c r="A137" s="659" t="s">
        <v>495</v>
      </c>
      <c r="B137" s="651" t="s">
        <v>15</v>
      </c>
      <c r="C137" s="655">
        <v>727</v>
      </c>
      <c r="D137" s="658">
        <f t="shared" si="2"/>
        <v>1399</v>
      </c>
      <c r="E137" s="655">
        <v>789</v>
      </c>
      <c r="F137" s="656">
        <v>610</v>
      </c>
      <c r="G137" s="633" t="s">
        <v>10</v>
      </c>
    </row>
    <row r="138" spans="1:7" ht="13.5" customHeight="1">
      <c r="A138" s="659" t="s">
        <v>495</v>
      </c>
      <c r="B138" s="651" t="s">
        <v>16</v>
      </c>
      <c r="C138" s="655">
        <v>597</v>
      </c>
      <c r="D138" s="658">
        <f t="shared" si="2"/>
        <v>1455</v>
      </c>
      <c r="E138" s="655">
        <v>732</v>
      </c>
      <c r="F138" s="656">
        <v>723</v>
      </c>
      <c r="G138" s="633" t="s">
        <v>10</v>
      </c>
    </row>
    <row r="139" spans="1:7" ht="13.5" customHeight="1">
      <c r="A139" s="659" t="s">
        <v>495</v>
      </c>
      <c r="B139" s="651" t="s">
        <v>17</v>
      </c>
      <c r="C139" s="655">
        <v>964</v>
      </c>
      <c r="D139" s="658">
        <f t="shared" si="2"/>
        <v>2614</v>
      </c>
      <c r="E139" s="655">
        <v>1276</v>
      </c>
      <c r="F139" s="656">
        <v>1338</v>
      </c>
      <c r="G139" s="633" t="s">
        <v>10</v>
      </c>
    </row>
    <row r="140" spans="1:7" ht="13.5" customHeight="1">
      <c r="A140" s="659" t="s">
        <v>496</v>
      </c>
      <c r="B140" s="651" t="s">
        <v>12</v>
      </c>
      <c r="C140" s="655">
        <v>502</v>
      </c>
      <c r="D140" s="658">
        <f t="shared" si="2"/>
        <v>1099</v>
      </c>
      <c r="E140" s="655">
        <v>553</v>
      </c>
      <c r="F140" s="656">
        <v>546</v>
      </c>
      <c r="G140" s="633"/>
    </row>
    <row r="141" spans="1:7" ht="13.5" customHeight="1">
      <c r="A141" s="659" t="s">
        <v>496</v>
      </c>
      <c r="B141" s="651" t="s">
        <v>13</v>
      </c>
      <c r="C141" s="655">
        <v>974</v>
      </c>
      <c r="D141" s="658">
        <f t="shared" si="2"/>
        <v>2303</v>
      </c>
      <c r="E141" s="655">
        <v>1169</v>
      </c>
      <c r="F141" s="656">
        <v>1134</v>
      </c>
      <c r="G141" s="633"/>
    </row>
    <row r="142" spans="1:7" ht="13.5" customHeight="1">
      <c r="A142" s="659" t="s">
        <v>496</v>
      </c>
      <c r="B142" s="651" t="s">
        <v>14</v>
      </c>
      <c r="C142" s="655">
        <v>725</v>
      </c>
      <c r="D142" s="658">
        <f t="shared" si="2"/>
        <v>1654</v>
      </c>
      <c r="E142" s="655">
        <v>878</v>
      </c>
      <c r="F142" s="656">
        <v>776</v>
      </c>
      <c r="G142" s="633"/>
    </row>
    <row r="143" spans="1:7" ht="13.5" customHeight="1">
      <c r="A143" s="659" t="s">
        <v>496</v>
      </c>
      <c r="B143" s="651" t="s">
        <v>15</v>
      </c>
      <c r="C143" s="655">
        <v>755</v>
      </c>
      <c r="D143" s="658">
        <f t="shared" si="2"/>
        <v>1707</v>
      </c>
      <c r="E143" s="655">
        <v>903</v>
      </c>
      <c r="F143" s="656">
        <v>804</v>
      </c>
      <c r="G143" s="633"/>
    </row>
    <row r="144" spans="1:7" ht="13.5" customHeight="1">
      <c r="A144" s="659" t="s">
        <v>496</v>
      </c>
      <c r="B144" s="651" t="s">
        <v>16</v>
      </c>
      <c r="C144" s="655">
        <v>871</v>
      </c>
      <c r="D144" s="658">
        <f t="shared" si="2"/>
        <v>2196</v>
      </c>
      <c r="E144" s="655">
        <v>1100</v>
      </c>
      <c r="F144" s="656">
        <v>1096</v>
      </c>
      <c r="G144" s="633"/>
    </row>
    <row r="145" spans="1:7" ht="13.5" customHeight="1">
      <c r="A145" s="659" t="s">
        <v>496</v>
      </c>
      <c r="B145" s="651" t="s">
        <v>17</v>
      </c>
      <c r="C145" s="655">
        <v>161</v>
      </c>
      <c r="D145" s="658">
        <f t="shared" si="2"/>
        <v>405</v>
      </c>
      <c r="E145" s="655">
        <v>204</v>
      </c>
      <c r="F145" s="656">
        <v>201</v>
      </c>
      <c r="G145" s="633"/>
    </row>
    <row r="146" spans="1:7" ht="13.5" customHeight="1">
      <c r="A146" s="659" t="s">
        <v>497</v>
      </c>
      <c r="B146" s="651" t="s">
        <v>12</v>
      </c>
      <c r="C146" s="655">
        <v>732</v>
      </c>
      <c r="D146" s="658">
        <f t="shared" si="2"/>
        <v>1935</v>
      </c>
      <c r="E146" s="655">
        <v>977</v>
      </c>
      <c r="F146" s="656">
        <v>958</v>
      </c>
      <c r="G146" s="633"/>
    </row>
    <row r="147" spans="1:7" ht="13.5" customHeight="1">
      <c r="A147" s="659" t="s">
        <v>497</v>
      </c>
      <c r="B147" s="651" t="s">
        <v>13</v>
      </c>
      <c r="C147" s="655">
        <v>890</v>
      </c>
      <c r="D147" s="658">
        <f t="shared" si="2"/>
        <v>2273</v>
      </c>
      <c r="E147" s="655">
        <v>1138</v>
      </c>
      <c r="F147" s="656">
        <v>1135</v>
      </c>
      <c r="G147" s="633"/>
    </row>
    <row r="148" spans="1:7" ht="13.5" customHeight="1">
      <c r="A148" s="659" t="s">
        <v>498</v>
      </c>
      <c r="B148" s="651" t="s">
        <v>12</v>
      </c>
      <c r="C148" s="660">
        <v>863</v>
      </c>
      <c r="D148" s="661">
        <f t="shared" si="2"/>
        <v>2210</v>
      </c>
      <c r="E148" s="660">
        <v>1061</v>
      </c>
      <c r="F148" s="662">
        <v>1149</v>
      </c>
      <c r="G148" s="633"/>
    </row>
    <row r="149" spans="1:7" ht="13.5" customHeight="1">
      <c r="A149" s="659" t="s">
        <v>498</v>
      </c>
      <c r="B149" s="651" t="s">
        <v>13</v>
      </c>
      <c r="C149" s="655">
        <v>750</v>
      </c>
      <c r="D149" s="658">
        <f t="shared" si="2"/>
        <v>2069</v>
      </c>
      <c r="E149" s="655">
        <v>1030</v>
      </c>
      <c r="F149" s="656">
        <v>1039</v>
      </c>
      <c r="G149" s="633"/>
    </row>
    <row r="150" spans="1:7" ht="13.5" customHeight="1">
      <c r="A150" s="659" t="s">
        <v>498</v>
      </c>
      <c r="B150" s="651" t="s">
        <v>14</v>
      </c>
      <c r="C150" s="655">
        <v>639</v>
      </c>
      <c r="D150" s="658">
        <f t="shared" si="2"/>
        <v>1718</v>
      </c>
      <c r="E150" s="655">
        <v>818</v>
      </c>
      <c r="F150" s="656">
        <v>900</v>
      </c>
      <c r="G150" s="633"/>
    </row>
    <row r="151" spans="1:7" ht="13.5" customHeight="1">
      <c r="A151" s="659" t="s">
        <v>498</v>
      </c>
      <c r="B151" s="651" t="s">
        <v>15</v>
      </c>
      <c r="C151" s="655">
        <v>349</v>
      </c>
      <c r="D151" s="658">
        <f t="shared" si="2"/>
        <v>975</v>
      </c>
      <c r="E151" s="655">
        <v>470</v>
      </c>
      <c r="F151" s="656">
        <v>505</v>
      </c>
      <c r="G151" s="633"/>
    </row>
    <row r="152" spans="1:7" ht="13.5" customHeight="1">
      <c r="A152" s="659" t="s">
        <v>499</v>
      </c>
      <c r="B152" s="651" t="s">
        <v>12</v>
      </c>
      <c r="C152" s="655">
        <v>533</v>
      </c>
      <c r="D152" s="658">
        <f t="shared" si="2"/>
        <v>1491</v>
      </c>
      <c r="E152" s="655">
        <v>749</v>
      </c>
      <c r="F152" s="656">
        <v>742</v>
      </c>
      <c r="G152" s="633"/>
    </row>
    <row r="153" spans="1:7" ht="13.5" customHeight="1">
      <c r="A153" s="659" t="s">
        <v>499</v>
      </c>
      <c r="B153" s="651" t="s">
        <v>13</v>
      </c>
      <c r="C153" s="655">
        <v>2129</v>
      </c>
      <c r="D153" s="658">
        <f t="shared" si="2"/>
        <v>4533</v>
      </c>
      <c r="E153" s="655">
        <v>2206</v>
      </c>
      <c r="F153" s="656">
        <v>2327</v>
      </c>
      <c r="G153" s="633"/>
    </row>
    <row r="154" spans="1:7" ht="13.5" customHeight="1">
      <c r="A154" s="659" t="s">
        <v>499</v>
      </c>
      <c r="B154" s="651" t="s">
        <v>14</v>
      </c>
      <c r="C154" s="655">
        <v>341</v>
      </c>
      <c r="D154" s="658">
        <f t="shared" si="2"/>
        <v>929</v>
      </c>
      <c r="E154" s="655">
        <v>468</v>
      </c>
      <c r="F154" s="656">
        <v>461</v>
      </c>
      <c r="G154" s="633"/>
    </row>
    <row r="155" spans="1:7" ht="13.5" customHeight="1">
      <c r="A155" s="659" t="s">
        <v>500</v>
      </c>
      <c r="B155" s="651" t="s">
        <v>12</v>
      </c>
      <c r="C155" s="655">
        <v>0</v>
      </c>
      <c r="D155" s="658">
        <f t="shared" si="2"/>
        <v>0</v>
      </c>
      <c r="E155" s="655">
        <v>0</v>
      </c>
      <c r="F155" s="656">
        <v>0</v>
      </c>
      <c r="G155" s="633"/>
    </row>
    <row r="156" spans="1:7" ht="13.5" customHeight="1">
      <c r="A156" s="659" t="s">
        <v>500</v>
      </c>
      <c r="B156" s="651" t="s">
        <v>13</v>
      </c>
      <c r="C156" s="655">
        <v>667</v>
      </c>
      <c r="D156" s="658">
        <f t="shared" si="2"/>
        <v>1541</v>
      </c>
      <c r="E156" s="655">
        <v>783</v>
      </c>
      <c r="F156" s="656">
        <v>758</v>
      </c>
      <c r="G156" s="633"/>
    </row>
    <row r="157" spans="1:7" ht="13.5" customHeight="1">
      <c r="A157" s="659" t="s">
        <v>501</v>
      </c>
      <c r="B157" s="651" t="s">
        <v>12</v>
      </c>
      <c r="C157" s="655">
        <v>1255</v>
      </c>
      <c r="D157" s="658">
        <f t="shared" si="2"/>
        <v>2928</v>
      </c>
      <c r="E157" s="655">
        <v>1450</v>
      </c>
      <c r="F157" s="656">
        <v>1478</v>
      </c>
      <c r="G157" s="633"/>
    </row>
    <row r="158" spans="1:7" ht="13.5" customHeight="1">
      <c r="A158" s="659" t="s">
        <v>501</v>
      </c>
      <c r="B158" s="651" t="s">
        <v>13</v>
      </c>
      <c r="C158" s="655">
        <v>980</v>
      </c>
      <c r="D158" s="658">
        <f t="shared" si="2"/>
        <v>2411</v>
      </c>
      <c r="E158" s="655">
        <v>1170</v>
      </c>
      <c r="F158" s="656">
        <v>1241</v>
      </c>
      <c r="G158" s="633"/>
    </row>
    <row r="159" spans="1:7" ht="13.5" customHeight="1">
      <c r="A159" s="659" t="s">
        <v>501</v>
      </c>
      <c r="B159" s="651" t="s">
        <v>14</v>
      </c>
      <c r="C159" s="655">
        <v>823</v>
      </c>
      <c r="D159" s="658">
        <f t="shared" si="2"/>
        <v>2131</v>
      </c>
      <c r="E159" s="655">
        <v>1074</v>
      </c>
      <c r="F159" s="656">
        <v>1057</v>
      </c>
      <c r="G159" s="633"/>
    </row>
    <row r="160" spans="1:7" ht="13.5" customHeight="1">
      <c r="A160" s="659" t="s">
        <v>501</v>
      </c>
      <c r="B160" s="651" t="s">
        <v>15</v>
      </c>
      <c r="C160" s="655">
        <v>9</v>
      </c>
      <c r="D160" s="658">
        <f t="shared" si="2"/>
        <v>14</v>
      </c>
      <c r="E160" s="655">
        <v>10</v>
      </c>
      <c r="F160" s="656">
        <v>4</v>
      </c>
      <c r="G160" s="633"/>
    </row>
    <row r="161" spans="1:7" ht="13.5" customHeight="1">
      <c r="A161" s="659" t="s">
        <v>502</v>
      </c>
      <c r="B161" s="651" t="s">
        <v>12</v>
      </c>
      <c r="C161" s="655">
        <v>640</v>
      </c>
      <c r="D161" s="658">
        <f t="shared" si="2"/>
        <v>1613</v>
      </c>
      <c r="E161" s="655">
        <v>820</v>
      </c>
      <c r="F161" s="656">
        <v>793</v>
      </c>
      <c r="G161" s="633"/>
    </row>
    <row r="162" spans="1:7" ht="13.5" customHeight="1">
      <c r="A162" s="659" t="s">
        <v>502</v>
      </c>
      <c r="B162" s="651" t="s">
        <v>13</v>
      </c>
      <c r="C162" s="655">
        <v>654</v>
      </c>
      <c r="D162" s="658">
        <f t="shared" si="2"/>
        <v>1469</v>
      </c>
      <c r="E162" s="655">
        <v>746</v>
      </c>
      <c r="F162" s="656">
        <v>723</v>
      </c>
      <c r="G162" s="633"/>
    </row>
    <row r="163" spans="1:7" ht="13.5" customHeight="1">
      <c r="A163" s="659" t="s">
        <v>502</v>
      </c>
      <c r="B163" s="651" t="s">
        <v>14</v>
      </c>
      <c r="C163" s="655">
        <v>1019</v>
      </c>
      <c r="D163" s="658">
        <f t="shared" si="2"/>
        <v>2685</v>
      </c>
      <c r="E163" s="655">
        <v>1331</v>
      </c>
      <c r="F163" s="656">
        <v>1354</v>
      </c>
      <c r="G163" s="633"/>
    </row>
    <row r="164" spans="1:7" ht="13.5" customHeight="1">
      <c r="A164" s="659" t="s">
        <v>502</v>
      </c>
      <c r="B164" s="651" t="s">
        <v>15</v>
      </c>
      <c r="C164" s="655">
        <v>622</v>
      </c>
      <c r="D164" s="658">
        <f t="shared" si="2"/>
        <v>1648</v>
      </c>
      <c r="E164" s="655">
        <v>850</v>
      </c>
      <c r="F164" s="656">
        <v>798</v>
      </c>
      <c r="G164" s="633"/>
    </row>
    <row r="165" spans="1:7" ht="13.5" customHeight="1">
      <c r="A165" s="659" t="s">
        <v>502</v>
      </c>
      <c r="B165" s="651" t="s">
        <v>16</v>
      </c>
      <c r="C165" s="655">
        <v>830</v>
      </c>
      <c r="D165" s="658">
        <f t="shared" si="2"/>
        <v>2199</v>
      </c>
      <c r="E165" s="655">
        <v>1092</v>
      </c>
      <c r="F165" s="656">
        <v>1107</v>
      </c>
      <c r="G165" s="633"/>
    </row>
    <row r="166" spans="1:7" ht="13.5" customHeight="1">
      <c r="A166" s="659" t="s">
        <v>503</v>
      </c>
      <c r="B166" s="651" t="s">
        <v>12</v>
      </c>
      <c r="C166" s="655">
        <v>855</v>
      </c>
      <c r="D166" s="658">
        <f t="shared" si="2"/>
        <v>2222</v>
      </c>
      <c r="E166" s="655">
        <v>1098</v>
      </c>
      <c r="F166" s="656">
        <v>1124</v>
      </c>
      <c r="G166" s="633"/>
    </row>
    <row r="167" spans="1:7" ht="13.5" customHeight="1">
      <c r="A167" s="659" t="s">
        <v>503</v>
      </c>
      <c r="B167" s="651" t="s">
        <v>13</v>
      </c>
      <c r="C167" s="655">
        <v>512</v>
      </c>
      <c r="D167" s="658">
        <f t="shared" si="2"/>
        <v>1081</v>
      </c>
      <c r="E167" s="655">
        <v>564</v>
      </c>
      <c r="F167" s="656">
        <v>517</v>
      </c>
      <c r="G167" s="633"/>
    </row>
    <row r="168" spans="1:7" ht="13.5" customHeight="1">
      <c r="A168" s="659" t="s">
        <v>503</v>
      </c>
      <c r="B168" s="651" t="s">
        <v>14</v>
      </c>
      <c r="C168" s="655">
        <v>669</v>
      </c>
      <c r="D168" s="658">
        <f t="shared" si="2"/>
        <v>1911</v>
      </c>
      <c r="E168" s="655">
        <v>960</v>
      </c>
      <c r="F168" s="656">
        <v>951</v>
      </c>
      <c r="G168" s="633"/>
    </row>
    <row r="169" spans="1:7" ht="13.5" customHeight="1">
      <c r="A169" s="659" t="s">
        <v>503</v>
      </c>
      <c r="B169" s="651" t="s">
        <v>15</v>
      </c>
      <c r="C169" s="655">
        <v>613</v>
      </c>
      <c r="D169" s="658">
        <f t="shared" si="2"/>
        <v>1181</v>
      </c>
      <c r="E169" s="655">
        <v>635</v>
      </c>
      <c r="F169" s="656">
        <v>546</v>
      </c>
      <c r="G169" s="633"/>
    </row>
    <row r="170" spans="1:7" ht="13.5" customHeight="1">
      <c r="A170" s="659" t="s">
        <v>503</v>
      </c>
      <c r="B170" s="651" t="s">
        <v>16</v>
      </c>
      <c r="C170" s="655">
        <v>251</v>
      </c>
      <c r="D170" s="658">
        <f t="shared" si="2"/>
        <v>593</v>
      </c>
      <c r="E170" s="655">
        <v>315</v>
      </c>
      <c r="F170" s="656">
        <v>278</v>
      </c>
      <c r="G170" s="633"/>
    </row>
    <row r="171" spans="1:7" ht="13.5" customHeight="1">
      <c r="A171" s="657" t="s">
        <v>504</v>
      </c>
      <c r="B171" s="614"/>
      <c r="C171" s="655">
        <v>7753</v>
      </c>
      <c r="D171" s="658">
        <f t="shared" si="2"/>
        <v>21104</v>
      </c>
      <c r="E171" s="655">
        <v>10333</v>
      </c>
      <c r="F171" s="656">
        <v>10771</v>
      </c>
      <c r="G171" s="633"/>
    </row>
    <row r="172" spans="1:7" ht="13.5" customHeight="1">
      <c r="A172" s="657" t="s">
        <v>505</v>
      </c>
      <c r="B172" s="614"/>
      <c r="C172" s="655">
        <v>4</v>
      </c>
      <c r="D172" s="658">
        <f t="shared" si="2"/>
        <v>69</v>
      </c>
      <c r="E172" s="655">
        <v>20</v>
      </c>
      <c r="F172" s="656">
        <v>49</v>
      </c>
      <c r="G172" s="633"/>
    </row>
    <row r="173" spans="1:7" ht="13.5" customHeight="1">
      <c r="A173" s="659" t="s">
        <v>505</v>
      </c>
      <c r="B173" s="651" t="s">
        <v>12</v>
      </c>
      <c r="C173" s="655">
        <v>737</v>
      </c>
      <c r="D173" s="658">
        <f t="shared" si="2"/>
        <v>2001</v>
      </c>
      <c r="E173" s="655">
        <v>1005</v>
      </c>
      <c r="F173" s="656">
        <v>996</v>
      </c>
      <c r="G173" s="633"/>
    </row>
    <row r="174" spans="1:7" ht="13.5" customHeight="1">
      <c r="A174" s="657" t="s">
        <v>506</v>
      </c>
      <c r="B174" s="614"/>
      <c r="C174" s="655">
        <v>5680</v>
      </c>
      <c r="D174" s="658">
        <f t="shared" si="2"/>
        <v>13344</v>
      </c>
      <c r="E174" s="655">
        <v>6842</v>
      </c>
      <c r="F174" s="656">
        <v>6502</v>
      </c>
      <c r="G174" s="633"/>
    </row>
    <row r="175" spans="1:7" ht="13.5" customHeight="1">
      <c r="A175" s="659" t="s">
        <v>506</v>
      </c>
      <c r="B175" s="651" t="s">
        <v>12</v>
      </c>
      <c r="C175" s="655">
        <v>765</v>
      </c>
      <c r="D175" s="658">
        <f t="shared" si="2"/>
        <v>1557</v>
      </c>
      <c r="E175" s="655">
        <v>766</v>
      </c>
      <c r="F175" s="656">
        <v>791</v>
      </c>
      <c r="G175" s="633"/>
    </row>
    <row r="176" spans="1:7" ht="13.5" customHeight="1">
      <c r="A176" s="659" t="s">
        <v>506</v>
      </c>
      <c r="B176" s="651" t="s">
        <v>13</v>
      </c>
      <c r="C176" s="655">
        <v>1048</v>
      </c>
      <c r="D176" s="658">
        <f t="shared" si="2"/>
        <v>1969</v>
      </c>
      <c r="E176" s="655">
        <v>1012</v>
      </c>
      <c r="F176" s="656">
        <v>957</v>
      </c>
      <c r="G176" s="633"/>
    </row>
    <row r="177" spans="1:7" ht="13.5" customHeight="1">
      <c r="A177" s="659" t="s">
        <v>506</v>
      </c>
      <c r="B177" s="651" t="s">
        <v>14</v>
      </c>
      <c r="C177" s="655">
        <v>618</v>
      </c>
      <c r="D177" s="658">
        <f t="shared" si="2"/>
        <v>1544</v>
      </c>
      <c r="E177" s="655">
        <v>793</v>
      </c>
      <c r="F177" s="656">
        <v>751</v>
      </c>
      <c r="G177" s="633"/>
    </row>
    <row r="178" spans="1:7" ht="13.5" customHeight="1">
      <c r="A178" s="659" t="s">
        <v>506</v>
      </c>
      <c r="B178" s="651" t="s">
        <v>15</v>
      </c>
      <c r="C178" s="655">
        <v>352</v>
      </c>
      <c r="D178" s="658">
        <f t="shared" si="2"/>
        <v>791</v>
      </c>
      <c r="E178" s="655">
        <v>392</v>
      </c>
      <c r="F178" s="656">
        <v>399</v>
      </c>
      <c r="G178" s="633"/>
    </row>
    <row r="179" spans="1:7" ht="13.5" customHeight="1">
      <c r="A179" s="657" t="s">
        <v>507</v>
      </c>
      <c r="B179" s="614"/>
      <c r="C179" s="655">
        <v>286</v>
      </c>
      <c r="D179" s="658">
        <f t="shared" si="2"/>
        <v>727</v>
      </c>
      <c r="E179" s="655">
        <v>382</v>
      </c>
      <c r="F179" s="656">
        <v>345</v>
      </c>
      <c r="G179" s="633"/>
    </row>
    <row r="180" spans="1:7" ht="13.5" customHeight="1">
      <c r="A180" s="657" t="s">
        <v>508</v>
      </c>
      <c r="B180" s="614"/>
      <c r="C180" s="655">
        <v>666</v>
      </c>
      <c r="D180" s="658">
        <f t="shared" si="2"/>
        <v>1471</v>
      </c>
      <c r="E180" s="655">
        <v>807</v>
      </c>
      <c r="F180" s="656">
        <v>664</v>
      </c>
      <c r="G180" s="633"/>
    </row>
    <row r="181" spans="1:7" ht="13.5" customHeight="1">
      <c r="A181" s="659" t="s">
        <v>508</v>
      </c>
      <c r="B181" s="651" t="s">
        <v>12</v>
      </c>
      <c r="C181" s="655">
        <v>997</v>
      </c>
      <c r="D181" s="658">
        <f t="shared" si="2"/>
        <v>2179</v>
      </c>
      <c r="E181" s="655">
        <v>1268</v>
      </c>
      <c r="F181" s="656">
        <v>911</v>
      </c>
      <c r="G181" s="633"/>
    </row>
    <row r="182" spans="1:7" ht="13.5" customHeight="1">
      <c r="A182" s="659" t="s">
        <v>508</v>
      </c>
      <c r="B182" s="651" t="s">
        <v>13</v>
      </c>
      <c r="C182" s="655">
        <v>988</v>
      </c>
      <c r="D182" s="658">
        <f t="shared" si="2"/>
        <v>2103</v>
      </c>
      <c r="E182" s="655">
        <v>1136</v>
      </c>
      <c r="F182" s="656">
        <v>967</v>
      </c>
      <c r="G182" s="633"/>
    </row>
    <row r="183" spans="1:7" ht="13.5" customHeight="1">
      <c r="A183" s="657" t="s">
        <v>509</v>
      </c>
      <c r="B183" s="614"/>
      <c r="C183" s="655">
        <v>802</v>
      </c>
      <c r="D183" s="658">
        <f t="shared" si="2"/>
        <v>2557</v>
      </c>
      <c r="E183" s="655">
        <v>1206</v>
      </c>
      <c r="F183" s="656">
        <v>1351</v>
      </c>
      <c r="G183" s="633"/>
    </row>
    <row r="184" spans="1:7" ht="13.5" customHeight="1">
      <c r="A184" s="659" t="s">
        <v>509</v>
      </c>
      <c r="B184" s="651" t="s">
        <v>12</v>
      </c>
      <c r="C184" s="655">
        <v>886</v>
      </c>
      <c r="D184" s="658">
        <f t="shared" si="2"/>
        <v>2202</v>
      </c>
      <c r="E184" s="655">
        <v>1204</v>
      </c>
      <c r="F184" s="656">
        <v>998</v>
      </c>
      <c r="G184" s="633"/>
    </row>
    <row r="185" spans="1:7" ht="13.5" customHeight="1">
      <c r="A185" s="659" t="s">
        <v>509</v>
      </c>
      <c r="B185" s="651" t="s">
        <v>13</v>
      </c>
      <c r="C185" s="655">
        <v>673</v>
      </c>
      <c r="D185" s="658">
        <f t="shared" si="2"/>
        <v>1786</v>
      </c>
      <c r="E185" s="655">
        <v>929</v>
      </c>
      <c r="F185" s="656">
        <v>857</v>
      </c>
      <c r="G185" s="633"/>
    </row>
    <row r="186" spans="1:7" ht="13.5" customHeight="1">
      <c r="A186" s="659" t="s">
        <v>509</v>
      </c>
      <c r="B186" s="651" t="s">
        <v>14</v>
      </c>
      <c r="C186" s="655">
        <v>786</v>
      </c>
      <c r="D186" s="658">
        <f t="shared" si="2"/>
        <v>2012</v>
      </c>
      <c r="E186" s="655">
        <v>1046</v>
      </c>
      <c r="F186" s="656">
        <v>966</v>
      </c>
      <c r="G186" s="633"/>
    </row>
    <row r="187" spans="1:7" ht="13.5" customHeight="1">
      <c r="A187" s="659" t="s">
        <v>509</v>
      </c>
      <c r="B187" s="651" t="s">
        <v>15</v>
      </c>
      <c r="C187" s="655">
        <v>1314</v>
      </c>
      <c r="D187" s="658">
        <f t="shared" si="2"/>
        <v>3358</v>
      </c>
      <c r="E187" s="655">
        <v>1767</v>
      </c>
      <c r="F187" s="656">
        <v>1591</v>
      </c>
      <c r="G187" s="633"/>
    </row>
    <row r="188" spans="1:7" ht="13.5" customHeight="1">
      <c r="A188" s="659" t="s">
        <v>509</v>
      </c>
      <c r="B188" s="651" t="s">
        <v>16</v>
      </c>
      <c r="C188" s="655">
        <v>1011</v>
      </c>
      <c r="D188" s="658">
        <f t="shared" si="2"/>
        <v>2306</v>
      </c>
      <c r="E188" s="655">
        <v>1242</v>
      </c>
      <c r="F188" s="656">
        <v>1064</v>
      </c>
      <c r="G188" s="633"/>
    </row>
    <row r="189" spans="1:7" ht="13.5" customHeight="1">
      <c r="A189" s="659" t="s">
        <v>509</v>
      </c>
      <c r="B189" s="651" t="s">
        <v>17</v>
      </c>
      <c r="C189" s="655">
        <v>1055</v>
      </c>
      <c r="D189" s="658">
        <f t="shared" si="2"/>
        <v>2644</v>
      </c>
      <c r="E189" s="655">
        <v>1444</v>
      </c>
      <c r="F189" s="656">
        <v>1200</v>
      </c>
      <c r="G189" s="633"/>
    </row>
    <row r="190" spans="1:7" ht="13.5" customHeight="1">
      <c r="A190" s="657" t="s">
        <v>510</v>
      </c>
      <c r="B190" s="614"/>
      <c r="C190" s="655">
        <v>853</v>
      </c>
      <c r="D190" s="658">
        <f t="shared" si="2"/>
        <v>2422</v>
      </c>
      <c r="E190" s="655">
        <v>1247</v>
      </c>
      <c r="F190" s="656">
        <v>1175</v>
      </c>
      <c r="G190" s="633"/>
    </row>
    <row r="191" spans="1:7" ht="13.5" customHeight="1">
      <c r="A191" s="657" t="s">
        <v>511</v>
      </c>
      <c r="B191" s="614"/>
      <c r="C191" s="655">
        <v>0</v>
      </c>
      <c r="D191" s="658">
        <f t="shared" si="2"/>
        <v>0</v>
      </c>
      <c r="E191" s="655">
        <v>0</v>
      </c>
      <c r="F191" s="656">
        <v>0</v>
      </c>
      <c r="G191" s="633"/>
    </row>
    <row r="192" spans="1:7" ht="13.5" customHeight="1">
      <c r="A192" s="659" t="s">
        <v>512</v>
      </c>
      <c r="B192" s="651" t="s">
        <v>12</v>
      </c>
      <c r="C192" s="655">
        <v>368</v>
      </c>
      <c r="D192" s="658">
        <f t="shared" si="2"/>
        <v>967</v>
      </c>
      <c r="E192" s="655">
        <v>488</v>
      </c>
      <c r="F192" s="656">
        <v>479</v>
      </c>
      <c r="G192" s="633"/>
    </row>
    <row r="193" spans="1:7" ht="13.5" customHeight="1">
      <c r="A193" s="659" t="s">
        <v>512</v>
      </c>
      <c r="B193" s="651" t="s">
        <v>13</v>
      </c>
      <c r="C193" s="655">
        <v>533</v>
      </c>
      <c r="D193" s="658">
        <f t="shared" si="2"/>
        <v>1468</v>
      </c>
      <c r="E193" s="655">
        <v>776</v>
      </c>
      <c r="F193" s="656">
        <v>692</v>
      </c>
      <c r="G193" s="633"/>
    </row>
    <row r="194" spans="1:7" ht="13.5" customHeight="1">
      <c r="A194" s="659" t="s">
        <v>512</v>
      </c>
      <c r="B194" s="651" t="s">
        <v>14</v>
      </c>
      <c r="C194" s="655">
        <v>679</v>
      </c>
      <c r="D194" s="658">
        <f t="shared" si="2"/>
        <v>1607</v>
      </c>
      <c r="E194" s="655">
        <v>857</v>
      </c>
      <c r="F194" s="656">
        <v>750</v>
      </c>
      <c r="G194" s="633"/>
    </row>
    <row r="195" spans="1:7" ht="13.5" customHeight="1">
      <c r="A195" s="659" t="s">
        <v>513</v>
      </c>
      <c r="B195" s="651" t="s">
        <v>12</v>
      </c>
      <c r="C195" s="660">
        <v>1912</v>
      </c>
      <c r="D195" s="661">
        <f t="shared" si="2"/>
        <v>3878</v>
      </c>
      <c r="E195" s="660">
        <v>1855</v>
      </c>
      <c r="F195" s="662">
        <v>2023</v>
      </c>
      <c r="G195" s="633"/>
    </row>
    <row r="196" spans="1:7" ht="13.5" customHeight="1">
      <c r="A196" s="659" t="s">
        <v>513</v>
      </c>
      <c r="B196" s="651" t="s">
        <v>13</v>
      </c>
      <c r="C196" s="655">
        <v>1864</v>
      </c>
      <c r="D196" s="658">
        <f t="shared" si="2"/>
        <v>3430</v>
      </c>
      <c r="E196" s="655">
        <v>1771</v>
      </c>
      <c r="F196" s="656">
        <v>1659</v>
      </c>
      <c r="G196" s="633"/>
    </row>
    <row r="197" spans="1:7" ht="13.5" customHeight="1">
      <c r="A197" s="659" t="s">
        <v>513</v>
      </c>
      <c r="B197" s="651" t="s">
        <v>14</v>
      </c>
      <c r="C197" s="655">
        <v>1246</v>
      </c>
      <c r="D197" s="658">
        <f t="shared" si="2"/>
        <v>2436</v>
      </c>
      <c r="E197" s="655">
        <v>1283</v>
      </c>
      <c r="F197" s="656">
        <v>1153</v>
      </c>
      <c r="G197" s="633"/>
    </row>
    <row r="198" spans="1:7" ht="13.5" customHeight="1">
      <c r="A198" s="659" t="s">
        <v>513</v>
      </c>
      <c r="B198" s="651" t="s">
        <v>15</v>
      </c>
      <c r="C198" s="655">
        <v>2348</v>
      </c>
      <c r="D198" s="658">
        <f t="shared" si="2"/>
        <v>5635</v>
      </c>
      <c r="E198" s="655">
        <v>2809</v>
      </c>
      <c r="F198" s="656">
        <v>2826</v>
      </c>
      <c r="G198" s="633"/>
    </row>
    <row r="199" spans="1:7" ht="13.5" customHeight="1">
      <c r="A199" s="659" t="s">
        <v>513</v>
      </c>
      <c r="B199" s="651" t="s">
        <v>16</v>
      </c>
      <c r="C199" s="655">
        <v>1583</v>
      </c>
      <c r="D199" s="658">
        <f t="shared" si="2"/>
        <v>3289</v>
      </c>
      <c r="E199" s="655">
        <v>1673</v>
      </c>
      <c r="F199" s="656">
        <v>1616</v>
      </c>
      <c r="G199" s="633"/>
    </row>
    <row r="200" spans="1:7" ht="13.5" customHeight="1">
      <c r="A200" s="659" t="s">
        <v>513</v>
      </c>
      <c r="B200" s="651" t="s">
        <v>17</v>
      </c>
      <c r="C200" s="655">
        <v>1270</v>
      </c>
      <c r="D200" s="658">
        <f aca="true" t="shared" si="3" ref="D200:D212">E200+F200</f>
        <v>2823</v>
      </c>
      <c r="E200" s="655">
        <v>1438</v>
      </c>
      <c r="F200" s="656">
        <v>1385</v>
      </c>
      <c r="G200" s="633"/>
    </row>
    <row r="201" spans="1:7" ht="13.5" customHeight="1">
      <c r="A201" s="659" t="s">
        <v>513</v>
      </c>
      <c r="B201" s="651" t="s">
        <v>55</v>
      </c>
      <c r="C201" s="655">
        <v>1270</v>
      </c>
      <c r="D201" s="658">
        <f t="shared" si="3"/>
        <v>2769</v>
      </c>
      <c r="E201" s="655">
        <v>1451</v>
      </c>
      <c r="F201" s="656">
        <v>1318</v>
      </c>
      <c r="G201" s="633"/>
    </row>
    <row r="202" spans="1:7" ht="13.5" customHeight="1">
      <c r="A202" s="657" t="s">
        <v>514</v>
      </c>
      <c r="B202" s="614"/>
      <c r="C202" s="655">
        <v>4833</v>
      </c>
      <c r="D202" s="658">
        <f t="shared" si="3"/>
        <v>12308</v>
      </c>
      <c r="E202" s="655">
        <v>6115</v>
      </c>
      <c r="F202" s="656">
        <v>6193</v>
      </c>
      <c r="G202" s="633"/>
    </row>
    <row r="203" spans="1:7" ht="13.5" customHeight="1">
      <c r="A203" s="657" t="s">
        <v>515</v>
      </c>
      <c r="B203" s="614"/>
      <c r="C203" s="655">
        <v>5007</v>
      </c>
      <c r="D203" s="658">
        <f t="shared" si="3"/>
        <v>12146</v>
      </c>
      <c r="E203" s="655">
        <v>6176</v>
      </c>
      <c r="F203" s="656">
        <v>5970</v>
      </c>
      <c r="G203" s="633"/>
    </row>
    <row r="204" spans="1:7" ht="13.5" customHeight="1">
      <c r="A204" s="657" t="s">
        <v>516</v>
      </c>
      <c r="B204" s="614"/>
      <c r="C204" s="655">
        <v>3346</v>
      </c>
      <c r="D204" s="658">
        <f t="shared" si="3"/>
        <v>7846</v>
      </c>
      <c r="E204" s="655">
        <v>4039</v>
      </c>
      <c r="F204" s="656">
        <v>3807</v>
      </c>
      <c r="G204" s="633"/>
    </row>
    <row r="205" spans="1:7" ht="13.5" customHeight="1">
      <c r="A205" s="657" t="s">
        <v>517</v>
      </c>
      <c r="B205" s="614"/>
      <c r="C205" s="655">
        <v>93</v>
      </c>
      <c r="D205" s="658">
        <f t="shared" si="3"/>
        <v>207</v>
      </c>
      <c r="E205" s="655">
        <v>110</v>
      </c>
      <c r="F205" s="656">
        <v>97</v>
      </c>
      <c r="G205" s="633"/>
    </row>
    <row r="206" spans="1:7" ht="13.5" customHeight="1">
      <c r="A206" s="657" t="s">
        <v>518</v>
      </c>
      <c r="B206" s="614"/>
      <c r="C206" s="655">
        <v>1379</v>
      </c>
      <c r="D206" s="658">
        <f t="shared" si="3"/>
        <v>3848</v>
      </c>
      <c r="E206" s="655">
        <v>1931</v>
      </c>
      <c r="F206" s="656">
        <v>1917</v>
      </c>
      <c r="G206" s="633"/>
    </row>
    <row r="207" spans="1:7" ht="13.5" customHeight="1">
      <c r="A207" s="657" t="s">
        <v>519</v>
      </c>
      <c r="B207" s="614"/>
      <c r="C207" s="655">
        <v>1052</v>
      </c>
      <c r="D207" s="658">
        <f t="shared" si="3"/>
        <v>2928</v>
      </c>
      <c r="E207" s="655">
        <v>1561</v>
      </c>
      <c r="F207" s="656">
        <v>1367</v>
      </c>
      <c r="G207" s="633"/>
    </row>
    <row r="208" spans="1:7" ht="13.5" customHeight="1">
      <c r="A208" s="657" t="s">
        <v>520</v>
      </c>
      <c r="B208" s="614"/>
      <c r="C208" s="655">
        <v>1903</v>
      </c>
      <c r="D208" s="658">
        <f t="shared" si="3"/>
        <v>3987</v>
      </c>
      <c r="E208" s="655">
        <v>2302</v>
      </c>
      <c r="F208" s="656">
        <v>1685</v>
      </c>
      <c r="G208" s="633"/>
    </row>
    <row r="209" spans="1:7" ht="13.5" customHeight="1">
      <c r="A209" s="657" t="s">
        <v>521</v>
      </c>
      <c r="B209" s="614"/>
      <c r="C209" s="655">
        <v>1123</v>
      </c>
      <c r="D209" s="658">
        <f t="shared" si="3"/>
        <v>3032</v>
      </c>
      <c r="E209" s="655">
        <v>1488</v>
      </c>
      <c r="F209" s="656">
        <v>1544</v>
      </c>
      <c r="G209" s="633"/>
    </row>
    <row r="210" spans="1:7" ht="13.5" customHeight="1">
      <c r="A210" s="657" t="s">
        <v>522</v>
      </c>
      <c r="B210" s="614"/>
      <c r="C210" s="655">
        <v>454</v>
      </c>
      <c r="D210" s="658">
        <f t="shared" si="3"/>
        <v>1500</v>
      </c>
      <c r="E210" s="655">
        <v>755</v>
      </c>
      <c r="F210" s="656">
        <v>745</v>
      </c>
      <c r="G210" s="633"/>
    </row>
    <row r="211" spans="1:7" ht="13.5" customHeight="1">
      <c r="A211" s="657" t="s">
        <v>523</v>
      </c>
      <c r="B211" s="614"/>
      <c r="C211" s="655">
        <v>788</v>
      </c>
      <c r="D211" s="658">
        <f t="shared" si="3"/>
        <v>2324</v>
      </c>
      <c r="E211" s="655">
        <v>1208</v>
      </c>
      <c r="F211" s="656">
        <v>1116</v>
      </c>
      <c r="G211" s="633"/>
    </row>
    <row r="212" spans="1:7" ht="13.5" customHeight="1">
      <c r="A212" s="663" t="s">
        <v>524</v>
      </c>
      <c r="B212" s="664"/>
      <c r="C212" s="665">
        <v>5680</v>
      </c>
      <c r="D212" s="666">
        <f t="shared" si="3"/>
        <v>15529</v>
      </c>
      <c r="E212" s="665">
        <v>7764</v>
      </c>
      <c r="F212" s="667">
        <v>7765</v>
      </c>
      <c r="G212" s="633"/>
    </row>
  </sheetData>
  <sheetProtection/>
  <mergeCells count="42">
    <mergeCell ref="A34:B34"/>
    <mergeCell ref="A39:B39"/>
    <mergeCell ref="A40:B40"/>
    <mergeCell ref="A47:B47"/>
    <mergeCell ref="A10:B10"/>
    <mergeCell ref="D2:F3"/>
    <mergeCell ref="A6:B6"/>
    <mergeCell ref="A8:B8"/>
    <mergeCell ref="A9:B9"/>
    <mergeCell ref="A89:B89"/>
    <mergeCell ref="A93:B93"/>
    <mergeCell ref="A98:B98"/>
    <mergeCell ref="A99:B99"/>
    <mergeCell ref="A48:B48"/>
    <mergeCell ref="A49:B49"/>
    <mergeCell ref="A80:B80"/>
    <mergeCell ref="A86:B86"/>
    <mergeCell ref="A117:B117"/>
    <mergeCell ref="A131:B131"/>
    <mergeCell ref="A171:B171"/>
    <mergeCell ref="A172:B172"/>
    <mergeCell ref="A100:B100"/>
    <mergeCell ref="A101:B101"/>
    <mergeCell ref="A106:B106"/>
    <mergeCell ref="A111:B111"/>
    <mergeCell ref="A190:B190"/>
    <mergeCell ref="A191:B191"/>
    <mergeCell ref="A202:B202"/>
    <mergeCell ref="A203:B203"/>
    <mergeCell ref="A174:B174"/>
    <mergeCell ref="A179:B179"/>
    <mergeCell ref="A180:B180"/>
    <mergeCell ref="A183:B183"/>
    <mergeCell ref="A212:B212"/>
    <mergeCell ref="A208:B208"/>
    <mergeCell ref="A209:B209"/>
    <mergeCell ref="A210:B210"/>
    <mergeCell ref="A211:B211"/>
    <mergeCell ref="A204:B204"/>
    <mergeCell ref="A205:B205"/>
    <mergeCell ref="A206:B206"/>
    <mergeCell ref="A207:B207"/>
  </mergeCells>
  <printOptions horizontalCentered="1" verticalCentered="1"/>
  <pageMargins left="0.984251968503937" right="0.5905511811023623" top="0.7874015748031497" bottom="0.984251968503937" header="0.15748031496062992" footer="0.2362204724409449"/>
  <pageSetup blackAndWhite="1" firstPageNumber="78" useFirstPageNumber="1" horizontalDpi="300" verticalDpi="300" orientation="portrait" paperSize="9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82"/>
  <sheetViews>
    <sheetView zoomScaleSheetLayoutView="75" zoomScalePageLayoutView="0" workbookViewId="0" topLeftCell="A1">
      <selection activeCell="A1" sqref="A1"/>
    </sheetView>
  </sheetViews>
  <sheetFormatPr defaultColWidth="8.00390625" defaultRowHeight="13.5"/>
  <cols>
    <col min="1" max="1" width="15.625" style="606" customWidth="1"/>
    <col min="2" max="2" width="9.625" style="606" customWidth="1"/>
    <col min="3" max="6" width="14.375" style="606" customWidth="1"/>
    <col min="7" max="7" width="8.00390625" style="606" customWidth="1"/>
    <col min="8" max="8" width="7.25390625" style="606" customWidth="1"/>
    <col min="9" max="16384" width="8.00390625" style="606" customWidth="1"/>
  </cols>
  <sheetData>
    <row r="1" spans="1:6" s="7" customFormat="1" ht="24">
      <c r="A1" s="573" t="s">
        <v>341</v>
      </c>
      <c r="B1" s="574"/>
      <c r="C1" s="574"/>
      <c r="D1" s="574"/>
      <c r="E1" s="575"/>
      <c r="F1" s="574"/>
    </row>
    <row r="2" spans="1:6" s="581" customFormat="1" ht="15.75" customHeight="1">
      <c r="A2" s="576" t="s">
        <v>422</v>
      </c>
      <c r="B2" s="577"/>
      <c r="C2" s="578"/>
      <c r="D2" s="579" t="s">
        <v>423</v>
      </c>
      <c r="E2" s="580"/>
      <c r="F2" s="542"/>
    </row>
    <row r="3" spans="1:6" s="581" customFormat="1" ht="15.75" customHeight="1">
      <c r="A3" s="582"/>
      <c r="B3" s="583"/>
      <c r="C3" s="584" t="s">
        <v>424</v>
      </c>
      <c r="D3" s="550"/>
      <c r="E3" s="585"/>
      <c r="F3" s="551"/>
    </row>
    <row r="4" spans="1:6" s="581" customFormat="1" ht="15.75" customHeight="1">
      <c r="A4" s="586"/>
      <c r="B4" s="587"/>
      <c r="C4" s="588"/>
      <c r="D4" s="589" t="s">
        <v>425</v>
      </c>
      <c r="E4" s="589" t="s">
        <v>5</v>
      </c>
      <c r="F4" s="589" t="s">
        <v>6</v>
      </c>
    </row>
    <row r="5" spans="1:6" s="581" customFormat="1" ht="14.25" customHeight="1">
      <c r="A5" s="590"/>
      <c r="B5" s="591"/>
      <c r="C5" s="592" t="s">
        <v>7</v>
      </c>
      <c r="D5" s="592" t="s">
        <v>8</v>
      </c>
      <c r="E5" s="592" t="s">
        <v>8</v>
      </c>
      <c r="F5" s="593" t="s">
        <v>8</v>
      </c>
    </row>
    <row r="6" spans="1:6" s="581" customFormat="1" ht="14.25" customHeight="1">
      <c r="A6" s="594" t="s">
        <v>426</v>
      </c>
      <c r="B6" s="595"/>
      <c r="C6" s="596">
        <f>C8+C13+C17+C22+C27+C28+C33+C39+C45+C50+SUM(C57:C81)+C82+SUM(C87:C93)+C94+SUM(C98:C114)+C115+C122+C123+C132+C136+SUM(C142:C157)</f>
        <v>76520</v>
      </c>
      <c r="D6" s="596">
        <f>E6+F6</f>
        <v>198881</v>
      </c>
      <c r="E6" s="596">
        <f>E8+E13+E17+E22+E27+E28+E33+E39+E45+E50+SUM(E57:E81)+E82+SUM(E87:E93)+E94+SUM(E98:E114)+E115+E122+E123+E132+E136+SUM(E142:E157)</f>
        <v>97580</v>
      </c>
      <c r="F6" s="596">
        <f>F8+F13+F17+F22+F27+F28+F33+F39+F45+F50+SUM(F57:F81)+F82+SUM(F87:F93)+F94+SUM(F98:F114)+F115+F122+F123+F132+F136+SUM(F142:F157)</f>
        <v>101301</v>
      </c>
    </row>
    <row r="7" spans="1:6" s="581" customFormat="1" ht="14.25" customHeight="1">
      <c r="A7" s="590"/>
      <c r="B7" s="591"/>
      <c r="C7" s="592"/>
      <c r="D7" s="592"/>
      <c r="E7" s="592"/>
      <c r="F7" s="593"/>
    </row>
    <row r="8" spans="1:6" s="581" customFormat="1" ht="14.25" customHeight="1">
      <c r="A8" s="597" t="s">
        <v>427</v>
      </c>
      <c r="B8" s="598"/>
      <c r="C8" s="599">
        <f>SUM(C9:C12)</f>
        <v>1792</v>
      </c>
      <c r="D8" s="599">
        <f aca="true" t="shared" si="0" ref="D8:D39">E8+F8</f>
        <v>3975</v>
      </c>
      <c r="E8" s="599">
        <f>SUM(E9:E12)</f>
        <v>1910</v>
      </c>
      <c r="F8" s="599">
        <f>SUM(F9:F12)</f>
        <v>2065</v>
      </c>
    </row>
    <row r="9" spans="1:6" s="581" customFormat="1" ht="14.25" customHeight="1">
      <c r="A9" s="600" t="s">
        <v>428</v>
      </c>
      <c r="B9" s="601" t="s">
        <v>429</v>
      </c>
      <c r="C9" s="602">
        <v>482</v>
      </c>
      <c r="D9" s="603">
        <f t="shared" si="0"/>
        <v>1067</v>
      </c>
      <c r="E9" s="602">
        <v>487</v>
      </c>
      <c r="F9" s="602">
        <v>580</v>
      </c>
    </row>
    <row r="10" spans="1:7" ht="14.25" customHeight="1">
      <c r="A10" s="600" t="s">
        <v>430</v>
      </c>
      <c r="B10" s="604" t="s">
        <v>13</v>
      </c>
      <c r="C10" s="602">
        <v>419</v>
      </c>
      <c r="D10" s="603">
        <f t="shared" si="0"/>
        <v>896</v>
      </c>
      <c r="E10" s="602">
        <v>404</v>
      </c>
      <c r="F10" s="605">
        <v>492</v>
      </c>
      <c r="G10" s="574"/>
    </row>
    <row r="11" spans="1:7" ht="14.25" customHeight="1">
      <c r="A11" s="600" t="s">
        <v>430</v>
      </c>
      <c r="B11" s="604" t="s">
        <v>14</v>
      </c>
      <c r="C11" s="602">
        <v>498</v>
      </c>
      <c r="D11" s="603">
        <f t="shared" si="0"/>
        <v>1078</v>
      </c>
      <c r="E11" s="602">
        <v>554</v>
      </c>
      <c r="F11" s="605">
        <v>524</v>
      </c>
      <c r="G11" s="574"/>
    </row>
    <row r="12" spans="1:7" ht="14.25" customHeight="1">
      <c r="A12" s="600" t="s">
        <v>430</v>
      </c>
      <c r="B12" s="604" t="s">
        <v>15</v>
      </c>
      <c r="C12" s="602">
        <v>393</v>
      </c>
      <c r="D12" s="603">
        <f t="shared" si="0"/>
        <v>934</v>
      </c>
      <c r="E12" s="602">
        <v>465</v>
      </c>
      <c r="F12" s="605">
        <v>469</v>
      </c>
      <c r="G12" s="574"/>
    </row>
    <row r="13" spans="1:7" ht="14.25" customHeight="1">
      <c r="A13" s="607" t="s">
        <v>344</v>
      </c>
      <c r="B13" s="598"/>
      <c r="C13" s="608">
        <f>SUM(C14:C16)</f>
        <v>1429</v>
      </c>
      <c r="D13" s="603">
        <f t="shared" si="0"/>
        <v>3424</v>
      </c>
      <c r="E13" s="608">
        <f>SUM(E14:E16)</f>
        <v>1656</v>
      </c>
      <c r="F13" s="609">
        <f>SUM(F14:F16)</f>
        <v>1768</v>
      </c>
      <c r="G13" s="574"/>
    </row>
    <row r="14" spans="1:7" ht="14.25" customHeight="1">
      <c r="A14" s="600" t="s">
        <v>431</v>
      </c>
      <c r="B14" s="604" t="s">
        <v>12</v>
      </c>
      <c r="C14" s="602">
        <v>562</v>
      </c>
      <c r="D14" s="610">
        <f t="shared" si="0"/>
        <v>1277</v>
      </c>
      <c r="E14" s="602">
        <v>604</v>
      </c>
      <c r="F14" s="605">
        <v>673</v>
      </c>
      <c r="G14" s="574"/>
    </row>
    <row r="15" spans="1:7" ht="14.25" customHeight="1">
      <c r="A15" s="600" t="s">
        <v>431</v>
      </c>
      <c r="B15" s="604" t="s">
        <v>13</v>
      </c>
      <c r="C15" s="602">
        <v>443</v>
      </c>
      <c r="D15" s="603">
        <f t="shared" si="0"/>
        <v>1094</v>
      </c>
      <c r="E15" s="602">
        <v>544</v>
      </c>
      <c r="F15" s="605">
        <v>550</v>
      </c>
      <c r="G15" s="574"/>
    </row>
    <row r="16" spans="1:7" ht="14.25" customHeight="1">
      <c r="A16" s="600" t="s">
        <v>431</v>
      </c>
      <c r="B16" s="604" t="s">
        <v>14</v>
      </c>
      <c r="C16" s="602">
        <v>424</v>
      </c>
      <c r="D16" s="603">
        <f t="shared" si="0"/>
        <v>1053</v>
      </c>
      <c r="E16" s="602">
        <v>508</v>
      </c>
      <c r="F16" s="605">
        <v>545</v>
      </c>
      <c r="G16" s="574"/>
    </row>
    <row r="17" spans="1:7" ht="14.25" customHeight="1">
      <c r="A17" s="611" t="s">
        <v>345</v>
      </c>
      <c r="B17" s="612"/>
      <c r="C17" s="608">
        <f>SUM(C18:C21)</f>
        <v>1858</v>
      </c>
      <c r="D17" s="608">
        <f t="shared" si="0"/>
        <v>4321</v>
      </c>
      <c r="E17" s="608">
        <f>SUM(E18:E21)</f>
        <v>2013</v>
      </c>
      <c r="F17" s="608">
        <f>SUM(F18:F21)</f>
        <v>2308</v>
      </c>
      <c r="G17" s="574"/>
    </row>
    <row r="18" spans="1:7" ht="14.25" customHeight="1">
      <c r="A18" s="600" t="s">
        <v>432</v>
      </c>
      <c r="B18" s="604" t="s">
        <v>12</v>
      </c>
      <c r="C18" s="602">
        <v>530</v>
      </c>
      <c r="D18" s="603">
        <f t="shared" si="0"/>
        <v>1119</v>
      </c>
      <c r="E18" s="602">
        <v>518</v>
      </c>
      <c r="F18" s="605">
        <v>601</v>
      </c>
      <c r="G18" s="574"/>
    </row>
    <row r="19" spans="1:7" ht="14.25" customHeight="1">
      <c r="A19" s="600" t="s">
        <v>432</v>
      </c>
      <c r="B19" s="604" t="s">
        <v>13</v>
      </c>
      <c r="C19" s="602">
        <v>393</v>
      </c>
      <c r="D19" s="603">
        <f t="shared" si="0"/>
        <v>879</v>
      </c>
      <c r="E19" s="602">
        <v>410</v>
      </c>
      <c r="F19" s="605">
        <v>469</v>
      </c>
      <c r="G19" s="574"/>
    </row>
    <row r="20" spans="1:7" ht="14.25" customHeight="1">
      <c r="A20" s="600" t="s">
        <v>432</v>
      </c>
      <c r="B20" s="604" t="s">
        <v>14</v>
      </c>
      <c r="C20" s="602">
        <v>450</v>
      </c>
      <c r="D20" s="603">
        <f t="shared" si="0"/>
        <v>1049</v>
      </c>
      <c r="E20" s="602">
        <v>480</v>
      </c>
      <c r="F20" s="605">
        <v>569</v>
      </c>
      <c r="G20" s="574"/>
    </row>
    <row r="21" spans="1:7" ht="14.25" customHeight="1">
      <c r="A21" s="600" t="s">
        <v>432</v>
      </c>
      <c r="B21" s="604" t="s">
        <v>15</v>
      </c>
      <c r="C21" s="602">
        <v>485</v>
      </c>
      <c r="D21" s="603">
        <f t="shared" si="0"/>
        <v>1274</v>
      </c>
      <c r="E21" s="602">
        <v>605</v>
      </c>
      <c r="F21" s="605">
        <v>669</v>
      </c>
      <c r="G21" s="574"/>
    </row>
    <row r="22" spans="1:7" ht="14.25" customHeight="1">
      <c r="A22" s="607" t="s">
        <v>346</v>
      </c>
      <c r="B22" s="598"/>
      <c r="C22" s="608">
        <f>SUM(C23:C26)</f>
        <v>1473</v>
      </c>
      <c r="D22" s="608">
        <f t="shared" si="0"/>
        <v>3491</v>
      </c>
      <c r="E22" s="608">
        <f>SUM(E23:E26)</f>
        <v>1629</v>
      </c>
      <c r="F22" s="609">
        <f>SUM(F23:F26)</f>
        <v>1862</v>
      </c>
      <c r="G22" s="574"/>
    </row>
    <row r="23" spans="1:7" ht="14.25" customHeight="1">
      <c r="A23" s="600" t="s">
        <v>433</v>
      </c>
      <c r="B23" s="604" t="s">
        <v>12</v>
      </c>
      <c r="C23" s="602">
        <v>233</v>
      </c>
      <c r="D23" s="603">
        <f t="shared" si="0"/>
        <v>556</v>
      </c>
      <c r="E23" s="602">
        <v>260</v>
      </c>
      <c r="F23" s="605">
        <v>296</v>
      </c>
      <c r="G23" s="574"/>
    </row>
    <row r="24" spans="1:7" ht="14.25" customHeight="1">
      <c r="A24" s="600" t="s">
        <v>433</v>
      </c>
      <c r="B24" s="604" t="s">
        <v>13</v>
      </c>
      <c r="C24" s="602">
        <v>493</v>
      </c>
      <c r="D24" s="603">
        <f t="shared" si="0"/>
        <v>1191</v>
      </c>
      <c r="E24" s="602">
        <v>547</v>
      </c>
      <c r="F24" s="605">
        <v>644</v>
      </c>
      <c r="G24" s="574"/>
    </row>
    <row r="25" spans="1:7" ht="14.25" customHeight="1">
      <c r="A25" s="600" t="s">
        <v>433</v>
      </c>
      <c r="B25" s="604" t="s">
        <v>14</v>
      </c>
      <c r="C25" s="602">
        <v>415</v>
      </c>
      <c r="D25" s="603">
        <f t="shared" si="0"/>
        <v>908</v>
      </c>
      <c r="E25" s="602">
        <v>423</v>
      </c>
      <c r="F25" s="605">
        <v>485</v>
      </c>
      <c r="G25" s="574"/>
    </row>
    <row r="26" spans="1:7" ht="14.25" customHeight="1">
      <c r="A26" s="600" t="s">
        <v>433</v>
      </c>
      <c r="B26" s="604" t="s">
        <v>15</v>
      </c>
      <c r="C26" s="602">
        <v>332</v>
      </c>
      <c r="D26" s="603">
        <f t="shared" si="0"/>
        <v>836</v>
      </c>
      <c r="E26" s="602">
        <v>399</v>
      </c>
      <c r="F26" s="605">
        <v>437</v>
      </c>
      <c r="G26" s="574"/>
    </row>
    <row r="27" spans="1:7" ht="14.25" customHeight="1">
      <c r="A27" s="613" t="s">
        <v>347</v>
      </c>
      <c r="B27" s="614"/>
      <c r="C27" s="602">
        <v>38</v>
      </c>
      <c r="D27" s="603">
        <f t="shared" si="0"/>
        <v>65</v>
      </c>
      <c r="E27" s="602">
        <v>45</v>
      </c>
      <c r="F27" s="605">
        <v>20</v>
      </c>
      <c r="G27" s="574"/>
    </row>
    <row r="28" spans="1:7" ht="14.25" customHeight="1">
      <c r="A28" s="607" t="s">
        <v>348</v>
      </c>
      <c r="B28" s="598"/>
      <c r="C28" s="608">
        <f>SUM(C29:C32)</f>
        <v>1089</v>
      </c>
      <c r="D28" s="608">
        <f t="shared" si="0"/>
        <v>2652</v>
      </c>
      <c r="E28" s="608">
        <f>SUM(E29:E32)</f>
        <v>1264</v>
      </c>
      <c r="F28" s="609">
        <f>SUM(F29:F32)</f>
        <v>1388</v>
      </c>
      <c r="G28" s="574"/>
    </row>
    <row r="29" spans="1:7" ht="14.25" customHeight="1">
      <c r="A29" s="600" t="s">
        <v>434</v>
      </c>
      <c r="B29" s="604" t="s">
        <v>12</v>
      </c>
      <c r="C29" s="602">
        <v>243</v>
      </c>
      <c r="D29" s="603">
        <f t="shared" si="0"/>
        <v>576</v>
      </c>
      <c r="E29" s="602">
        <v>265</v>
      </c>
      <c r="F29" s="605">
        <v>311</v>
      </c>
      <c r="G29" s="574"/>
    </row>
    <row r="30" spans="1:7" ht="14.25" customHeight="1">
      <c r="A30" s="600" t="s">
        <v>434</v>
      </c>
      <c r="B30" s="604" t="s">
        <v>13</v>
      </c>
      <c r="C30" s="602">
        <v>197</v>
      </c>
      <c r="D30" s="603">
        <f t="shared" si="0"/>
        <v>479</v>
      </c>
      <c r="E30" s="602">
        <v>222</v>
      </c>
      <c r="F30" s="605">
        <v>257</v>
      </c>
      <c r="G30" s="574"/>
    </row>
    <row r="31" spans="1:7" ht="14.25" customHeight="1">
      <c r="A31" s="600" t="s">
        <v>434</v>
      </c>
      <c r="B31" s="604" t="s">
        <v>14</v>
      </c>
      <c r="C31" s="602">
        <v>361</v>
      </c>
      <c r="D31" s="603">
        <f t="shared" si="0"/>
        <v>971</v>
      </c>
      <c r="E31" s="602">
        <v>469</v>
      </c>
      <c r="F31" s="605">
        <v>502</v>
      </c>
      <c r="G31" s="574"/>
    </row>
    <row r="32" spans="1:7" ht="14.25" customHeight="1">
      <c r="A32" s="600" t="s">
        <v>434</v>
      </c>
      <c r="B32" s="604" t="s">
        <v>15</v>
      </c>
      <c r="C32" s="602">
        <v>288</v>
      </c>
      <c r="D32" s="603">
        <f t="shared" si="0"/>
        <v>626</v>
      </c>
      <c r="E32" s="602">
        <v>308</v>
      </c>
      <c r="F32" s="605">
        <v>318</v>
      </c>
      <c r="G32" s="574"/>
    </row>
    <row r="33" spans="1:7" ht="14.25" customHeight="1">
      <c r="A33" s="607" t="s">
        <v>349</v>
      </c>
      <c r="B33" s="598"/>
      <c r="C33" s="608">
        <f>SUM(C34:C38)</f>
        <v>1884</v>
      </c>
      <c r="D33" s="608">
        <f t="shared" si="0"/>
        <v>4561</v>
      </c>
      <c r="E33" s="608">
        <f>SUM(E34:E38)</f>
        <v>2299</v>
      </c>
      <c r="F33" s="609">
        <f>SUM(F34:F38)</f>
        <v>2262</v>
      </c>
      <c r="G33" s="574"/>
    </row>
    <row r="34" spans="1:7" ht="14.25" customHeight="1">
      <c r="A34" s="600" t="s">
        <v>435</v>
      </c>
      <c r="B34" s="604" t="s">
        <v>12</v>
      </c>
      <c r="C34" s="602">
        <v>343</v>
      </c>
      <c r="D34" s="603">
        <f t="shared" si="0"/>
        <v>850</v>
      </c>
      <c r="E34" s="602">
        <v>418</v>
      </c>
      <c r="F34" s="605">
        <v>432</v>
      </c>
      <c r="G34" s="574"/>
    </row>
    <row r="35" spans="1:7" ht="14.25" customHeight="1">
      <c r="A35" s="600" t="s">
        <v>435</v>
      </c>
      <c r="B35" s="604" t="s">
        <v>13</v>
      </c>
      <c r="C35" s="602">
        <v>223</v>
      </c>
      <c r="D35" s="603">
        <f t="shared" si="0"/>
        <v>533</v>
      </c>
      <c r="E35" s="602">
        <v>252</v>
      </c>
      <c r="F35" s="605">
        <v>281</v>
      </c>
      <c r="G35" s="574"/>
    </row>
    <row r="36" spans="1:7" ht="14.25" customHeight="1">
      <c r="A36" s="600" t="s">
        <v>435</v>
      </c>
      <c r="B36" s="604" t="s">
        <v>14</v>
      </c>
      <c r="C36" s="602">
        <v>471</v>
      </c>
      <c r="D36" s="603">
        <f t="shared" si="0"/>
        <v>1100</v>
      </c>
      <c r="E36" s="602">
        <v>586</v>
      </c>
      <c r="F36" s="605">
        <v>514</v>
      </c>
      <c r="G36" s="574"/>
    </row>
    <row r="37" spans="1:7" ht="14.25" customHeight="1">
      <c r="A37" s="600" t="s">
        <v>435</v>
      </c>
      <c r="B37" s="604" t="s">
        <v>15</v>
      </c>
      <c r="C37" s="602">
        <v>416</v>
      </c>
      <c r="D37" s="603">
        <f t="shared" si="0"/>
        <v>1055</v>
      </c>
      <c r="E37" s="602">
        <v>510</v>
      </c>
      <c r="F37" s="605">
        <v>545</v>
      </c>
      <c r="G37" s="574"/>
    </row>
    <row r="38" spans="1:7" ht="14.25" customHeight="1">
      <c r="A38" s="600" t="s">
        <v>435</v>
      </c>
      <c r="B38" s="604" t="s">
        <v>16</v>
      </c>
      <c r="C38" s="602">
        <v>431</v>
      </c>
      <c r="D38" s="603">
        <f t="shared" si="0"/>
        <v>1023</v>
      </c>
      <c r="E38" s="602">
        <v>533</v>
      </c>
      <c r="F38" s="605">
        <v>490</v>
      </c>
      <c r="G38" s="574"/>
    </row>
    <row r="39" spans="1:7" ht="14.25" customHeight="1">
      <c r="A39" s="607" t="s">
        <v>350</v>
      </c>
      <c r="B39" s="598"/>
      <c r="C39" s="608">
        <f>SUM(C40:C44)</f>
        <v>2034</v>
      </c>
      <c r="D39" s="608">
        <f t="shared" si="0"/>
        <v>5143</v>
      </c>
      <c r="E39" s="608">
        <f>SUM(E40:E44)</f>
        <v>2482</v>
      </c>
      <c r="F39" s="609">
        <f>SUM(F40:F44)</f>
        <v>2661</v>
      </c>
      <c r="G39" s="574"/>
    </row>
    <row r="40" spans="1:7" ht="14.25" customHeight="1">
      <c r="A40" s="600" t="s">
        <v>436</v>
      </c>
      <c r="B40" s="604" t="s">
        <v>12</v>
      </c>
      <c r="C40" s="602">
        <v>803</v>
      </c>
      <c r="D40" s="603">
        <f aca="true" t="shared" si="1" ref="D40:D71">E40+F40</f>
        <v>2010</v>
      </c>
      <c r="E40" s="602">
        <v>998</v>
      </c>
      <c r="F40" s="605">
        <v>1012</v>
      </c>
      <c r="G40" s="574"/>
    </row>
    <row r="41" spans="1:7" ht="14.25" customHeight="1">
      <c r="A41" s="600" t="s">
        <v>436</v>
      </c>
      <c r="B41" s="604" t="s">
        <v>13</v>
      </c>
      <c r="C41" s="602">
        <v>215</v>
      </c>
      <c r="D41" s="603">
        <f t="shared" si="1"/>
        <v>532</v>
      </c>
      <c r="E41" s="602">
        <v>241</v>
      </c>
      <c r="F41" s="605">
        <v>291</v>
      </c>
      <c r="G41" s="574"/>
    </row>
    <row r="42" spans="1:7" ht="14.25" customHeight="1">
      <c r="A42" s="600" t="s">
        <v>436</v>
      </c>
      <c r="B42" s="604" t="s">
        <v>14</v>
      </c>
      <c r="C42" s="602">
        <v>500</v>
      </c>
      <c r="D42" s="603">
        <f t="shared" si="1"/>
        <v>1303</v>
      </c>
      <c r="E42" s="602">
        <v>619</v>
      </c>
      <c r="F42" s="605">
        <v>684</v>
      </c>
      <c r="G42" s="574"/>
    </row>
    <row r="43" spans="1:7" ht="14.25" customHeight="1">
      <c r="A43" s="600" t="s">
        <v>436</v>
      </c>
      <c r="B43" s="604" t="s">
        <v>15</v>
      </c>
      <c r="C43" s="602">
        <v>205</v>
      </c>
      <c r="D43" s="603">
        <f t="shared" si="1"/>
        <v>525</v>
      </c>
      <c r="E43" s="602">
        <v>244</v>
      </c>
      <c r="F43" s="605">
        <v>281</v>
      </c>
      <c r="G43" s="574"/>
    </row>
    <row r="44" spans="1:7" ht="14.25" customHeight="1">
      <c r="A44" s="600" t="s">
        <v>436</v>
      </c>
      <c r="B44" s="604" t="s">
        <v>16</v>
      </c>
      <c r="C44" s="602">
        <v>311</v>
      </c>
      <c r="D44" s="603">
        <f t="shared" si="1"/>
        <v>773</v>
      </c>
      <c r="E44" s="602">
        <v>380</v>
      </c>
      <c r="F44" s="605">
        <v>393</v>
      </c>
      <c r="G44" s="574"/>
    </row>
    <row r="45" spans="1:7" ht="14.25" customHeight="1">
      <c r="A45" s="607" t="s">
        <v>351</v>
      </c>
      <c r="B45" s="598"/>
      <c r="C45" s="608">
        <f>SUM(C46:C49)</f>
        <v>1955</v>
      </c>
      <c r="D45" s="608">
        <f t="shared" si="1"/>
        <v>4662</v>
      </c>
      <c r="E45" s="608">
        <f>SUM(E46:E49)</f>
        <v>2186</v>
      </c>
      <c r="F45" s="609">
        <f>SUM(F46:F49)</f>
        <v>2476</v>
      </c>
      <c r="G45" s="574"/>
    </row>
    <row r="46" spans="1:7" ht="14.25" customHeight="1">
      <c r="A46" s="615" t="s">
        <v>437</v>
      </c>
      <c r="B46" s="616" t="s">
        <v>12</v>
      </c>
      <c r="C46" s="617">
        <v>672</v>
      </c>
      <c r="D46" s="603">
        <f t="shared" si="1"/>
        <v>1583</v>
      </c>
      <c r="E46" s="617">
        <v>760</v>
      </c>
      <c r="F46" s="618">
        <v>823</v>
      </c>
      <c r="G46" s="574"/>
    </row>
    <row r="47" spans="1:7" ht="14.25" customHeight="1">
      <c r="A47" s="600" t="s">
        <v>437</v>
      </c>
      <c r="B47" s="604" t="s">
        <v>13</v>
      </c>
      <c r="C47" s="602">
        <v>531</v>
      </c>
      <c r="D47" s="603">
        <f t="shared" si="1"/>
        <v>1268</v>
      </c>
      <c r="E47" s="602">
        <v>589</v>
      </c>
      <c r="F47" s="605">
        <v>679</v>
      </c>
      <c r="G47" s="574"/>
    </row>
    <row r="48" spans="1:7" ht="14.25" customHeight="1">
      <c r="A48" s="600" t="s">
        <v>437</v>
      </c>
      <c r="B48" s="604" t="s">
        <v>14</v>
      </c>
      <c r="C48" s="602">
        <v>539</v>
      </c>
      <c r="D48" s="603">
        <f t="shared" si="1"/>
        <v>1285</v>
      </c>
      <c r="E48" s="602">
        <v>601</v>
      </c>
      <c r="F48" s="605">
        <v>684</v>
      </c>
      <c r="G48" s="574"/>
    </row>
    <row r="49" spans="1:7" ht="14.25" customHeight="1">
      <c r="A49" s="600" t="s">
        <v>437</v>
      </c>
      <c r="B49" s="604" t="s">
        <v>15</v>
      </c>
      <c r="C49" s="602">
        <v>213</v>
      </c>
      <c r="D49" s="603">
        <f t="shared" si="1"/>
        <v>526</v>
      </c>
      <c r="E49" s="602">
        <v>236</v>
      </c>
      <c r="F49" s="605">
        <v>290</v>
      </c>
      <c r="G49" s="574"/>
    </row>
    <row r="50" spans="1:7" ht="14.25" customHeight="1">
      <c r="A50" s="607" t="s">
        <v>352</v>
      </c>
      <c r="B50" s="598"/>
      <c r="C50" s="608">
        <f>SUM(C51:C56)</f>
        <v>3342</v>
      </c>
      <c r="D50" s="608">
        <f t="shared" si="1"/>
        <v>8078</v>
      </c>
      <c r="E50" s="608">
        <f>SUM(E51:E56)</f>
        <v>4148</v>
      </c>
      <c r="F50" s="609">
        <f>SUM(F51:F56)</f>
        <v>3930</v>
      </c>
      <c r="G50" s="574"/>
    </row>
    <row r="51" spans="1:7" ht="14.25" customHeight="1">
      <c r="A51" s="600" t="s">
        <v>438</v>
      </c>
      <c r="B51" s="604" t="s">
        <v>12</v>
      </c>
      <c r="C51" s="619">
        <v>1382</v>
      </c>
      <c r="D51" s="603">
        <f t="shared" si="1"/>
        <v>3307</v>
      </c>
      <c r="E51" s="619">
        <v>1746</v>
      </c>
      <c r="F51" s="620">
        <v>1561</v>
      </c>
      <c r="G51" s="574"/>
    </row>
    <row r="52" spans="1:7" ht="14.25" customHeight="1">
      <c r="A52" s="600" t="s">
        <v>438</v>
      </c>
      <c r="B52" s="604" t="s">
        <v>13</v>
      </c>
      <c r="C52" s="602">
        <v>665</v>
      </c>
      <c r="D52" s="603">
        <f t="shared" si="1"/>
        <v>1662</v>
      </c>
      <c r="E52" s="602">
        <v>814</v>
      </c>
      <c r="F52" s="605">
        <v>848</v>
      </c>
      <c r="G52" s="574"/>
    </row>
    <row r="53" spans="1:7" ht="14.25" customHeight="1">
      <c r="A53" s="600" t="s">
        <v>438</v>
      </c>
      <c r="B53" s="604" t="s">
        <v>14</v>
      </c>
      <c r="C53" s="602">
        <v>569</v>
      </c>
      <c r="D53" s="603">
        <f t="shared" si="1"/>
        <v>1384</v>
      </c>
      <c r="E53" s="602">
        <v>728</v>
      </c>
      <c r="F53" s="605">
        <v>656</v>
      </c>
      <c r="G53" s="574"/>
    </row>
    <row r="54" spans="1:7" ht="14.25" customHeight="1">
      <c r="A54" s="600" t="s">
        <v>438</v>
      </c>
      <c r="B54" s="604" t="s">
        <v>15</v>
      </c>
      <c r="C54" s="602">
        <v>67</v>
      </c>
      <c r="D54" s="603">
        <f t="shared" si="1"/>
        <v>140</v>
      </c>
      <c r="E54" s="602">
        <v>78</v>
      </c>
      <c r="F54" s="605">
        <v>62</v>
      </c>
      <c r="G54" s="574"/>
    </row>
    <row r="55" spans="1:7" ht="14.25" customHeight="1">
      <c r="A55" s="600" t="s">
        <v>438</v>
      </c>
      <c r="B55" s="604" t="s">
        <v>16</v>
      </c>
      <c r="C55" s="602">
        <v>659</v>
      </c>
      <c r="D55" s="603">
        <f t="shared" si="1"/>
        <v>1585</v>
      </c>
      <c r="E55" s="602">
        <v>782</v>
      </c>
      <c r="F55" s="605">
        <v>803</v>
      </c>
      <c r="G55" s="574"/>
    </row>
    <row r="56" spans="1:7" ht="14.25" customHeight="1">
      <c r="A56" s="600" t="s">
        <v>438</v>
      </c>
      <c r="B56" s="604" t="s">
        <v>17</v>
      </c>
      <c r="C56" s="602">
        <v>0</v>
      </c>
      <c r="D56" s="603">
        <f t="shared" si="1"/>
        <v>0</v>
      </c>
      <c r="E56" s="602">
        <v>0</v>
      </c>
      <c r="F56" s="605">
        <v>0</v>
      </c>
      <c r="G56" s="574"/>
    </row>
    <row r="57" spans="1:7" ht="14.25" customHeight="1">
      <c r="A57" s="613" t="s">
        <v>353</v>
      </c>
      <c r="B57" s="614"/>
      <c r="C57" s="602">
        <v>1</v>
      </c>
      <c r="D57" s="603">
        <f t="shared" si="1"/>
        <v>8</v>
      </c>
      <c r="E57" s="602">
        <v>5</v>
      </c>
      <c r="F57" s="605">
        <v>3</v>
      </c>
      <c r="G57" s="574"/>
    </row>
    <row r="58" spans="1:7" ht="14.25" customHeight="1">
      <c r="A58" s="613" t="s">
        <v>354</v>
      </c>
      <c r="B58" s="614"/>
      <c r="C58" s="602">
        <v>14</v>
      </c>
      <c r="D58" s="603">
        <f t="shared" si="1"/>
        <v>37</v>
      </c>
      <c r="E58" s="602">
        <v>16</v>
      </c>
      <c r="F58" s="605">
        <v>21</v>
      </c>
      <c r="G58" s="574"/>
    </row>
    <row r="59" spans="1:7" ht="14.25" customHeight="1">
      <c r="A59" s="613" t="s">
        <v>355</v>
      </c>
      <c r="B59" s="614"/>
      <c r="C59" s="602">
        <v>1402</v>
      </c>
      <c r="D59" s="603">
        <f t="shared" si="1"/>
        <v>3432</v>
      </c>
      <c r="E59" s="602">
        <v>1679</v>
      </c>
      <c r="F59" s="605">
        <v>1753</v>
      </c>
      <c r="G59" s="574"/>
    </row>
    <row r="60" spans="1:7" ht="14.25" customHeight="1">
      <c r="A60" s="613" t="s">
        <v>356</v>
      </c>
      <c r="B60" s="614"/>
      <c r="C60" s="602">
        <v>31</v>
      </c>
      <c r="D60" s="603">
        <f t="shared" si="1"/>
        <v>93</v>
      </c>
      <c r="E60" s="602">
        <v>38</v>
      </c>
      <c r="F60" s="605">
        <v>55</v>
      </c>
      <c r="G60" s="574"/>
    </row>
    <row r="61" spans="1:7" ht="14.25" customHeight="1">
      <c r="A61" s="613" t="s">
        <v>74</v>
      </c>
      <c r="B61" s="614"/>
      <c r="C61" s="602">
        <v>101</v>
      </c>
      <c r="D61" s="603">
        <f t="shared" si="1"/>
        <v>202</v>
      </c>
      <c r="E61" s="602">
        <v>113</v>
      </c>
      <c r="F61" s="605">
        <v>89</v>
      </c>
      <c r="G61" s="574"/>
    </row>
    <row r="62" spans="1:7" ht="14.25" customHeight="1">
      <c r="A62" s="613" t="s">
        <v>357</v>
      </c>
      <c r="B62" s="614"/>
      <c r="C62" s="602">
        <v>41</v>
      </c>
      <c r="D62" s="603">
        <f t="shared" si="1"/>
        <v>81</v>
      </c>
      <c r="E62" s="602">
        <v>39</v>
      </c>
      <c r="F62" s="605">
        <v>42</v>
      </c>
      <c r="G62" s="574"/>
    </row>
    <row r="63" spans="1:7" ht="14.25" customHeight="1">
      <c r="A63" s="613" t="s">
        <v>358</v>
      </c>
      <c r="B63" s="614"/>
      <c r="C63" s="602">
        <v>320</v>
      </c>
      <c r="D63" s="603">
        <f t="shared" si="1"/>
        <v>771</v>
      </c>
      <c r="E63" s="602">
        <v>370</v>
      </c>
      <c r="F63" s="605">
        <v>401</v>
      </c>
      <c r="G63" s="574"/>
    </row>
    <row r="64" spans="1:7" ht="14.25" customHeight="1">
      <c r="A64" s="613" t="s">
        <v>359</v>
      </c>
      <c r="B64" s="614"/>
      <c r="C64" s="602">
        <v>3471</v>
      </c>
      <c r="D64" s="603">
        <f t="shared" si="1"/>
        <v>8380</v>
      </c>
      <c r="E64" s="602">
        <v>3999</v>
      </c>
      <c r="F64" s="605">
        <v>4381</v>
      </c>
      <c r="G64" s="574"/>
    </row>
    <row r="65" spans="1:7" ht="14.25" customHeight="1">
      <c r="A65" s="613" t="s">
        <v>360</v>
      </c>
      <c r="B65" s="614"/>
      <c r="C65" s="602">
        <v>931</v>
      </c>
      <c r="D65" s="603">
        <f t="shared" si="1"/>
        <v>2420</v>
      </c>
      <c r="E65" s="602">
        <v>1173</v>
      </c>
      <c r="F65" s="605">
        <v>1247</v>
      </c>
      <c r="G65" s="574"/>
    </row>
    <row r="66" spans="1:7" ht="14.25" customHeight="1">
      <c r="A66" s="613" t="s">
        <v>361</v>
      </c>
      <c r="B66" s="614"/>
      <c r="C66" s="602">
        <v>2098</v>
      </c>
      <c r="D66" s="603">
        <f t="shared" si="1"/>
        <v>5391</v>
      </c>
      <c r="E66" s="602">
        <v>2700</v>
      </c>
      <c r="F66" s="605">
        <v>2691</v>
      </c>
      <c r="G66" s="574"/>
    </row>
    <row r="67" spans="1:7" ht="14.25" customHeight="1">
      <c r="A67" s="613" t="s">
        <v>362</v>
      </c>
      <c r="B67" s="614"/>
      <c r="C67" s="602">
        <v>841</v>
      </c>
      <c r="D67" s="603">
        <f t="shared" si="1"/>
        <v>2174</v>
      </c>
      <c r="E67" s="602">
        <v>1046</v>
      </c>
      <c r="F67" s="605">
        <v>1128</v>
      </c>
      <c r="G67" s="574"/>
    </row>
    <row r="68" spans="1:7" ht="14.25" customHeight="1">
      <c r="A68" s="613" t="s">
        <v>363</v>
      </c>
      <c r="B68" s="614"/>
      <c r="C68" s="602">
        <v>230</v>
      </c>
      <c r="D68" s="603">
        <f t="shared" si="1"/>
        <v>611</v>
      </c>
      <c r="E68" s="602">
        <v>304</v>
      </c>
      <c r="F68" s="605">
        <v>307</v>
      </c>
      <c r="G68" s="574"/>
    </row>
    <row r="69" spans="1:7" ht="14.25" customHeight="1">
      <c r="A69" s="613" t="s">
        <v>364</v>
      </c>
      <c r="B69" s="614"/>
      <c r="C69" s="602">
        <v>472</v>
      </c>
      <c r="D69" s="603">
        <f t="shared" si="1"/>
        <v>1279</v>
      </c>
      <c r="E69" s="602">
        <v>604</v>
      </c>
      <c r="F69" s="605">
        <v>675</v>
      </c>
      <c r="G69" s="574"/>
    </row>
    <row r="70" spans="1:7" ht="14.25" customHeight="1">
      <c r="A70" s="613" t="s">
        <v>365</v>
      </c>
      <c r="B70" s="614"/>
      <c r="C70" s="602">
        <v>718</v>
      </c>
      <c r="D70" s="603">
        <f t="shared" si="1"/>
        <v>1952</v>
      </c>
      <c r="E70" s="602">
        <v>959</v>
      </c>
      <c r="F70" s="605">
        <v>993</v>
      </c>
      <c r="G70" s="574"/>
    </row>
    <row r="71" spans="1:7" ht="14.25" customHeight="1">
      <c r="A71" s="613" t="s">
        <v>366</v>
      </c>
      <c r="B71" s="614"/>
      <c r="C71" s="602">
        <v>487</v>
      </c>
      <c r="D71" s="603">
        <f t="shared" si="1"/>
        <v>1350</v>
      </c>
      <c r="E71" s="602">
        <v>663</v>
      </c>
      <c r="F71" s="605">
        <v>687</v>
      </c>
      <c r="G71" s="574"/>
    </row>
    <row r="72" spans="1:7" ht="14.25" customHeight="1">
      <c r="A72" s="613" t="s">
        <v>367</v>
      </c>
      <c r="B72" s="614"/>
      <c r="C72" s="602">
        <v>796</v>
      </c>
      <c r="D72" s="603">
        <f aca="true" t="shared" si="2" ref="D72:D103">E72+F72</f>
        <v>2200</v>
      </c>
      <c r="E72" s="602">
        <v>1056</v>
      </c>
      <c r="F72" s="605">
        <v>1144</v>
      </c>
      <c r="G72" s="574"/>
    </row>
    <row r="73" spans="1:7" ht="14.25" customHeight="1">
      <c r="A73" s="613" t="s">
        <v>368</v>
      </c>
      <c r="B73" s="614"/>
      <c r="C73" s="602">
        <v>362</v>
      </c>
      <c r="D73" s="603">
        <f t="shared" si="2"/>
        <v>933</v>
      </c>
      <c r="E73" s="602">
        <v>466</v>
      </c>
      <c r="F73" s="605">
        <v>467</v>
      </c>
      <c r="G73" s="574"/>
    </row>
    <row r="74" spans="1:7" ht="14.25" customHeight="1">
      <c r="A74" s="613" t="s">
        <v>369</v>
      </c>
      <c r="B74" s="614"/>
      <c r="C74" s="602">
        <v>552</v>
      </c>
      <c r="D74" s="603">
        <f t="shared" si="2"/>
        <v>1592</v>
      </c>
      <c r="E74" s="602">
        <v>746</v>
      </c>
      <c r="F74" s="605">
        <v>846</v>
      </c>
      <c r="G74" s="574"/>
    </row>
    <row r="75" spans="1:7" ht="14.25" customHeight="1">
      <c r="A75" s="613" t="s">
        <v>370</v>
      </c>
      <c r="B75" s="614"/>
      <c r="C75" s="602">
        <v>164</v>
      </c>
      <c r="D75" s="603">
        <f t="shared" si="2"/>
        <v>428</v>
      </c>
      <c r="E75" s="602">
        <v>205</v>
      </c>
      <c r="F75" s="605">
        <v>223</v>
      </c>
      <c r="G75" s="574"/>
    </row>
    <row r="76" spans="1:7" ht="14.25" customHeight="1">
      <c r="A76" s="613" t="s">
        <v>371</v>
      </c>
      <c r="B76" s="614"/>
      <c r="C76" s="602">
        <v>4583</v>
      </c>
      <c r="D76" s="603">
        <f t="shared" si="2"/>
        <v>11886</v>
      </c>
      <c r="E76" s="602">
        <v>5884</v>
      </c>
      <c r="F76" s="605">
        <v>6002</v>
      </c>
      <c r="G76" s="574"/>
    </row>
    <row r="77" spans="1:7" ht="14.25" customHeight="1">
      <c r="A77" s="613" t="s">
        <v>372</v>
      </c>
      <c r="B77" s="614"/>
      <c r="C77" s="602">
        <v>1507</v>
      </c>
      <c r="D77" s="603">
        <f t="shared" si="2"/>
        <v>3921</v>
      </c>
      <c r="E77" s="602">
        <v>1823</v>
      </c>
      <c r="F77" s="605">
        <v>2098</v>
      </c>
      <c r="G77" s="574"/>
    </row>
    <row r="78" spans="1:7" ht="14.25" customHeight="1">
      <c r="A78" s="613" t="s">
        <v>373</v>
      </c>
      <c r="B78" s="614"/>
      <c r="C78" s="602">
        <v>159</v>
      </c>
      <c r="D78" s="603">
        <f t="shared" si="2"/>
        <v>385</v>
      </c>
      <c r="E78" s="602">
        <v>177</v>
      </c>
      <c r="F78" s="605">
        <v>208</v>
      </c>
      <c r="G78" s="574"/>
    </row>
    <row r="79" spans="1:7" ht="14.25" customHeight="1">
      <c r="A79" s="613" t="s">
        <v>374</v>
      </c>
      <c r="B79" s="614"/>
      <c r="C79" s="602">
        <v>479</v>
      </c>
      <c r="D79" s="603">
        <f t="shared" si="2"/>
        <v>1266</v>
      </c>
      <c r="E79" s="602">
        <v>608</v>
      </c>
      <c r="F79" s="605">
        <v>658</v>
      </c>
      <c r="G79" s="574"/>
    </row>
    <row r="80" spans="1:7" ht="14.25" customHeight="1">
      <c r="A80" s="613" t="s">
        <v>375</v>
      </c>
      <c r="B80" s="614"/>
      <c r="C80" s="602">
        <v>356</v>
      </c>
      <c r="D80" s="603">
        <f t="shared" si="2"/>
        <v>1115</v>
      </c>
      <c r="E80" s="602">
        <v>455</v>
      </c>
      <c r="F80" s="605">
        <v>660</v>
      </c>
      <c r="G80" s="574"/>
    </row>
    <row r="81" spans="1:7" ht="14.25" customHeight="1">
      <c r="A81" s="613" t="s">
        <v>376</v>
      </c>
      <c r="B81" s="614"/>
      <c r="C81" s="602">
        <v>29</v>
      </c>
      <c r="D81" s="603">
        <f t="shared" si="2"/>
        <v>159</v>
      </c>
      <c r="E81" s="602">
        <v>58</v>
      </c>
      <c r="F81" s="605">
        <v>101</v>
      </c>
      <c r="G81" s="574"/>
    </row>
    <row r="82" spans="1:7" ht="14.25" customHeight="1">
      <c r="A82" s="607" t="s">
        <v>377</v>
      </c>
      <c r="B82" s="598"/>
      <c r="C82" s="608">
        <f>SUM(C83:C86)</f>
        <v>1471</v>
      </c>
      <c r="D82" s="608">
        <f t="shared" si="2"/>
        <v>3712</v>
      </c>
      <c r="E82" s="608">
        <f>SUM(E83:E86)</f>
        <v>1767</v>
      </c>
      <c r="F82" s="609">
        <f>SUM(F83:F86)</f>
        <v>1945</v>
      </c>
      <c r="G82" s="574"/>
    </row>
    <row r="83" spans="1:7" ht="14.25" customHeight="1">
      <c r="A83" s="600" t="s">
        <v>439</v>
      </c>
      <c r="B83" s="604" t="s">
        <v>12</v>
      </c>
      <c r="C83" s="602">
        <v>177</v>
      </c>
      <c r="D83" s="603">
        <f t="shared" si="2"/>
        <v>445</v>
      </c>
      <c r="E83" s="602">
        <v>219</v>
      </c>
      <c r="F83" s="605">
        <v>226</v>
      </c>
      <c r="G83" s="574"/>
    </row>
    <row r="84" spans="1:7" ht="14.25" customHeight="1">
      <c r="A84" s="600" t="s">
        <v>439</v>
      </c>
      <c r="B84" s="604" t="s">
        <v>13</v>
      </c>
      <c r="C84" s="602">
        <v>286</v>
      </c>
      <c r="D84" s="603">
        <f t="shared" si="2"/>
        <v>630</v>
      </c>
      <c r="E84" s="602">
        <v>298</v>
      </c>
      <c r="F84" s="605">
        <v>332</v>
      </c>
      <c r="G84" s="574"/>
    </row>
    <row r="85" spans="1:7" ht="14.25" customHeight="1">
      <c r="A85" s="600" t="s">
        <v>439</v>
      </c>
      <c r="B85" s="604" t="s">
        <v>14</v>
      </c>
      <c r="C85" s="602">
        <v>507</v>
      </c>
      <c r="D85" s="603">
        <f t="shared" si="2"/>
        <v>1109</v>
      </c>
      <c r="E85" s="602">
        <v>541</v>
      </c>
      <c r="F85" s="605">
        <v>568</v>
      </c>
      <c r="G85" s="574"/>
    </row>
    <row r="86" spans="1:7" ht="14.25" customHeight="1">
      <c r="A86" s="621" t="s">
        <v>440</v>
      </c>
      <c r="B86" s="622"/>
      <c r="C86" s="602">
        <v>501</v>
      </c>
      <c r="D86" s="603">
        <f t="shared" si="2"/>
        <v>1528</v>
      </c>
      <c r="E86" s="602">
        <v>709</v>
      </c>
      <c r="F86" s="605">
        <v>819</v>
      </c>
      <c r="G86" s="574"/>
    </row>
    <row r="87" spans="1:7" ht="14.25" customHeight="1">
      <c r="A87" s="613" t="s">
        <v>378</v>
      </c>
      <c r="B87" s="614"/>
      <c r="C87" s="602">
        <v>522</v>
      </c>
      <c r="D87" s="603">
        <f t="shared" si="2"/>
        <v>1533</v>
      </c>
      <c r="E87" s="602">
        <v>765</v>
      </c>
      <c r="F87" s="605">
        <v>768</v>
      </c>
      <c r="G87" s="574"/>
    </row>
    <row r="88" spans="1:7" ht="14.25" customHeight="1">
      <c r="A88" s="613" t="s">
        <v>165</v>
      </c>
      <c r="B88" s="614"/>
      <c r="C88" s="602">
        <v>1799</v>
      </c>
      <c r="D88" s="603">
        <f t="shared" si="2"/>
        <v>4646</v>
      </c>
      <c r="E88" s="602">
        <v>2376</v>
      </c>
      <c r="F88" s="605">
        <v>2270</v>
      </c>
      <c r="G88" s="574"/>
    </row>
    <row r="89" spans="1:7" ht="14.25" customHeight="1">
      <c r="A89" s="613" t="s">
        <v>379</v>
      </c>
      <c r="B89" s="614"/>
      <c r="C89" s="602">
        <v>855</v>
      </c>
      <c r="D89" s="603">
        <f t="shared" si="2"/>
        <v>2207</v>
      </c>
      <c r="E89" s="602">
        <v>1094</v>
      </c>
      <c r="F89" s="605">
        <v>1113</v>
      </c>
      <c r="G89" s="574"/>
    </row>
    <row r="90" spans="1:7" ht="14.25" customHeight="1">
      <c r="A90" s="613" t="s">
        <v>380</v>
      </c>
      <c r="B90" s="614"/>
      <c r="C90" s="602">
        <v>2261</v>
      </c>
      <c r="D90" s="603">
        <f t="shared" si="2"/>
        <v>5614</v>
      </c>
      <c r="E90" s="602">
        <v>2762</v>
      </c>
      <c r="F90" s="605">
        <v>2852</v>
      </c>
      <c r="G90" s="574"/>
    </row>
    <row r="91" spans="1:7" ht="14.25" customHeight="1">
      <c r="A91" s="613" t="s">
        <v>381</v>
      </c>
      <c r="B91" s="614"/>
      <c r="C91" s="602">
        <v>236</v>
      </c>
      <c r="D91" s="603">
        <f t="shared" si="2"/>
        <v>543</v>
      </c>
      <c r="E91" s="602">
        <v>286</v>
      </c>
      <c r="F91" s="605">
        <v>257</v>
      </c>
      <c r="G91" s="574"/>
    </row>
    <row r="92" spans="1:7" ht="14.25" customHeight="1">
      <c r="A92" s="613" t="s">
        <v>382</v>
      </c>
      <c r="B92" s="614"/>
      <c r="C92" s="602">
        <v>50</v>
      </c>
      <c r="D92" s="603">
        <f t="shared" si="2"/>
        <v>123</v>
      </c>
      <c r="E92" s="602">
        <v>64</v>
      </c>
      <c r="F92" s="605">
        <v>59</v>
      </c>
      <c r="G92" s="574"/>
    </row>
    <row r="93" spans="1:7" ht="14.25" customHeight="1">
      <c r="A93" s="613" t="s">
        <v>383</v>
      </c>
      <c r="B93" s="614"/>
      <c r="C93" s="602">
        <v>219</v>
      </c>
      <c r="D93" s="603">
        <f t="shared" si="2"/>
        <v>506</v>
      </c>
      <c r="E93" s="602">
        <v>250</v>
      </c>
      <c r="F93" s="605">
        <v>256</v>
      </c>
      <c r="G93" s="574"/>
    </row>
    <row r="94" spans="1:7" ht="14.25" customHeight="1">
      <c r="A94" s="607" t="s">
        <v>384</v>
      </c>
      <c r="B94" s="598"/>
      <c r="C94" s="608">
        <f>SUM(C95:C97)</f>
        <v>2297</v>
      </c>
      <c r="D94" s="608">
        <f t="shared" si="2"/>
        <v>5725</v>
      </c>
      <c r="E94" s="608">
        <f>SUM(E95:E97)</f>
        <v>2787</v>
      </c>
      <c r="F94" s="609">
        <f>SUM(F95:F97)</f>
        <v>2938</v>
      </c>
      <c r="G94" s="574"/>
    </row>
    <row r="95" spans="1:7" ht="14.25" customHeight="1">
      <c r="A95" s="600" t="s">
        <v>441</v>
      </c>
      <c r="B95" s="604" t="s">
        <v>12</v>
      </c>
      <c r="C95" s="602">
        <v>508</v>
      </c>
      <c r="D95" s="603">
        <f t="shared" si="2"/>
        <v>1364</v>
      </c>
      <c r="E95" s="602">
        <v>672</v>
      </c>
      <c r="F95" s="605">
        <v>692</v>
      </c>
      <c r="G95" s="574"/>
    </row>
    <row r="96" spans="1:7" ht="14.25" customHeight="1">
      <c r="A96" s="600" t="s">
        <v>441</v>
      </c>
      <c r="B96" s="604" t="s">
        <v>13</v>
      </c>
      <c r="C96" s="602">
        <v>913</v>
      </c>
      <c r="D96" s="603">
        <f t="shared" si="2"/>
        <v>2341</v>
      </c>
      <c r="E96" s="602">
        <v>1118</v>
      </c>
      <c r="F96" s="605">
        <v>1223</v>
      </c>
      <c r="G96" s="574"/>
    </row>
    <row r="97" spans="1:7" ht="14.25" customHeight="1">
      <c r="A97" s="600" t="s">
        <v>441</v>
      </c>
      <c r="B97" s="604" t="s">
        <v>14</v>
      </c>
      <c r="C97" s="619">
        <v>876</v>
      </c>
      <c r="D97" s="603">
        <f t="shared" si="2"/>
        <v>2020</v>
      </c>
      <c r="E97" s="619">
        <v>997</v>
      </c>
      <c r="F97" s="620">
        <v>1023</v>
      </c>
      <c r="G97" s="574"/>
    </row>
    <row r="98" spans="1:7" ht="14.25" customHeight="1">
      <c r="A98" s="613" t="s">
        <v>385</v>
      </c>
      <c r="B98" s="614"/>
      <c r="C98" s="602">
        <v>1979</v>
      </c>
      <c r="D98" s="603">
        <f t="shared" si="2"/>
        <v>5250</v>
      </c>
      <c r="E98" s="602">
        <v>2531</v>
      </c>
      <c r="F98" s="605">
        <v>2719</v>
      </c>
      <c r="G98" s="574"/>
    </row>
    <row r="99" spans="1:7" ht="14.25" customHeight="1">
      <c r="A99" s="613" t="s">
        <v>386</v>
      </c>
      <c r="B99" s="614"/>
      <c r="C99" s="602">
        <v>3002</v>
      </c>
      <c r="D99" s="603">
        <f t="shared" si="2"/>
        <v>8092</v>
      </c>
      <c r="E99" s="602">
        <v>3939</v>
      </c>
      <c r="F99" s="605">
        <v>4153</v>
      </c>
      <c r="G99" s="574"/>
    </row>
    <row r="100" spans="1:7" ht="14.25" customHeight="1">
      <c r="A100" s="613" t="s">
        <v>387</v>
      </c>
      <c r="B100" s="614"/>
      <c r="C100" s="602">
        <v>1942</v>
      </c>
      <c r="D100" s="603">
        <f t="shared" si="2"/>
        <v>5099</v>
      </c>
      <c r="E100" s="602">
        <v>2608</v>
      </c>
      <c r="F100" s="605">
        <v>2491</v>
      </c>
      <c r="G100" s="574"/>
    </row>
    <row r="101" spans="1:7" ht="14.25" customHeight="1">
      <c r="A101" s="613" t="s">
        <v>388</v>
      </c>
      <c r="B101" s="614"/>
      <c r="C101" s="602">
        <v>1383</v>
      </c>
      <c r="D101" s="603">
        <f t="shared" si="2"/>
        <v>3551</v>
      </c>
      <c r="E101" s="602">
        <v>1889</v>
      </c>
      <c r="F101" s="605">
        <v>1662</v>
      </c>
      <c r="G101" s="574"/>
    </row>
    <row r="102" spans="1:7" ht="14.25" customHeight="1">
      <c r="A102" s="613" t="s">
        <v>389</v>
      </c>
      <c r="B102" s="614"/>
      <c r="C102" s="602">
        <v>359</v>
      </c>
      <c r="D102" s="603">
        <f t="shared" si="2"/>
        <v>988</v>
      </c>
      <c r="E102" s="602">
        <v>487</v>
      </c>
      <c r="F102" s="605">
        <v>501</v>
      </c>
      <c r="G102" s="574"/>
    </row>
    <row r="103" spans="1:7" ht="14.25" customHeight="1">
      <c r="A103" s="613" t="s">
        <v>390</v>
      </c>
      <c r="B103" s="614"/>
      <c r="C103" s="602">
        <v>353</v>
      </c>
      <c r="D103" s="603">
        <f t="shared" si="2"/>
        <v>954</v>
      </c>
      <c r="E103" s="602">
        <v>498</v>
      </c>
      <c r="F103" s="605">
        <v>456</v>
      </c>
      <c r="G103" s="574"/>
    </row>
    <row r="104" spans="1:7" ht="14.25" customHeight="1">
      <c r="A104" s="613" t="s">
        <v>391</v>
      </c>
      <c r="B104" s="614"/>
      <c r="C104" s="602">
        <v>842</v>
      </c>
      <c r="D104" s="603">
        <f aca="true" t="shared" si="3" ref="D104:D135">E104+F104</f>
        <v>2378</v>
      </c>
      <c r="E104" s="602">
        <v>1201</v>
      </c>
      <c r="F104" s="605">
        <v>1177</v>
      </c>
      <c r="G104" s="623"/>
    </row>
    <row r="105" spans="1:7" ht="14.25" customHeight="1">
      <c r="A105" s="613" t="s">
        <v>392</v>
      </c>
      <c r="B105" s="614"/>
      <c r="C105" s="602">
        <v>1211</v>
      </c>
      <c r="D105" s="603">
        <f t="shared" si="3"/>
        <v>3804</v>
      </c>
      <c r="E105" s="602">
        <v>1858</v>
      </c>
      <c r="F105" s="605">
        <v>1946</v>
      </c>
      <c r="G105" s="574"/>
    </row>
    <row r="106" spans="1:7" ht="14.25" customHeight="1">
      <c r="A106" s="613" t="s">
        <v>393</v>
      </c>
      <c r="B106" s="614"/>
      <c r="C106" s="602">
        <v>414</v>
      </c>
      <c r="D106" s="603">
        <f t="shared" si="3"/>
        <v>1163</v>
      </c>
      <c r="E106" s="602">
        <v>596</v>
      </c>
      <c r="F106" s="605">
        <v>567</v>
      </c>
      <c r="G106" s="574"/>
    </row>
    <row r="107" spans="1:7" ht="14.25" customHeight="1">
      <c r="A107" s="613" t="s">
        <v>394</v>
      </c>
      <c r="B107" s="614"/>
      <c r="C107" s="602">
        <v>38</v>
      </c>
      <c r="D107" s="603">
        <f t="shared" si="3"/>
        <v>128</v>
      </c>
      <c r="E107" s="602">
        <v>66</v>
      </c>
      <c r="F107" s="605">
        <v>62</v>
      </c>
      <c r="G107" s="574"/>
    </row>
    <row r="108" spans="1:7" ht="14.25" customHeight="1">
      <c r="A108" s="613" t="s">
        <v>395</v>
      </c>
      <c r="B108" s="614"/>
      <c r="C108" s="602">
        <v>182</v>
      </c>
      <c r="D108" s="603">
        <f t="shared" si="3"/>
        <v>608</v>
      </c>
      <c r="E108" s="602">
        <v>297</v>
      </c>
      <c r="F108" s="605">
        <v>311</v>
      </c>
      <c r="G108" s="574"/>
    </row>
    <row r="109" spans="1:7" ht="14.25" customHeight="1">
      <c r="A109" s="613" t="s">
        <v>396</v>
      </c>
      <c r="B109" s="614"/>
      <c r="C109" s="602">
        <v>172</v>
      </c>
      <c r="D109" s="603">
        <f t="shared" si="3"/>
        <v>529</v>
      </c>
      <c r="E109" s="602">
        <v>267</v>
      </c>
      <c r="F109" s="605">
        <v>262</v>
      </c>
      <c r="G109" s="574"/>
    </row>
    <row r="110" spans="1:7" ht="14.25" customHeight="1">
      <c r="A110" s="613" t="s">
        <v>397</v>
      </c>
      <c r="B110" s="614"/>
      <c r="C110" s="602">
        <v>352</v>
      </c>
      <c r="D110" s="603">
        <f t="shared" si="3"/>
        <v>1046</v>
      </c>
      <c r="E110" s="602">
        <v>513</v>
      </c>
      <c r="F110" s="605">
        <v>533</v>
      </c>
      <c r="G110" s="574"/>
    </row>
    <row r="111" spans="1:7" ht="14.25" customHeight="1">
      <c r="A111" s="613" t="s">
        <v>398</v>
      </c>
      <c r="B111" s="614"/>
      <c r="C111" s="602">
        <v>217</v>
      </c>
      <c r="D111" s="603">
        <f t="shared" si="3"/>
        <v>753</v>
      </c>
      <c r="E111" s="602">
        <v>358</v>
      </c>
      <c r="F111" s="605">
        <v>395</v>
      </c>
      <c r="G111" s="574"/>
    </row>
    <row r="112" spans="1:7" ht="14.25" customHeight="1">
      <c r="A112" s="613" t="s">
        <v>399</v>
      </c>
      <c r="B112" s="614"/>
      <c r="C112" s="602">
        <v>238</v>
      </c>
      <c r="D112" s="603">
        <f t="shared" si="3"/>
        <v>781</v>
      </c>
      <c r="E112" s="602">
        <v>393</v>
      </c>
      <c r="F112" s="605">
        <v>388</v>
      </c>
      <c r="G112" s="574"/>
    </row>
    <row r="113" spans="1:7" ht="14.25" customHeight="1">
      <c r="A113" s="613" t="s">
        <v>400</v>
      </c>
      <c r="B113" s="614"/>
      <c r="C113" s="602">
        <v>195</v>
      </c>
      <c r="D113" s="603">
        <f t="shared" si="3"/>
        <v>922</v>
      </c>
      <c r="E113" s="602">
        <v>476</v>
      </c>
      <c r="F113" s="605">
        <v>446</v>
      </c>
      <c r="G113" s="574"/>
    </row>
    <row r="114" spans="1:7" ht="14.25" customHeight="1">
      <c r="A114" s="613" t="s">
        <v>401</v>
      </c>
      <c r="B114" s="614"/>
      <c r="C114" s="602">
        <v>175</v>
      </c>
      <c r="D114" s="603">
        <f t="shared" si="3"/>
        <v>583</v>
      </c>
      <c r="E114" s="602">
        <v>267</v>
      </c>
      <c r="F114" s="605">
        <v>316</v>
      </c>
      <c r="G114" s="574"/>
    </row>
    <row r="115" spans="1:7" ht="14.25" customHeight="1">
      <c r="A115" s="607" t="s">
        <v>402</v>
      </c>
      <c r="B115" s="598"/>
      <c r="C115" s="608">
        <f>SUM(C116:C121)</f>
        <v>3536</v>
      </c>
      <c r="D115" s="608">
        <f t="shared" si="3"/>
        <v>9079</v>
      </c>
      <c r="E115" s="608">
        <f>SUM(E116:E121)</f>
        <v>4524</v>
      </c>
      <c r="F115" s="609">
        <f>SUM(F116:F121)</f>
        <v>4555</v>
      </c>
      <c r="G115" s="574"/>
    </row>
    <row r="116" spans="1:7" ht="14.25" customHeight="1">
      <c r="A116" s="600" t="s">
        <v>442</v>
      </c>
      <c r="B116" s="604" t="s">
        <v>12</v>
      </c>
      <c r="C116" s="602">
        <v>113</v>
      </c>
      <c r="D116" s="603">
        <f t="shared" si="3"/>
        <v>326</v>
      </c>
      <c r="E116" s="602">
        <v>162</v>
      </c>
      <c r="F116" s="605">
        <v>164</v>
      </c>
      <c r="G116" s="574"/>
    </row>
    <row r="117" spans="1:7" ht="14.25" customHeight="1">
      <c r="A117" s="600" t="s">
        <v>442</v>
      </c>
      <c r="B117" s="604" t="s">
        <v>13</v>
      </c>
      <c r="C117" s="602">
        <v>258</v>
      </c>
      <c r="D117" s="603">
        <f t="shared" si="3"/>
        <v>642</v>
      </c>
      <c r="E117" s="602">
        <v>312</v>
      </c>
      <c r="F117" s="605">
        <v>330</v>
      </c>
      <c r="G117" s="574"/>
    </row>
    <row r="118" spans="1:7" ht="14.25" customHeight="1">
      <c r="A118" s="600" t="s">
        <v>442</v>
      </c>
      <c r="B118" s="604" t="s">
        <v>14</v>
      </c>
      <c r="C118" s="602">
        <v>233</v>
      </c>
      <c r="D118" s="603">
        <f t="shared" si="3"/>
        <v>552</v>
      </c>
      <c r="E118" s="602">
        <v>257</v>
      </c>
      <c r="F118" s="605">
        <v>295</v>
      </c>
      <c r="G118" s="574"/>
    </row>
    <row r="119" spans="1:7" ht="14.25" customHeight="1">
      <c r="A119" s="600" t="s">
        <v>442</v>
      </c>
      <c r="B119" s="604" t="s">
        <v>15</v>
      </c>
      <c r="C119" s="602">
        <v>195</v>
      </c>
      <c r="D119" s="603">
        <f t="shared" si="3"/>
        <v>491</v>
      </c>
      <c r="E119" s="602">
        <v>253</v>
      </c>
      <c r="F119" s="605">
        <v>238</v>
      </c>
      <c r="G119" s="574"/>
    </row>
    <row r="120" spans="1:7" ht="14.25" customHeight="1">
      <c r="A120" s="600" t="s">
        <v>442</v>
      </c>
      <c r="B120" s="604" t="s">
        <v>16</v>
      </c>
      <c r="C120" s="602">
        <v>264</v>
      </c>
      <c r="D120" s="603">
        <f t="shared" si="3"/>
        <v>726</v>
      </c>
      <c r="E120" s="602">
        <v>348</v>
      </c>
      <c r="F120" s="605">
        <v>378</v>
      </c>
      <c r="G120" s="574"/>
    </row>
    <row r="121" spans="1:7" ht="14.25" customHeight="1">
      <c r="A121" s="624" t="s">
        <v>443</v>
      </c>
      <c r="B121" s="625"/>
      <c r="C121" s="602">
        <v>2473</v>
      </c>
      <c r="D121" s="603">
        <f t="shared" si="3"/>
        <v>6342</v>
      </c>
      <c r="E121" s="602">
        <v>3192</v>
      </c>
      <c r="F121" s="605">
        <v>3150</v>
      </c>
      <c r="G121" s="574"/>
    </row>
    <row r="122" spans="1:7" ht="14.25" customHeight="1">
      <c r="A122" s="613" t="s">
        <v>403</v>
      </c>
      <c r="B122" s="614"/>
      <c r="C122" s="602">
        <v>987</v>
      </c>
      <c r="D122" s="603">
        <f t="shared" si="3"/>
        <v>2893</v>
      </c>
      <c r="E122" s="602">
        <v>1476</v>
      </c>
      <c r="F122" s="605">
        <v>1417</v>
      </c>
      <c r="G122" s="574"/>
    </row>
    <row r="123" spans="1:7" ht="14.25" customHeight="1">
      <c r="A123" s="607" t="s">
        <v>404</v>
      </c>
      <c r="B123" s="598"/>
      <c r="C123" s="608">
        <f>SUM(C124:C131)</f>
        <v>3877</v>
      </c>
      <c r="D123" s="608">
        <f t="shared" si="3"/>
        <v>10175</v>
      </c>
      <c r="E123" s="608">
        <f>SUM(E124:E131)</f>
        <v>5104</v>
      </c>
      <c r="F123" s="609">
        <f>SUM(F124:F131)</f>
        <v>5071</v>
      </c>
      <c r="G123" s="574"/>
    </row>
    <row r="124" spans="1:7" ht="14.25" customHeight="1">
      <c r="A124" s="600" t="s">
        <v>444</v>
      </c>
      <c r="B124" s="604" t="s">
        <v>12</v>
      </c>
      <c r="C124" s="602">
        <v>893</v>
      </c>
      <c r="D124" s="603">
        <f t="shared" si="3"/>
        <v>2207</v>
      </c>
      <c r="E124" s="602">
        <v>1102</v>
      </c>
      <c r="F124" s="605">
        <v>1105</v>
      </c>
      <c r="G124" s="574"/>
    </row>
    <row r="125" spans="1:7" ht="14.25" customHeight="1">
      <c r="A125" s="600" t="s">
        <v>444</v>
      </c>
      <c r="B125" s="604" t="s">
        <v>13</v>
      </c>
      <c r="C125" s="602">
        <v>1062</v>
      </c>
      <c r="D125" s="603">
        <f t="shared" si="3"/>
        <v>2804</v>
      </c>
      <c r="E125" s="602">
        <v>1419</v>
      </c>
      <c r="F125" s="605">
        <v>1385</v>
      </c>
      <c r="G125" s="574"/>
    </row>
    <row r="126" spans="1:7" ht="14.25" customHeight="1">
      <c r="A126" s="600" t="s">
        <v>444</v>
      </c>
      <c r="B126" s="604" t="s">
        <v>14</v>
      </c>
      <c r="C126" s="602">
        <v>362</v>
      </c>
      <c r="D126" s="603">
        <f t="shared" si="3"/>
        <v>921</v>
      </c>
      <c r="E126" s="602">
        <v>452</v>
      </c>
      <c r="F126" s="605">
        <v>469</v>
      </c>
      <c r="G126" s="574"/>
    </row>
    <row r="127" spans="1:7" ht="14.25" customHeight="1">
      <c r="A127" s="600" t="s">
        <v>444</v>
      </c>
      <c r="B127" s="604" t="s">
        <v>15</v>
      </c>
      <c r="C127" s="602">
        <v>595</v>
      </c>
      <c r="D127" s="603">
        <f t="shared" si="3"/>
        <v>1609</v>
      </c>
      <c r="E127" s="602">
        <v>809</v>
      </c>
      <c r="F127" s="605">
        <v>800</v>
      </c>
      <c r="G127" s="574"/>
    </row>
    <row r="128" spans="1:7" ht="14.25" customHeight="1">
      <c r="A128" s="600" t="s">
        <v>444</v>
      </c>
      <c r="B128" s="604" t="s">
        <v>16</v>
      </c>
      <c r="C128" s="602">
        <v>468</v>
      </c>
      <c r="D128" s="603">
        <f t="shared" si="3"/>
        <v>1191</v>
      </c>
      <c r="E128" s="602">
        <v>594</v>
      </c>
      <c r="F128" s="605">
        <v>597</v>
      </c>
      <c r="G128" s="574"/>
    </row>
    <row r="129" spans="1:7" ht="14.25" customHeight="1">
      <c r="A129" s="600" t="s">
        <v>444</v>
      </c>
      <c r="B129" s="604" t="s">
        <v>17</v>
      </c>
      <c r="C129" s="602">
        <v>246</v>
      </c>
      <c r="D129" s="603">
        <f t="shared" si="3"/>
        <v>734</v>
      </c>
      <c r="E129" s="602">
        <v>374</v>
      </c>
      <c r="F129" s="605">
        <v>360</v>
      </c>
      <c r="G129" s="574"/>
    </row>
    <row r="130" spans="1:7" ht="14.25" customHeight="1">
      <c r="A130" s="600" t="s">
        <v>444</v>
      </c>
      <c r="B130" s="604" t="s">
        <v>55</v>
      </c>
      <c r="C130" s="602">
        <v>1</v>
      </c>
      <c r="D130" s="603">
        <f t="shared" si="3"/>
        <v>7</v>
      </c>
      <c r="E130" s="602">
        <v>3</v>
      </c>
      <c r="F130" s="605">
        <v>4</v>
      </c>
      <c r="G130" s="574"/>
    </row>
    <row r="131" spans="1:7" ht="14.25" customHeight="1">
      <c r="A131" s="624" t="s">
        <v>445</v>
      </c>
      <c r="B131" s="625"/>
      <c r="C131" s="602">
        <v>250</v>
      </c>
      <c r="D131" s="603">
        <f t="shared" si="3"/>
        <v>702</v>
      </c>
      <c r="E131" s="602">
        <v>351</v>
      </c>
      <c r="F131" s="605">
        <v>351</v>
      </c>
      <c r="G131" s="574"/>
    </row>
    <row r="132" spans="1:7" ht="14.25" customHeight="1">
      <c r="A132" s="607" t="s">
        <v>405</v>
      </c>
      <c r="B132" s="598"/>
      <c r="C132" s="608">
        <f>SUM(C133:C135)</f>
        <v>734</v>
      </c>
      <c r="D132" s="608">
        <f t="shared" si="3"/>
        <v>1858</v>
      </c>
      <c r="E132" s="608">
        <f>SUM(E133:E135)</f>
        <v>900</v>
      </c>
      <c r="F132" s="609">
        <f>SUM(F133:F135)</f>
        <v>958</v>
      </c>
      <c r="G132" s="574"/>
    </row>
    <row r="133" spans="1:7" ht="14.25" customHeight="1">
      <c r="A133" s="600" t="s">
        <v>446</v>
      </c>
      <c r="B133" s="604" t="s">
        <v>12</v>
      </c>
      <c r="C133" s="602">
        <v>271</v>
      </c>
      <c r="D133" s="603">
        <f t="shared" si="3"/>
        <v>624</v>
      </c>
      <c r="E133" s="602">
        <v>309</v>
      </c>
      <c r="F133" s="605">
        <v>315</v>
      </c>
      <c r="G133" s="574"/>
    </row>
    <row r="134" spans="1:7" ht="14.25" customHeight="1">
      <c r="A134" s="600" t="s">
        <v>446</v>
      </c>
      <c r="B134" s="604" t="s">
        <v>13</v>
      </c>
      <c r="C134" s="602">
        <v>244</v>
      </c>
      <c r="D134" s="603">
        <f t="shared" si="3"/>
        <v>657</v>
      </c>
      <c r="E134" s="602">
        <v>308</v>
      </c>
      <c r="F134" s="605">
        <v>349</v>
      </c>
      <c r="G134" s="574"/>
    </row>
    <row r="135" spans="1:7" ht="14.25" customHeight="1">
      <c r="A135" s="600" t="s">
        <v>446</v>
      </c>
      <c r="B135" s="604" t="s">
        <v>14</v>
      </c>
      <c r="C135" s="602">
        <v>219</v>
      </c>
      <c r="D135" s="603">
        <f t="shared" si="3"/>
        <v>577</v>
      </c>
      <c r="E135" s="602">
        <v>283</v>
      </c>
      <c r="F135" s="605">
        <v>294</v>
      </c>
      <c r="G135" s="574"/>
    </row>
    <row r="136" spans="1:7" ht="14.25" customHeight="1">
      <c r="A136" s="607" t="s">
        <v>406</v>
      </c>
      <c r="B136" s="598"/>
      <c r="C136" s="608">
        <f>SUM(C137:C141)</f>
        <v>1779</v>
      </c>
      <c r="D136" s="608">
        <f aca="true" t="shared" si="4" ref="D136:D157">E136+F136</f>
        <v>4712</v>
      </c>
      <c r="E136" s="608">
        <f>SUM(E137:E141)</f>
        <v>2267</v>
      </c>
      <c r="F136" s="609">
        <f>SUM(F137:F141)</f>
        <v>2445</v>
      </c>
      <c r="G136" s="574"/>
    </row>
    <row r="137" spans="1:7" ht="14.25" customHeight="1">
      <c r="A137" s="600" t="s">
        <v>447</v>
      </c>
      <c r="B137" s="604" t="s">
        <v>12</v>
      </c>
      <c r="C137" s="602">
        <v>418</v>
      </c>
      <c r="D137" s="603">
        <f t="shared" si="4"/>
        <v>1068</v>
      </c>
      <c r="E137" s="602">
        <v>544</v>
      </c>
      <c r="F137" s="605">
        <v>524</v>
      </c>
      <c r="G137" s="574"/>
    </row>
    <row r="138" spans="1:7" ht="14.25" customHeight="1">
      <c r="A138" s="600" t="s">
        <v>447</v>
      </c>
      <c r="B138" s="604" t="s">
        <v>13</v>
      </c>
      <c r="C138" s="602">
        <v>606</v>
      </c>
      <c r="D138" s="603">
        <f t="shared" si="4"/>
        <v>1595</v>
      </c>
      <c r="E138" s="602">
        <v>742</v>
      </c>
      <c r="F138" s="605">
        <v>853</v>
      </c>
      <c r="G138" s="574"/>
    </row>
    <row r="139" spans="1:7" ht="14.25" customHeight="1">
      <c r="A139" s="600" t="s">
        <v>447</v>
      </c>
      <c r="B139" s="604" t="s">
        <v>14</v>
      </c>
      <c r="C139" s="602">
        <v>467</v>
      </c>
      <c r="D139" s="603">
        <f t="shared" si="4"/>
        <v>1330</v>
      </c>
      <c r="E139" s="602">
        <v>618</v>
      </c>
      <c r="F139" s="605">
        <v>712</v>
      </c>
      <c r="G139" s="574"/>
    </row>
    <row r="140" spans="1:7" ht="14.25" customHeight="1">
      <c r="A140" s="600" t="s">
        <v>447</v>
      </c>
      <c r="B140" s="604" t="s">
        <v>15</v>
      </c>
      <c r="C140" s="602">
        <v>245</v>
      </c>
      <c r="D140" s="603">
        <f t="shared" si="4"/>
        <v>612</v>
      </c>
      <c r="E140" s="602">
        <v>313</v>
      </c>
      <c r="F140" s="605">
        <v>299</v>
      </c>
      <c r="G140" s="574"/>
    </row>
    <row r="141" spans="1:7" ht="14.25" customHeight="1">
      <c r="A141" s="624" t="s">
        <v>448</v>
      </c>
      <c r="B141" s="625"/>
      <c r="C141" s="602">
        <v>43</v>
      </c>
      <c r="D141" s="603">
        <f t="shared" si="4"/>
        <v>107</v>
      </c>
      <c r="E141" s="602">
        <v>50</v>
      </c>
      <c r="F141" s="605">
        <v>57</v>
      </c>
      <c r="G141" s="574"/>
    </row>
    <row r="142" spans="1:7" ht="14.25" customHeight="1">
      <c r="A142" s="613" t="s">
        <v>407</v>
      </c>
      <c r="B142" s="614"/>
      <c r="C142" s="602">
        <v>92</v>
      </c>
      <c r="D142" s="603">
        <f t="shared" si="4"/>
        <v>269</v>
      </c>
      <c r="E142" s="602">
        <v>126</v>
      </c>
      <c r="F142" s="605">
        <v>143</v>
      </c>
      <c r="G142" s="574"/>
    </row>
    <row r="143" spans="1:8" ht="14.25" customHeight="1">
      <c r="A143" s="613" t="s">
        <v>408</v>
      </c>
      <c r="B143" s="614"/>
      <c r="C143" s="619">
        <v>125</v>
      </c>
      <c r="D143" s="603">
        <f t="shared" si="4"/>
        <v>398</v>
      </c>
      <c r="E143" s="619">
        <v>183</v>
      </c>
      <c r="F143" s="620">
        <v>215</v>
      </c>
      <c r="G143" s="574"/>
      <c r="H143" s="626"/>
    </row>
    <row r="144" spans="1:7" ht="14.25" customHeight="1">
      <c r="A144" s="613" t="s">
        <v>409</v>
      </c>
      <c r="B144" s="614"/>
      <c r="C144" s="602">
        <v>264</v>
      </c>
      <c r="D144" s="603">
        <f t="shared" si="4"/>
        <v>684</v>
      </c>
      <c r="E144" s="602">
        <v>348</v>
      </c>
      <c r="F144" s="605">
        <v>336</v>
      </c>
      <c r="G144" s="574"/>
    </row>
    <row r="145" spans="1:7" ht="14.25" customHeight="1">
      <c r="A145" s="613" t="s">
        <v>410</v>
      </c>
      <c r="B145" s="614"/>
      <c r="C145" s="602">
        <v>133</v>
      </c>
      <c r="D145" s="603">
        <f t="shared" si="4"/>
        <v>438</v>
      </c>
      <c r="E145" s="602">
        <v>214</v>
      </c>
      <c r="F145" s="605">
        <v>224</v>
      </c>
      <c r="G145" s="574"/>
    </row>
    <row r="146" spans="1:7" ht="14.25" customHeight="1">
      <c r="A146" s="613" t="s">
        <v>411</v>
      </c>
      <c r="B146" s="614"/>
      <c r="C146" s="602">
        <v>218</v>
      </c>
      <c r="D146" s="603">
        <f t="shared" si="4"/>
        <v>727</v>
      </c>
      <c r="E146" s="602">
        <v>347</v>
      </c>
      <c r="F146" s="605">
        <v>380</v>
      </c>
      <c r="G146" s="574"/>
    </row>
    <row r="147" spans="1:7" ht="14.25" customHeight="1">
      <c r="A147" s="613" t="s">
        <v>412</v>
      </c>
      <c r="B147" s="614"/>
      <c r="C147" s="602">
        <v>225</v>
      </c>
      <c r="D147" s="603">
        <f t="shared" si="4"/>
        <v>699</v>
      </c>
      <c r="E147" s="602">
        <v>345</v>
      </c>
      <c r="F147" s="605">
        <v>354</v>
      </c>
      <c r="G147" s="574"/>
    </row>
    <row r="148" spans="1:7" ht="14.25" customHeight="1">
      <c r="A148" s="613" t="s">
        <v>413</v>
      </c>
      <c r="B148" s="614"/>
      <c r="C148" s="602">
        <v>357</v>
      </c>
      <c r="D148" s="603">
        <f t="shared" si="4"/>
        <v>768</v>
      </c>
      <c r="E148" s="602">
        <v>356</v>
      </c>
      <c r="F148" s="605">
        <v>412</v>
      </c>
      <c r="G148" s="574"/>
    </row>
    <row r="149" spans="1:7" ht="14.25" customHeight="1">
      <c r="A149" s="613" t="s">
        <v>414</v>
      </c>
      <c r="B149" s="614"/>
      <c r="C149" s="602">
        <v>74</v>
      </c>
      <c r="D149" s="603">
        <f t="shared" si="4"/>
        <v>237</v>
      </c>
      <c r="E149" s="602">
        <v>122</v>
      </c>
      <c r="F149" s="605">
        <v>115</v>
      </c>
      <c r="G149" s="574"/>
    </row>
    <row r="150" spans="1:7" ht="14.25" customHeight="1">
      <c r="A150" s="613" t="s">
        <v>415</v>
      </c>
      <c r="B150" s="614"/>
      <c r="C150" s="602">
        <v>1341</v>
      </c>
      <c r="D150" s="603">
        <f t="shared" si="4"/>
        <v>3547</v>
      </c>
      <c r="E150" s="602">
        <v>1774</v>
      </c>
      <c r="F150" s="605">
        <v>1773</v>
      </c>
      <c r="G150" s="574"/>
    </row>
    <row r="151" spans="1:7" ht="14.25" customHeight="1">
      <c r="A151" s="613" t="s">
        <v>416</v>
      </c>
      <c r="B151" s="614"/>
      <c r="C151" s="602">
        <v>175</v>
      </c>
      <c r="D151" s="603">
        <f t="shared" si="4"/>
        <v>461</v>
      </c>
      <c r="E151" s="602">
        <v>228</v>
      </c>
      <c r="F151" s="605">
        <v>233</v>
      </c>
      <c r="G151" s="574"/>
    </row>
    <row r="152" spans="1:7" ht="14.25" customHeight="1">
      <c r="A152" s="613" t="s">
        <v>417</v>
      </c>
      <c r="B152" s="614"/>
      <c r="C152" s="602">
        <v>1206</v>
      </c>
      <c r="D152" s="603">
        <f t="shared" si="4"/>
        <v>3404</v>
      </c>
      <c r="E152" s="602">
        <v>1682</v>
      </c>
      <c r="F152" s="605">
        <v>1722</v>
      </c>
      <c r="G152" s="574"/>
    </row>
    <row r="153" spans="1:7" ht="14.25" customHeight="1">
      <c r="A153" s="613" t="s">
        <v>37</v>
      </c>
      <c r="B153" s="614"/>
      <c r="C153" s="602">
        <v>80</v>
      </c>
      <c r="D153" s="603">
        <f t="shared" si="4"/>
        <v>262</v>
      </c>
      <c r="E153" s="602">
        <v>139</v>
      </c>
      <c r="F153" s="605">
        <v>123</v>
      </c>
      <c r="G153" s="574"/>
    </row>
    <row r="154" spans="1:7" ht="14.25" customHeight="1">
      <c r="A154" s="613" t="s">
        <v>418</v>
      </c>
      <c r="B154" s="614"/>
      <c r="C154" s="602">
        <v>336</v>
      </c>
      <c r="D154" s="603">
        <f t="shared" si="4"/>
        <v>1184</v>
      </c>
      <c r="E154" s="602">
        <v>548</v>
      </c>
      <c r="F154" s="605">
        <v>636</v>
      </c>
      <c r="G154" s="574"/>
    </row>
    <row r="155" spans="1:7" ht="14.25" customHeight="1">
      <c r="A155" s="613" t="s">
        <v>419</v>
      </c>
      <c r="B155" s="614"/>
      <c r="C155" s="602">
        <v>33</v>
      </c>
      <c r="D155" s="603">
        <f t="shared" si="4"/>
        <v>117</v>
      </c>
      <c r="E155" s="602">
        <v>52</v>
      </c>
      <c r="F155" s="605">
        <v>65</v>
      </c>
      <c r="G155" s="574"/>
    </row>
    <row r="156" spans="1:7" ht="14.25" customHeight="1">
      <c r="A156" s="613" t="s">
        <v>420</v>
      </c>
      <c r="B156" s="614"/>
      <c r="C156" s="602">
        <v>109</v>
      </c>
      <c r="D156" s="603">
        <f t="shared" si="4"/>
        <v>363</v>
      </c>
      <c r="E156" s="602">
        <v>192</v>
      </c>
      <c r="F156" s="605">
        <v>171</v>
      </c>
      <c r="G156" s="574"/>
    </row>
    <row r="157" spans="1:7" ht="14.25" customHeight="1">
      <c r="A157" s="627" t="s">
        <v>421</v>
      </c>
      <c r="B157" s="628"/>
      <c r="C157" s="629">
        <v>1036</v>
      </c>
      <c r="D157" s="630">
        <f t="shared" si="4"/>
        <v>2930</v>
      </c>
      <c r="E157" s="629">
        <v>1440</v>
      </c>
      <c r="F157" s="631">
        <v>1490</v>
      </c>
      <c r="G157" s="574"/>
    </row>
    <row r="158" spans="1:7" ht="13.5">
      <c r="A158" s="574"/>
      <c r="B158" s="574"/>
      <c r="C158" s="574"/>
      <c r="D158" s="574"/>
      <c r="E158" s="574"/>
      <c r="F158" s="574"/>
      <c r="G158" s="574"/>
    </row>
    <row r="159" spans="1:7" ht="13.5">
      <c r="A159" s="574"/>
      <c r="B159" s="574"/>
      <c r="C159" s="574"/>
      <c r="D159" s="574"/>
      <c r="E159" s="574"/>
      <c r="F159" s="574"/>
      <c r="G159" s="574"/>
    </row>
    <row r="160" spans="1:7" ht="13.5">
      <c r="A160" s="574"/>
      <c r="B160" s="574"/>
      <c r="C160" s="574"/>
      <c r="D160" s="574"/>
      <c r="E160" s="574"/>
      <c r="F160" s="574"/>
      <c r="G160" s="574"/>
    </row>
    <row r="161" spans="1:7" ht="13.5">
      <c r="A161" s="574"/>
      <c r="B161" s="574"/>
      <c r="C161" s="574"/>
      <c r="D161" s="574"/>
      <c r="E161" s="574"/>
      <c r="F161" s="574"/>
      <c r="G161" s="574"/>
    </row>
    <row r="162" spans="1:7" ht="13.5">
      <c r="A162" s="574"/>
      <c r="B162" s="574"/>
      <c r="C162" s="574"/>
      <c r="D162" s="574"/>
      <c r="E162" s="574"/>
      <c r="F162" s="574"/>
      <c r="G162" s="574"/>
    </row>
    <row r="163" spans="1:7" ht="13.5">
      <c r="A163" s="574"/>
      <c r="B163" s="574"/>
      <c r="C163" s="574"/>
      <c r="D163" s="574"/>
      <c r="E163" s="574"/>
      <c r="F163" s="574"/>
      <c r="G163" s="574"/>
    </row>
    <row r="164" spans="1:7" ht="13.5">
      <c r="A164" s="574"/>
      <c r="B164" s="574"/>
      <c r="C164" s="574"/>
      <c r="D164" s="574"/>
      <c r="E164" s="574"/>
      <c r="F164" s="574"/>
      <c r="G164" s="574"/>
    </row>
    <row r="165" spans="1:7" ht="13.5">
      <c r="A165" s="574"/>
      <c r="B165" s="574"/>
      <c r="C165" s="574"/>
      <c r="D165" s="574"/>
      <c r="E165" s="574"/>
      <c r="F165" s="574"/>
      <c r="G165" s="574"/>
    </row>
    <row r="166" spans="1:7" ht="13.5">
      <c r="A166" s="574"/>
      <c r="B166" s="574"/>
      <c r="C166" s="574"/>
      <c r="D166" s="574"/>
      <c r="E166" s="574"/>
      <c r="F166" s="574"/>
      <c r="G166" s="574"/>
    </row>
    <row r="167" spans="1:7" ht="13.5">
      <c r="A167" s="574"/>
      <c r="B167" s="574"/>
      <c r="C167" s="574"/>
      <c r="D167" s="574"/>
      <c r="E167" s="574"/>
      <c r="F167" s="574"/>
      <c r="G167" s="574"/>
    </row>
    <row r="168" spans="1:7" ht="13.5">
      <c r="A168" s="574"/>
      <c r="B168" s="574"/>
      <c r="C168" s="574"/>
      <c r="D168" s="574"/>
      <c r="E168" s="574"/>
      <c r="F168" s="574"/>
      <c r="G168" s="574"/>
    </row>
    <row r="169" spans="1:7" ht="13.5">
      <c r="A169" s="574"/>
      <c r="B169" s="574"/>
      <c r="C169" s="574"/>
      <c r="D169" s="574"/>
      <c r="E169" s="574"/>
      <c r="F169" s="574"/>
      <c r="G169" s="574"/>
    </row>
    <row r="170" spans="1:7" ht="13.5">
      <c r="A170" s="574"/>
      <c r="B170" s="574"/>
      <c r="C170" s="574"/>
      <c r="D170" s="574"/>
      <c r="E170" s="574"/>
      <c r="F170" s="574"/>
      <c r="G170" s="574"/>
    </row>
    <row r="171" spans="1:7" ht="13.5">
      <c r="A171" s="574"/>
      <c r="B171" s="574"/>
      <c r="C171" s="574"/>
      <c r="D171" s="574"/>
      <c r="E171" s="574"/>
      <c r="F171" s="574"/>
      <c r="G171" s="574"/>
    </row>
    <row r="172" spans="1:7" ht="13.5">
      <c r="A172" s="574"/>
      <c r="B172" s="574"/>
      <c r="C172" s="574"/>
      <c r="D172" s="574"/>
      <c r="E172" s="574"/>
      <c r="F172" s="574"/>
      <c r="G172" s="574"/>
    </row>
    <row r="173" spans="1:7" ht="13.5">
      <c r="A173" s="574"/>
      <c r="B173" s="574"/>
      <c r="C173" s="574"/>
      <c r="D173" s="574"/>
      <c r="E173" s="574"/>
      <c r="F173" s="574"/>
      <c r="G173" s="574"/>
    </row>
    <row r="174" spans="1:7" ht="13.5">
      <c r="A174" s="574"/>
      <c r="B174" s="574"/>
      <c r="C174" s="574"/>
      <c r="D174" s="574"/>
      <c r="E174" s="574"/>
      <c r="F174" s="574"/>
      <c r="G174" s="574"/>
    </row>
    <row r="175" spans="1:7" ht="13.5">
      <c r="A175" s="574"/>
      <c r="B175" s="574"/>
      <c r="C175" s="574"/>
      <c r="D175" s="574"/>
      <c r="E175" s="574"/>
      <c r="F175" s="574"/>
      <c r="G175" s="574"/>
    </row>
    <row r="176" spans="1:7" ht="13.5">
      <c r="A176" s="574"/>
      <c r="B176" s="574"/>
      <c r="C176" s="574"/>
      <c r="D176" s="574"/>
      <c r="E176" s="574"/>
      <c r="F176" s="574"/>
      <c r="G176" s="574"/>
    </row>
    <row r="177" spans="1:7" ht="13.5">
      <c r="A177" s="574"/>
      <c r="B177" s="574"/>
      <c r="C177" s="574"/>
      <c r="D177" s="574"/>
      <c r="E177" s="574"/>
      <c r="F177" s="574"/>
      <c r="G177" s="574"/>
    </row>
    <row r="178" spans="1:7" ht="13.5">
      <c r="A178" s="574"/>
      <c r="B178" s="574"/>
      <c r="C178" s="574"/>
      <c r="D178" s="574"/>
      <c r="E178" s="574"/>
      <c r="F178" s="574"/>
      <c r="G178" s="574"/>
    </row>
    <row r="179" spans="1:7" ht="13.5">
      <c r="A179" s="574"/>
      <c r="B179" s="574"/>
      <c r="C179" s="574"/>
      <c r="D179" s="574"/>
      <c r="E179" s="574"/>
      <c r="F179" s="574"/>
      <c r="G179" s="574"/>
    </row>
    <row r="180" spans="1:7" ht="13.5">
      <c r="A180" s="574"/>
      <c r="B180" s="574"/>
      <c r="C180" s="574"/>
      <c r="D180" s="574"/>
      <c r="E180" s="574"/>
      <c r="F180" s="574"/>
      <c r="G180" s="574"/>
    </row>
    <row r="181" spans="1:7" ht="13.5">
      <c r="A181" s="574"/>
      <c r="B181" s="574"/>
      <c r="C181" s="574"/>
      <c r="D181" s="574"/>
      <c r="E181" s="574"/>
      <c r="F181" s="574"/>
      <c r="G181" s="574"/>
    </row>
    <row r="182" spans="1:7" ht="13.5">
      <c r="A182" s="574"/>
      <c r="B182" s="574"/>
      <c r="C182" s="574"/>
      <c r="D182" s="574"/>
      <c r="E182" s="574"/>
      <c r="F182" s="574"/>
      <c r="G182" s="574"/>
    </row>
    <row r="183" spans="1:7" ht="13.5">
      <c r="A183" s="574"/>
      <c r="B183" s="574"/>
      <c r="C183" s="574"/>
      <c r="D183" s="574"/>
      <c r="E183" s="574"/>
      <c r="F183" s="574"/>
      <c r="G183" s="574"/>
    </row>
    <row r="184" spans="1:7" ht="13.5">
      <c r="A184" s="574"/>
      <c r="B184" s="574"/>
      <c r="C184" s="574"/>
      <c r="D184" s="574"/>
      <c r="E184" s="574"/>
      <c r="F184" s="574"/>
      <c r="G184" s="574"/>
    </row>
    <row r="185" spans="1:7" ht="13.5">
      <c r="A185" s="574"/>
      <c r="B185" s="574"/>
      <c r="C185" s="574"/>
      <c r="D185" s="574"/>
      <c r="E185" s="574"/>
      <c r="F185" s="574"/>
      <c r="G185" s="574"/>
    </row>
    <row r="186" spans="1:7" ht="13.5">
      <c r="A186" s="574"/>
      <c r="B186" s="574"/>
      <c r="C186" s="574"/>
      <c r="D186" s="574"/>
      <c r="E186" s="574"/>
      <c r="F186" s="574"/>
      <c r="G186" s="574"/>
    </row>
    <row r="187" spans="1:7" ht="13.5">
      <c r="A187" s="574"/>
      <c r="B187" s="574"/>
      <c r="C187" s="574"/>
      <c r="D187" s="574"/>
      <c r="E187" s="574"/>
      <c r="F187" s="574"/>
      <c r="G187" s="574"/>
    </row>
    <row r="188" spans="1:7" ht="13.5">
      <c r="A188" s="574"/>
      <c r="B188" s="574"/>
      <c r="C188" s="574"/>
      <c r="D188" s="574"/>
      <c r="E188" s="574"/>
      <c r="F188" s="574"/>
      <c r="G188" s="574"/>
    </row>
    <row r="189" spans="1:7" ht="13.5">
      <c r="A189" s="574"/>
      <c r="B189" s="574"/>
      <c r="C189" s="574"/>
      <c r="D189" s="574"/>
      <c r="E189" s="574"/>
      <c r="F189" s="574"/>
      <c r="G189" s="574"/>
    </row>
    <row r="190" spans="1:7" ht="13.5">
      <c r="A190" s="574"/>
      <c r="B190" s="574"/>
      <c r="C190" s="574"/>
      <c r="D190" s="574"/>
      <c r="E190" s="574"/>
      <c r="F190" s="574"/>
      <c r="G190" s="574"/>
    </row>
    <row r="191" spans="1:7" ht="13.5">
      <c r="A191" s="574"/>
      <c r="B191" s="574"/>
      <c r="C191" s="574"/>
      <c r="D191" s="574"/>
      <c r="E191" s="574"/>
      <c r="F191" s="574"/>
      <c r="G191" s="574"/>
    </row>
    <row r="192" spans="1:7" ht="13.5">
      <c r="A192" s="574"/>
      <c r="B192" s="574"/>
      <c r="C192" s="574"/>
      <c r="D192" s="574"/>
      <c r="E192" s="574"/>
      <c r="F192" s="574"/>
      <c r="G192" s="574"/>
    </row>
    <row r="193" spans="1:7" ht="13.5">
      <c r="A193" s="574"/>
      <c r="B193" s="574"/>
      <c r="C193" s="574"/>
      <c r="D193" s="574"/>
      <c r="E193" s="574"/>
      <c r="F193" s="574"/>
      <c r="G193" s="574"/>
    </row>
    <row r="194" spans="1:7" ht="13.5">
      <c r="A194" s="574"/>
      <c r="B194" s="574"/>
      <c r="C194" s="574"/>
      <c r="D194" s="574"/>
      <c r="E194" s="574"/>
      <c r="F194" s="574"/>
      <c r="G194" s="574"/>
    </row>
    <row r="195" spans="1:7" ht="13.5">
      <c r="A195" s="574"/>
      <c r="B195" s="574"/>
      <c r="C195" s="574"/>
      <c r="D195" s="574"/>
      <c r="E195" s="574"/>
      <c r="F195" s="574"/>
      <c r="G195" s="574"/>
    </row>
    <row r="196" spans="1:7" ht="13.5">
      <c r="A196" s="574"/>
      <c r="B196" s="574"/>
      <c r="C196" s="574"/>
      <c r="D196" s="574"/>
      <c r="E196" s="574"/>
      <c r="F196" s="574"/>
      <c r="G196" s="574"/>
    </row>
    <row r="197" spans="1:7" ht="13.5">
      <c r="A197" s="574"/>
      <c r="B197" s="574"/>
      <c r="C197" s="574"/>
      <c r="D197" s="574"/>
      <c r="E197" s="574"/>
      <c r="F197" s="574"/>
      <c r="G197" s="574"/>
    </row>
    <row r="198" spans="1:7" ht="13.5">
      <c r="A198" s="574"/>
      <c r="B198" s="574"/>
      <c r="C198" s="574"/>
      <c r="D198" s="574"/>
      <c r="E198" s="574"/>
      <c r="F198" s="574"/>
      <c r="G198" s="574"/>
    </row>
    <row r="199" spans="1:7" ht="13.5">
      <c r="A199" s="574"/>
      <c r="B199" s="574"/>
      <c r="C199" s="574"/>
      <c r="D199" s="574"/>
      <c r="E199" s="574"/>
      <c r="F199" s="574"/>
      <c r="G199" s="574"/>
    </row>
    <row r="200" spans="1:7" ht="13.5">
      <c r="A200" s="574"/>
      <c r="B200" s="574"/>
      <c r="C200" s="574"/>
      <c r="D200" s="574"/>
      <c r="E200" s="574"/>
      <c r="F200" s="574"/>
      <c r="G200" s="574"/>
    </row>
    <row r="201" spans="1:7" ht="13.5">
      <c r="A201" s="574"/>
      <c r="B201" s="574"/>
      <c r="C201" s="574"/>
      <c r="D201" s="574"/>
      <c r="E201" s="574"/>
      <c r="F201" s="574"/>
      <c r="G201" s="574"/>
    </row>
    <row r="202" spans="1:7" ht="13.5">
      <c r="A202" s="574"/>
      <c r="B202" s="574"/>
      <c r="C202" s="574"/>
      <c r="D202" s="574"/>
      <c r="E202" s="574"/>
      <c r="F202" s="574"/>
      <c r="G202" s="574"/>
    </row>
    <row r="203" spans="1:7" ht="13.5">
      <c r="A203" s="574"/>
      <c r="B203" s="574"/>
      <c r="C203" s="574"/>
      <c r="D203" s="574"/>
      <c r="E203" s="574"/>
      <c r="F203" s="574"/>
      <c r="G203" s="574"/>
    </row>
    <row r="204" spans="1:7" ht="13.5">
      <c r="A204" s="574"/>
      <c r="B204" s="574"/>
      <c r="C204" s="574"/>
      <c r="D204" s="574"/>
      <c r="E204" s="574"/>
      <c r="F204" s="574"/>
      <c r="G204" s="574"/>
    </row>
    <row r="205" spans="1:7" ht="13.5">
      <c r="A205" s="574"/>
      <c r="B205" s="574"/>
      <c r="C205" s="574"/>
      <c r="D205" s="574"/>
      <c r="E205" s="574"/>
      <c r="F205" s="574"/>
      <c r="G205" s="574"/>
    </row>
    <row r="206" spans="1:7" ht="13.5">
      <c r="A206" s="574"/>
      <c r="B206" s="574"/>
      <c r="C206" s="574"/>
      <c r="D206" s="574"/>
      <c r="E206" s="574"/>
      <c r="F206" s="574"/>
      <c r="G206" s="574"/>
    </row>
    <row r="207" spans="1:7" ht="13.5">
      <c r="A207" s="574"/>
      <c r="B207" s="574"/>
      <c r="C207" s="574"/>
      <c r="D207" s="574"/>
      <c r="E207" s="574"/>
      <c r="F207" s="574"/>
      <c r="G207" s="574"/>
    </row>
    <row r="208" spans="1:7" ht="13.5">
      <c r="A208" s="574"/>
      <c r="B208" s="574"/>
      <c r="C208" s="574"/>
      <c r="D208" s="574"/>
      <c r="E208" s="574"/>
      <c r="F208" s="574"/>
      <c r="G208" s="574"/>
    </row>
    <row r="209" spans="1:7" ht="13.5">
      <c r="A209" s="574"/>
      <c r="B209" s="574"/>
      <c r="C209" s="574"/>
      <c r="D209" s="574"/>
      <c r="E209" s="574"/>
      <c r="F209" s="574"/>
      <c r="G209" s="574"/>
    </row>
    <row r="210" spans="1:7" ht="13.5">
      <c r="A210" s="574"/>
      <c r="B210" s="574"/>
      <c r="C210" s="574"/>
      <c r="D210" s="574"/>
      <c r="E210" s="574"/>
      <c r="F210" s="574"/>
      <c r="G210" s="574"/>
    </row>
    <row r="211" spans="1:7" ht="13.5">
      <c r="A211" s="574"/>
      <c r="B211" s="574"/>
      <c r="C211" s="574"/>
      <c r="D211" s="574"/>
      <c r="E211" s="574"/>
      <c r="F211" s="574"/>
      <c r="G211" s="574"/>
    </row>
    <row r="212" spans="1:7" ht="13.5">
      <c r="A212" s="574"/>
      <c r="B212" s="574"/>
      <c r="C212" s="574"/>
      <c r="D212" s="574"/>
      <c r="E212" s="574"/>
      <c r="F212" s="574"/>
      <c r="G212" s="574"/>
    </row>
    <row r="213" spans="1:7" ht="13.5">
      <c r="A213" s="574"/>
      <c r="B213" s="574"/>
      <c r="C213" s="574"/>
      <c r="D213" s="574"/>
      <c r="E213" s="574"/>
      <c r="F213" s="574"/>
      <c r="G213" s="574"/>
    </row>
    <row r="214" spans="1:7" ht="13.5">
      <c r="A214" s="574"/>
      <c r="B214" s="574"/>
      <c r="C214" s="574"/>
      <c r="D214" s="574"/>
      <c r="E214" s="574"/>
      <c r="F214" s="574"/>
      <c r="G214" s="574"/>
    </row>
    <row r="215" spans="1:7" ht="13.5">
      <c r="A215" s="574"/>
      <c r="B215" s="574"/>
      <c r="C215" s="574"/>
      <c r="D215" s="574"/>
      <c r="E215" s="574"/>
      <c r="F215" s="574"/>
      <c r="G215" s="574"/>
    </row>
    <row r="216" spans="1:7" ht="13.5">
      <c r="A216" s="574"/>
      <c r="B216" s="574"/>
      <c r="C216" s="574"/>
      <c r="D216" s="574"/>
      <c r="E216" s="574"/>
      <c r="F216" s="574"/>
      <c r="G216" s="574"/>
    </row>
    <row r="217" spans="1:7" ht="13.5">
      <c r="A217" s="574"/>
      <c r="B217" s="574"/>
      <c r="C217" s="574"/>
      <c r="D217" s="574"/>
      <c r="E217" s="574"/>
      <c r="F217" s="574"/>
      <c r="G217" s="574"/>
    </row>
    <row r="218" spans="1:7" ht="13.5">
      <c r="A218" s="574"/>
      <c r="B218" s="574"/>
      <c r="C218" s="574"/>
      <c r="D218" s="574"/>
      <c r="E218" s="574"/>
      <c r="F218" s="574"/>
      <c r="G218" s="574"/>
    </row>
    <row r="219" spans="1:7" ht="13.5">
      <c r="A219" s="574"/>
      <c r="B219" s="574"/>
      <c r="C219" s="574"/>
      <c r="D219" s="574"/>
      <c r="E219" s="574"/>
      <c r="F219" s="574"/>
      <c r="G219" s="574"/>
    </row>
    <row r="220" spans="1:7" ht="13.5">
      <c r="A220" s="574"/>
      <c r="B220" s="574"/>
      <c r="C220" s="574"/>
      <c r="D220" s="574"/>
      <c r="E220" s="574"/>
      <c r="F220" s="574"/>
      <c r="G220" s="574"/>
    </row>
    <row r="221" spans="1:7" ht="13.5">
      <c r="A221" s="574"/>
      <c r="B221" s="574"/>
      <c r="C221" s="574"/>
      <c r="D221" s="574"/>
      <c r="E221" s="574"/>
      <c r="F221" s="574"/>
      <c r="G221" s="574"/>
    </row>
    <row r="222" spans="1:7" ht="13.5">
      <c r="A222" s="574"/>
      <c r="B222" s="574"/>
      <c r="C222" s="574"/>
      <c r="D222" s="574"/>
      <c r="E222" s="574"/>
      <c r="F222" s="574"/>
      <c r="G222" s="574"/>
    </row>
    <row r="223" spans="1:7" ht="13.5">
      <c r="A223" s="574"/>
      <c r="B223" s="574"/>
      <c r="C223" s="574"/>
      <c r="D223" s="574"/>
      <c r="E223" s="574"/>
      <c r="F223" s="574"/>
      <c r="G223" s="574"/>
    </row>
    <row r="224" spans="1:7" ht="13.5">
      <c r="A224" s="574"/>
      <c r="B224" s="574"/>
      <c r="C224" s="574"/>
      <c r="D224" s="574"/>
      <c r="E224" s="574"/>
      <c r="F224" s="574"/>
      <c r="G224" s="574"/>
    </row>
    <row r="225" spans="1:7" ht="13.5">
      <c r="A225" s="574"/>
      <c r="B225" s="574"/>
      <c r="C225" s="574"/>
      <c r="D225" s="574"/>
      <c r="E225" s="574"/>
      <c r="F225" s="574"/>
      <c r="G225" s="574"/>
    </row>
    <row r="226" spans="1:7" ht="13.5">
      <c r="A226" s="574"/>
      <c r="B226" s="574"/>
      <c r="C226" s="574"/>
      <c r="D226" s="574"/>
      <c r="E226" s="574"/>
      <c r="F226" s="574"/>
      <c r="G226" s="574"/>
    </row>
    <row r="227" spans="1:7" ht="13.5">
      <c r="A227" s="574"/>
      <c r="B227" s="574"/>
      <c r="C227" s="574"/>
      <c r="D227" s="574"/>
      <c r="E227" s="574"/>
      <c r="F227" s="574"/>
      <c r="G227" s="574"/>
    </row>
    <row r="228" spans="1:7" ht="13.5">
      <c r="A228" s="574"/>
      <c r="B228" s="574"/>
      <c r="C228" s="574"/>
      <c r="D228" s="574"/>
      <c r="E228" s="574"/>
      <c r="F228" s="574"/>
      <c r="G228" s="574"/>
    </row>
    <row r="229" spans="1:7" ht="13.5">
      <c r="A229" s="574"/>
      <c r="B229" s="574"/>
      <c r="C229" s="574"/>
      <c r="D229" s="574"/>
      <c r="E229" s="574"/>
      <c r="F229" s="574"/>
      <c r="G229" s="574"/>
    </row>
    <row r="230" spans="1:7" ht="13.5">
      <c r="A230" s="574"/>
      <c r="B230" s="574"/>
      <c r="C230" s="574"/>
      <c r="D230" s="574"/>
      <c r="E230" s="574"/>
      <c r="F230" s="574"/>
      <c r="G230" s="574"/>
    </row>
    <row r="231" spans="1:7" ht="13.5">
      <c r="A231" s="574"/>
      <c r="B231" s="574"/>
      <c r="C231" s="574"/>
      <c r="D231" s="574"/>
      <c r="E231" s="574"/>
      <c r="F231" s="574"/>
      <c r="G231" s="574"/>
    </row>
    <row r="232" spans="1:7" ht="13.5">
      <c r="A232" s="574"/>
      <c r="B232" s="574"/>
      <c r="C232" s="574"/>
      <c r="D232" s="574"/>
      <c r="E232" s="574"/>
      <c r="F232" s="574"/>
      <c r="G232" s="574"/>
    </row>
    <row r="233" spans="1:7" ht="13.5">
      <c r="A233" s="574"/>
      <c r="B233" s="574"/>
      <c r="C233" s="574"/>
      <c r="D233" s="574"/>
      <c r="E233" s="574"/>
      <c r="F233" s="574"/>
      <c r="G233" s="574"/>
    </row>
    <row r="234" spans="1:7" ht="13.5">
      <c r="A234" s="574"/>
      <c r="B234" s="574"/>
      <c r="C234" s="574"/>
      <c r="D234" s="574"/>
      <c r="E234" s="574"/>
      <c r="F234" s="574"/>
      <c r="G234" s="574"/>
    </row>
    <row r="235" spans="1:7" ht="13.5">
      <c r="A235" s="574"/>
      <c r="B235" s="574"/>
      <c r="C235" s="574"/>
      <c r="D235" s="574"/>
      <c r="E235" s="574"/>
      <c r="F235" s="574"/>
      <c r="G235" s="574"/>
    </row>
    <row r="236" spans="1:7" ht="13.5">
      <c r="A236" s="574"/>
      <c r="B236" s="574"/>
      <c r="C236" s="574"/>
      <c r="D236" s="574"/>
      <c r="E236" s="574"/>
      <c r="F236" s="574"/>
      <c r="G236" s="574"/>
    </row>
    <row r="237" spans="1:7" ht="13.5">
      <c r="A237" s="574"/>
      <c r="B237" s="574"/>
      <c r="C237" s="574"/>
      <c r="D237" s="574"/>
      <c r="E237" s="574"/>
      <c r="F237" s="574"/>
      <c r="G237" s="574"/>
    </row>
    <row r="238" spans="1:7" ht="13.5">
      <c r="A238" s="574"/>
      <c r="B238" s="574"/>
      <c r="C238" s="574"/>
      <c r="D238" s="574"/>
      <c r="E238" s="574"/>
      <c r="F238" s="574"/>
      <c r="G238" s="574"/>
    </row>
    <row r="239" spans="1:7" ht="13.5">
      <c r="A239" s="574"/>
      <c r="B239" s="574"/>
      <c r="C239" s="574"/>
      <c r="D239" s="574"/>
      <c r="E239" s="574"/>
      <c r="F239" s="574"/>
      <c r="G239" s="574"/>
    </row>
    <row r="240" spans="1:7" ht="13.5">
      <c r="A240" s="574"/>
      <c r="B240" s="574"/>
      <c r="C240" s="574"/>
      <c r="D240" s="574"/>
      <c r="E240" s="574"/>
      <c r="F240" s="574"/>
      <c r="G240" s="574"/>
    </row>
    <row r="241" spans="1:7" ht="13.5">
      <c r="A241" s="574"/>
      <c r="B241" s="574"/>
      <c r="C241" s="574"/>
      <c r="D241" s="574"/>
      <c r="E241" s="574"/>
      <c r="F241" s="574"/>
      <c r="G241" s="574"/>
    </row>
    <row r="242" spans="1:7" ht="13.5">
      <c r="A242" s="574"/>
      <c r="B242" s="574"/>
      <c r="C242" s="574"/>
      <c r="D242" s="574"/>
      <c r="E242" s="574"/>
      <c r="F242" s="574"/>
      <c r="G242" s="574"/>
    </row>
    <row r="243" spans="1:7" ht="13.5">
      <c r="A243" s="574"/>
      <c r="B243" s="574"/>
      <c r="C243" s="574"/>
      <c r="D243" s="574"/>
      <c r="E243" s="574"/>
      <c r="F243" s="574"/>
      <c r="G243" s="574"/>
    </row>
    <row r="244" spans="1:7" ht="13.5">
      <c r="A244" s="574"/>
      <c r="B244" s="574"/>
      <c r="C244" s="574"/>
      <c r="D244" s="574"/>
      <c r="E244" s="574"/>
      <c r="F244" s="574"/>
      <c r="G244" s="574"/>
    </row>
    <row r="245" spans="1:7" ht="13.5">
      <c r="A245" s="574"/>
      <c r="B245" s="574"/>
      <c r="C245" s="574"/>
      <c r="D245" s="574"/>
      <c r="E245" s="574"/>
      <c r="F245" s="574"/>
      <c r="G245" s="574"/>
    </row>
    <row r="246" spans="1:7" ht="13.5">
      <c r="A246" s="574"/>
      <c r="B246" s="574"/>
      <c r="C246" s="574"/>
      <c r="D246" s="574"/>
      <c r="E246" s="574"/>
      <c r="F246" s="574"/>
      <c r="G246" s="574"/>
    </row>
    <row r="247" spans="1:7" ht="13.5">
      <c r="A247" s="574"/>
      <c r="B247" s="574"/>
      <c r="C247" s="574"/>
      <c r="D247" s="574"/>
      <c r="E247" s="574"/>
      <c r="F247" s="574"/>
      <c r="G247" s="574"/>
    </row>
    <row r="248" spans="1:7" ht="13.5">
      <c r="A248" s="574"/>
      <c r="B248" s="574"/>
      <c r="C248" s="574"/>
      <c r="D248" s="574"/>
      <c r="E248" s="574"/>
      <c r="F248" s="574"/>
      <c r="G248" s="574"/>
    </row>
    <row r="249" spans="1:7" ht="13.5">
      <c r="A249" s="574"/>
      <c r="B249" s="574"/>
      <c r="C249" s="574"/>
      <c r="D249" s="574"/>
      <c r="E249" s="574"/>
      <c r="F249" s="574"/>
      <c r="G249" s="574"/>
    </row>
    <row r="250" spans="1:7" ht="13.5">
      <c r="A250" s="574"/>
      <c r="B250" s="574"/>
      <c r="C250" s="574"/>
      <c r="D250" s="574"/>
      <c r="E250" s="574"/>
      <c r="F250" s="574"/>
      <c r="G250" s="574"/>
    </row>
    <row r="251" spans="1:7" ht="13.5">
      <c r="A251" s="574"/>
      <c r="B251" s="574"/>
      <c r="C251" s="574"/>
      <c r="D251" s="574"/>
      <c r="E251" s="574"/>
      <c r="F251" s="574"/>
      <c r="G251" s="574"/>
    </row>
    <row r="252" spans="1:7" ht="13.5">
      <c r="A252" s="574"/>
      <c r="B252" s="574"/>
      <c r="C252" s="574"/>
      <c r="D252" s="574"/>
      <c r="E252" s="574"/>
      <c r="F252" s="574"/>
      <c r="G252" s="574"/>
    </row>
    <row r="253" spans="1:7" ht="13.5">
      <c r="A253" s="574"/>
      <c r="B253" s="574"/>
      <c r="C253" s="574"/>
      <c r="D253" s="574"/>
      <c r="E253" s="574"/>
      <c r="F253" s="574"/>
      <c r="G253" s="574"/>
    </row>
    <row r="254" spans="1:7" ht="13.5">
      <c r="A254" s="574"/>
      <c r="B254" s="574"/>
      <c r="C254" s="574"/>
      <c r="D254" s="574"/>
      <c r="E254" s="574"/>
      <c r="F254" s="574"/>
      <c r="G254" s="574"/>
    </row>
    <row r="255" spans="1:7" ht="13.5">
      <c r="A255" s="574"/>
      <c r="B255" s="574"/>
      <c r="C255" s="574"/>
      <c r="D255" s="574"/>
      <c r="E255" s="574"/>
      <c r="F255" s="574"/>
      <c r="G255" s="574"/>
    </row>
    <row r="256" spans="1:7" ht="13.5">
      <c r="A256" s="574"/>
      <c r="B256" s="574"/>
      <c r="C256" s="574"/>
      <c r="D256" s="574"/>
      <c r="E256" s="574"/>
      <c r="F256" s="574"/>
      <c r="G256" s="574"/>
    </row>
    <row r="257" spans="1:7" ht="13.5">
      <c r="A257" s="574"/>
      <c r="B257" s="574"/>
      <c r="C257" s="574"/>
      <c r="D257" s="574"/>
      <c r="E257" s="574"/>
      <c r="F257" s="574"/>
      <c r="G257" s="574"/>
    </row>
    <row r="258" spans="1:7" ht="13.5">
      <c r="A258" s="574"/>
      <c r="B258" s="574"/>
      <c r="C258" s="574"/>
      <c r="D258" s="574"/>
      <c r="E258" s="574"/>
      <c r="F258" s="574"/>
      <c r="G258" s="574"/>
    </row>
    <row r="259" spans="1:7" ht="13.5">
      <c r="A259" s="574"/>
      <c r="B259" s="574"/>
      <c r="C259" s="574"/>
      <c r="D259" s="574"/>
      <c r="E259" s="574"/>
      <c r="F259" s="574"/>
      <c r="G259" s="574"/>
    </row>
    <row r="260" spans="1:7" ht="13.5">
      <c r="A260" s="574"/>
      <c r="B260" s="574"/>
      <c r="C260" s="574"/>
      <c r="D260" s="574"/>
      <c r="E260" s="574"/>
      <c r="F260" s="574"/>
      <c r="G260" s="574"/>
    </row>
    <row r="261" spans="1:7" ht="13.5">
      <c r="A261" s="574"/>
      <c r="B261" s="574"/>
      <c r="C261" s="574"/>
      <c r="D261" s="574"/>
      <c r="E261" s="574"/>
      <c r="F261" s="574"/>
      <c r="G261" s="574"/>
    </row>
    <row r="262" spans="1:7" ht="13.5">
      <c r="A262" s="574"/>
      <c r="B262" s="574"/>
      <c r="C262" s="574"/>
      <c r="D262" s="574"/>
      <c r="E262" s="574"/>
      <c r="F262" s="574"/>
      <c r="G262" s="574"/>
    </row>
    <row r="263" spans="1:7" ht="13.5">
      <c r="A263" s="574"/>
      <c r="B263" s="574"/>
      <c r="C263" s="574"/>
      <c r="D263" s="574"/>
      <c r="E263" s="574"/>
      <c r="F263" s="574"/>
      <c r="G263" s="574"/>
    </row>
    <row r="264" spans="1:7" ht="13.5">
      <c r="A264" s="574"/>
      <c r="B264" s="574"/>
      <c r="C264" s="574"/>
      <c r="D264" s="574"/>
      <c r="E264" s="574"/>
      <c r="F264" s="574"/>
      <c r="G264" s="574"/>
    </row>
    <row r="265" spans="1:7" ht="13.5">
      <c r="A265" s="574"/>
      <c r="B265" s="574"/>
      <c r="C265" s="574"/>
      <c r="D265" s="574"/>
      <c r="E265" s="574"/>
      <c r="F265" s="574"/>
      <c r="G265" s="574"/>
    </row>
    <row r="266" spans="1:7" ht="13.5">
      <c r="A266" s="574"/>
      <c r="B266" s="574"/>
      <c r="C266" s="574"/>
      <c r="D266" s="574"/>
      <c r="E266" s="574"/>
      <c r="F266" s="574"/>
      <c r="G266" s="574"/>
    </row>
    <row r="267" spans="1:7" ht="13.5">
      <c r="A267" s="574"/>
      <c r="B267" s="574"/>
      <c r="C267" s="574"/>
      <c r="D267" s="574"/>
      <c r="E267" s="574"/>
      <c r="F267" s="574"/>
      <c r="G267" s="574"/>
    </row>
    <row r="268" spans="1:7" ht="13.5">
      <c r="A268" s="574"/>
      <c r="B268" s="574"/>
      <c r="C268" s="574"/>
      <c r="D268" s="574"/>
      <c r="E268" s="574"/>
      <c r="F268" s="574"/>
      <c r="G268" s="574"/>
    </row>
    <row r="269" spans="1:7" ht="13.5">
      <c r="A269" s="574"/>
      <c r="B269" s="574"/>
      <c r="C269" s="574"/>
      <c r="D269" s="574"/>
      <c r="E269" s="574"/>
      <c r="F269" s="574"/>
      <c r="G269" s="574"/>
    </row>
    <row r="270" spans="1:7" ht="13.5">
      <c r="A270" s="574"/>
      <c r="B270" s="574"/>
      <c r="C270" s="574"/>
      <c r="D270" s="574"/>
      <c r="E270" s="574"/>
      <c r="F270" s="574"/>
      <c r="G270" s="574"/>
    </row>
    <row r="271" spans="1:7" ht="13.5">
      <c r="A271" s="574"/>
      <c r="B271" s="574"/>
      <c r="C271" s="574"/>
      <c r="D271" s="574"/>
      <c r="E271" s="574"/>
      <c r="F271" s="574"/>
      <c r="G271" s="574"/>
    </row>
    <row r="272" spans="1:7" ht="13.5">
      <c r="A272" s="574"/>
      <c r="B272" s="574"/>
      <c r="C272" s="574"/>
      <c r="D272" s="574"/>
      <c r="E272" s="574"/>
      <c r="F272" s="574"/>
      <c r="G272" s="574"/>
    </row>
    <row r="273" spans="1:7" ht="13.5">
      <c r="A273" s="574"/>
      <c r="B273" s="574"/>
      <c r="C273" s="574"/>
      <c r="D273" s="574"/>
      <c r="E273" s="574"/>
      <c r="F273" s="574"/>
      <c r="G273" s="574"/>
    </row>
    <row r="274" spans="1:7" ht="13.5">
      <c r="A274" s="574"/>
      <c r="B274" s="574"/>
      <c r="C274" s="574"/>
      <c r="D274" s="574"/>
      <c r="E274" s="574"/>
      <c r="F274" s="574"/>
      <c r="G274" s="574"/>
    </row>
    <row r="275" spans="1:7" ht="13.5">
      <c r="A275" s="574"/>
      <c r="B275" s="574"/>
      <c r="C275" s="574"/>
      <c r="D275" s="574"/>
      <c r="E275" s="574"/>
      <c r="F275" s="574"/>
      <c r="G275" s="574"/>
    </row>
    <row r="276" spans="1:7" ht="13.5">
      <c r="A276" s="574"/>
      <c r="B276" s="574"/>
      <c r="C276" s="574"/>
      <c r="D276" s="574"/>
      <c r="E276" s="574"/>
      <c r="F276" s="574"/>
      <c r="G276" s="574"/>
    </row>
    <row r="277" spans="1:7" ht="13.5">
      <c r="A277" s="574"/>
      <c r="B277" s="574"/>
      <c r="C277" s="574"/>
      <c r="D277" s="574"/>
      <c r="E277" s="574"/>
      <c r="F277" s="574"/>
      <c r="G277" s="574"/>
    </row>
    <row r="278" spans="1:7" ht="13.5">
      <c r="A278" s="574"/>
      <c r="B278" s="574"/>
      <c r="C278" s="574"/>
      <c r="D278" s="574"/>
      <c r="E278" s="574"/>
      <c r="F278" s="574"/>
      <c r="G278" s="574"/>
    </row>
    <row r="279" spans="1:7" ht="13.5">
      <c r="A279" s="574"/>
      <c r="B279" s="574"/>
      <c r="C279" s="574"/>
      <c r="D279" s="574"/>
      <c r="E279" s="574"/>
      <c r="F279" s="574"/>
      <c r="G279" s="574"/>
    </row>
    <row r="280" spans="1:7" ht="13.5">
      <c r="A280" s="574"/>
      <c r="B280" s="574"/>
      <c r="C280" s="574"/>
      <c r="D280" s="574"/>
      <c r="E280" s="574"/>
      <c r="F280" s="574"/>
      <c r="G280" s="574"/>
    </row>
    <row r="281" spans="1:7" ht="13.5">
      <c r="A281" s="574"/>
      <c r="B281" s="574"/>
      <c r="C281" s="574"/>
      <c r="D281" s="574"/>
      <c r="E281" s="574"/>
      <c r="F281" s="574"/>
      <c r="G281" s="574"/>
    </row>
    <row r="282" spans="1:7" ht="13.5">
      <c r="A282" s="574"/>
      <c r="B282" s="574"/>
      <c r="C282" s="574"/>
      <c r="D282" s="574"/>
      <c r="E282" s="574"/>
      <c r="F282" s="574"/>
      <c r="G282" s="574"/>
    </row>
    <row r="283" spans="1:7" ht="13.5">
      <c r="A283" s="574"/>
      <c r="B283" s="574"/>
      <c r="C283" s="574"/>
      <c r="D283" s="574"/>
      <c r="E283" s="574"/>
      <c r="F283" s="574"/>
      <c r="G283" s="574"/>
    </row>
    <row r="284" spans="1:7" ht="13.5">
      <c r="A284" s="574"/>
      <c r="B284" s="574"/>
      <c r="C284" s="574"/>
      <c r="D284" s="574"/>
      <c r="E284" s="574"/>
      <c r="F284" s="574"/>
      <c r="G284" s="574"/>
    </row>
    <row r="285" spans="1:7" ht="13.5">
      <c r="A285" s="574"/>
      <c r="B285" s="574"/>
      <c r="C285" s="574"/>
      <c r="D285" s="574"/>
      <c r="E285" s="574"/>
      <c r="F285" s="574"/>
      <c r="G285" s="574"/>
    </row>
    <row r="286" spans="1:7" ht="13.5">
      <c r="A286" s="574"/>
      <c r="B286" s="574"/>
      <c r="C286" s="574"/>
      <c r="D286" s="574"/>
      <c r="E286" s="574"/>
      <c r="F286" s="574"/>
      <c r="G286" s="574"/>
    </row>
    <row r="287" spans="1:7" ht="13.5">
      <c r="A287" s="574"/>
      <c r="B287" s="574"/>
      <c r="C287" s="574"/>
      <c r="D287" s="574"/>
      <c r="E287" s="574"/>
      <c r="F287" s="574"/>
      <c r="G287" s="574"/>
    </row>
    <row r="288" spans="1:7" ht="13.5">
      <c r="A288" s="574"/>
      <c r="B288" s="574"/>
      <c r="C288" s="574"/>
      <c r="D288" s="574"/>
      <c r="E288" s="574"/>
      <c r="F288" s="574"/>
      <c r="G288" s="574"/>
    </row>
    <row r="289" spans="1:7" ht="13.5">
      <c r="A289" s="574"/>
      <c r="B289" s="574"/>
      <c r="C289" s="574"/>
      <c r="D289" s="574"/>
      <c r="E289" s="574"/>
      <c r="F289" s="574"/>
      <c r="G289" s="574"/>
    </row>
    <row r="290" spans="1:7" ht="13.5">
      <c r="A290" s="574"/>
      <c r="B290" s="574"/>
      <c r="C290" s="574"/>
      <c r="D290" s="574"/>
      <c r="E290" s="574"/>
      <c r="F290" s="574"/>
      <c r="G290" s="574"/>
    </row>
    <row r="291" spans="1:7" ht="13.5">
      <c r="A291" s="574"/>
      <c r="B291" s="574"/>
      <c r="C291" s="574"/>
      <c r="D291" s="574"/>
      <c r="E291" s="574"/>
      <c r="F291" s="574"/>
      <c r="G291" s="574"/>
    </row>
    <row r="292" spans="1:7" ht="13.5">
      <c r="A292" s="574"/>
      <c r="B292" s="574"/>
      <c r="C292" s="574"/>
      <c r="D292" s="574"/>
      <c r="E292" s="574"/>
      <c r="F292" s="574"/>
      <c r="G292" s="574"/>
    </row>
    <row r="293" spans="1:7" ht="13.5">
      <c r="A293" s="574"/>
      <c r="B293" s="574"/>
      <c r="C293" s="574"/>
      <c r="D293" s="574"/>
      <c r="E293" s="574"/>
      <c r="F293" s="574"/>
      <c r="G293" s="574"/>
    </row>
    <row r="294" spans="1:7" ht="13.5">
      <c r="A294" s="574"/>
      <c r="B294" s="574"/>
      <c r="C294" s="574"/>
      <c r="D294" s="574"/>
      <c r="E294" s="574"/>
      <c r="F294" s="574"/>
      <c r="G294" s="574"/>
    </row>
    <row r="295" spans="1:7" ht="13.5">
      <c r="A295" s="574"/>
      <c r="B295" s="574"/>
      <c r="C295" s="574"/>
      <c r="D295" s="574"/>
      <c r="E295" s="574"/>
      <c r="F295" s="574"/>
      <c r="G295" s="574"/>
    </row>
    <row r="296" spans="1:7" ht="13.5">
      <c r="A296" s="574"/>
      <c r="B296" s="574"/>
      <c r="C296" s="574"/>
      <c r="D296" s="574"/>
      <c r="E296" s="574"/>
      <c r="F296" s="574"/>
      <c r="G296" s="574"/>
    </row>
    <row r="297" spans="1:7" ht="13.5">
      <c r="A297" s="574"/>
      <c r="B297" s="574"/>
      <c r="C297" s="574"/>
      <c r="D297" s="574"/>
      <c r="E297" s="574"/>
      <c r="F297" s="574"/>
      <c r="G297" s="574"/>
    </row>
    <row r="298" spans="1:7" ht="13.5">
      <c r="A298" s="574"/>
      <c r="B298" s="574"/>
      <c r="C298" s="574"/>
      <c r="D298" s="574"/>
      <c r="E298" s="574"/>
      <c r="F298" s="574"/>
      <c r="G298" s="574"/>
    </row>
    <row r="299" spans="1:7" ht="13.5">
      <c r="A299" s="574"/>
      <c r="B299" s="574"/>
      <c r="C299" s="574"/>
      <c r="D299" s="574"/>
      <c r="E299" s="574"/>
      <c r="F299" s="574"/>
      <c r="G299" s="574"/>
    </row>
    <row r="300" spans="1:7" ht="13.5">
      <c r="A300" s="574"/>
      <c r="B300" s="574"/>
      <c r="C300" s="574"/>
      <c r="D300" s="574"/>
      <c r="E300" s="574"/>
      <c r="F300" s="574"/>
      <c r="G300" s="574"/>
    </row>
    <row r="301" spans="1:7" ht="13.5">
      <c r="A301" s="574"/>
      <c r="B301" s="574"/>
      <c r="C301" s="574"/>
      <c r="D301" s="574"/>
      <c r="E301" s="574"/>
      <c r="F301" s="574"/>
      <c r="G301" s="574"/>
    </row>
    <row r="302" spans="1:7" ht="13.5">
      <c r="A302" s="574"/>
      <c r="B302" s="574"/>
      <c r="C302" s="574"/>
      <c r="D302" s="574"/>
      <c r="E302" s="574"/>
      <c r="F302" s="574"/>
      <c r="G302" s="574"/>
    </row>
    <row r="303" spans="1:7" ht="13.5">
      <c r="A303" s="574"/>
      <c r="B303" s="574"/>
      <c r="C303" s="574"/>
      <c r="D303" s="574"/>
      <c r="E303" s="574"/>
      <c r="F303" s="574"/>
      <c r="G303" s="574"/>
    </row>
    <row r="304" spans="1:7" ht="13.5">
      <c r="A304" s="574"/>
      <c r="B304" s="574"/>
      <c r="C304" s="574"/>
      <c r="D304" s="574"/>
      <c r="E304" s="574"/>
      <c r="F304" s="574"/>
      <c r="G304" s="574"/>
    </row>
    <row r="305" spans="1:7" ht="13.5">
      <c r="A305" s="574"/>
      <c r="B305" s="574"/>
      <c r="C305" s="574"/>
      <c r="D305" s="574"/>
      <c r="E305" s="574"/>
      <c r="F305" s="574"/>
      <c r="G305" s="574"/>
    </row>
    <row r="306" spans="1:7" ht="13.5">
      <c r="A306" s="574"/>
      <c r="B306" s="574"/>
      <c r="C306" s="574"/>
      <c r="D306" s="574"/>
      <c r="E306" s="574"/>
      <c r="F306" s="574"/>
      <c r="G306" s="574"/>
    </row>
    <row r="307" spans="1:7" ht="13.5">
      <c r="A307" s="574"/>
      <c r="B307" s="574"/>
      <c r="C307" s="574"/>
      <c r="D307" s="574"/>
      <c r="E307" s="574"/>
      <c r="F307" s="574"/>
      <c r="G307" s="574"/>
    </row>
    <row r="308" spans="1:7" ht="13.5">
      <c r="A308" s="574"/>
      <c r="B308" s="574"/>
      <c r="C308" s="574"/>
      <c r="D308" s="574"/>
      <c r="E308" s="574"/>
      <c r="F308" s="574"/>
      <c r="G308" s="574"/>
    </row>
    <row r="309" spans="1:7" ht="13.5">
      <c r="A309" s="574"/>
      <c r="B309" s="574"/>
      <c r="C309" s="574"/>
      <c r="D309" s="574"/>
      <c r="E309" s="574"/>
      <c r="F309" s="574"/>
      <c r="G309" s="574"/>
    </row>
    <row r="310" spans="1:7" ht="13.5">
      <c r="A310" s="574"/>
      <c r="B310" s="574"/>
      <c r="C310" s="574"/>
      <c r="D310" s="574"/>
      <c r="E310" s="574"/>
      <c r="F310" s="574"/>
      <c r="G310" s="574"/>
    </row>
    <row r="311" spans="1:7" ht="13.5">
      <c r="A311" s="574"/>
      <c r="B311" s="574"/>
      <c r="C311" s="574"/>
      <c r="D311" s="574"/>
      <c r="E311" s="574"/>
      <c r="F311" s="574"/>
      <c r="G311" s="574"/>
    </row>
    <row r="312" spans="1:7" ht="13.5">
      <c r="A312" s="574"/>
      <c r="B312" s="574"/>
      <c r="C312" s="574"/>
      <c r="D312" s="574"/>
      <c r="E312" s="574"/>
      <c r="F312" s="574"/>
      <c r="G312" s="574"/>
    </row>
    <row r="313" spans="1:7" ht="13.5">
      <c r="A313" s="574"/>
      <c r="B313" s="574"/>
      <c r="C313" s="574"/>
      <c r="D313" s="574"/>
      <c r="E313" s="574"/>
      <c r="F313" s="574"/>
      <c r="G313" s="574"/>
    </row>
    <row r="314" spans="1:7" ht="13.5">
      <c r="A314" s="574"/>
      <c r="B314" s="574"/>
      <c r="C314" s="574"/>
      <c r="D314" s="574"/>
      <c r="E314" s="574"/>
      <c r="F314" s="574"/>
      <c r="G314" s="574"/>
    </row>
    <row r="315" spans="1:7" ht="13.5">
      <c r="A315" s="574"/>
      <c r="B315" s="574"/>
      <c r="C315" s="574"/>
      <c r="D315" s="574"/>
      <c r="E315" s="574"/>
      <c r="F315" s="574"/>
      <c r="G315" s="574"/>
    </row>
    <row r="316" spans="1:7" ht="13.5">
      <c r="A316" s="574"/>
      <c r="B316" s="574"/>
      <c r="C316" s="574"/>
      <c r="D316" s="574"/>
      <c r="E316" s="574"/>
      <c r="F316" s="574"/>
      <c r="G316" s="574"/>
    </row>
    <row r="317" spans="1:7" ht="13.5">
      <c r="A317" s="574"/>
      <c r="B317" s="574"/>
      <c r="C317" s="574"/>
      <c r="D317" s="574"/>
      <c r="E317" s="574"/>
      <c r="F317" s="574"/>
      <c r="G317" s="574"/>
    </row>
    <row r="318" spans="1:7" ht="13.5">
      <c r="A318" s="574"/>
      <c r="B318" s="574"/>
      <c r="C318" s="574"/>
      <c r="D318" s="574"/>
      <c r="E318" s="574"/>
      <c r="F318" s="574"/>
      <c r="G318" s="574"/>
    </row>
    <row r="319" spans="1:7" ht="13.5">
      <c r="A319" s="574"/>
      <c r="B319" s="574"/>
      <c r="C319" s="574"/>
      <c r="D319" s="574"/>
      <c r="E319" s="574"/>
      <c r="F319" s="574"/>
      <c r="G319" s="574"/>
    </row>
    <row r="320" spans="1:7" ht="13.5">
      <c r="A320" s="574"/>
      <c r="B320" s="574"/>
      <c r="C320" s="574"/>
      <c r="D320" s="574"/>
      <c r="E320" s="574"/>
      <c r="F320" s="574"/>
      <c r="G320" s="574"/>
    </row>
    <row r="321" spans="1:7" ht="13.5">
      <c r="A321" s="574"/>
      <c r="B321" s="574"/>
      <c r="C321" s="574"/>
      <c r="D321" s="574"/>
      <c r="E321" s="574"/>
      <c r="F321" s="574"/>
      <c r="G321" s="574"/>
    </row>
    <row r="322" spans="1:7" ht="13.5">
      <c r="A322" s="574"/>
      <c r="B322" s="574"/>
      <c r="C322" s="574"/>
      <c r="D322" s="574"/>
      <c r="E322" s="574"/>
      <c r="F322" s="574"/>
      <c r="G322" s="574"/>
    </row>
    <row r="323" spans="1:7" ht="13.5">
      <c r="A323" s="574"/>
      <c r="B323" s="574"/>
      <c r="C323" s="574"/>
      <c r="D323" s="574"/>
      <c r="E323" s="574"/>
      <c r="F323" s="574"/>
      <c r="G323" s="574"/>
    </row>
    <row r="324" spans="1:7" ht="13.5">
      <c r="A324" s="574"/>
      <c r="B324" s="574"/>
      <c r="C324" s="574"/>
      <c r="D324" s="574"/>
      <c r="E324" s="574"/>
      <c r="F324" s="574"/>
      <c r="G324" s="574"/>
    </row>
    <row r="325" spans="1:7" ht="13.5">
      <c r="A325" s="574"/>
      <c r="B325" s="574"/>
      <c r="C325" s="574"/>
      <c r="D325" s="574"/>
      <c r="E325" s="574"/>
      <c r="F325" s="574"/>
      <c r="G325" s="574"/>
    </row>
    <row r="326" spans="1:7" ht="13.5">
      <c r="A326" s="574"/>
      <c r="B326" s="574"/>
      <c r="C326" s="574"/>
      <c r="D326" s="574"/>
      <c r="E326" s="574"/>
      <c r="F326" s="574"/>
      <c r="G326" s="574"/>
    </row>
    <row r="327" spans="1:7" ht="13.5">
      <c r="A327" s="574"/>
      <c r="B327" s="574"/>
      <c r="C327" s="574"/>
      <c r="D327" s="574"/>
      <c r="E327" s="574"/>
      <c r="F327" s="574"/>
      <c r="G327" s="574"/>
    </row>
    <row r="328" spans="1:7" ht="13.5">
      <c r="A328" s="574"/>
      <c r="B328" s="574"/>
      <c r="C328" s="574"/>
      <c r="D328" s="574"/>
      <c r="E328" s="574"/>
      <c r="F328" s="574"/>
      <c r="G328" s="574"/>
    </row>
    <row r="329" spans="1:7" ht="13.5">
      <c r="A329" s="574"/>
      <c r="B329" s="574"/>
      <c r="C329" s="574"/>
      <c r="D329" s="574"/>
      <c r="E329" s="574"/>
      <c r="F329" s="574"/>
      <c r="G329" s="574"/>
    </row>
    <row r="330" spans="1:7" ht="13.5">
      <c r="A330" s="574"/>
      <c r="B330" s="574"/>
      <c r="C330" s="574"/>
      <c r="D330" s="574"/>
      <c r="E330" s="574"/>
      <c r="F330" s="574"/>
      <c r="G330" s="574"/>
    </row>
    <row r="331" spans="1:7" ht="13.5">
      <c r="A331" s="574"/>
      <c r="B331" s="574"/>
      <c r="C331" s="574"/>
      <c r="D331" s="574"/>
      <c r="E331" s="574"/>
      <c r="F331" s="574"/>
      <c r="G331" s="574"/>
    </row>
    <row r="332" spans="1:7" ht="13.5">
      <c r="A332" s="574"/>
      <c r="B332" s="574"/>
      <c r="C332" s="574"/>
      <c r="D332" s="574"/>
      <c r="E332" s="574"/>
      <c r="F332" s="574"/>
      <c r="G332" s="574"/>
    </row>
    <row r="333" spans="1:7" ht="13.5">
      <c r="A333" s="574"/>
      <c r="B333" s="574"/>
      <c r="C333" s="574"/>
      <c r="D333" s="574"/>
      <c r="E333" s="574"/>
      <c r="F333" s="574"/>
      <c r="G333" s="574"/>
    </row>
    <row r="334" spans="1:7" ht="13.5">
      <c r="A334" s="574"/>
      <c r="B334" s="574"/>
      <c r="C334" s="574"/>
      <c r="D334" s="574"/>
      <c r="E334" s="574"/>
      <c r="F334" s="574"/>
      <c r="G334" s="574"/>
    </row>
    <row r="335" spans="1:7" ht="13.5">
      <c r="A335" s="574"/>
      <c r="B335" s="574"/>
      <c r="C335" s="574"/>
      <c r="D335" s="574"/>
      <c r="E335" s="574"/>
      <c r="F335" s="574"/>
      <c r="G335" s="574"/>
    </row>
    <row r="336" spans="1:7" ht="13.5">
      <c r="A336" s="574"/>
      <c r="B336" s="574"/>
      <c r="C336" s="574"/>
      <c r="D336" s="574"/>
      <c r="E336" s="574"/>
      <c r="F336" s="574"/>
      <c r="G336" s="574"/>
    </row>
    <row r="337" spans="1:7" ht="13.5">
      <c r="A337" s="574"/>
      <c r="B337" s="574"/>
      <c r="C337" s="574"/>
      <c r="D337" s="574"/>
      <c r="E337" s="574"/>
      <c r="F337" s="574"/>
      <c r="G337" s="574"/>
    </row>
    <row r="338" spans="1:7" ht="13.5">
      <c r="A338" s="574"/>
      <c r="B338" s="574"/>
      <c r="C338" s="574"/>
      <c r="D338" s="574"/>
      <c r="E338" s="574"/>
      <c r="F338" s="574"/>
      <c r="G338" s="574"/>
    </row>
    <row r="339" spans="1:7" ht="13.5">
      <c r="A339" s="574"/>
      <c r="B339" s="574"/>
      <c r="C339" s="574"/>
      <c r="D339" s="574"/>
      <c r="E339" s="574"/>
      <c r="F339" s="574"/>
      <c r="G339" s="574"/>
    </row>
    <row r="340" spans="1:7" ht="13.5">
      <c r="A340" s="574"/>
      <c r="B340" s="574"/>
      <c r="C340" s="574"/>
      <c r="D340" s="574"/>
      <c r="E340" s="574"/>
      <c r="F340" s="574"/>
      <c r="G340" s="574"/>
    </row>
    <row r="341" spans="1:7" ht="13.5">
      <c r="A341" s="574"/>
      <c r="B341" s="574"/>
      <c r="C341" s="574"/>
      <c r="D341" s="574"/>
      <c r="E341" s="574"/>
      <c r="F341" s="574"/>
      <c r="G341" s="574"/>
    </row>
    <row r="342" spans="1:7" ht="13.5">
      <c r="A342" s="574"/>
      <c r="B342" s="574"/>
      <c r="C342" s="574"/>
      <c r="D342" s="574"/>
      <c r="E342" s="574"/>
      <c r="F342" s="574"/>
      <c r="G342" s="574"/>
    </row>
    <row r="343" spans="1:7" ht="13.5">
      <c r="A343" s="574"/>
      <c r="B343" s="574"/>
      <c r="C343" s="574"/>
      <c r="D343" s="574"/>
      <c r="E343" s="574"/>
      <c r="F343" s="574"/>
      <c r="G343" s="574"/>
    </row>
    <row r="344" spans="1:7" ht="13.5">
      <c r="A344" s="574"/>
      <c r="B344" s="574"/>
      <c r="C344" s="574"/>
      <c r="D344" s="574"/>
      <c r="E344" s="574"/>
      <c r="F344" s="574"/>
      <c r="G344" s="574"/>
    </row>
    <row r="345" spans="1:7" ht="13.5">
      <c r="A345" s="574"/>
      <c r="B345" s="574"/>
      <c r="C345" s="574"/>
      <c r="D345" s="574"/>
      <c r="E345" s="574"/>
      <c r="F345" s="574"/>
      <c r="G345" s="574"/>
    </row>
    <row r="346" spans="1:7" ht="13.5">
      <c r="A346" s="574"/>
      <c r="B346" s="574"/>
      <c r="C346" s="574"/>
      <c r="D346" s="574"/>
      <c r="E346" s="574"/>
      <c r="F346" s="574"/>
      <c r="G346" s="574"/>
    </row>
    <row r="347" spans="1:7" ht="13.5">
      <c r="A347" s="574"/>
      <c r="B347" s="574"/>
      <c r="C347" s="574"/>
      <c r="D347" s="574"/>
      <c r="E347" s="574"/>
      <c r="F347" s="574"/>
      <c r="G347" s="574"/>
    </row>
    <row r="348" spans="1:7" ht="13.5">
      <c r="A348" s="574"/>
      <c r="B348" s="574"/>
      <c r="C348" s="574"/>
      <c r="D348" s="574"/>
      <c r="E348" s="574"/>
      <c r="F348" s="574"/>
      <c r="G348" s="574"/>
    </row>
    <row r="349" spans="1:7" ht="13.5">
      <c r="A349" s="574"/>
      <c r="B349" s="574"/>
      <c r="C349" s="574"/>
      <c r="D349" s="574"/>
      <c r="E349" s="574"/>
      <c r="F349" s="574"/>
      <c r="G349" s="574"/>
    </row>
    <row r="350" spans="1:7" ht="13.5">
      <c r="A350" s="574"/>
      <c r="B350" s="574"/>
      <c r="C350" s="574"/>
      <c r="D350" s="574"/>
      <c r="E350" s="574"/>
      <c r="F350" s="574"/>
      <c r="G350" s="574"/>
    </row>
    <row r="351" spans="1:7" ht="13.5">
      <c r="A351" s="574"/>
      <c r="B351" s="574"/>
      <c r="C351" s="574"/>
      <c r="D351" s="574"/>
      <c r="E351" s="574"/>
      <c r="F351" s="574"/>
      <c r="G351" s="574"/>
    </row>
    <row r="352" spans="1:7" ht="13.5">
      <c r="A352" s="574"/>
      <c r="B352" s="574"/>
      <c r="C352" s="574"/>
      <c r="D352" s="574"/>
      <c r="E352" s="574"/>
      <c r="F352" s="574"/>
      <c r="G352" s="574"/>
    </row>
    <row r="353" spans="1:7" ht="13.5">
      <c r="A353" s="574"/>
      <c r="B353" s="574"/>
      <c r="C353" s="574"/>
      <c r="D353" s="574"/>
      <c r="E353" s="574"/>
      <c r="F353" s="574"/>
      <c r="G353" s="574"/>
    </row>
    <row r="354" spans="1:7" ht="13.5">
      <c r="A354" s="574"/>
      <c r="B354" s="574"/>
      <c r="C354" s="574"/>
      <c r="D354" s="574"/>
      <c r="E354" s="574"/>
      <c r="F354" s="574"/>
      <c r="G354" s="574"/>
    </row>
    <row r="355" spans="1:7" ht="13.5">
      <c r="A355" s="574"/>
      <c r="B355" s="574"/>
      <c r="C355" s="574"/>
      <c r="D355" s="574"/>
      <c r="E355" s="574"/>
      <c r="F355" s="574"/>
      <c r="G355" s="574"/>
    </row>
    <row r="356" spans="1:7" ht="13.5">
      <c r="A356" s="574"/>
      <c r="B356" s="574"/>
      <c r="C356" s="574"/>
      <c r="D356" s="574"/>
      <c r="E356" s="574"/>
      <c r="F356" s="574"/>
      <c r="G356" s="574"/>
    </row>
    <row r="357" spans="1:7" ht="13.5">
      <c r="A357" s="574"/>
      <c r="B357" s="574"/>
      <c r="C357" s="574"/>
      <c r="D357" s="574"/>
      <c r="E357" s="574"/>
      <c r="F357" s="574"/>
      <c r="G357" s="574"/>
    </row>
    <row r="358" spans="1:7" ht="13.5">
      <c r="A358" s="574"/>
      <c r="B358" s="574"/>
      <c r="C358" s="574"/>
      <c r="D358" s="574"/>
      <c r="E358" s="574"/>
      <c r="F358" s="574"/>
      <c r="G358" s="574"/>
    </row>
    <row r="359" spans="1:7" ht="13.5">
      <c r="A359" s="574"/>
      <c r="B359" s="574"/>
      <c r="C359" s="574"/>
      <c r="D359" s="574"/>
      <c r="E359" s="574"/>
      <c r="F359" s="574"/>
      <c r="G359" s="574"/>
    </row>
    <row r="360" spans="1:7" ht="13.5">
      <c r="A360" s="574"/>
      <c r="B360" s="574"/>
      <c r="C360" s="574"/>
      <c r="D360" s="574"/>
      <c r="E360" s="574"/>
      <c r="F360" s="574"/>
      <c r="G360" s="574"/>
    </row>
    <row r="361" spans="1:7" ht="13.5">
      <c r="A361" s="574"/>
      <c r="B361" s="574"/>
      <c r="C361" s="574"/>
      <c r="D361" s="574"/>
      <c r="E361" s="574"/>
      <c r="F361" s="574"/>
      <c r="G361" s="574"/>
    </row>
    <row r="362" spans="1:7" ht="13.5">
      <c r="A362" s="574"/>
      <c r="B362" s="574"/>
      <c r="C362" s="574"/>
      <c r="D362" s="574"/>
      <c r="E362" s="574"/>
      <c r="F362" s="574"/>
      <c r="G362" s="574"/>
    </row>
    <row r="363" spans="1:7" ht="13.5">
      <c r="A363" s="574"/>
      <c r="B363" s="574"/>
      <c r="C363" s="574"/>
      <c r="D363" s="574"/>
      <c r="E363" s="574"/>
      <c r="F363" s="574"/>
      <c r="G363" s="574"/>
    </row>
    <row r="364" spans="1:7" ht="13.5">
      <c r="A364" s="574"/>
      <c r="B364" s="574"/>
      <c r="C364" s="574"/>
      <c r="D364" s="574"/>
      <c r="E364" s="574"/>
      <c r="F364" s="574"/>
      <c r="G364" s="574"/>
    </row>
    <row r="365" spans="1:7" ht="13.5">
      <c r="A365" s="574"/>
      <c r="B365" s="574"/>
      <c r="C365" s="574"/>
      <c r="D365" s="574"/>
      <c r="E365" s="574"/>
      <c r="F365" s="574"/>
      <c r="G365" s="574"/>
    </row>
    <row r="366" spans="1:7" ht="13.5">
      <c r="A366" s="574"/>
      <c r="B366" s="574"/>
      <c r="C366" s="574"/>
      <c r="D366" s="574"/>
      <c r="E366" s="574"/>
      <c r="F366" s="574"/>
      <c r="G366" s="574"/>
    </row>
    <row r="367" spans="1:7" ht="13.5">
      <c r="A367" s="574"/>
      <c r="B367" s="574"/>
      <c r="C367" s="574"/>
      <c r="D367" s="574"/>
      <c r="E367" s="574"/>
      <c r="F367" s="574"/>
      <c r="G367" s="574"/>
    </row>
    <row r="368" spans="1:7" ht="13.5">
      <c r="A368" s="574"/>
      <c r="B368" s="574"/>
      <c r="C368" s="574"/>
      <c r="D368" s="574"/>
      <c r="E368" s="574"/>
      <c r="F368" s="574"/>
      <c r="G368" s="574"/>
    </row>
    <row r="369" spans="1:7" ht="13.5">
      <c r="A369" s="574"/>
      <c r="B369" s="574"/>
      <c r="C369" s="574"/>
      <c r="D369" s="574"/>
      <c r="E369" s="574"/>
      <c r="F369" s="574"/>
      <c r="G369" s="574"/>
    </row>
    <row r="370" spans="1:7" ht="13.5">
      <c r="A370" s="574"/>
      <c r="B370" s="574"/>
      <c r="C370" s="574"/>
      <c r="D370" s="574"/>
      <c r="E370" s="574"/>
      <c r="F370" s="574"/>
      <c r="G370" s="574"/>
    </row>
    <row r="371" spans="1:7" ht="13.5">
      <c r="A371" s="574"/>
      <c r="B371" s="574"/>
      <c r="C371" s="574"/>
      <c r="D371" s="574"/>
      <c r="E371" s="574"/>
      <c r="F371" s="574"/>
      <c r="G371" s="574"/>
    </row>
    <row r="372" spans="1:7" ht="13.5">
      <c r="A372" s="574"/>
      <c r="B372" s="574"/>
      <c r="C372" s="574"/>
      <c r="D372" s="574"/>
      <c r="E372" s="574"/>
      <c r="F372" s="574"/>
      <c r="G372" s="574"/>
    </row>
    <row r="373" spans="1:7" ht="13.5">
      <c r="A373" s="574"/>
      <c r="B373" s="574"/>
      <c r="C373" s="574"/>
      <c r="D373" s="574"/>
      <c r="E373" s="574"/>
      <c r="F373" s="574"/>
      <c r="G373" s="574"/>
    </row>
    <row r="374" spans="1:7" ht="13.5">
      <c r="A374" s="574"/>
      <c r="B374" s="574"/>
      <c r="C374" s="574"/>
      <c r="D374" s="574"/>
      <c r="E374" s="574"/>
      <c r="F374" s="574"/>
      <c r="G374" s="574"/>
    </row>
    <row r="375" spans="1:7" ht="13.5">
      <c r="A375" s="574"/>
      <c r="B375" s="574"/>
      <c r="C375" s="574"/>
      <c r="D375" s="574"/>
      <c r="E375" s="574"/>
      <c r="F375" s="574"/>
      <c r="G375" s="574"/>
    </row>
    <row r="376" spans="1:7" ht="13.5">
      <c r="A376" s="574"/>
      <c r="B376" s="574"/>
      <c r="C376" s="574"/>
      <c r="D376" s="574"/>
      <c r="E376" s="574"/>
      <c r="F376" s="574"/>
      <c r="G376" s="574"/>
    </row>
    <row r="377" spans="1:7" ht="13.5">
      <c r="A377" s="574"/>
      <c r="B377" s="574"/>
      <c r="C377" s="574"/>
      <c r="D377" s="574"/>
      <c r="E377" s="574"/>
      <c r="F377" s="574"/>
      <c r="G377" s="574"/>
    </row>
    <row r="378" spans="1:7" ht="13.5">
      <c r="A378" s="574"/>
      <c r="B378" s="574"/>
      <c r="C378" s="574"/>
      <c r="D378" s="574"/>
      <c r="E378" s="574"/>
      <c r="F378" s="574"/>
      <c r="G378" s="574"/>
    </row>
    <row r="379" spans="1:7" ht="13.5">
      <c r="A379" s="574"/>
      <c r="B379" s="574"/>
      <c r="C379" s="574"/>
      <c r="D379" s="574"/>
      <c r="E379" s="574"/>
      <c r="F379" s="574"/>
      <c r="G379" s="574"/>
    </row>
    <row r="380" spans="1:7" ht="13.5">
      <c r="A380" s="574"/>
      <c r="B380" s="574"/>
      <c r="C380" s="574"/>
      <c r="D380" s="574"/>
      <c r="E380" s="574"/>
      <c r="F380" s="574"/>
      <c r="G380" s="574"/>
    </row>
    <row r="381" spans="1:7" ht="13.5">
      <c r="A381" s="574"/>
      <c r="B381" s="574"/>
      <c r="C381" s="574"/>
      <c r="D381" s="574"/>
      <c r="E381" s="574"/>
      <c r="F381" s="574"/>
      <c r="G381" s="574"/>
    </row>
    <row r="382" spans="1:7" ht="13.5">
      <c r="A382" s="574"/>
      <c r="B382" s="574"/>
      <c r="C382" s="574"/>
      <c r="D382" s="574"/>
      <c r="E382" s="574"/>
      <c r="F382" s="574"/>
      <c r="G382" s="574"/>
    </row>
    <row r="383" spans="1:7" ht="13.5">
      <c r="A383" s="574"/>
      <c r="B383" s="574"/>
      <c r="C383" s="574"/>
      <c r="D383" s="574"/>
      <c r="E383" s="574"/>
      <c r="F383" s="574"/>
      <c r="G383" s="574"/>
    </row>
    <row r="384" spans="1:7" ht="13.5">
      <c r="A384" s="574"/>
      <c r="B384" s="574"/>
      <c r="C384" s="574"/>
      <c r="D384" s="574"/>
      <c r="E384" s="574"/>
      <c r="F384" s="574"/>
      <c r="G384" s="574"/>
    </row>
    <row r="385" spans="1:7" ht="13.5">
      <c r="A385" s="574"/>
      <c r="B385" s="574"/>
      <c r="C385" s="574"/>
      <c r="D385" s="574"/>
      <c r="E385" s="574"/>
      <c r="F385" s="574"/>
      <c r="G385" s="574"/>
    </row>
    <row r="386" spans="1:7" ht="13.5">
      <c r="A386" s="574"/>
      <c r="B386" s="574"/>
      <c r="C386" s="574"/>
      <c r="D386" s="574"/>
      <c r="E386" s="574"/>
      <c r="F386" s="574"/>
      <c r="G386" s="574"/>
    </row>
    <row r="387" spans="1:7" ht="13.5">
      <c r="A387" s="574"/>
      <c r="B387" s="574"/>
      <c r="C387" s="574"/>
      <c r="D387" s="574"/>
      <c r="E387" s="574"/>
      <c r="F387" s="574"/>
      <c r="G387" s="574"/>
    </row>
    <row r="388" spans="1:7" ht="13.5">
      <c r="A388" s="574"/>
      <c r="B388" s="574"/>
      <c r="C388" s="574"/>
      <c r="D388" s="574"/>
      <c r="E388" s="574"/>
      <c r="F388" s="574"/>
      <c r="G388" s="574"/>
    </row>
    <row r="389" spans="1:7" ht="13.5">
      <c r="A389" s="574"/>
      <c r="B389" s="574"/>
      <c r="C389" s="574"/>
      <c r="D389" s="574"/>
      <c r="E389" s="574"/>
      <c r="F389" s="574"/>
      <c r="G389" s="574"/>
    </row>
    <row r="390" spans="1:7" ht="13.5">
      <c r="A390" s="574"/>
      <c r="B390" s="574"/>
      <c r="C390" s="574"/>
      <c r="D390" s="574"/>
      <c r="E390" s="574"/>
      <c r="F390" s="574"/>
      <c r="G390" s="574"/>
    </row>
    <row r="391" spans="1:7" ht="13.5">
      <c r="A391" s="574"/>
      <c r="B391" s="574"/>
      <c r="C391" s="574"/>
      <c r="D391" s="574"/>
      <c r="E391" s="574"/>
      <c r="F391" s="574"/>
      <c r="G391" s="574"/>
    </row>
    <row r="392" spans="1:7" ht="13.5">
      <c r="A392" s="574"/>
      <c r="B392" s="574"/>
      <c r="C392" s="574"/>
      <c r="D392" s="574"/>
      <c r="E392" s="574"/>
      <c r="F392" s="574"/>
      <c r="G392" s="574"/>
    </row>
    <row r="393" spans="1:7" ht="13.5">
      <c r="A393" s="574"/>
      <c r="B393" s="574"/>
      <c r="C393" s="574"/>
      <c r="D393" s="574"/>
      <c r="E393" s="574"/>
      <c r="F393" s="574"/>
      <c r="G393" s="574"/>
    </row>
    <row r="394" spans="1:7" ht="13.5">
      <c r="A394" s="574"/>
      <c r="B394" s="574"/>
      <c r="C394" s="574"/>
      <c r="D394" s="574"/>
      <c r="E394" s="574"/>
      <c r="F394" s="574"/>
      <c r="G394" s="574"/>
    </row>
    <row r="395" spans="1:7" ht="13.5">
      <c r="A395" s="574"/>
      <c r="B395" s="574"/>
      <c r="C395" s="574"/>
      <c r="D395" s="574"/>
      <c r="E395" s="574"/>
      <c r="F395" s="574"/>
      <c r="G395" s="574"/>
    </row>
    <row r="396" spans="1:7" ht="13.5">
      <c r="A396" s="574"/>
      <c r="B396" s="574"/>
      <c r="C396" s="574"/>
      <c r="D396" s="574"/>
      <c r="E396" s="574"/>
      <c r="F396" s="574"/>
      <c r="G396" s="574"/>
    </row>
    <row r="397" spans="1:7" ht="13.5">
      <c r="A397" s="574"/>
      <c r="B397" s="574"/>
      <c r="C397" s="574"/>
      <c r="D397" s="574"/>
      <c r="E397" s="574"/>
      <c r="F397" s="574"/>
      <c r="G397" s="574"/>
    </row>
    <row r="398" spans="1:7" ht="13.5">
      <c r="A398" s="574"/>
      <c r="B398" s="574"/>
      <c r="C398" s="574"/>
      <c r="D398" s="574"/>
      <c r="E398" s="574"/>
      <c r="F398" s="574"/>
      <c r="G398" s="574"/>
    </row>
    <row r="399" spans="1:7" ht="13.5">
      <c r="A399" s="574"/>
      <c r="B399" s="574"/>
      <c r="C399" s="574"/>
      <c r="D399" s="574"/>
      <c r="E399" s="574"/>
      <c r="F399" s="574"/>
      <c r="G399" s="574"/>
    </row>
    <row r="400" spans="1:7" ht="13.5">
      <c r="A400" s="574"/>
      <c r="B400" s="574"/>
      <c r="C400" s="574"/>
      <c r="D400" s="574"/>
      <c r="E400" s="574"/>
      <c r="F400" s="574"/>
      <c r="G400" s="574"/>
    </row>
    <row r="401" spans="1:7" ht="13.5">
      <c r="A401" s="574"/>
      <c r="B401" s="574"/>
      <c r="C401" s="574"/>
      <c r="D401" s="574"/>
      <c r="E401" s="574"/>
      <c r="F401" s="574"/>
      <c r="G401" s="574"/>
    </row>
    <row r="402" spans="1:7" ht="13.5">
      <c r="A402" s="574"/>
      <c r="B402" s="574"/>
      <c r="C402" s="574"/>
      <c r="D402" s="574"/>
      <c r="E402" s="574"/>
      <c r="F402" s="574"/>
      <c r="G402" s="574"/>
    </row>
    <row r="403" spans="1:7" ht="13.5">
      <c r="A403" s="574"/>
      <c r="B403" s="574"/>
      <c r="C403" s="574"/>
      <c r="D403" s="574"/>
      <c r="E403" s="574"/>
      <c r="F403" s="574"/>
      <c r="G403" s="574"/>
    </row>
    <row r="404" spans="1:7" ht="13.5">
      <c r="A404" s="574"/>
      <c r="B404" s="574"/>
      <c r="C404" s="574"/>
      <c r="D404" s="574"/>
      <c r="E404" s="574"/>
      <c r="F404" s="574"/>
      <c r="G404" s="574"/>
    </row>
    <row r="405" spans="1:7" ht="13.5">
      <c r="A405" s="574"/>
      <c r="B405" s="574"/>
      <c r="C405" s="574"/>
      <c r="D405" s="574"/>
      <c r="E405" s="574"/>
      <c r="F405" s="574"/>
      <c r="G405" s="574"/>
    </row>
    <row r="406" spans="1:7" ht="13.5">
      <c r="A406" s="574"/>
      <c r="B406" s="574"/>
      <c r="C406" s="574"/>
      <c r="D406" s="574"/>
      <c r="E406" s="574"/>
      <c r="F406" s="574"/>
      <c r="G406" s="574"/>
    </row>
    <row r="407" spans="1:7" ht="13.5">
      <c r="A407" s="574"/>
      <c r="B407" s="574"/>
      <c r="C407" s="574"/>
      <c r="D407" s="574"/>
      <c r="E407" s="574"/>
      <c r="F407" s="574"/>
      <c r="G407" s="574"/>
    </row>
    <row r="408" spans="1:7" ht="13.5">
      <c r="A408" s="574"/>
      <c r="B408" s="574"/>
      <c r="C408" s="574"/>
      <c r="D408" s="574"/>
      <c r="E408" s="574"/>
      <c r="F408" s="574"/>
      <c r="G408" s="574"/>
    </row>
    <row r="409" spans="1:7" ht="13.5">
      <c r="A409" s="574"/>
      <c r="B409" s="574"/>
      <c r="C409" s="574"/>
      <c r="D409" s="574"/>
      <c r="E409" s="574"/>
      <c r="F409" s="574"/>
      <c r="G409" s="574"/>
    </row>
    <row r="410" spans="1:7" ht="13.5">
      <c r="A410" s="574"/>
      <c r="B410" s="574"/>
      <c r="C410" s="574"/>
      <c r="D410" s="574"/>
      <c r="E410" s="574"/>
      <c r="F410" s="574"/>
      <c r="G410" s="574"/>
    </row>
    <row r="411" spans="1:7" ht="13.5">
      <c r="A411" s="574"/>
      <c r="B411" s="574"/>
      <c r="C411" s="574"/>
      <c r="D411" s="574"/>
      <c r="E411" s="574"/>
      <c r="F411" s="574"/>
      <c r="G411" s="574"/>
    </row>
    <row r="412" spans="1:7" ht="13.5">
      <c r="A412" s="574"/>
      <c r="B412" s="574"/>
      <c r="C412" s="574"/>
      <c r="D412" s="574"/>
      <c r="E412" s="574"/>
      <c r="F412" s="574"/>
      <c r="G412" s="574"/>
    </row>
    <row r="413" spans="1:7" ht="13.5">
      <c r="A413" s="574"/>
      <c r="B413" s="574"/>
      <c r="C413" s="574"/>
      <c r="D413" s="574"/>
      <c r="E413" s="574"/>
      <c r="F413" s="574"/>
      <c r="G413" s="574"/>
    </row>
    <row r="414" spans="1:7" ht="13.5">
      <c r="A414" s="574"/>
      <c r="B414" s="574"/>
      <c r="C414" s="574"/>
      <c r="D414" s="574"/>
      <c r="E414" s="574"/>
      <c r="F414" s="574"/>
      <c r="G414" s="574"/>
    </row>
    <row r="415" spans="1:7" ht="13.5">
      <c r="A415" s="574"/>
      <c r="B415" s="574"/>
      <c r="C415" s="574"/>
      <c r="D415" s="574"/>
      <c r="E415" s="574"/>
      <c r="F415" s="574"/>
      <c r="G415" s="574"/>
    </row>
    <row r="416" spans="1:7" ht="13.5">
      <c r="A416" s="574"/>
      <c r="B416" s="574"/>
      <c r="C416" s="574"/>
      <c r="D416" s="574"/>
      <c r="E416" s="574"/>
      <c r="F416" s="574"/>
      <c r="G416" s="574"/>
    </row>
    <row r="417" spans="1:7" ht="13.5">
      <c r="A417" s="574"/>
      <c r="B417" s="574"/>
      <c r="C417" s="574"/>
      <c r="D417" s="574"/>
      <c r="E417" s="574"/>
      <c r="F417" s="574"/>
      <c r="G417" s="574"/>
    </row>
    <row r="418" spans="1:7" ht="13.5">
      <c r="A418" s="574"/>
      <c r="B418" s="574"/>
      <c r="C418" s="574"/>
      <c r="D418" s="574"/>
      <c r="E418" s="574"/>
      <c r="F418" s="574"/>
      <c r="G418" s="574"/>
    </row>
    <row r="419" spans="1:7" ht="13.5">
      <c r="A419" s="574"/>
      <c r="B419" s="574"/>
      <c r="C419" s="574"/>
      <c r="D419" s="574"/>
      <c r="E419" s="574"/>
      <c r="F419" s="574"/>
      <c r="G419" s="574"/>
    </row>
    <row r="420" spans="1:7" ht="13.5">
      <c r="A420" s="574"/>
      <c r="B420" s="574"/>
      <c r="C420" s="574"/>
      <c r="D420" s="574"/>
      <c r="E420" s="574"/>
      <c r="F420" s="574"/>
      <c r="G420" s="574"/>
    </row>
    <row r="421" spans="1:7" ht="13.5">
      <c r="A421" s="574"/>
      <c r="B421" s="574"/>
      <c r="C421" s="574"/>
      <c r="D421" s="574"/>
      <c r="E421" s="574"/>
      <c r="F421" s="574"/>
      <c r="G421" s="574"/>
    </row>
    <row r="422" spans="1:7" ht="13.5">
      <c r="A422" s="574"/>
      <c r="B422" s="574"/>
      <c r="C422" s="574"/>
      <c r="D422" s="574"/>
      <c r="E422" s="574"/>
      <c r="F422" s="574"/>
      <c r="G422" s="574"/>
    </row>
    <row r="423" spans="1:7" ht="13.5">
      <c r="A423" s="574"/>
      <c r="B423" s="574"/>
      <c r="C423" s="574"/>
      <c r="D423" s="574"/>
      <c r="E423" s="574"/>
      <c r="F423" s="574"/>
      <c r="G423" s="574"/>
    </row>
    <row r="424" spans="1:7" ht="13.5">
      <c r="A424" s="574"/>
      <c r="B424" s="574"/>
      <c r="C424" s="574"/>
      <c r="D424" s="574"/>
      <c r="E424" s="574"/>
      <c r="F424" s="574"/>
      <c r="G424" s="574"/>
    </row>
    <row r="425" spans="1:7" ht="13.5">
      <c r="A425" s="574"/>
      <c r="B425" s="574"/>
      <c r="C425" s="574"/>
      <c r="D425" s="574"/>
      <c r="E425" s="574"/>
      <c r="F425" s="574"/>
      <c r="G425" s="574"/>
    </row>
    <row r="426" spans="1:7" ht="13.5">
      <c r="A426" s="574"/>
      <c r="B426" s="574"/>
      <c r="C426" s="574"/>
      <c r="D426" s="574"/>
      <c r="E426" s="574"/>
      <c r="F426" s="574"/>
      <c r="G426" s="574"/>
    </row>
    <row r="427" spans="1:7" ht="13.5">
      <c r="A427" s="574"/>
      <c r="B427" s="574"/>
      <c r="C427" s="574"/>
      <c r="D427" s="574"/>
      <c r="E427" s="574"/>
      <c r="F427" s="574"/>
      <c r="G427" s="574"/>
    </row>
    <row r="428" spans="1:7" ht="13.5">
      <c r="A428" s="574"/>
      <c r="B428" s="574"/>
      <c r="C428" s="574"/>
      <c r="D428" s="574"/>
      <c r="E428" s="574"/>
      <c r="F428" s="574"/>
      <c r="G428" s="574"/>
    </row>
    <row r="429" spans="1:7" ht="13.5">
      <c r="A429" s="574"/>
      <c r="B429" s="574"/>
      <c r="C429" s="574"/>
      <c r="D429" s="574"/>
      <c r="E429" s="574"/>
      <c r="F429" s="574"/>
      <c r="G429" s="574"/>
    </row>
    <row r="430" spans="1:7" ht="13.5">
      <c r="A430" s="574"/>
      <c r="B430" s="574"/>
      <c r="C430" s="574"/>
      <c r="D430" s="574"/>
      <c r="E430" s="574"/>
      <c r="F430" s="574"/>
      <c r="G430" s="574"/>
    </row>
    <row r="431" spans="1:7" ht="13.5">
      <c r="A431" s="574"/>
      <c r="B431" s="574"/>
      <c r="C431" s="574"/>
      <c r="D431" s="574"/>
      <c r="E431" s="574"/>
      <c r="F431" s="574"/>
      <c r="G431" s="574"/>
    </row>
    <row r="432" spans="1:7" ht="13.5">
      <c r="A432" s="574"/>
      <c r="B432" s="574"/>
      <c r="C432" s="574"/>
      <c r="D432" s="574"/>
      <c r="E432" s="574"/>
      <c r="F432" s="574"/>
      <c r="G432" s="574"/>
    </row>
    <row r="433" spans="1:7" ht="13.5">
      <c r="A433" s="574"/>
      <c r="B433" s="574"/>
      <c r="C433" s="574"/>
      <c r="D433" s="574"/>
      <c r="E433" s="574"/>
      <c r="F433" s="574"/>
      <c r="G433" s="574"/>
    </row>
    <row r="434" spans="1:7" ht="13.5">
      <c r="A434" s="574"/>
      <c r="B434" s="574"/>
      <c r="C434" s="574"/>
      <c r="D434" s="574"/>
      <c r="E434" s="574"/>
      <c r="F434" s="574"/>
      <c r="G434" s="574"/>
    </row>
    <row r="435" spans="1:7" ht="13.5">
      <c r="A435" s="574"/>
      <c r="B435" s="574"/>
      <c r="C435" s="574"/>
      <c r="D435" s="574"/>
      <c r="E435" s="574"/>
      <c r="F435" s="574"/>
      <c r="G435" s="574"/>
    </row>
    <row r="436" spans="1:7" ht="13.5">
      <c r="A436" s="574"/>
      <c r="B436" s="574"/>
      <c r="C436" s="574"/>
      <c r="D436" s="574"/>
      <c r="E436" s="574"/>
      <c r="F436" s="574"/>
      <c r="G436" s="574"/>
    </row>
    <row r="437" spans="1:7" ht="13.5">
      <c r="A437" s="574"/>
      <c r="B437" s="574"/>
      <c r="C437" s="574"/>
      <c r="D437" s="574"/>
      <c r="E437" s="574"/>
      <c r="F437" s="574"/>
      <c r="G437" s="574"/>
    </row>
    <row r="438" spans="1:7" ht="13.5">
      <c r="A438" s="574"/>
      <c r="B438" s="574"/>
      <c r="C438" s="574"/>
      <c r="D438" s="574"/>
      <c r="E438" s="574"/>
      <c r="F438" s="574"/>
      <c r="G438" s="574"/>
    </row>
    <row r="439" spans="1:7" ht="13.5">
      <c r="A439" s="574"/>
      <c r="B439" s="574"/>
      <c r="C439" s="574"/>
      <c r="D439" s="574"/>
      <c r="E439" s="574"/>
      <c r="F439" s="574"/>
      <c r="G439" s="574"/>
    </row>
    <row r="440" spans="1:7" ht="13.5">
      <c r="A440" s="574"/>
      <c r="B440" s="574"/>
      <c r="C440" s="574"/>
      <c r="D440" s="574"/>
      <c r="E440" s="574"/>
      <c r="F440" s="574"/>
      <c r="G440" s="574"/>
    </row>
    <row r="441" spans="1:7" ht="13.5">
      <c r="A441" s="574"/>
      <c r="B441" s="574"/>
      <c r="C441" s="574"/>
      <c r="D441" s="574"/>
      <c r="E441" s="574"/>
      <c r="F441" s="574"/>
      <c r="G441" s="574"/>
    </row>
    <row r="442" spans="1:7" ht="13.5">
      <c r="A442" s="574"/>
      <c r="B442" s="574"/>
      <c r="C442" s="574"/>
      <c r="D442" s="574"/>
      <c r="E442" s="574"/>
      <c r="F442" s="574"/>
      <c r="G442" s="574"/>
    </row>
    <row r="443" spans="1:7" ht="13.5">
      <c r="A443" s="574"/>
      <c r="B443" s="574"/>
      <c r="C443" s="574"/>
      <c r="D443" s="574"/>
      <c r="E443" s="574"/>
      <c r="F443" s="574"/>
      <c r="G443" s="574"/>
    </row>
    <row r="444" spans="1:7" ht="13.5">
      <c r="A444" s="574"/>
      <c r="B444" s="574"/>
      <c r="C444" s="574"/>
      <c r="D444" s="574"/>
      <c r="E444" s="574"/>
      <c r="F444" s="574"/>
      <c r="G444" s="574"/>
    </row>
    <row r="445" spans="1:7" ht="13.5">
      <c r="A445" s="574"/>
      <c r="B445" s="574"/>
      <c r="C445" s="574"/>
      <c r="D445" s="574"/>
      <c r="E445" s="574"/>
      <c r="F445" s="574"/>
      <c r="G445" s="574"/>
    </row>
    <row r="446" spans="1:7" ht="13.5">
      <c r="A446" s="574"/>
      <c r="B446" s="574"/>
      <c r="C446" s="574"/>
      <c r="D446" s="574"/>
      <c r="E446" s="574"/>
      <c r="F446" s="574"/>
      <c r="G446" s="574"/>
    </row>
    <row r="447" spans="1:7" ht="13.5">
      <c r="A447" s="574"/>
      <c r="B447" s="574"/>
      <c r="C447" s="574"/>
      <c r="D447" s="574"/>
      <c r="E447" s="574"/>
      <c r="F447" s="574"/>
      <c r="G447" s="574"/>
    </row>
    <row r="448" spans="1:7" ht="13.5">
      <c r="A448" s="574"/>
      <c r="B448" s="574"/>
      <c r="C448" s="574"/>
      <c r="D448" s="574"/>
      <c r="E448" s="574"/>
      <c r="F448" s="574"/>
      <c r="G448" s="574"/>
    </row>
    <row r="449" spans="1:7" ht="13.5">
      <c r="A449" s="574"/>
      <c r="B449" s="574"/>
      <c r="C449" s="574"/>
      <c r="D449" s="574"/>
      <c r="E449" s="574"/>
      <c r="F449" s="574"/>
      <c r="G449" s="574"/>
    </row>
    <row r="450" spans="1:7" ht="13.5">
      <c r="A450" s="574"/>
      <c r="B450" s="574"/>
      <c r="C450" s="574"/>
      <c r="D450" s="574"/>
      <c r="E450" s="574"/>
      <c r="F450" s="574"/>
      <c r="G450" s="574"/>
    </row>
    <row r="451" spans="1:7" ht="13.5">
      <c r="A451" s="574"/>
      <c r="B451" s="574"/>
      <c r="C451" s="574"/>
      <c r="D451" s="574"/>
      <c r="E451" s="574"/>
      <c r="F451" s="574"/>
      <c r="G451" s="574"/>
    </row>
    <row r="452" spans="1:7" ht="13.5">
      <c r="A452" s="574"/>
      <c r="B452" s="574"/>
      <c r="C452" s="574"/>
      <c r="D452" s="574"/>
      <c r="E452" s="574"/>
      <c r="F452" s="574"/>
      <c r="G452" s="574"/>
    </row>
    <row r="453" spans="1:7" ht="13.5">
      <c r="A453" s="574"/>
      <c r="B453" s="574"/>
      <c r="C453" s="574"/>
      <c r="D453" s="574"/>
      <c r="E453" s="574"/>
      <c r="F453" s="574"/>
      <c r="G453" s="574"/>
    </row>
    <row r="454" spans="1:7" ht="13.5">
      <c r="A454" s="574"/>
      <c r="B454" s="574"/>
      <c r="C454" s="574"/>
      <c r="D454" s="574"/>
      <c r="E454" s="574"/>
      <c r="F454" s="574"/>
      <c r="G454" s="574"/>
    </row>
    <row r="455" spans="1:7" ht="13.5">
      <c r="A455" s="574"/>
      <c r="B455" s="574"/>
      <c r="C455" s="574"/>
      <c r="D455" s="574"/>
      <c r="E455" s="574"/>
      <c r="F455" s="574"/>
      <c r="G455" s="574"/>
    </row>
    <row r="456" spans="1:7" ht="13.5">
      <c r="A456" s="574"/>
      <c r="B456" s="574"/>
      <c r="C456" s="574"/>
      <c r="D456" s="574"/>
      <c r="E456" s="574"/>
      <c r="F456" s="574"/>
      <c r="G456" s="574"/>
    </row>
    <row r="457" spans="1:7" ht="13.5">
      <c r="A457" s="574"/>
      <c r="B457" s="574"/>
      <c r="C457" s="574"/>
      <c r="D457" s="574"/>
      <c r="E457" s="574"/>
      <c r="F457" s="574"/>
      <c r="G457" s="574"/>
    </row>
    <row r="458" spans="1:7" ht="13.5">
      <c r="A458" s="574"/>
      <c r="B458" s="574"/>
      <c r="C458" s="574"/>
      <c r="D458" s="574"/>
      <c r="E458" s="574"/>
      <c r="F458" s="574"/>
      <c r="G458" s="574"/>
    </row>
    <row r="459" spans="1:7" ht="13.5">
      <c r="A459" s="574"/>
      <c r="B459" s="574"/>
      <c r="C459" s="574"/>
      <c r="D459" s="574"/>
      <c r="E459" s="574"/>
      <c r="F459" s="574"/>
      <c r="G459" s="574"/>
    </row>
    <row r="460" spans="1:7" ht="13.5">
      <c r="A460" s="574"/>
      <c r="B460" s="574"/>
      <c r="C460" s="574"/>
      <c r="D460" s="574"/>
      <c r="E460" s="574"/>
      <c r="F460" s="574"/>
      <c r="G460" s="574"/>
    </row>
    <row r="461" spans="1:7" ht="13.5">
      <c r="A461" s="574"/>
      <c r="B461" s="574"/>
      <c r="C461" s="574"/>
      <c r="D461" s="574"/>
      <c r="E461" s="574"/>
      <c r="F461" s="574"/>
      <c r="G461" s="574"/>
    </row>
    <row r="462" spans="1:7" ht="13.5">
      <c r="A462" s="574"/>
      <c r="B462" s="574"/>
      <c r="C462" s="574"/>
      <c r="D462" s="574"/>
      <c r="E462" s="574"/>
      <c r="F462" s="574"/>
      <c r="G462" s="574"/>
    </row>
    <row r="463" spans="1:7" ht="13.5">
      <c r="A463" s="574"/>
      <c r="B463" s="574"/>
      <c r="C463" s="574"/>
      <c r="D463" s="574"/>
      <c r="E463" s="574"/>
      <c r="F463" s="574"/>
      <c r="G463" s="574"/>
    </row>
    <row r="464" spans="1:7" ht="13.5">
      <c r="A464" s="574"/>
      <c r="B464" s="574"/>
      <c r="C464" s="574"/>
      <c r="D464" s="574"/>
      <c r="E464" s="574"/>
      <c r="F464" s="574"/>
      <c r="G464" s="574"/>
    </row>
    <row r="465" spans="1:7" ht="13.5">
      <c r="A465" s="574"/>
      <c r="B465" s="574"/>
      <c r="C465" s="574"/>
      <c r="D465" s="574"/>
      <c r="E465" s="574"/>
      <c r="F465" s="574"/>
      <c r="G465" s="574"/>
    </row>
    <row r="466" spans="1:7" ht="13.5">
      <c r="A466" s="574"/>
      <c r="B466" s="574"/>
      <c r="C466" s="574"/>
      <c r="D466" s="574"/>
      <c r="E466" s="574"/>
      <c r="F466" s="574"/>
      <c r="G466" s="574"/>
    </row>
    <row r="467" spans="1:7" ht="13.5">
      <c r="A467" s="574"/>
      <c r="B467" s="574"/>
      <c r="C467" s="574"/>
      <c r="D467" s="574"/>
      <c r="E467" s="574"/>
      <c r="F467" s="574"/>
      <c r="G467" s="574"/>
    </row>
    <row r="468" spans="1:7" ht="13.5">
      <c r="A468" s="574"/>
      <c r="B468" s="574"/>
      <c r="C468" s="574"/>
      <c r="D468" s="574"/>
      <c r="E468" s="574"/>
      <c r="F468" s="574"/>
      <c r="G468" s="574"/>
    </row>
    <row r="469" spans="1:7" ht="13.5">
      <c r="A469" s="574"/>
      <c r="B469" s="574"/>
      <c r="C469" s="574"/>
      <c r="D469" s="574"/>
      <c r="E469" s="574"/>
      <c r="F469" s="574"/>
      <c r="G469" s="574"/>
    </row>
    <row r="470" spans="1:7" ht="13.5">
      <c r="A470" s="574"/>
      <c r="B470" s="574"/>
      <c r="C470" s="574"/>
      <c r="D470" s="574"/>
      <c r="E470" s="574"/>
      <c r="F470" s="574"/>
      <c r="G470" s="574"/>
    </row>
    <row r="471" spans="1:7" ht="13.5">
      <c r="A471" s="574"/>
      <c r="B471" s="574"/>
      <c r="C471" s="574"/>
      <c r="D471" s="574"/>
      <c r="E471" s="574"/>
      <c r="F471" s="574"/>
      <c r="G471" s="574"/>
    </row>
    <row r="472" spans="1:7" ht="13.5">
      <c r="A472" s="574"/>
      <c r="B472" s="574"/>
      <c r="C472" s="574"/>
      <c r="D472" s="574"/>
      <c r="E472" s="574"/>
      <c r="F472" s="574"/>
      <c r="G472" s="574"/>
    </row>
    <row r="473" spans="1:7" ht="13.5">
      <c r="A473" s="574"/>
      <c r="B473" s="574"/>
      <c r="C473" s="574"/>
      <c r="D473" s="574"/>
      <c r="E473" s="574"/>
      <c r="F473" s="574"/>
      <c r="G473" s="574"/>
    </row>
    <row r="474" spans="1:7" ht="13.5">
      <c r="A474" s="574"/>
      <c r="B474" s="574"/>
      <c r="C474" s="574"/>
      <c r="D474" s="574"/>
      <c r="E474" s="574"/>
      <c r="F474" s="574"/>
      <c r="G474" s="574"/>
    </row>
    <row r="475" spans="1:7" ht="13.5">
      <c r="A475" s="574"/>
      <c r="B475" s="574"/>
      <c r="C475" s="574"/>
      <c r="D475" s="574"/>
      <c r="E475" s="574"/>
      <c r="F475" s="574"/>
      <c r="G475" s="574"/>
    </row>
    <row r="476" spans="1:7" ht="13.5">
      <c r="A476" s="574"/>
      <c r="B476" s="574"/>
      <c r="C476" s="574"/>
      <c r="D476" s="574"/>
      <c r="E476" s="574"/>
      <c r="F476" s="574"/>
      <c r="G476" s="574"/>
    </row>
    <row r="477" spans="1:7" ht="13.5">
      <c r="A477" s="574"/>
      <c r="B477" s="574"/>
      <c r="C477" s="574"/>
      <c r="D477" s="574"/>
      <c r="E477" s="574"/>
      <c r="F477" s="574"/>
      <c r="G477" s="574"/>
    </row>
    <row r="478" spans="1:7" ht="13.5">
      <c r="A478" s="574"/>
      <c r="B478" s="574"/>
      <c r="C478" s="574"/>
      <c r="D478" s="574"/>
      <c r="E478" s="574"/>
      <c r="F478" s="574"/>
      <c r="G478" s="574"/>
    </row>
    <row r="479" spans="1:7" ht="13.5">
      <c r="A479" s="574"/>
      <c r="B479" s="574"/>
      <c r="C479" s="574"/>
      <c r="D479" s="574"/>
      <c r="E479" s="574"/>
      <c r="F479" s="574"/>
      <c r="G479" s="574"/>
    </row>
    <row r="480" spans="1:7" ht="13.5">
      <c r="A480" s="574"/>
      <c r="B480" s="574"/>
      <c r="C480" s="574"/>
      <c r="D480" s="574"/>
      <c r="E480" s="574"/>
      <c r="F480" s="574"/>
      <c r="G480" s="574"/>
    </row>
    <row r="481" spans="1:7" ht="13.5">
      <c r="A481" s="574"/>
      <c r="B481" s="574"/>
      <c r="C481" s="574"/>
      <c r="D481" s="574"/>
      <c r="E481" s="574"/>
      <c r="F481" s="574"/>
      <c r="G481" s="574"/>
    </row>
    <row r="482" spans="1:7" ht="13.5">
      <c r="A482" s="574"/>
      <c r="B482" s="574"/>
      <c r="C482" s="574"/>
      <c r="D482" s="574"/>
      <c r="E482" s="574"/>
      <c r="F482" s="574"/>
      <c r="G482" s="574"/>
    </row>
    <row r="483" spans="1:7" ht="13.5">
      <c r="A483" s="574"/>
      <c r="B483" s="574"/>
      <c r="C483" s="574"/>
      <c r="D483" s="574"/>
      <c r="E483" s="574"/>
      <c r="F483" s="574"/>
      <c r="G483" s="574"/>
    </row>
    <row r="484" spans="1:7" ht="13.5">
      <c r="A484" s="574"/>
      <c r="B484" s="574"/>
      <c r="C484" s="574"/>
      <c r="D484" s="574"/>
      <c r="E484" s="574"/>
      <c r="F484" s="574"/>
      <c r="G484" s="574"/>
    </row>
    <row r="485" spans="1:7" ht="13.5">
      <c r="A485" s="574"/>
      <c r="B485" s="574"/>
      <c r="C485" s="574"/>
      <c r="D485" s="574"/>
      <c r="E485" s="574"/>
      <c r="F485" s="574"/>
      <c r="G485" s="574"/>
    </row>
    <row r="486" spans="1:7" ht="13.5">
      <c r="A486" s="574"/>
      <c r="B486" s="574"/>
      <c r="C486" s="574"/>
      <c r="D486" s="574"/>
      <c r="E486" s="574"/>
      <c r="F486" s="574"/>
      <c r="G486" s="574"/>
    </row>
    <row r="487" spans="1:7" ht="13.5">
      <c r="A487" s="574"/>
      <c r="B487" s="574"/>
      <c r="C487" s="574"/>
      <c r="D487" s="574"/>
      <c r="E487" s="574"/>
      <c r="F487" s="574"/>
      <c r="G487" s="574"/>
    </row>
    <row r="488" spans="1:7" ht="13.5">
      <c r="A488" s="574"/>
      <c r="B488" s="574"/>
      <c r="C488" s="574"/>
      <c r="D488" s="574"/>
      <c r="E488" s="574"/>
      <c r="F488" s="574"/>
      <c r="G488" s="574"/>
    </row>
    <row r="489" spans="1:7" ht="13.5">
      <c r="A489" s="574"/>
      <c r="B489" s="574"/>
      <c r="C489" s="574"/>
      <c r="D489" s="574"/>
      <c r="E489" s="574"/>
      <c r="F489" s="574"/>
      <c r="G489" s="574"/>
    </row>
    <row r="490" spans="1:7" ht="13.5">
      <c r="A490" s="574"/>
      <c r="B490" s="574"/>
      <c r="C490" s="574"/>
      <c r="D490" s="574"/>
      <c r="E490" s="574"/>
      <c r="F490" s="574"/>
      <c r="G490" s="574"/>
    </row>
    <row r="491" spans="1:7" ht="13.5">
      <c r="A491" s="574"/>
      <c r="B491" s="574"/>
      <c r="C491" s="574"/>
      <c r="D491" s="574"/>
      <c r="E491" s="574"/>
      <c r="F491" s="574"/>
      <c r="G491" s="574"/>
    </row>
    <row r="492" spans="1:7" ht="13.5">
      <c r="A492" s="574"/>
      <c r="B492" s="574"/>
      <c r="C492" s="574"/>
      <c r="D492" s="574"/>
      <c r="E492" s="574"/>
      <c r="F492" s="574"/>
      <c r="G492" s="574"/>
    </row>
    <row r="493" spans="1:7" ht="13.5">
      <c r="A493" s="574"/>
      <c r="B493" s="574"/>
      <c r="C493" s="574"/>
      <c r="D493" s="574"/>
      <c r="E493" s="574"/>
      <c r="F493" s="574"/>
      <c r="G493" s="574"/>
    </row>
    <row r="494" spans="1:7" ht="13.5">
      <c r="A494" s="574"/>
      <c r="B494" s="574"/>
      <c r="C494" s="574"/>
      <c r="D494" s="574"/>
      <c r="E494" s="574"/>
      <c r="F494" s="574"/>
      <c r="G494" s="574"/>
    </row>
    <row r="495" spans="1:7" ht="13.5">
      <c r="A495" s="574"/>
      <c r="B495" s="574"/>
      <c r="C495" s="574"/>
      <c r="D495" s="574"/>
      <c r="E495" s="574"/>
      <c r="F495" s="574"/>
      <c r="G495" s="574"/>
    </row>
    <row r="496" spans="1:7" ht="13.5">
      <c r="A496" s="574"/>
      <c r="B496" s="574"/>
      <c r="C496" s="574"/>
      <c r="D496" s="574"/>
      <c r="E496" s="574"/>
      <c r="F496" s="574"/>
      <c r="G496" s="574"/>
    </row>
    <row r="497" spans="1:7" ht="13.5">
      <c r="A497" s="574"/>
      <c r="B497" s="574"/>
      <c r="C497" s="574"/>
      <c r="D497" s="574"/>
      <c r="E497" s="574"/>
      <c r="F497" s="574"/>
      <c r="G497" s="574"/>
    </row>
    <row r="498" spans="1:7" ht="13.5">
      <c r="A498" s="574"/>
      <c r="B498" s="574"/>
      <c r="C498" s="574"/>
      <c r="D498" s="574"/>
      <c r="E498" s="574"/>
      <c r="F498" s="574"/>
      <c r="G498" s="574"/>
    </row>
    <row r="499" spans="1:7" ht="13.5">
      <c r="A499" s="574"/>
      <c r="B499" s="574"/>
      <c r="C499" s="574"/>
      <c r="D499" s="574"/>
      <c r="E499" s="574"/>
      <c r="F499" s="574"/>
      <c r="G499" s="574"/>
    </row>
    <row r="500" spans="1:7" ht="13.5">
      <c r="A500" s="574"/>
      <c r="B500" s="574"/>
      <c r="C500" s="574"/>
      <c r="D500" s="574"/>
      <c r="E500" s="574"/>
      <c r="F500" s="574"/>
      <c r="G500" s="574"/>
    </row>
    <row r="501" spans="1:7" ht="13.5">
      <c r="A501" s="574"/>
      <c r="B501" s="574"/>
      <c r="C501" s="574"/>
      <c r="D501" s="574"/>
      <c r="E501" s="574"/>
      <c r="F501" s="574"/>
      <c r="G501" s="574"/>
    </row>
    <row r="502" spans="1:7" ht="13.5">
      <c r="A502" s="574"/>
      <c r="B502" s="574"/>
      <c r="C502" s="574"/>
      <c r="D502" s="574"/>
      <c r="E502" s="574"/>
      <c r="F502" s="574"/>
      <c r="G502" s="574"/>
    </row>
    <row r="503" spans="1:7" ht="13.5">
      <c r="A503" s="574"/>
      <c r="B503" s="574"/>
      <c r="C503" s="574"/>
      <c r="D503" s="574"/>
      <c r="E503" s="574"/>
      <c r="F503" s="574"/>
      <c r="G503" s="574"/>
    </row>
    <row r="504" spans="1:7" ht="13.5">
      <c r="A504" s="574"/>
      <c r="B504" s="574"/>
      <c r="C504" s="574"/>
      <c r="D504" s="574"/>
      <c r="E504" s="574"/>
      <c r="F504" s="574"/>
      <c r="G504" s="574"/>
    </row>
    <row r="505" spans="1:7" ht="13.5">
      <c r="A505" s="574"/>
      <c r="B505" s="574"/>
      <c r="C505" s="574"/>
      <c r="D505" s="574"/>
      <c r="E505" s="574"/>
      <c r="F505" s="574"/>
      <c r="G505" s="574"/>
    </row>
    <row r="506" spans="1:7" ht="13.5">
      <c r="A506" s="574"/>
      <c r="B506" s="574"/>
      <c r="C506" s="574"/>
      <c r="D506" s="574"/>
      <c r="E506" s="574"/>
      <c r="F506" s="574"/>
      <c r="G506" s="574"/>
    </row>
    <row r="507" spans="1:7" ht="13.5">
      <c r="A507" s="574"/>
      <c r="B507" s="574"/>
      <c r="C507" s="574"/>
      <c r="D507" s="574"/>
      <c r="E507" s="574"/>
      <c r="F507" s="574"/>
      <c r="G507" s="574"/>
    </row>
    <row r="508" spans="1:7" ht="13.5">
      <c r="A508" s="574"/>
      <c r="B508" s="574"/>
      <c r="C508" s="574"/>
      <c r="D508" s="574"/>
      <c r="E508" s="574"/>
      <c r="F508" s="574"/>
      <c r="G508" s="574"/>
    </row>
    <row r="509" spans="1:7" ht="13.5">
      <c r="A509" s="574"/>
      <c r="B509" s="574"/>
      <c r="C509" s="574"/>
      <c r="D509" s="574"/>
      <c r="E509" s="574"/>
      <c r="F509" s="574"/>
      <c r="G509" s="574"/>
    </row>
    <row r="510" spans="1:7" ht="13.5">
      <c r="A510" s="574"/>
      <c r="B510" s="574"/>
      <c r="C510" s="574"/>
      <c r="D510" s="574"/>
      <c r="E510" s="574"/>
      <c r="F510" s="574"/>
      <c r="G510" s="574"/>
    </row>
    <row r="511" spans="1:7" ht="13.5">
      <c r="A511" s="574"/>
      <c r="B511" s="574"/>
      <c r="C511" s="574"/>
      <c r="D511" s="574"/>
      <c r="E511" s="574"/>
      <c r="F511" s="574"/>
      <c r="G511" s="574"/>
    </row>
    <row r="512" spans="1:7" ht="13.5">
      <c r="A512" s="574"/>
      <c r="B512" s="574"/>
      <c r="C512" s="574"/>
      <c r="D512" s="574"/>
      <c r="E512" s="574"/>
      <c r="F512" s="574"/>
      <c r="G512" s="574"/>
    </row>
    <row r="513" spans="1:7" ht="13.5">
      <c r="A513" s="574"/>
      <c r="B513" s="574"/>
      <c r="C513" s="574"/>
      <c r="D513" s="574"/>
      <c r="E513" s="574"/>
      <c r="F513" s="574"/>
      <c r="G513" s="574"/>
    </row>
    <row r="514" spans="1:7" ht="13.5">
      <c r="A514" s="574"/>
      <c r="B514" s="574"/>
      <c r="C514" s="574"/>
      <c r="D514" s="574"/>
      <c r="E514" s="574"/>
      <c r="F514" s="574"/>
      <c r="G514" s="574"/>
    </row>
    <row r="515" spans="1:7" ht="13.5">
      <c r="A515" s="574"/>
      <c r="B515" s="574"/>
      <c r="C515" s="574"/>
      <c r="D515" s="574"/>
      <c r="E515" s="574"/>
      <c r="F515" s="574"/>
      <c r="G515" s="574"/>
    </row>
    <row r="516" spans="1:7" ht="13.5">
      <c r="A516" s="574"/>
      <c r="B516" s="574"/>
      <c r="C516" s="574"/>
      <c r="D516" s="574"/>
      <c r="E516" s="574"/>
      <c r="F516" s="574"/>
      <c r="G516" s="574"/>
    </row>
    <row r="517" spans="1:7" ht="13.5">
      <c r="A517" s="574"/>
      <c r="B517" s="574"/>
      <c r="C517" s="574"/>
      <c r="D517" s="574"/>
      <c r="E517" s="574"/>
      <c r="F517" s="574"/>
      <c r="G517" s="574"/>
    </row>
    <row r="518" spans="1:7" ht="13.5">
      <c r="A518" s="574"/>
      <c r="B518" s="574"/>
      <c r="C518" s="574"/>
      <c r="D518" s="574"/>
      <c r="E518" s="574"/>
      <c r="F518" s="574"/>
      <c r="G518" s="574"/>
    </row>
    <row r="519" spans="1:7" ht="13.5">
      <c r="A519" s="574"/>
      <c r="B519" s="574"/>
      <c r="C519" s="574"/>
      <c r="D519" s="574"/>
      <c r="E519" s="574"/>
      <c r="F519" s="574"/>
      <c r="G519" s="574"/>
    </row>
    <row r="520" spans="1:7" ht="13.5">
      <c r="A520" s="574"/>
      <c r="B520" s="574"/>
      <c r="C520" s="574"/>
      <c r="D520" s="574"/>
      <c r="E520" s="574"/>
      <c r="F520" s="574"/>
      <c r="G520" s="574"/>
    </row>
    <row r="521" spans="1:7" ht="13.5">
      <c r="A521" s="574"/>
      <c r="B521" s="574"/>
      <c r="C521" s="574"/>
      <c r="D521" s="574"/>
      <c r="E521" s="574"/>
      <c r="F521" s="574"/>
      <c r="G521" s="574"/>
    </row>
    <row r="522" spans="1:7" ht="13.5">
      <c r="A522" s="574"/>
      <c r="B522" s="574"/>
      <c r="C522" s="574"/>
      <c r="D522" s="574"/>
      <c r="E522" s="574"/>
      <c r="F522" s="574"/>
      <c r="G522" s="574"/>
    </row>
    <row r="523" spans="1:7" ht="13.5">
      <c r="A523" s="574"/>
      <c r="B523" s="574"/>
      <c r="C523" s="574"/>
      <c r="D523" s="574"/>
      <c r="E523" s="574"/>
      <c r="F523" s="574"/>
      <c r="G523" s="574"/>
    </row>
    <row r="524" spans="1:7" ht="13.5">
      <c r="A524" s="574"/>
      <c r="B524" s="574"/>
      <c r="C524" s="574"/>
      <c r="D524" s="574"/>
      <c r="E524" s="574"/>
      <c r="F524" s="574"/>
      <c r="G524" s="574"/>
    </row>
    <row r="525" spans="1:7" ht="13.5">
      <c r="A525" s="574"/>
      <c r="B525" s="574"/>
      <c r="C525" s="574"/>
      <c r="D525" s="574"/>
      <c r="E525" s="574"/>
      <c r="F525" s="574"/>
      <c r="G525" s="574"/>
    </row>
    <row r="526" spans="1:7" ht="13.5">
      <c r="A526" s="574"/>
      <c r="B526" s="574"/>
      <c r="C526" s="574"/>
      <c r="D526" s="574"/>
      <c r="E526" s="574"/>
      <c r="F526" s="574"/>
      <c r="G526" s="574"/>
    </row>
    <row r="527" spans="1:7" ht="13.5">
      <c r="A527" s="574"/>
      <c r="B527" s="574"/>
      <c r="C527" s="574"/>
      <c r="D527" s="574"/>
      <c r="E527" s="574"/>
      <c r="F527" s="574"/>
      <c r="G527" s="574"/>
    </row>
    <row r="528" spans="1:7" ht="13.5">
      <c r="A528" s="574"/>
      <c r="B528" s="574"/>
      <c r="C528" s="574"/>
      <c r="D528" s="574"/>
      <c r="E528" s="574"/>
      <c r="F528" s="574"/>
      <c r="G528" s="574"/>
    </row>
    <row r="529" spans="1:7" ht="13.5">
      <c r="A529" s="574"/>
      <c r="B529" s="574"/>
      <c r="C529" s="574"/>
      <c r="D529" s="574"/>
      <c r="E529" s="574"/>
      <c r="F529" s="574"/>
      <c r="G529" s="574"/>
    </row>
    <row r="530" spans="1:7" ht="13.5">
      <c r="A530" s="574"/>
      <c r="B530" s="574"/>
      <c r="C530" s="574"/>
      <c r="D530" s="574"/>
      <c r="E530" s="574"/>
      <c r="F530" s="574"/>
      <c r="G530" s="574"/>
    </row>
    <row r="531" spans="1:7" ht="13.5">
      <c r="A531" s="574"/>
      <c r="B531" s="574"/>
      <c r="C531" s="574"/>
      <c r="D531" s="574"/>
      <c r="E531" s="574"/>
      <c r="F531" s="574"/>
      <c r="G531" s="574"/>
    </row>
    <row r="532" spans="1:7" ht="13.5">
      <c r="A532" s="574"/>
      <c r="B532" s="574"/>
      <c r="C532" s="574"/>
      <c r="D532" s="574"/>
      <c r="E532" s="574"/>
      <c r="F532" s="574"/>
      <c r="G532" s="574"/>
    </row>
    <row r="533" spans="1:7" ht="13.5">
      <c r="A533" s="574"/>
      <c r="B533" s="574"/>
      <c r="C533" s="574"/>
      <c r="D533" s="574"/>
      <c r="E533" s="574"/>
      <c r="F533" s="574"/>
      <c r="G533" s="574"/>
    </row>
    <row r="534" spans="1:7" ht="13.5">
      <c r="A534" s="574"/>
      <c r="B534" s="574"/>
      <c r="C534" s="574"/>
      <c r="D534" s="574"/>
      <c r="E534" s="574"/>
      <c r="F534" s="574"/>
      <c r="G534" s="574"/>
    </row>
    <row r="535" spans="1:7" ht="13.5">
      <c r="A535" s="574"/>
      <c r="B535" s="574"/>
      <c r="C535" s="574"/>
      <c r="D535" s="574"/>
      <c r="E535" s="574"/>
      <c r="F535" s="574"/>
      <c r="G535" s="574"/>
    </row>
    <row r="536" spans="1:7" ht="13.5">
      <c r="A536" s="574"/>
      <c r="B536" s="574"/>
      <c r="C536" s="574"/>
      <c r="D536" s="574"/>
      <c r="E536" s="574"/>
      <c r="F536" s="574"/>
      <c r="G536" s="574"/>
    </row>
    <row r="537" spans="1:7" ht="13.5">
      <c r="A537" s="574"/>
      <c r="B537" s="574"/>
      <c r="C537" s="574"/>
      <c r="D537" s="574"/>
      <c r="E537" s="574"/>
      <c r="F537" s="574"/>
      <c r="G537" s="574"/>
    </row>
    <row r="538" spans="1:7" ht="13.5">
      <c r="A538" s="574"/>
      <c r="B538" s="574"/>
      <c r="C538" s="574"/>
      <c r="D538" s="574"/>
      <c r="E538" s="574"/>
      <c r="F538" s="574"/>
      <c r="G538" s="574"/>
    </row>
    <row r="539" spans="1:7" ht="13.5">
      <c r="A539" s="574"/>
      <c r="B539" s="574"/>
      <c r="C539" s="574"/>
      <c r="D539" s="574"/>
      <c r="E539" s="574"/>
      <c r="F539" s="574"/>
      <c r="G539" s="574"/>
    </row>
    <row r="540" spans="1:7" ht="13.5">
      <c r="A540" s="574"/>
      <c r="B540" s="574"/>
      <c r="C540" s="574"/>
      <c r="D540" s="574"/>
      <c r="E540" s="574"/>
      <c r="F540" s="574"/>
      <c r="G540" s="574"/>
    </row>
    <row r="541" spans="1:7" ht="13.5">
      <c r="A541" s="574"/>
      <c r="B541" s="574"/>
      <c r="C541" s="574"/>
      <c r="D541" s="574"/>
      <c r="E541" s="574"/>
      <c r="F541" s="574"/>
      <c r="G541" s="574"/>
    </row>
    <row r="542" spans="1:7" ht="13.5">
      <c r="A542" s="574"/>
      <c r="B542" s="574"/>
      <c r="C542" s="574"/>
      <c r="D542" s="574"/>
      <c r="E542" s="574"/>
      <c r="F542" s="574"/>
      <c r="G542" s="574"/>
    </row>
    <row r="543" spans="1:7" ht="13.5">
      <c r="A543" s="574"/>
      <c r="B543" s="574"/>
      <c r="C543" s="574"/>
      <c r="D543" s="574"/>
      <c r="E543" s="574"/>
      <c r="F543" s="574"/>
      <c r="G543" s="574"/>
    </row>
    <row r="544" spans="1:7" ht="13.5">
      <c r="A544" s="574"/>
      <c r="B544" s="574"/>
      <c r="C544" s="574"/>
      <c r="D544" s="574"/>
      <c r="E544" s="574"/>
      <c r="F544" s="574"/>
      <c r="G544" s="574"/>
    </row>
    <row r="545" spans="1:7" ht="13.5">
      <c r="A545" s="574"/>
      <c r="B545" s="574"/>
      <c r="C545" s="574"/>
      <c r="D545" s="574"/>
      <c r="E545" s="574"/>
      <c r="F545" s="574"/>
      <c r="G545" s="574"/>
    </row>
    <row r="546" spans="1:7" ht="13.5">
      <c r="A546" s="574"/>
      <c r="B546" s="574"/>
      <c r="C546" s="574"/>
      <c r="D546" s="574"/>
      <c r="E546" s="574"/>
      <c r="F546" s="574"/>
      <c r="G546" s="574"/>
    </row>
    <row r="547" spans="1:7" ht="13.5">
      <c r="A547" s="574"/>
      <c r="B547" s="574"/>
      <c r="C547" s="574"/>
      <c r="D547" s="574"/>
      <c r="E547" s="574"/>
      <c r="F547" s="574"/>
      <c r="G547" s="574"/>
    </row>
    <row r="548" spans="1:7" ht="13.5">
      <c r="A548" s="574"/>
      <c r="B548" s="574"/>
      <c r="C548" s="574"/>
      <c r="D548" s="574"/>
      <c r="E548" s="574"/>
      <c r="F548" s="574"/>
      <c r="G548" s="574"/>
    </row>
    <row r="549" spans="1:7" ht="13.5">
      <c r="A549" s="574"/>
      <c r="B549" s="574"/>
      <c r="C549" s="574"/>
      <c r="D549" s="574"/>
      <c r="E549" s="574"/>
      <c r="F549" s="574"/>
      <c r="G549" s="574"/>
    </row>
    <row r="550" spans="1:7" ht="13.5">
      <c r="A550" s="574"/>
      <c r="B550" s="574"/>
      <c r="C550" s="574"/>
      <c r="D550" s="574"/>
      <c r="E550" s="574"/>
      <c r="F550" s="574"/>
      <c r="G550" s="574"/>
    </row>
    <row r="551" spans="1:7" ht="13.5">
      <c r="A551" s="574"/>
      <c r="B551" s="574"/>
      <c r="C551" s="574"/>
      <c r="D551" s="574"/>
      <c r="E551" s="574"/>
      <c r="F551" s="574"/>
      <c r="G551" s="574"/>
    </row>
    <row r="552" spans="1:7" ht="13.5">
      <c r="A552" s="574"/>
      <c r="B552" s="574"/>
      <c r="C552" s="574"/>
      <c r="D552" s="574"/>
      <c r="E552" s="574"/>
      <c r="F552" s="574"/>
      <c r="G552" s="574"/>
    </row>
    <row r="553" spans="1:7" ht="13.5">
      <c r="A553" s="574"/>
      <c r="B553" s="574"/>
      <c r="C553" s="574"/>
      <c r="D553" s="574"/>
      <c r="E553" s="574"/>
      <c r="F553" s="574"/>
      <c r="G553" s="574"/>
    </row>
    <row r="554" spans="1:7" ht="13.5">
      <c r="A554" s="574"/>
      <c r="B554" s="574"/>
      <c r="C554" s="574"/>
      <c r="D554" s="574"/>
      <c r="E554" s="574"/>
      <c r="F554" s="574"/>
      <c r="G554" s="574"/>
    </row>
    <row r="555" spans="1:7" ht="13.5">
      <c r="A555" s="574"/>
      <c r="B555" s="574"/>
      <c r="C555" s="574"/>
      <c r="D555" s="574"/>
      <c r="E555" s="574"/>
      <c r="F555" s="574"/>
      <c r="G555" s="574"/>
    </row>
    <row r="556" spans="1:7" ht="13.5">
      <c r="A556" s="574"/>
      <c r="B556" s="574"/>
      <c r="C556" s="574"/>
      <c r="D556" s="574"/>
      <c r="E556" s="574"/>
      <c r="F556" s="574"/>
      <c r="G556" s="574"/>
    </row>
    <row r="557" spans="1:7" ht="13.5">
      <c r="A557" s="574"/>
      <c r="B557" s="574"/>
      <c r="C557" s="574"/>
      <c r="D557" s="574"/>
      <c r="E557" s="574"/>
      <c r="F557" s="574"/>
      <c r="G557" s="574"/>
    </row>
    <row r="558" spans="1:7" ht="13.5">
      <c r="A558" s="574"/>
      <c r="B558" s="574"/>
      <c r="C558" s="574"/>
      <c r="D558" s="574"/>
      <c r="E558" s="574"/>
      <c r="F558" s="574"/>
      <c r="G558" s="574"/>
    </row>
    <row r="559" spans="1:7" ht="13.5">
      <c r="A559" s="574"/>
      <c r="B559" s="574"/>
      <c r="C559" s="574"/>
      <c r="D559" s="574"/>
      <c r="E559" s="574"/>
      <c r="F559" s="574"/>
      <c r="G559" s="574"/>
    </row>
    <row r="560" spans="1:7" ht="13.5">
      <c r="A560" s="574"/>
      <c r="B560" s="574"/>
      <c r="C560" s="574"/>
      <c r="D560" s="574"/>
      <c r="E560" s="574"/>
      <c r="F560" s="574"/>
      <c r="G560" s="574"/>
    </row>
    <row r="561" spans="1:7" ht="13.5">
      <c r="A561" s="574"/>
      <c r="B561" s="574"/>
      <c r="C561" s="574"/>
      <c r="D561" s="574"/>
      <c r="E561" s="574"/>
      <c r="F561" s="574"/>
      <c r="G561" s="574"/>
    </row>
    <row r="562" spans="1:7" ht="13.5">
      <c r="A562" s="574"/>
      <c r="B562" s="574"/>
      <c r="C562" s="574"/>
      <c r="D562" s="574"/>
      <c r="E562" s="574"/>
      <c r="F562" s="574"/>
      <c r="G562" s="574"/>
    </row>
    <row r="563" spans="1:7" ht="13.5">
      <c r="A563" s="574"/>
      <c r="B563" s="574"/>
      <c r="C563" s="574"/>
      <c r="D563" s="574"/>
      <c r="E563" s="574"/>
      <c r="F563" s="574"/>
      <c r="G563" s="574"/>
    </row>
    <row r="564" spans="1:7" ht="13.5">
      <c r="A564" s="574"/>
      <c r="B564" s="574"/>
      <c r="C564" s="574"/>
      <c r="D564" s="574"/>
      <c r="E564" s="574"/>
      <c r="F564" s="574"/>
      <c r="G564" s="574"/>
    </row>
    <row r="565" spans="1:7" ht="13.5">
      <c r="A565" s="574"/>
      <c r="B565" s="574"/>
      <c r="C565" s="574"/>
      <c r="D565" s="574"/>
      <c r="E565" s="574"/>
      <c r="F565" s="574"/>
      <c r="G565" s="574"/>
    </row>
    <row r="566" spans="1:7" ht="13.5">
      <c r="A566" s="574"/>
      <c r="B566" s="574"/>
      <c r="C566" s="574"/>
      <c r="D566" s="574"/>
      <c r="E566" s="574"/>
      <c r="F566" s="574"/>
      <c r="G566" s="574"/>
    </row>
    <row r="567" spans="1:7" ht="13.5">
      <c r="A567" s="574"/>
      <c r="B567" s="574"/>
      <c r="C567" s="574"/>
      <c r="D567" s="574"/>
      <c r="E567" s="574"/>
      <c r="F567" s="574"/>
      <c r="G567" s="574"/>
    </row>
    <row r="568" spans="1:7" ht="13.5">
      <c r="A568" s="574"/>
      <c r="B568" s="574"/>
      <c r="C568" s="574"/>
      <c r="D568" s="574"/>
      <c r="E568" s="574"/>
      <c r="F568" s="574"/>
      <c r="G568" s="574"/>
    </row>
    <row r="569" spans="1:7" ht="13.5">
      <c r="A569" s="574"/>
      <c r="B569" s="574"/>
      <c r="C569" s="574"/>
      <c r="D569" s="574"/>
      <c r="E569" s="574"/>
      <c r="F569" s="574"/>
      <c r="G569" s="574"/>
    </row>
    <row r="570" spans="1:7" ht="13.5">
      <c r="A570" s="574"/>
      <c r="B570" s="574"/>
      <c r="C570" s="574"/>
      <c r="D570" s="574"/>
      <c r="E570" s="574"/>
      <c r="F570" s="574"/>
      <c r="G570" s="574"/>
    </row>
    <row r="571" spans="1:7" ht="13.5">
      <c r="A571" s="574"/>
      <c r="B571" s="574"/>
      <c r="C571" s="574"/>
      <c r="D571" s="574"/>
      <c r="E571" s="574"/>
      <c r="F571" s="574"/>
      <c r="G571" s="574"/>
    </row>
    <row r="572" spans="1:7" ht="13.5">
      <c r="A572" s="574"/>
      <c r="B572" s="574"/>
      <c r="C572" s="574"/>
      <c r="D572" s="574"/>
      <c r="E572" s="574"/>
      <c r="F572" s="574"/>
      <c r="G572" s="574"/>
    </row>
    <row r="573" spans="1:7" ht="13.5">
      <c r="A573" s="574"/>
      <c r="B573" s="574"/>
      <c r="C573" s="574"/>
      <c r="D573" s="574"/>
      <c r="E573" s="574"/>
      <c r="F573" s="574"/>
      <c r="G573" s="574"/>
    </row>
    <row r="574" spans="1:7" ht="13.5">
      <c r="A574" s="574"/>
      <c r="B574" s="574"/>
      <c r="C574" s="574"/>
      <c r="D574" s="574"/>
      <c r="E574" s="574"/>
      <c r="F574" s="574"/>
      <c r="G574" s="574"/>
    </row>
    <row r="575" spans="1:7" ht="13.5">
      <c r="A575" s="574"/>
      <c r="B575" s="574"/>
      <c r="C575" s="574"/>
      <c r="D575" s="574"/>
      <c r="E575" s="574"/>
      <c r="F575" s="574"/>
      <c r="G575" s="574"/>
    </row>
    <row r="576" spans="1:7" ht="13.5">
      <c r="A576" s="574"/>
      <c r="B576" s="574"/>
      <c r="C576" s="574"/>
      <c r="D576" s="574"/>
      <c r="E576" s="574"/>
      <c r="F576" s="574"/>
      <c r="G576" s="574"/>
    </row>
    <row r="577" spans="1:7" ht="13.5">
      <c r="A577" s="574"/>
      <c r="B577" s="574"/>
      <c r="C577" s="574"/>
      <c r="D577" s="574"/>
      <c r="E577" s="574"/>
      <c r="F577" s="574"/>
      <c r="G577" s="574"/>
    </row>
    <row r="578" spans="1:7" ht="13.5">
      <c r="A578" s="574"/>
      <c r="B578" s="574"/>
      <c r="C578" s="574"/>
      <c r="D578" s="574"/>
      <c r="E578" s="574"/>
      <c r="F578" s="574"/>
      <c r="G578" s="574"/>
    </row>
    <row r="579" spans="1:7" ht="13.5">
      <c r="A579" s="574"/>
      <c r="B579" s="574"/>
      <c r="C579" s="574"/>
      <c r="D579" s="574"/>
      <c r="E579" s="574"/>
      <c r="F579" s="574"/>
      <c r="G579" s="574"/>
    </row>
    <row r="580" spans="1:7" ht="13.5">
      <c r="A580" s="574"/>
      <c r="B580" s="574"/>
      <c r="C580" s="574"/>
      <c r="D580" s="574"/>
      <c r="E580" s="574"/>
      <c r="F580" s="574"/>
      <c r="G580" s="574"/>
    </row>
    <row r="581" spans="1:7" ht="13.5">
      <c r="A581" s="574"/>
      <c r="B581" s="574"/>
      <c r="C581" s="574"/>
      <c r="D581" s="574"/>
      <c r="E581" s="574"/>
      <c r="F581" s="574"/>
      <c r="G581" s="574"/>
    </row>
    <row r="582" spans="1:7" ht="13.5">
      <c r="A582" s="574"/>
      <c r="B582" s="574"/>
      <c r="C582" s="574"/>
      <c r="D582" s="574"/>
      <c r="E582" s="574"/>
      <c r="F582" s="574"/>
      <c r="G582" s="574"/>
    </row>
  </sheetData>
  <sheetProtection/>
  <mergeCells count="89">
    <mergeCell ref="A13:B13"/>
    <mergeCell ref="A17:B17"/>
    <mergeCell ref="A22:B22"/>
    <mergeCell ref="A27:B27"/>
    <mergeCell ref="A2:B4"/>
    <mergeCell ref="D2:F3"/>
    <mergeCell ref="A6:B6"/>
    <mergeCell ref="A8:B8"/>
    <mergeCell ref="A50:B50"/>
    <mergeCell ref="A57:B57"/>
    <mergeCell ref="A58:B58"/>
    <mergeCell ref="A59:B59"/>
    <mergeCell ref="A28:B28"/>
    <mergeCell ref="A33:B33"/>
    <mergeCell ref="A39:B39"/>
    <mergeCell ref="A45:B45"/>
    <mergeCell ref="A64:B64"/>
    <mergeCell ref="A65:B65"/>
    <mergeCell ref="A66:B66"/>
    <mergeCell ref="A67:B67"/>
    <mergeCell ref="A60:B60"/>
    <mergeCell ref="A61:B61"/>
    <mergeCell ref="A62:B62"/>
    <mergeCell ref="A63:B63"/>
    <mergeCell ref="A72:B72"/>
    <mergeCell ref="A73:B73"/>
    <mergeCell ref="A74:B74"/>
    <mergeCell ref="A75:B75"/>
    <mergeCell ref="A68:B68"/>
    <mergeCell ref="A69:B69"/>
    <mergeCell ref="A70:B70"/>
    <mergeCell ref="A71:B71"/>
    <mergeCell ref="A80:B80"/>
    <mergeCell ref="A81:B81"/>
    <mergeCell ref="A82:B82"/>
    <mergeCell ref="A86:B86"/>
    <mergeCell ref="A76:B76"/>
    <mergeCell ref="A77:B77"/>
    <mergeCell ref="A78:B78"/>
    <mergeCell ref="A79:B79"/>
    <mergeCell ref="A91:B91"/>
    <mergeCell ref="A92:B92"/>
    <mergeCell ref="A93:B93"/>
    <mergeCell ref="A94:B94"/>
    <mergeCell ref="A87:B87"/>
    <mergeCell ref="A88:B88"/>
    <mergeCell ref="A89:B89"/>
    <mergeCell ref="A90:B90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110:B110"/>
    <mergeCell ref="A111:B111"/>
    <mergeCell ref="A112:B112"/>
    <mergeCell ref="A113:B113"/>
    <mergeCell ref="A106:B106"/>
    <mergeCell ref="A107:B107"/>
    <mergeCell ref="A108:B108"/>
    <mergeCell ref="A109:B109"/>
    <mergeCell ref="A123:B123"/>
    <mergeCell ref="A131:B131"/>
    <mergeCell ref="A132:B132"/>
    <mergeCell ref="A136:B136"/>
    <mergeCell ref="A114:B114"/>
    <mergeCell ref="A115:B115"/>
    <mergeCell ref="A121:B121"/>
    <mergeCell ref="A122:B122"/>
    <mergeCell ref="A145:B145"/>
    <mergeCell ref="A146:B146"/>
    <mergeCell ref="A147:B147"/>
    <mergeCell ref="A148:B148"/>
    <mergeCell ref="A141:B141"/>
    <mergeCell ref="A142:B142"/>
    <mergeCell ref="A143:B143"/>
    <mergeCell ref="A144:B144"/>
    <mergeCell ref="A157:B157"/>
    <mergeCell ref="A153:B153"/>
    <mergeCell ref="A154:B154"/>
    <mergeCell ref="A155:B155"/>
    <mergeCell ref="A156:B156"/>
    <mergeCell ref="A149:B149"/>
    <mergeCell ref="A150:B150"/>
    <mergeCell ref="A151:B151"/>
    <mergeCell ref="A152:B152"/>
  </mergeCells>
  <printOptions horizontalCentered="1" verticalCentered="1"/>
  <pageMargins left="0.984251968503937" right="0.5905511811023622" top="0.7874015748031495" bottom="0.984251968503937" header="0.15748031496062995" footer="0.23622047244094485"/>
  <pageSetup blackAndWhite="1" firstPageNumber="82" useFirstPageNumber="1" horizontalDpi="300" verticalDpi="300" orientation="portrait" paperSize="9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38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5.625" style="155" customWidth="1"/>
    <col min="2" max="2" width="9.625" style="155" customWidth="1"/>
    <col min="3" max="6" width="14.375" style="155" customWidth="1"/>
    <col min="7" max="16384" width="9.00390625" style="155" customWidth="1"/>
  </cols>
  <sheetData>
    <row r="1" spans="1:6" s="7" customFormat="1" ht="24">
      <c r="A1" s="124" t="s">
        <v>525</v>
      </c>
      <c r="B1" s="4"/>
      <c r="C1" s="4"/>
      <c r="D1" s="4"/>
      <c r="E1" s="125"/>
      <c r="F1" s="4"/>
    </row>
    <row r="2" spans="1:6" ht="15.75" customHeight="1">
      <c r="A2" s="129" t="s">
        <v>526</v>
      </c>
      <c r="B2" s="542"/>
      <c r="C2" s="128"/>
      <c r="D2" s="129" t="s">
        <v>527</v>
      </c>
      <c r="E2" s="543"/>
      <c r="F2" s="544"/>
    </row>
    <row r="3" spans="1:6" ht="15.75" customHeight="1">
      <c r="A3" s="545"/>
      <c r="B3" s="546"/>
      <c r="C3" s="135" t="s">
        <v>3</v>
      </c>
      <c r="D3" s="547"/>
      <c r="E3" s="548"/>
      <c r="F3" s="549"/>
    </row>
    <row r="4" spans="1:6" ht="15.75" customHeight="1">
      <c r="A4" s="550"/>
      <c r="B4" s="551"/>
      <c r="C4" s="141"/>
      <c r="D4" s="142" t="s">
        <v>528</v>
      </c>
      <c r="E4" s="142" t="s">
        <v>5</v>
      </c>
      <c r="F4" s="142" t="s">
        <v>6</v>
      </c>
    </row>
    <row r="5" spans="1:6" ht="14.25" customHeight="1">
      <c r="A5" s="143"/>
      <c r="B5" s="144"/>
      <c r="C5" s="145" t="s">
        <v>7</v>
      </c>
      <c r="D5" s="145" t="s">
        <v>8</v>
      </c>
      <c r="E5" s="145" t="s">
        <v>8</v>
      </c>
      <c r="F5" s="146" t="s">
        <v>8</v>
      </c>
    </row>
    <row r="6" spans="1:6" ht="14.25" customHeight="1">
      <c r="A6" s="196" t="s">
        <v>141</v>
      </c>
      <c r="B6" s="552"/>
      <c r="C6" s="553">
        <f>C8+C51+C74+C133</f>
        <v>90732</v>
      </c>
      <c r="D6" s="553">
        <f>E6+F6</f>
        <v>230565</v>
      </c>
      <c r="E6" s="553">
        <f>E8+E51+E74+E133</f>
        <v>114292</v>
      </c>
      <c r="F6" s="554">
        <f>F8+F51+F74+F133</f>
        <v>116273</v>
      </c>
    </row>
    <row r="7" spans="1:6" ht="14.25" customHeight="1">
      <c r="A7" s="177"/>
      <c r="B7" s="253"/>
      <c r="C7" s="555"/>
      <c r="D7" s="555"/>
      <c r="E7" s="555"/>
      <c r="F7" s="556"/>
    </row>
    <row r="8" spans="1:6" ht="14.25" customHeight="1">
      <c r="A8" s="557" t="s">
        <v>529</v>
      </c>
      <c r="B8" s="558"/>
      <c r="C8" s="559">
        <f>SUM(C10:C49)</f>
        <v>25120</v>
      </c>
      <c r="D8" s="559">
        <f>E8+F8</f>
        <v>59437</v>
      </c>
      <c r="E8" s="559">
        <f>SUM(E10:E49)</f>
        <v>29201</v>
      </c>
      <c r="F8" s="560">
        <f>SUM(F10:F49)</f>
        <v>30236</v>
      </c>
    </row>
    <row r="9" spans="1:6" ht="14.25" customHeight="1">
      <c r="A9" s="143"/>
      <c r="B9" s="144"/>
      <c r="C9" s="555"/>
      <c r="D9" s="555"/>
      <c r="E9" s="555"/>
      <c r="F9" s="556"/>
    </row>
    <row r="10" spans="1:6" ht="14.25" customHeight="1">
      <c r="A10" s="153" t="s">
        <v>530</v>
      </c>
      <c r="B10" s="103"/>
      <c r="C10" s="561">
        <v>389</v>
      </c>
      <c r="D10" s="562">
        <f aca="true" t="shared" si="0" ref="D10:D49">E10+F10</f>
        <v>953</v>
      </c>
      <c r="E10" s="561">
        <v>462</v>
      </c>
      <c r="F10" s="561">
        <v>491</v>
      </c>
    </row>
    <row r="11" spans="1:6" ht="14.25" customHeight="1">
      <c r="A11" s="177" t="s">
        <v>530</v>
      </c>
      <c r="B11" s="178" t="s">
        <v>531</v>
      </c>
      <c r="C11" s="561">
        <v>312</v>
      </c>
      <c r="D11" s="562">
        <f t="shared" si="0"/>
        <v>816</v>
      </c>
      <c r="E11" s="561">
        <v>418</v>
      </c>
      <c r="F11" s="561">
        <v>398</v>
      </c>
    </row>
    <row r="12" spans="1:6" ht="14.25" customHeight="1">
      <c r="A12" s="177" t="s">
        <v>530</v>
      </c>
      <c r="B12" s="178" t="s">
        <v>532</v>
      </c>
      <c r="C12" s="561">
        <v>437</v>
      </c>
      <c r="D12" s="562">
        <f t="shared" si="0"/>
        <v>1052</v>
      </c>
      <c r="E12" s="561">
        <v>485</v>
      </c>
      <c r="F12" s="561">
        <v>567</v>
      </c>
    </row>
    <row r="13" spans="1:6" ht="14.25" customHeight="1">
      <c r="A13" s="177" t="s">
        <v>530</v>
      </c>
      <c r="B13" s="178" t="s">
        <v>533</v>
      </c>
      <c r="C13" s="561">
        <v>8</v>
      </c>
      <c r="D13" s="562">
        <f t="shared" si="0"/>
        <v>11</v>
      </c>
      <c r="E13" s="561">
        <v>10</v>
      </c>
      <c r="F13" s="561">
        <v>1</v>
      </c>
    </row>
    <row r="14" spans="1:6" ht="14.25" customHeight="1">
      <c r="A14" s="177" t="s">
        <v>534</v>
      </c>
      <c r="B14" s="178" t="s">
        <v>531</v>
      </c>
      <c r="C14" s="561">
        <v>500</v>
      </c>
      <c r="D14" s="562">
        <f t="shared" si="0"/>
        <v>1252</v>
      </c>
      <c r="E14" s="561">
        <v>604</v>
      </c>
      <c r="F14" s="561">
        <v>648</v>
      </c>
    </row>
    <row r="15" spans="1:6" ht="14.25" customHeight="1">
      <c r="A15" s="177" t="s">
        <v>534</v>
      </c>
      <c r="B15" s="178" t="s">
        <v>532</v>
      </c>
      <c r="C15" s="561">
        <v>409</v>
      </c>
      <c r="D15" s="562">
        <f t="shared" si="0"/>
        <v>1066</v>
      </c>
      <c r="E15" s="561">
        <v>535</v>
      </c>
      <c r="F15" s="561">
        <v>531</v>
      </c>
    </row>
    <row r="16" spans="1:6" ht="14.25" customHeight="1">
      <c r="A16" s="177" t="s">
        <v>534</v>
      </c>
      <c r="B16" s="178" t="s">
        <v>533</v>
      </c>
      <c r="C16" s="561">
        <v>501</v>
      </c>
      <c r="D16" s="562">
        <f t="shared" si="0"/>
        <v>1338</v>
      </c>
      <c r="E16" s="561">
        <v>667</v>
      </c>
      <c r="F16" s="561">
        <v>671</v>
      </c>
    </row>
    <row r="17" spans="1:6" ht="14.25" customHeight="1">
      <c r="A17" s="177" t="s">
        <v>534</v>
      </c>
      <c r="B17" s="178" t="s">
        <v>535</v>
      </c>
      <c r="C17" s="561">
        <v>594</v>
      </c>
      <c r="D17" s="562">
        <f t="shared" si="0"/>
        <v>1413</v>
      </c>
      <c r="E17" s="561">
        <v>701</v>
      </c>
      <c r="F17" s="561">
        <v>712</v>
      </c>
    </row>
    <row r="18" spans="1:6" ht="14.25" customHeight="1">
      <c r="A18" s="177" t="s">
        <v>534</v>
      </c>
      <c r="B18" s="178" t="s">
        <v>536</v>
      </c>
      <c r="C18" s="561">
        <v>893</v>
      </c>
      <c r="D18" s="562">
        <f t="shared" si="0"/>
        <v>2156</v>
      </c>
      <c r="E18" s="561">
        <v>1025</v>
      </c>
      <c r="F18" s="561">
        <v>1131</v>
      </c>
    </row>
    <row r="19" spans="1:6" ht="14.25" customHeight="1">
      <c r="A19" s="153" t="s">
        <v>537</v>
      </c>
      <c r="B19" s="103"/>
      <c r="C19" s="561">
        <v>666</v>
      </c>
      <c r="D19" s="562">
        <f t="shared" si="0"/>
        <v>1404</v>
      </c>
      <c r="E19" s="561">
        <v>657</v>
      </c>
      <c r="F19" s="561">
        <v>747</v>
      </c>
    </row>
    <row r="20" spans="1:6" ht="14.25" customHeight="1">
      <c r="A20" s="153" t="s">
        <v>28</v>
      </c>
      <c r="B20" s="103"/>
      <c r="C20" s="561">
        <v>1038</v>
      </c>
      <c r="D20" s="562">
        <f t="shared" si="0"/>
        <v>2496</v>
      </c>
      <c r="E20" s="561">
        <v>1202</v>
      </c>
      <c r="F20" s="561">
        <v>1294</v>
      </c>
    </row>
    <row r="21" spans="1:6" ht="14.25" customHeight="1">
      <c r="A21" s="153" t="s">
        <v>158</v>
      </c>
      <c r="B21" s="103"/>
      <c r="C21" s="561">
        <v>946</v>
      </c>
      <c r="D21" s="562">
        <f t="shared" si="0"/>
        <v>1936</v>
      </c>
      <c r="E21" s="561">
        <v>936</v>
      </c>
      <c r="F21" s="561">
        <v>1000</v>
      </c>
    </row>
    <row r="22" spans="1:6" ht="14.25" customHeight="1">
      <c r="A22" s="153" t="s">
        <v>538</v>
      </c>
      <c r="B22" s="103"/>
      <c r="C22" s="561">
        <v>325</v>
      </c>
      <c r="D22" s="562">
        <f t="shared" si="0"/>
        <v>664</v>
      </c>
      <c r="E22" s="561">
        <v>321</v>
      </c>
      <c r="F22" s="561">
        <v>343</v>
      </c>
    </row>
    <row r="23" spans="1:6" ht="14.25" customHeight="1">
      <c r="A23" s="177" t="s">
        <v>539</v>
      </c>
      <c r="B23" s="178" t="s">
        <v>531</v>
      </c>
      <c r="C23" s="561">
        <v>914</v>
      </c>
      <c r="D23" s="562">
        <f t="shared" si="0"/>
        <v>1894</v>
      </c>
      <c r="E23" s="561">
        <v>944</v>
      </c>
      <c r="F23" s="561">
        <v>950</v>
      </c>
    </row>
    <row r="24" spans="1:6" ht="14.25" customHeight="1">
      <c r="A24" s="177" t="s">
        <v>539</v>
      </c>
      <c r="B24" s="178" t="s">
        <v>532</v>
      </c>
      <c r="C24" s="561">
        <v>424</v>
      </c>
      <c r="D24" s="562">
        <f t="shared" si="0"/>
        <v>980</v>
      </c>
      <c r="E24" s="561">
        <v>490</v>
      </c>
      <c r="F24" s="561">
        <v>490</v>
      </c>
    </row>
    <row r="25" spans="1:6" ht="14.25" customHeight="1">
      <c r="A25" s="177" t="s">
        <v>539</v>
      </c>
      <c r="B25" s="178" t="s">
        <v>533</v>
      </c>
      <c r="C25" s="561">
        <v>650</v>
      </c>
      <c r="D25" s="562">
        <f t="shared" si="0"/>
        <v>1444</v>
      </c>
      <c r="E25" s="561">
        <v>712</v>
      </c>
      <c r="F25" s="561">
        <v>732</v>
      </c>
    </row>
    <row r="26" spans="1:6" ht="14.25" customHeight="1">
      <c r="A26" s="177" t="s">
        <v>540</v>
      </c>
      <c r="B26" s="178" t="s">
        <v>531</v>
      </c>
      <c r="C26" s="561">
        <v>942</v>
      </c>
      <c r="D26" s="562">
        <f t="shared" si="0"/>
        <v>2005</v>
      </c>
      <c r="E26" s="561">
        <v>1031</v>
      </c>
      <c r="F26" s="561">
        <v>974</v>
      </c>
    </row>
    <row r="27" spans="1:6" ht="14.25" customHeight="1">
      <c r="A27" s="177" t="s">
        <v>540</v>
      </c>
      <c r="B27" s="178" t="s">
        <v>532</v>
      </c>
      <c r="C27" s="561">
        <v>455</v>
      </c>
      <c r="D27" s="562">
        <f t="shared" si="0"/>
        <v>1107</v>
      </c>
      <c r="E27" s="561">
        <v>536</v>
      </c>
      <c r="F27" s="561">
        <v>571</v>
      </c>
    </row>
    <row r="28" spans="1:6" ht="14.25" customHeight="1">
      <c r="A28" s="177" t="s">
        <v>541</v>
      </c>
      <c r="B28" s="178" t="s">
        <v>531</v>
      </c>
      <c r="C28" s="561">
        <v>316</v>
      </c>
      <c r="D28" s="562">
        <f t="shared" si="0"/>
        <v>851</v>
      </c>
      <c r="E28" s="561">
        <v>421</v>
      </c>
      <c r="F28" s="561">
        <v>430</v>
      </c>
    </row>
    <row r="29" spans="1:6" ht="14.25" customHeight="1">
      <c r="A29" s="177" t="s">
        <v>541</v>
      </c>
      <c r="B29" s="178" t="s">
        <v>532</v>
      </c>
      <c r="C29" s="561">
        <v>617</v>
      </c>
      <c r="D29" s="562">
        <f t="shared" si="0"/>
        <v>1487</v>
      </c>
      <c r="E29" s="561">
        <v>766</v>
      </c>
      <c r="F29" s="561">
        <v>721</v>
      </c>
    </row>
    <row r="30" spans="1:6" ht="14.25" customHeight="1">
      <c r="A30" s="177" t="s">
        <v>541</v>
      </c>
      <c r="B30" s="178" t="s">
        <v>533</v>
      </c>
      <c r="C30" s="561">
        <v>684</v>
      </c>
      <c r="D30" s="562">
        <f t="shared" si="0"/>
        <v>1596</v>
      </c>
      <c r="E30" s="561">
        <v>791</v>
      </c>
      <c r="F30" s="561">
        <v>805</v>
      </c>
    </row>
    <row r="31" spans="1:6" ht="14.25" customHeight="1">
      <c r="A31" s="177" t="s">
        <v>541</v>
      </c>
      <c r="B31" s="178" t="s">
        <v>535</v>
      </c>
      <c r="C31" s="561">
        <v>904</v>
      </c>
      <c r="D31" s="562">
        <f t="shared" si="0"/>
        <v>2197</v>
      </c>
      <c r="E31" s="561">
        <v>1118</v>
      </c>
      <c r="F31" s="561">
        <v>1079</v>
      </c>
    </row>
    <row r="32" spans="1:6" ht="14.25" customHeight="1">
      <c r="A32" s="177" t="s">
        <v>541</v>
      </c>
      <c r="B32" s="178" t="s">
        <v>536</v>
      </c>
      <c r="C32" s="561">
        <v>694</v>
      </c>
      <c r="D32" s="562">
        <f t="shared" si="0"/>
        <v>1804</v>
      </c>
      <c r="E32" s="561">
        <v>895</v>
      </c>
      <c r="F32" s="561">
        <v>909</v>
      </c>
    </row>
    <row r="33" spans="1:6" ht="14.25" customHeight="1">
      <c r="A33" s="177" t="s">
        <v>541</v>
      </c>
      <c r="B33" s="178" t="s">
        <v>542</v>
      </c>
      <c r="C33" s="561">
        <v>469</v>
      </c>
      <c r="D33" s="562">
        <f t="shared" si="0"/>
        <v>1241</v>
      </c>
      <c r="E33" s="561">
        <v>616</v>
      </c>
      <c r="F33" s="561">
        <v>625</v>
      </c>
    </row>
    <row r="34" spans="1:6" ht="14.25" customHeight="1">
      <c r="A34" s="177" t="s">
        <v>541</v>
      </c>
      <c r="B34" s="178" t="s">
        <v>543</v>
      </c>
      <c r="C34" s="561">
        <v>79</v>
      </c>
      <c r="D34" s="562">
        <f t="shared" si="0"/>
        <v>313</v>
      </c>
      <c r="E34" s="561">
        <v>119</v>
      </c>
      <c r="F34" s="561">
        <v>194</v>
      </c>
    </row>
    <row r="35" spans="1:6" ht="14.25" customHeight="1">
      <c r="A35" s="177" t="s">
        <v>544</v>
      </c>
      <c r="B35" s="178" t="s">
        <v>531</v>
      </c>
      <c r="C35" s="561">
        <v>554</v>
      </c>
      <c r="D35" s="562">
        <f t="shared" si="0"/>
        <v>1132</v>
      </c>
      <c r="E35" s="561">
        <v>535</v>
      </c>
      <c r="F35" s="561">
        <v>597</v>
      </c>
    </row>
    <row r="36" spans="1:6" ht="14.25" customHeight="1">
      <c r="A36" s="177" t="s">
        <v>544</v>
      </c>
      <c r="B36" s="178" t="s">
        <v>532</v>
      </c>
      <c r="C36" s="561">
        <v>540</v>
      </c>
      <c r="D36" s="562">
        <f t="shared" si="0"/>
        <v>1156</v>
      </c>
      <c r="E36" s="561">
        <v>555</v>
      </c>
      <c r="F36" s="561">
        <v>601</v>
      </c>
    </row>
    <row r="37" spans="1:6" ht="14.25" customHeight="1">
      <c r="A37" s="177" t="s">
        <v>544</v>
      </c>
      <c r="B37" s="178" t="s">
        <v>533</v>
      </c>
      <c r="C37" s="561">
        <v>532</v>
      </c>
      <c r="D37" s="562">
        <f t="shared" si="0"/>
        <v>1319</v>
      </c>
      <c r="E37" s="561">
        <v>636</v>
      </c>
      <c r="F37" s="561">
        <v>683</v>
      </c>
    </row>
    <row r="38" spans="1:6" ht="14.25" customHeight="1">
      <c r="A38" s="177" t="s">
        <v>544</v>
      </c>
      <c r="B38" s="178" t="s">
        <v>535</v>
      </c>
      <c r="C38" s="561">
        <v>1168</v>
      </c>
      <c r="D38" s="562">
        <f t="shared" si="0"/>
        <v>2646</v>
      </c>
      <c r="E38" s="561">
        <v>1384</v>
      </c>
      <c r="F38" s="561">
        <v>1262</v>
      </c>
    </row>
    <row r="39" spans="1:6" ht="14.25" customHeight="1">
      <c r="A39" s="177" t="s">
        <v>545</v>
      </c>
      <c r="B39" s="178" t="s">
        <v>531</v>
      </c>
      <c r="C39" s="561">
        <v>328</v>
      </c>
      <c r="D39" s="562">
        <f t="shared" si="0"/>
        <v>716</v>
      </c>
      <c r="E39" s="561">
        <v>360</v>
      </c>
      <c r="F39" s="561">
        <v>356</v>
      </c>
    </row>
    <row r="40" spans="1:6" ht="14.25" customHeight="1">
      <c r="A40" s="177" t="s">
        <v>545</v>
      </c>
      <c r="B40" s="178" t="s">
        <v>532</v>
      </c>
      <c r="C40" s="561">
        <v>982</v>
      </c>
      <c r="D40" s="562">
        <f t="shared" si="0"/>
        <v>2253</v>
      </c>
      <c r="E40" s="561">
        <v>1063</v>
      </c>
      <c r="F40" s="561">
        <v>1190</v>
      </c>
    </row>
    <row r="41" spans="1:6" ht="14.25" customHeight="1">
      <c r="A41" s="177" t="s">
        <v>545</v>
      </c>
      <c r="B41" s="178" t="s">
        <v>533</v>
      </c>
      <c r="C41" s="561">
        <v>857</v>
      </c>
      <c r="D41" s="562">
        <f t="shared" si="0"/>
        <v>1952</v>
      </c>
      <c r="E41" s="561">
        <v>942</v>
      </c>
      <c r="F41" s="561">
        <v>1010</v>
      </c>
    </row>
    <row r="42" spans="1:6" ht="14.25" customHeight="1">
      <c r="A42" s="177" t="s">
        <v>545</v>
      </c>
      <c r="B42" s="178" t="s">
        <v>535</v>
      </c>
      <c r="C42" s="561">
        <v>1263</v>
      </c>
      <c r="D42" s="562">
        <f t="shared" si="0"/>
        <v>3068</v>
      </c>
      <c r="E42" s="561">
        <v>1489</v>
      </c>
      <c r="F42" s="561">
        <v>1579</v>
      </c>
    </row>
    <row r="43" spans="1:6" ht="14.25" customHeight="1">
      <c r="A43" s="177" t="s">
        <v>545</v>
      </c>
      <c r="B43" s="178" t="s">
        <v>536</v>
      </c>
      <c r="C43" s="561">
        <v>1095</v>
      </c>
      <c r="D43" s="562">
        <f t="shared" si="0"/>
        <v>2729</v>
      </c>
      <c r="E43" s="561">
        <v>1354</v>
      </c>
      <c r="F43" s="561">
        <v>1375</v>
      </c>
    </row>
    <row r="44" spans="1:6" ht="14.25" customHeight="1">
      <c r="A44" s="177" t="s">
        <v>546</v>
      </c>
      <c r="B44" s="178" t="s">
        <v>531</v>
      </c>
      <c r="C44" s="561">
        <v>681</v>
      </c>
      <c r="D44" s="562">
        <f t="shared" si="0"/>
        <v>1679</v>
      </c>
      <c r="E44" s="561">
        <v>804</v>
      </c>
      <c r="F44" s="561">
        <v>875</v>
      </c>
    </row>
    <row r="45" spans="1:6" ht="14.25" customHeight="1">
      <c r="A45" s="177" t="s">
        <v>546</v>
      </c>
      <c r="B45" s="178" t="s">
        <v>532</v>
      </c>
      <c r="C45" s="561">
        <v>837</v>
      </c>
      <c r="D45" s="562">
        <f t="shared" si="0"/>
        <v>2132</v>
      </c>
      <c r="E45" s="561">
        <v>1070</v>
      </c>
      <c r="F45" s="561">
        <v>1062</v>
      </c>
    </row>
    <row r="46" spans="1:6" ht="14.25" customHeight="1">
      <c r="A46" s="177" t="s">
        <v>546</v>
      </c>
      <c r="B46" s="178" t="s">
        <v>533</v>
      </c>
      <c r="C46" s="561">
        <v>446</v>
      </c>
      <c r="D46" s="562">
        <f t="shared" si="0"/>
        <v>1066</v>
      </c>
      <c r="E46" s="561">
        <v>523</v>
      </c>
      <c r="F46" s="561">
        <v>543</v>
      </c>
    </row>
    <row r="47" spans="1:6" ht="14.25" customHeight="1">
      <c r="A47" s="177" t="s">
        <v>546</v>
      </c>
      <c r="B47" s="178" t="s">
        <v>535</v>
      </c>
      <c r="C47" s="561">
        <v>491</v>
      </c>
      <c r="D47" s="562">
        <f t="shared" si="0"/>
        <v>1248</v>
      </c>
      <c r="E47" s="561">
        <v>604</v>
      </c>
      <c r="F47" s="561">
        <v>644</v>
      </c>
    </row>
    <row r="48" spans="1:6" ht="14.25" customHeight="1">
      <c r="A48" s="177" t="s">
        <v>546</v>
      </c>
      <c r="B48" s="178" t="s">
        <v>536</v>
      </c>
      <c r="C48" s="561">
        <v>448</v>
      </c>
      <c r="D48" s="562">
        <f t="shared" si="0"/>
        <v>1126</v>
      </c>
      <c r="E48" s="561">
        <v>540</v>
      </c>
      <c r="F48" s="561">
        <v>586</v>
      </c>
    </row>
    <row r="49" spans="1:6" ht="14.25" customHeight="1">
      <c r="A49" s="177" t="s">
        <v>546</v>
      </c>
      <c r="B49" s="178" t="s">
        <v>542</v>
      </c>
      <c r="C49" s="561">
        <v>732</v>
      </c>
      <c r="D49" s="562">
        <f t="shared" si="0"/>
        <v>1739</v>
      </c>
      <c r="E49" s="561">
        <v>880</v>
      </c>
      <c r="F49" s="561">
        <v>859</v>
      </c>
    </row>
    <row r="50" spans="1:6" ht="14.25" customHeight="1">
      <c r="A50" s="143"/>
      <c r="B50" s="144"/>
      <c r="C50" s="563"/>
      <c r="D50" s="563"/>
      <c r="E50" s="563"/>
      <c r="F50" s="564"/>
    </row>
    <row r="51" spans="1:6" ht="14.25" customHeight="1">
      <c r="A51" s="557" t="s">
        <v>547</v>
      </c>
      <c r="B51" s="558"/>
      <c r="C51" s="559">
        <f>SUM(C53:C72)</f>
        <v>25760</v>
      </c>
      <c r="D51" s="559">
        <f>E51+F51</f>
        <v>66353</v>
      </c>
      <c r="E51" s="559">
        <f>SUM(E53:E72)</f>
        <v>33169</v>
      </c>
      <c r="F51" s="560">
        <f>SUM(F53:F72)</f>
        <v>33184</v>
      </c>
    </row>
    <row r="52" spans="1:6" ht="14.25" customHeight="1">
      <c r="A52" s="143"/>
      <c r="B52" s="144"/>
      <c r="C52" s="555"/>
      <c r="D52" s="555"/>
      <c r="E52" s="555"/>
      <c r="F52" s="556"/>
    </row>
    <row r="53" spans="1:6" ht="14.25" customHeight="1">
      <c r="A53" s="153" t="s">
        <v>548</v>
      </c>
      <c r="B53" s="103"/>
      <c r="C53" s="565">
        <v>3681</v>
      </c>
      <c r="D53" s="562">
        <f aca="true" t="shared" si="1" ref="D53:D72">E53+F53</f>
        <v>9911</v>
      </c>
      <c r="E53" s="561">
        <v>5127</v>
      </c>
      <c r="F53" s="561">
        <v>4784</v>
      </c>
    </row>
    <row r="54" spans="1:6" ht="14.25" customHeight="1">
      <c r="A54" s="153" t="s">
        <v>549</v>
      </c>
      <c r="B54" s="103"/>
      <c r="C54" s="565">
        <v>209</v>
      </c>
      <c r="D54" s="562">
        <f t="shared" si="1"/>
        <v>596</v>
      </c>
      <c r="E54" s="561">
        <v>309</v>
      </c>
      <c r="F54" s="561">
        <v>287</v>
      </c>
    </row>
    <row r="55" spans="1:6" ht="14.25" customHeight="1">
      <c r="A55" s="153" t="s">
        <v>550</v>
      </c>
      <c r="B55" s="103"/>
      <c r="C55" s="565">
        <v>1277</v>
      </c>
      <c r="D55" s="562">
        <f t="shared" si="1"/>
        <v>3478</v>
      </c>
      <c r="E55" s="561">
        <v>1738</v>
      </c>
      <c r="F55" s="561">
        <v>1740</v>
      </c>
    </row>
    <row r="56" spans="1:6" ht="14.25" customHeight="1">
      <c r="A56" s="153" t="s">
        <v>551</v>
      </c>
      <c r="B56" s="103"/>
      <c r="C56" s="565">
        <v>1449</v>
      </c>
      <c r="D56" s="562">
        <f t="shared" si="1"/>
        <v>4014</v>
      </c>
      <c r="E56" s="561">
        <v>1974</v>
      </c>
      <c r="F56" s="561">
        <v>2040</v>
      </c>
    </row>
    <row r="57" spans="1:6" ht="14.25" customHeight="1">
      <c r="A57" s="177" t="s">
        <v>551</v>
      </c>
      <c r="B57" s="178" t="s">
        <v>531</v>
      </c>
      <c r="C57" s="566">
        <v>729</v>
      </c>
      <c r="D57" s="562">
        <f t="shared" si="1"/>
        <v>2066</v>
      </c>
      <c r="E57" s="561">
        <v>1010</v>
      </c>
      <c r="F57" s="561">
        <v>1056</v>
      </c>
    </row>
    <row r="58" spans="1:6" ht="14.25" customHeight="1">
      <c r="A58" s="177" t="s">
        <v>551</v>
      </c>
      <c r="B58" s="178" t="s">
        <v>532</v>
      </c>
      <c r="C58" s="566">
        <v>746</v>
      </c>
      <c r="D58" s="562">
        <f t="shared" si="1"/>
        <v>1942</v>
      </c>
      <c r="E58" s="561">
        <v>950</v>
      </c>
      <c r="F58" s="561">
        <v>992</v>
      </c>
    </row>
    <row r="59" spans="1:6" ht="14.25" customHeight="1">
      <c r="A59" s="153" t="s">
        <v>552</v>
      </c>
      <c r="B59" s="103"/>
      <c r="C59" s="566">
        <v>2573</v>
      </c>
      <c r="D59" s="562">
        <f t="shared" si="1"/>
        <v>5552</v>
      </c>
      <c r="E59" s="561">
        <v>2653</v>
      </c>
      <c r="F59" s="561">
        <v>2899</v>
      </c>
    </row>
    <row r="60" spans="1:6" ht="14.25" customHeight="1">
      <c r="A60" s="153" t="s">
        <v>553</v>
      </c>
      <c r="B60" s="103"/>
      <c r="C60" s="566">
        <v>2823</v>
      </c>
      <c r="D60" s="562">
        <f t="shared" si="1"/>
        <v>7437</v>
      </c>
      <c r="E60" s="561">
        <v>3672</v>
      </c>
      <c r="F60" s="561">
        <v>3765</v>
      </c>
    </row>
    <row r="61" spans="1:6" ht="14.25" customHeight="1">
      <c r="A61" s="153" t="s">
        <v>554</v>
      </c>
      <c r="B61" s="103"/>
      <c r="C61" s="566">
        <v>2555</v>
      </c>
      <c r="D61" s="562">
        <f t="shared" si="1"/>
        <v>7049</v>
      </c>
      <c r="E61" s="561">
        <v>3506</v>
      </c>
      <c r="F61" s="561">
        <v>3543</v>
      </c>
    </row>
    <row r="62" spans="1:6" ht="14.25" customHeight="1">
      <c r="A62" s="177" t="s">
        <v>555</v>
      </c>
      <c r="B62" s="178" t="s">
        <v>531</v>
      </c>
      <c r="C62" s="566">
        <v>60</v>
      </c>
      <c r="D62" s="562">
        <f t="shared" si="1"/>
        <v>139</v>
      </c>
      <c r="E62" s="561">
        <v>76</v>
      </c>
      <c r="F62" s="561">
        <v>63</v>
      </c>
    </row>
    <row r="63" spans="1:6" ht="14.25" customHeight="1">
      <c r="A63" s="177" t="s">
        <v>555</v>
      </c>
      <c r="B63" s="178" t="s">
        <v>532</v>
      </c>
      <c r="C63" s="566">
        <v>452</v>
      </c>
      <c r="D63" s="562">
        <f t="shared" si="1"/>
        <v>1058</v>
      </c>
      <c r="E63" s="561">
        <v>567</v>
      </c>
      <c r="F63" s="561">
        <v>491</v>
      </c>
    </row>
    <row r="64" spans="1:6" ht="14.25" customHeight="1">
      <c r="A64" s="177" t="s">
        <v>555</v>
      </c>
      <c r="B64" s="178" t="s">
        <v>533</v>
      </c>
      <c r="C64" s="566">
        <v>580</v>
      </c>
      <c r="D64" s="562">
        <f t="shared" si="1"/>
        <v>1491</v>
      </c>
      <c r="E64" s="561">
        <v>733</v>
      </c>
      <c r="F64" s="561">
        <v>758</v>
      </c>
    </row>
    <row r="65" spans="1:6" ht="14.25" customHeight="1">
      <c r="A65" s="153" t="s">
        <v>556</v>
      </c>
      <c r="B65" s="103"/>
      <c r="C65" s="566">
        <v>2224</v>
      </c>
      <c r="D65" s="562">
        <f t="shared" si="1"/>
        <v>5824</v>
      </c>
      <c r="E65" s="561">
        <v>2999</v>
      </c>
      <c r="F65" s="561">
        <v>2825</v>
      </c>
    </row>
    <row r="66" spans="1:6" ht="14.25" customHeight="1">
      <c r="A66" s="153" t="s">
        <v>557</v>
      </c>
      <c r="B66" s="103"/>
      <c r="C66" s="566">
        <v>1381</v>
      </c>
      <c r="D66" s="562">
        <f t="shared" si="1"/>
        <v>4009</v>
      </c>
      <c r="E66" s="561">
        <v>2040</v>
      </c>
      <c r="F66" s="561">
        <v>1969</v>
      </c>
    </row>
    <row r="67" spans="1:6" ht="14.25" customHeight="1">
      <c r="A67" s="153" t="s">
        <v>558</v>
      </c>
      <c r="B67" s="103"/>
      <c r="C67" s="566">
        <v>462</v>
      </c>
      <c r="D67" s="562">
        <f t="shared" si="1"/>
        <v>1237</v>
      </c>
      <c r="E67" s="561">
        <v>616</v>
      </c>
      <c r="F67" s="561">
        <v>621</v>
      </c>
    </row>
    <row r="68" spans="1:6" ht="14.25" customHeight="1">
      <c r="A68" s="177" t="s">
        <v>559</v>
      </c>
      <c r="B68" s="178" t="s">
        <v>531</v>
      </c>
      <c r="C68" s="566">
        <v>659</v>
      </c>
      <c r="D68" s="562">
        <f t="shared" si="1"/>
        <v>1853</v>
      </c>
      <c r="E68" s="561">
        <v>924</v>
      </c>
      <c r="F68" s="561">
        <v>929</v>
      </c>
    </row>
    <row r="69" spans="1:6" ht="14.25" customHeight="1">
      <c r="A69" s="177" t="s">
        <v>559</v>
      </c>
      <c r="B69" s="178" t="s">
        <v>532</v>
      </c>
      <c r="C69" s="566">
        <v>627</v>
      </c>
      <c r="D69" s="562">
        <f t="shared" si="1"/>
        <v>1831</v>
      </c>
      <c r="E69" s="561">
        <v>925</v>
      </c>
      <c r="F69" s="561">
        <v>906</v>
      </c>
    </row>
    <row r="70" spans="1:6" ht="14.25" customHeight="1">
      <c r="A70" s="153" t="s">
        <v>559</v>
      </c>
      <c r="B70" s="103"/>
      <c r="C70" s="566">
        <v>91</v>
      </c>
      <c r="D70" s="562">
        <f t="shared" si="1"/>
        <v>240</v>
      </c>
      <c r="E70" s="561">
        <v>118</v>
      </c>
      <c r="F70" s="561">
        <v>122</v>
      </c>
    </row>
    <row r="71" spans="1:6" ht="14.25" customHeight="1">
      <c r="A71" s="153" t="s">
        <v>560</v>
      </c>
      <c r="B71" s="103"/>
      <c r="C71" s="566">
        <v>737</v>
      </c>
      <c r="D71" s="562">
        <f t="shared" si="1"/>
        <v>1956</v>
      </c>
      <c r="E71" s="561">
        <v>954</v>
      </c>
      <c r="F71" s="561">
        <v>1002</v>
      </c>
    </row>
    <row r="72" spans="1:6" ht="14.25" customHeight="1">
      <c r="A72" s="153" t="s">
        <v>561</v>
      </c>
      <c r="B72" s="103"/>
      <c r="C72" s="565">
        <v>2445</v>
      </c>
      <c r="D72" s="562">
        <f t="shared" si="1"/>
        <v>4670</v>
      </c>
      <c r="E72" s="561">
        <v>2278</v>
      </c>
      <c r="F72" s="561">
        <v>2392</v>
      </c>
    </row>
    <row r="73" spans="1:6" ht="14.25" customHeight="1">
      <c r="A73" s="143"/>
      <c r="B73" s="144"/>
      <c r="C73" s="555"/>
      <c r="D73" s="555"/>
      <c r="E73" s="555"/>
      <c r="F73" s="556"/>
    </row>
    <row r="74" spans="1:6" ht="14.25" customHeight="1">
      <c r="A74" s="557" t="s">
        <v>562</v>
      </c>
      <c r="B74" s="558"/>
      <c r="C74" s="559">
        <f>SUM(C76:C131)</f>
        <v>36103</v>
      </c>
      <c r="D74" s="559">
        <f>E74+F74</f>
        <v>93495</v>
      </c>
      <c r="E74" s="559">
        <f>SUM(E76:E131)</f>
        <v>46454</v>
      </c>
      <c r="F74" s="560">
        <f>SUM(F76:F131)</f>
        <v>47041</v>
      </c>
    </row>
    <row r="75" spans="1:6" ht="14.25" customHeight="1">
      <c r="A75" s="143"/>
      <c r="B75" s="144"/>
      <c r="C75" s="555"/>
      <c r="D75" s="555"/>
      <c r="E75" s="555"/>
      <c r="F75" s="556"/>
    </row>
    <row r="76" spans="1:6" ht="14.25" customHeight="1">
      <c r="A76" s="567" t="s">
        <v>563</v>
      </c>
      <c r="B76" s="568"/>
      <c r="C76" s="561">
        <v>0</v>
      </c>
      <c r="D76" s="562">
        <f aca="true" t="shared" si="2" ref="D76:D107">E76+F76</f>
        <v>0</v>
      </c>
      <c r="E76" s="561">
        <v>0</v>
      </c>
      <c r="F76" s="561">
        <v>0</v>
      </c>
    </row>
    <row r="77" spans="1:6" ht="14.25" customHeight="1">
      <c r="A77" s="177" t="s">
        <v>564</v>
      </c>
      <c r="B77" s="178" t="s">
        <v>531</v>
      </c>
      <c r="C77" s="561">
        <v>1048</v>
      </c>
      <c r="D77" s="562">
        <f t="shared" si="2"/>
        <v>2788</v>
      </c>
      <c r="E77" s="561">
        <v>1358</v>
      </c>
      <c r="F77" s="561">
        <v>1430</v>
      </c>
    </row>
    <row r="78" spans="1:6" ht="14.25" customHeight="1">
      <c r="A78" s="177" t="s">
        <v>564</v>
      </c>
      <c r="B78" s="178" t="s">
        <v>532</v>
      </c>
      <c r="C78" s="561">
        <v>618</v>
      </c>
      <c r="D78" s="562">
        <f t="shared" si="2"/>
        <v>1671</v>
      </c>
      <c r="E78" s="561">
        <v>874</v>
      </c>
      <c r="F78" s="561">
        <v>797</v>
      </c>
    </row>
    <row r="79" spans="1:6" ht="14.25" customHeight="1">
      <c r="A79" s="177" t="s">
        <v>564</v>
      </c>
      <c r="B79" s="178" t="s">
        <v>533</v>
      </c>
      <c r="C79" s="561">
        <v>476</v>
      </c>
      <c r="D79" s="562">
        <f t="shared" si="2"/>
        <v>1337</v>
      </c>
      <c r="E79" s="561">
        <v>672</v>
      </c>
      <c r="F79" s="561">
        <v>665</v>
      </c>
    </row>
    <row r="80" spans="1:6" ht="14.25" customHeight="1">
      <c r="A80" s="177" t="s">
        <v>564</v>
      </c>
      <c r="B80" s="178" t="s">
        <v>535</v>
      </c>
      <c r="C80" s="561">
        <v>975</v>
      </c>
      <c r="D80" s="562">
        <f t="shared" si="2"/>
        <v>2594</v>
      </c>
      <c r="E80" s="561">
        <v>1301</v>
      </c>
      <c r="F80" s="561">
        <v>1293</v>
      </c>
    </row>
    <row r="81" spans="1:6" ht="14.25" customHeight="1">
      <c r="A81" s="177" t="s">
        <v>564</v>
      </c>
      <c r="B81" s="178" t="s">
        <v>536</v>
      </c>
      <c r="C81" s="561">
        <v>299</v>
      </c>
      <c r="D81" s="562">
        <f t="shared" si="2"/>
        <v>889</v>
      </c>
      <c r="E81" s="561">
        <v>441</v>
      </c>
      <c r="F81" s="561">
        <v>448</v>
      </c>
    </row>
    <row r="82" spans="1:6" ht="14.25" customHeight="1">
      <c r="A82" s="177" t="s">
        <v>564</v>
      </c>
      <c r="B82" s="178" t="s">
        <v>565</v>
      </c>
      <c r="C82" s="561">
        <v>661</v>
      </c>
      <c r="D82" s="562">
        <f t="shared" si="2"/>
        <v>1674</v>
      </c>
      <c r="E82" s="561">
        <v>804</v>
      </c>
      <c r="F82" s="561">
        <v>870</v>
      </c>
    </row>
    <row r="83" spans="1:6" ht="14.25" customHeight="1">
      <c r="A83" s="177" t="s">
        <v>564</v>
      </c>
      <c r="B83" s="178" t="s">
        <v>566</v>
      </c>
      <c r="C83" s="561">
        <v>196</v>
      </c>
      <c r="D83" s="562">
        <f t="shared" si="2"/>
        <v>530</v>
      </c>
      <c r="E83" s="561">
        <v>272</v>
      </c>
      <c r="F83" s="561">
        <v>258</v>
      </c>
    </row>
    <row r="84" spans="1:6" ht="14.25" customHeight="1">
      <c r="A84" s="567" t="s">
        <v>567</v>
      </c>
      <c r="B84" s="568"/>
      <c r="C84" s="561">
        <v>594</v>
      </c>
      <c r="D84" s="562">
        <f t="shared" si="2"/>
        <v>1559</v>
      </c>
      <c r="E84" s="561">
        <v>766</v>
      </c>
      <c r="F84" s="561">
        <v>793</v>
      </c>
    </row>
    <row r="85" spans="1:6" ht="14.25" customHeight="1">
      <c r="A85" s="567" t="s">
        <v>568</v>
      </c>
      <c r="B85" s="568"/>
      <c r="C85" s="561">
        <v>2077</v>
      </c>
      <c r="D85" s="562">
        <f t="shared" si="2"/>
        <v>5328</v>
      </c>
      <c r="E85" s="561">
        <v>2724</v>
      </c>
      <c r="F85" s="561">
        <v>2604</v>
      </c>
    </row>
    <row r="86" spans="1:6" ht="14.25" customHeight="1">
      <c r="A86" s="567" t="s">
        <v>569</v>
      </c>
      <c r="B86" s="568"/>
      <c r="C86" s="561">
        <v>2321</v>
      </c>
      <c r="D86" s="562">
        <f t="shared" si="2"/>
        <v>6315</v>
      </c>
      <c r="E86" s="561">
        <v>3155</v>
      </c>
      <c r="F86" s="561">
        <v>3160</v>
      </c>
    </row>
    <row r="87" spans="1:6" ht="14.25" customHeight="1">
      <c r="A87" s="177" t="s">
        <v>391</v>
      </c>
      <c r="B87" s="178" t="s">
        <v>531</v>
      </c>
      <c r="C87" s="561">
        <v>464</v>
      </c>
      <c r="D87" s="562">
        <f t="shared" si="2"/>
        <v>1212</v>
      </c>
      <c r="E87" s="561">
        <v>612</v>
      </c>
      <c r="F87" s="561">
        <v>600</v>
      </c>
    </row>
    <row r="88" spans="1:6" ht="14.25" customHeight="1">
      <c r="A88" s="177" t="s">
        <v>391</v>
      </c>
      <c r="B88" s="178" t="s">
        <v>532</v>
      </c>
      <c r="C88" s="561">
        <v>585</v>
      </c>
      <c r="D88" s="562">
        <f t="shared" si="2"/>
        <v>1429</v>
      </c>
      <c r="E88" s="561">
        <v>683</v>
      </c>
      <c r="F88" s="561">
        <v>746</v>
      </c>
    </row>
    <row r="89" spans="1:6" ht="14.25" customHeight="1">
      <c r="A89" s="177" t="s">
        <v>391</v>
      </c>
      <c r="B89" s="178" t="s">
        <v>533</v>
      </c>
      <c r="C89" s="561">
        <v>495</v>
      </c>
      <c r="D89" s="562">
        <f t="shared" si="2"/>
        <v>1178</v>
      </c>
      <c r="E89" s="561">
        <v>551</v>
      </c>
      <c r="F89" s="561">
        <v>627</v>
      </c>
    </row>
    <row r="90" spans="1:6" ht="14.25" customHeight="1">
      <c r="A90" s="177" t="s">
        <v>391</v>
      </c>
      <c r="B90" s="178" t="s">
        <v>535</v>
      </c>
      <c r="C90" s="561">
        <v>591</v>
      </c>
      <c r="D90" s="562">
        <f t="shared" si="2"/>
        <v>1475</v>
      </c>
      <c r="E90" s="561">
        <v>716</v>
      </c>
      <c r="F90" s="561">
        <v>759</v>
      </c>
    </row>
    <row r="91" spans="1:6" ht="14.25" customHeight="1">
      <c r="A91" s="177" t="s">
        <v>391</v>
      </c>
      <c r="B91" s="178" t="s">
        <v>536</v>
      </c>
      <c r="C91" s="561">
        <v>163</v>
      </c>
      <c r="D91" s="562">
        <f t="shared" si="2"/>
        <v>374</v>
      </c>
      <c r="E91" s="561">
        <v>209</v>
      </c>
      <c r="F91" s="561">
        <v>165</v>
      </c>
    </row>
    <row r="92" spans="1:6" ht="14.25" customHeight="1">
      <c r="A92" s="177" t="s">
        <v>570</v>
      </c>
      <c r="B92" s="178" t="s">
        <v>531</v>
      </c>
      <c r="C92" s="561">
        <v>262</v>
      </c>
      <c r="D92" s="562">
        <f t="shared" si="2"/>
        <v>681</v>
      </c>
      <c r="E92" s="561">
        <v>336</v>
      </c>
      <c r="F92" s="561">
        <v>345</v>
      </c>
    </row>
    <row r="93" spans="1:6" ht="14.25" customHeight="1">
      <c r="A93" s="177" t="s">
        <v>570</v>
      </c>
      <c r="B93" s="178" t="s">
        <v>532</v>
      </c>
      <c r="C93" s="561">
        <v>569</v>
      </c>
      <c r="D93" s="562">
        <f t="shared" si="2"/>
        <v>1537</v>
      </c>
      <c r="E93" s="561">
        <v>746</v>
      </c>
      <c r="F93" s="561">
        <v>791</v>
      </c>
    </row>
    <row r="94" spans="1:6" ht="14.25" customHeight="1">
      <c r="A94" s="177" t="s">
        <v>570</v>
      </c>
      <c r="B94" s="178" t="s">
        <v>533</v>
      </c>
      <c r="C94" s="561">
        <v>319</v>
      </c>
      <c r="D94" s="562">
        <f t="shared" si="2"/>
        <v>720</v>
      </c>
      <c r="E94" s="561">
        <v>378</v>
      </c>
      <c r="F94" s="561">
        <v>342</v>
      </c>
    </row>
    <row r="95" spans="1:6" ht="14.25" customHeight="1">
      <c r="A95" s="177" t="s">
        <v>571</v>
      </c>
      <c r="B95" s="178" t="s">
        <v>531</v>
      </c>
      <c r="C95" s="561">
        <v>827</v>
      </c>
      <c r="D95" s="562">
        <f t="shared" si="2"/>
        <v>2141</v>
      </c>
      <c r="E95" s="561">
        <v>1074</v>
      </c>
      <c r="F95" s="561">
        <v>1067</v>
      </c>
    </row>
    <row r="96" spans="1:6" ht="14.25" customHeight="1">
      <c r="A96" s="177" t="s">
        <v>571</v>
      </c>
      <c r="B96" s="178" t="s">
        <v>532</v>
      </c>
      <c r="C96" s="561">
        <v>473</v>
      </c>
      <c r="D96" s="562">
        <f t="shared" si="2"/>
        <v>1194</v>
      </c>
      <c r="E96" s="561">
        <v>608</v>
      </c>
      <c r="F96" s="561">
        <v>586</v>
      </c>
    </row>
    <row r="97" spans="1:6" ht="14.25" customHeight="1">
      <c r="A97" s="177" t="s">
        <v>571</v>
      </c>
      <c r="B97" s="178" t="s">
        <v>533</v>
      </c>
      <c r="C97" s="561">
        <v>853</v>
      </c>
      <c r="D97" s="562">
        <f t="shared" si="2"/>
        <v>2202</v>
      </c>
      <c r="E97" s="561">
        <v>1125</v>
      </c>
      <c r="F97" s="561">
        <v>1077</v>
      </c>
    </row>
    <row r="98" spans="1:6" ht="14.25" customHeight="1">
      <c r="A98" s="177" t="s">
        <v>572</v>
      </c>
      <c r="B98" s="178" t="s">
        <v>531</v>
      </c>
      <c r="C98" s="561">
        <v>694</v>
      </c>
      <c r="D98" s="562">
        <f t="shared" si="2"/>
        <v>1876</v>
      </c>
      <c r="E98" s="561">
        <v>927</v>
      </c>
      <c r="F98" s="561">
        <v>949</v>
      </c>
    </row>
    <row r="99" spans="1:6" ht="14.25" customHeight="1">
      <c r="A99" s="177" t="s">
        <v>572</v>
      </c>
      <c r="B99" s="178" t="s">
        <v>532</v>
      </c>
      <c r="C99" s="561">
        <v>581</v>
      </c>
      <c r="D99" s="562">
        <f t="shared" si="2"/>
        <v>1557</v>
      </c>
      <c r="E99" s="561">
        <v>756</v>
      </c>
      <c r="F99" s="561">
        <v>801</v>
      </c>
    </row>
    <row r="100" spans="1:6" ht="14.25" customHeight="1">
      <c r="A100" s="177" t="s">
        <v>572</v>
      </c>
      <c r="B100" s="178" t="s">
        <v>533</v>
      </c>
      <c r="C100" s="561">
        <v>541</v>
      </c>
      <c r="D100" s="562">
        <f t="shared" si="2"/>
        <v>1383</v>
      </c>
      <c r="E100" s="561">
        <v>662</v>
      </c>
      <c r="F100" s="561">
        <v>721</v>
      </c>
    </row>
    <row r="101" spans="1:6" ht="14.25" customHeight="1">
      <c r="A101" s="177" t="s">
        <v>573</v>
      </c>
      <c r="B101" s="178" t="s">
        <v>531</v>
      </c>
      <c r="C101" s="561">
        <v>610</v>
      </c>
      <c r="D101" s="562">
        <f t="shared" si="2"/>
        <v>1599</v>
      </c>
      <c r="E101" s="561">
        <v>817</v>
      </c>
      <c r="F101" s="561">
        <v>782</v>
      </c>
    </row>
    <row r="102" spans="1:6" ht="14.25" customHeight="1">
      <c r="A102" s="177" t="s">
        <v>573</v>
      </c>
      <c r="B102" s="178" t="s">
        <v>532</v>
      </c>
      <c r="C102" s="561">
        <v>608</v>
      </c>
      <c r="D102" s="562">
        <f t="shared" si="2"/>
        <v>1625</v>
      </c>
      <c r="E102" s="561">
        <v>792</v>
      </c>
      <c r="F102" s="561">
        <v>833</v>
      </c>
    </row>
    <row r="103" spans="1:6" ht="14.25" customHeight="1">
      <c r="A103" s="177" t="s">
        <v>573</v>
      </c>
      <c r="B103" s="178" t="s">
        <v>533</v>
      </c>
      <c r="C103" s="561">
        <v>385</v>
      </c>
      <c r="D103" s="562">
        <f t="shared" si="2"/>
        <v>1061</v>
      </c>
      <c r="E103" s="561">
        <v>528</v>
      </c>
      <c r="F103" s="561">
        <v>533</v>
      </c>
    </row>
    <row r="104" spans="1:6" ht="14.25" customHeight="1">
      <c r="A104" s="177" t="s">
        <v>1315</v>
      </c>
      <c r="B104" s="178" t="s">
        <v>531</v>
      </c>
      <c r="C104" s="561">
        <v>52</v>
      </c>
      <c r="D104" s="562">
        <f t="shared" si="2"/>
        <v>139</v>
      </c>
      <c r="E104" s="561">
        <v>71</v>
      </c>
      <c r="F104" s="561">
        <v>68</v>
      </c>
    </row>
    <row r="105" spans="1:6" ht="14.25" customHeight="1">
      <c r="A105" s="177" t="s">
        <v>1315</v>
      </c>
      <c r="B105" s="178" t="s">
        <v>532</v>
      </c>
      <c r="C105" s="561">
        <v>178</v>
      </c>
      <c r="D105" s="562">
        <f t="shared" si="2"/>
        <v>568</v>
      </c>
      <c r="E105" s="561">
        <v>275</v>
      </c>
      <c r="F105" s="561">
        <v>293</v>
      </c>
    </row>
    <row r="106" spans="1:6" ht="14.25" customHeight="1">
      <c r="A106" s="177" t="s">
        <v>1315</v>
      </c>
      <c r="B106" s="178" t="s">
        <v>533</v>
      </c>
      <c r="C106" s="561">
        <v>89</v>
      </c>
      <c r="D106" s="562">
        <f t="shared" si="2"/>
        <v>253</v>
      </c>
      <c r="E106" s="561">
        <v>127</v>
      </c>
      <c r="F106" s="561">
        <v>126</v>
      </c>
    </row>
    <row r="107" spans="1:6" ht="14.25" customHeight="1">
      <c r="A107" s="177" t="s">
        <v>1315</v>
      </c>
      <c r="B107" s="178" t="s">
        <v>535</v>
      </c>
      <c r="C107" s="561">
        <v>157</v>
      </c>
      <c r="D107" s="562">
        <f t="shared" si="2"/>
        <v>416</v>
      </c>
      <c r="E107" s="561">
        <v>212</v>
      </c>
      <c r="F107" s="561">
        <v>204</v>
      </c>
    </row>
    <row r="108" spans="1:6" ht="14.25" customHeight="1">
      <c r="A108" s="567" t="s">
        <v>574</v>
      </c>
      <c r="B108" s="568"/>
      <c r="C108" s="561">
        <v>245</v>
      </c>
      <c r="D108" s="562">
        <f aca="true" t="shared" si="3" ref="D108:D131">E108+F108</f>
        <v>614</v>
      </c>
      <c r="E108" s="561">
        <v>296</v>
      </c>
      <c r="F108" s="561">
        <v>318</v>
      </c>
    </row>
    <row r="109" spans="1:6" ht="14.25" customHeight="1">
      <c r="A109" s="567" t="s">
        <v>155</v>
      </c>
      <c r="B109" s="568"/>
      <c r="C109" s="561">
        <v>451</v>
      </c>
      <c r="D109" s="562">
        <f t="shared" si="3"/>
        <v>1032</v>
      </c>
      <c r="E109" s="561">
        <v>547</v>
      </c>
      <c r="F109" s="561">
        <v>485</v>
      </c>
    </row>
    <row r="110" spans="1:6" ht="14.25" customHeight="1">
      <c r="A110" s="567" t="s">
        <v>575</v>
      </c>
      <c r="B110" s="568"/>
      <c r="C110" s="561">
        <v>684</v>
      </c>
      <c r="D110" s="562">
        <f t="shared" si="3"/>
        <v>1558</v>
      </c>
      <c r="E110" s="561">
        <v>827</v>
      </c>
      <c r="F110" s="561">
        <v>731</v>
      </c>
    </row>
    <row r="111" spans="1:6" ht="14.25" customHeight="1">
      <c r="A111" s="567" t="s">
        <v>576</v>
      </c>
      <c r="B111" s="568"/>
      <c r="C111" s="561">
        <v>1497</v>
      </c>
      <c r="D111" s="562">
        <f t="shared" si="3"/>
        <v>3836</v>
      </c>
      <c r="E111" s="561">
        <v>1956</v>
      </c>
      <c r="F111" s="561">
        <v>1880</v>
      </c>
    </row>
    <row r="112" spans="1:6" ht="14.25" customHeight="1">
      <c r="A112" s="177" t="s">
        <v>577</v>
      </c>
      <c r="B112" s="178" t="s">
        <v>531</v>
      </c>
      <c r="C112" s="561">
        <v>757</v>
      </c>
      <c r="D112" s="562">
        <f t="shared" si="3"/>
        <v>1797</v>
      </c>
      <c r="E112" s="561">
        <v>925</v>
      </c>
      <c r="F112" s="561">
        <v>872</v>
      </c>
    </row>
    <row r="113" spans="1:6" ht="14.25" customHeight="1">
      <c r="A113" s="177" t="s">
        <v>577</v>
      </c>
      <c r="B113" s="178" t="s">
        <v>532</v>
      </c>
      <c r="C113" s="561">
        <v>564</v>
      </c>
      <c r="D113" s="562">
        <f t="shared" si="3"/>
        <v>1294</v>
      </c>
      <c r="E113" s="561">
        <v>653</v>
      </c>
      <c r="F113" s="561">
        <v>641</v>
      </c>
    </row>
    <row r="114" spans="1:6" ht="14.25" customHeight="1">
      <c r="A114" s="177" t="s">
        <v>577</v>
      </c>
      <c r="B114" s="178" t="s">
        <v>533</v>
      </c>
      <c r="C114" s="561">
        <v>714</v>
      </c>
      <c r="D114" s="562">
        <f t="shared" si="3"/>
        <v>1557</v>
      </c>
      <c r="E114" s="561">
        <v>747</v>
      </c>
      <c r="F114" s="561">
        <v>810</v>
      </c>
    </row>
    <row r="115" spans="1:6" ht="14.25" customHeight="1">
      <c r="A115" s="177" t="s">
        <v>577</v>
      </c>
      <c r="B115" s="178" t="s">
        <v>535</v>
      </c>
      <c r="C115" s="561">
        <v>1059</v>
      </c>
      <c r="D115" s="562">
        <f t="shared" si="3"/>
        <v>2550</v>
      </c>
      <c r="E115" s="561">
        <v>1272</v>
      </c>
      <c r="F115" s="561">
        <v>1278</v>
      </c>
    </row>
    <row r="116" spans="1:6" ht="14.25" customHeight="1">
      <c r="A116" s="567" t="s">
        <v>578</v>
      </c>
      <c r="B116" s="568"/>
      <c r="C116" s="561">
        <v>706</v>
      </c>
      <c r="D116" s="562">
        <f t="shared" si="3"/>
        <v>1814</v>
      </c>
      <c r="E116" s="561">
        <v>885</v>
      </c>
      <c r="F116" s="561">
        <v>929</v>
      </c>
    </row>
    <row r="117" spans="1:6" ht="14.25" customHeight="1">
      <c r="A117" s="567" t="s">
        <v>579</v>
      </c>
      <c r="B117" s="568"/>
      <c r="C117" s="561">
        <v>686</v>
      </c>
      <c r="D117" s="562">
        <f t="shared" si="3"/>
        <v>1811</v>
      </c>
      <c r="E117" s="561">
        <v>899</v>
      </c>
      <c r="F117" s="561">
        <v>912</v>
      </c>
    </row>
    <row r="118" spans="1:6" ht="14.25" customHeight="1">
      <c r="A118" s="567" t="s">
        <v>580</v>
      </c>
      <c r="B118" s="568"/>
      <c r="C118" s="561">
        <v>646</v>
      </c>
      <c r="D118" s="562">
        <f t="shared" si="3"/>
        <v>1685</v>
      </c>
      <c r="E118" s="561">
        <v>866</v>
      </c>
      <c r="F118" s="561">
        <v>819</v>
      </c>
    </row>
    <row r="119" spans="1:6" ht="14.25" customHeight="1">
      <c r="A119" s="567" t="s">
        <v>581</v>
      </c>
      <c r="B119" s="568"/>
      <c r="C119" s="561">
        <v>1101</v>
      </c>
      <c r="D119" s="562">
        <f t="shared" si="3"/>
        <v>2857</v>
      </c>
      <c r="E119" s="561">
        <v>1374</v>
      </c>
      <c r="F119" s="561">
        <v>1483</v>
      </c>
    </row>
    <row r="120" spans="1:6" ht="14.25" customHeight="1">
      <c r="A120" s="177" t="s">
        <v>582</v>
      </c>
      <c r="B120" s="178" t="s">
        <v>531</v>
      </c>
      <c r="C120" s="561">
        <v>588</v>
      </c>
      <c r="D120" s="562">
        <f t="shared" si="3"/>
        <v>1558</v>
      </c>
      <c r="E120" s="561">
        <v>760</v>
      </c>
      <c r="F120" s="561">
        <v>798</v>
      </c>
    </row>
    <row r="121" spans="1:6" ht="14.25" customHeight="1">
      <c r="A121" s="177" t="s">
        <v>582</v>
      </c>
      <c r="B121" s="178" t="s">
        <v>532</v>
      </c>
      <c r="C121" s="561">
        <v>811</v>
      </c>
      <c r="D121" s="562">
        <f t="shared" si="3"/>
        <v>2106</v>
      </c>
      <c r="E121" s="561">
        <v>1017</v>
      </c>
      <c r="F121" s="561">
        <v>1089</v>
      </c>
    </row>
    <row r="122" spans="1:6" ht="14.25" customHeight="1">
      <c r="A122" s="567" t="s">
        <v>583</v>
      </c>
      <c r="B122" s="568"/>
      <c r="C122" s="561">
        <v>542</v>
      </c>
      <c r="D122" s="562">
        <f t="shared" si="3"/>
        <v>1324</v>
      </c>
      <c r="E122" s="561">
        <v>644</v>
      </c>
      <c r="F122" s="561">
        <v>680</v>
      </c>
    </row>
    <row r="123" spans="1:6" ht="14.25" customHeight="1">
      <c r="A123" s="567" t="s">
        <v>34</v>
      </c>
      <c r="B123" s="568"/>
      <c r="C123" s="561">
        <v>761</v>
      </c>
      <c r="D123" s="562">
        <f t="shared" si="3"/>
        <v>2034</v>
      </c>
      <c r="E123" s="561">
        <v>1013</v>
      </c>
      <c r="F123" s="561">
        <v>1021</v>
      </c>
    </row>
    <row r="124" spans="1:6" ht="14.25" customHeight="1">
      <c r="A124" s="567" t="s">
        <v>584</v>
      </c>
      <c r="B124" s="568"/>
      <c r="C124" s="561">
        <v>722</v>
      </c>
      <c r="D124" s="562">
        <f t="shared" si="3"/>
        <v>1863</v>
      </c>
      <c r="E124" s="561">
        <v>902</v>
      </c>
      <c r="F124" s="561">
        <v>961</v>
      </c>
    </row>
    <row r="125" spans="1:6" ht="14.25" customHeight="1">
      <c r="A125" s="177" t="s">
        <v>585</v>
      </c>
      <c r="B125" s="178" t="s">
        <v>531</v>
      </c>
      <c r="C125" s="561">
        <v>744</v>
      </c>
      <c r="D125" s="562">
        <f t="shared" si="3"/>
        <v>1897</v>
      </c>
      <c r="E125" s="561">
        <v>931</v>
      </c>
      <c r="F125" s="561">
        <v>966</v>
      </c>
    </row>
    <row r="126" spans="1:6" ht="14.25" customHeight="1">
      <c r="A126" s="177" t="s">
        <v>585</v>
      </c>
      <c r="B126" s="178" t="s">
        <v>532</v>
      </c>
      <c r="C126" s="561">
        <v>1120</v>
      </c>
      <c r="D126" s="562">
        <f t="shared" si="3"/>
        <v>3084</v>
      </c>
      <c r="E126" s="561">
        <v>1483</v>
      </c>
      <c r="F126" s="561">
        <v>1601</v>
      </c>
    </row>
    <row r="127" spans="1:6" ht="14.25" customHeight="1">
      <c r="A127" s="567" t="s">
        <v>586</v>
      </c>
      <c r="B127" s="568"/>
      <c r="C127" s="561">
        <v>487</v>
      </c>
      <c r="D127" s="562">
        <f t="shared" si="3"/>
        <v>1289</v>
      </c>
      <c r="E127" s="561">
        <v>634</v>
      </c>
      <c r="F127" s="561">
        <v>655</v>
      </c>
    </row>
    <row r="128" spans="1:6" ht="14.25" customHeight="1">
      <c r="A128" s="567" t="s">
        <v>587</v>
      </c>
      <c r="B128" s="568"/>
      <c r="C128" s="561">
        <v>356</v>
      </c>
      <c r="D128" s="562">
        <f t="shared" si="3"/>
        <v>899</v>
      </c>
      <c r="E128" s="561">
        <v>426</v>
      </c>
      <c r="F128" s="561">
        <v>473</v>
      </c>
    </row>
    <row r="129" spans="1:6" ht="14.25" customHeight="1">
      <c r="A129" s="567" t="s">
        <v>588</v>
      </c>
      <c r="B129" s="568"/>
      <c r="C129" s="561">
        <v>1079</v>
      </c>
      <c r="D129" s="562">
        <f t="shared" si="3"/>
        <v>2895</v>
      </c>
      <c r="E129" s="561">
        <v>1421</v>
      </c>
      <c r="F129" s="561">
        <v>1474</v>
      </c>
    </row>
    <row r="130" spans="1:6" ht="14.25" customHeight="1">
      <c r="A130" s="567" t="s">
        <v>589</v>
      </c>
      <c r="B130" s="568"/>
      <c r="C130" s="561">
        <v>796</v>
      </c>
      <c r="D130" s="562">
        <f t="shared" si="3"/>
        <v>2165</v>
      </c>
      <c r="E130" s="561">
        <v>1085</v>
      </c>
      <c r="F130" s="561">
        <v>1080</v>
      </c>
    </row>
    <row r="131" spans="1:6" ht="14.25" customHeight="1">
      <c r="A131" s="567" t="s">
        <v>41</v>
      </c>
      <c r="B131" s="568"/>
      <c r="C131" s="561">
        <v>226</v>
      </c>
      <c r="D131" s="562">
        <f t="shared" si="3"/>
        <v>671</v>
      </c>
      <c r="E131" s="561">
        <v>319</v>
      </c>
      <c r="F131" s="561">
        <v>352</v>
      </c>
    </row>
    <row r="132" spans="1:6" ht="14.25" customHeight="1">
      <c r="A132" s="143"/>
      <c r="B132" s="144"/>
      <c r="C132" s="555"/>
      <c r="D132" s="555"/>
      <c r="E132" s="555"/>
      <c r="F132" s="556"/>
    </row>
    <row r="133" spans="1:6" ht="14.25" customHeight="1">
      <c r="A133" s="557" t="s">
        <v>590</v>
      </c>
      <c r="B133" s="558"/>
      <c r="C133" s="559">
        <f>SUM(C135:C138)</f>
        <v>3749</v>
      </c>
      <c r="D133" s="559">
        <f>E133+F133</f>
        <v>11280</v>
      </c>
      <c r="E133" s="559">
        <f>SUM(E135:E138)</f>
        <v>5468</v>
      </c>
      <c r="F133" s="560">
        <f>SUM(F135:F138)</f>
        <v>5812</v>
      </c>
    </row>
    <row r="134" spans="1:6" ht="14.25" customHeight="1">
      <c r="A134" s="143"/>
      <c r="B134" s="144"/>
      <c r="C134" s="555"/>
      <c r="D134" s="555"/>
      <c r="E134" s="555"/>
      <c r="F134" s="556"/>
    </row>
    <row r="135" spans="1:6" ht="14.25" customHeight="1">
      <c r="A135" s="567" t="s">
        <v>591</v>
      </c>
      <c r="B135" s="568"/>
      <c r="C135" s="561">
        <v>140</v>
      </c>
      <c r="D135" s="562">
        <f>E135+F135</f>
        <v>699</v>
      </c>
      <c r="E135" s="561">
        <v>311</v>
      </c>
      <c r="F135" s="561">
        <v>388</v>
      </c>
    </row>
    <row r="136" spans="1:6" ht="14.25" customHeight="1">
      <c r="A136" s="567" t="s">
        <v>592</v>
      </c>
      <c r="B136" s="568"/>
      <c r="C136" s="561">
        <v>832</v>
      </c>
      <c r="D136" s="562">
        <f>E136+F136</f>
        <v>2736</v>
      </c>
      <c r="E136" s="561">
        <v>1332</v>
      </c>
      <c r="F136" s="561">
        <v>1404</v>
      </c>
    </row>
    <row r="137" spans="1:6" ht="14.25" customHeight="1">
      <c r="A137" s="567" t="s">
        <v>593</v>
      </c>
      <c r="B137" s="568"/>
      <c r="C137" s="561">
        <v>2393</v>
      </c>
      <c r="D137" s="562">
        <f>E137+F137</f>
        <v>6473</v>
      </c>
      <c r="E137" s="561">
        <v>3187</v>
      </c>
      <c r="F137" s="561">
        <v>3286</v>
      </c>
    </row>
    <row r="138" spans="1:6" ht="14.25" customHeight="1">
      <c r="A138" s="569" t="s">
        <v>594</v>
      </c>
      <c r="B138" s="570"/>
      <c r="C138" s="571">
        <v>384</v>
      </c>
      <c r="D138" s="572">
        <f>E138+F138</f>
        <v>1372</v>
      </c>
      <c r="E138" s="571">
        <v>638</v>
      </c>
      <c r="F138" s="571">
        <v>734</v>
      </c>
    </row>
    <row r="156" ht="31.5" customHeight="1"/>
    <row r="157" ht="16.5" customHeight="1"/>
    <row r="207" ht="31.5" customHeight="1"/>
    <row r="208" ht="16.5" customHeight="1"/>
  </sheetData>
  <sheetProtection/>
  <mergeCells count="49">
    <mergeCell ref="D2:F3"/>
    <mergeCell ref="A6:B6"/>
    <mergeCell ref="A8:B8"/>
    <mergeCell ref="A19:B19"/>
    <mergeCell ref="A20:B20"/>
    <mergeCell ref="A21:B21"/>
    <mergeCell ref="A22:B22"/>
    <mergeCell ref="A10:B10"/>
    <mergeCell ref="A2:B4"/>
    <mergeCell ref="A56:B56"/>
    <mergeCell ref="A59:B59"/>
    <mergeCell ref="A60:B60"/>
    <mergeCell ref="A61:B61"/>
    <mergeCell ref="A51:B51"/>
    <mergeCell ref="A53:B53"/>
    <mergeCell ref="A54:B54"/>
    <mergeCell ref="A55:B55"/>
    <mergeCell ref="A71:B71"/>
    <mergeCell ref="A72:B72"/>
    <mergeCell ref="A74:B74"/>
    <mergeCell ref="A76:B76"/>
    <mergeCell ref="A65:B65"/>
    <mergeCell ref="A66:B66"/>
    <mergeCell ref="A67:B67"/>
    <mergeCell ref="A70:B70"/>
    <mergeCell ref="A109:B109"/>
    <mergeCell ref="A110:B110"/>
    <mergeCell ref="A111:B111"/>
    <mergeCell ref="A116:B116"/>
    <mergeCell ref="A84:B84"/>
    <mergeCell ref="A85:B85"/>
    <mergeCell ref="A86:B86"/>
    <mergeCell ref="A108:B108"/>
    <mergeCell ref="A123:B123"/>
    <mergeCell ref="A124:B124"/>
    <mergeCell ref="A127:B127"/>
    <mergeCell ref="A128:B128"/>
    <mergeCell ref="A117:B117"/>
    <mergeCell ref="A118:B118"/>
    <mergeCell ref="A119:B119"/>
    <mergeCell ref="A122:B122"/>
    <mergeCell ref="A135:B135"/>
    <mergeCell ref="A136:B136"/>
    <mergeCell ref="A137:B137"/>
    <mergeCell ref="A138:B138"/>
    <mergeCell ref="A129:B129"/>
    <mergeCell ref="A130:B130"/>
    <mergeCell ref="A131:B131"/>
    <mergeCell ref="A133:B133"/>
  </mergeCells>
  <printOptions horizontalCentered="1" verticalCentered="1"/>
  <pageMargins left="0.984251968503937" right="0.5905511811023623" top="0.7874015748031497" bottom="0.984251968503937" header="0.15748031496062992" footer="0.2362204724409449"/>
  <pageSetup blackAndWhite="1" firstPageNumber="86" useFirstPageNumber="1" horizontalDpi="300" verticalDpi="300" orientation="portrait" paperSize="9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zoomScalePageLayoutView="0" workbookViewId="0" topLeftCell="A1">
      <selection activeCell="A1" sqref="A1"/>
    </sheetView>
  </sheetViews>
  <sheetFormatPr defaultColWidth="11.00390625" defaultRowHeight="13.5"/>
  <cols>
    <col min="1" max="1" width="15.625" style="540" customWidth="1"/>
    <col min="2" max="2" width="9.625" style="541" customWidth="1"/>
    <col min="3" max="6" width="14.375" style="504" customWidth="1"/>
    <col min="7" max="16384" width="11.00390625" style="504" customWidth="1"/>
  </cols>
  <sheetData>
    <row r="1" spans="1:6" s="7" customFormat="1" ht="24">
      <c r="A1" s="497" t="s">
        <v>605</v>
      </c>
      <c r="B1" s="498"/>
      <c r="C1" s="3"/>
      <c r="D1" s="4"/>
      <c r="E1" s="5"/>
      <c r="F1" s="6"/>
    </row>
    <row r="2" spans="1:6" ht="12" customHeight="1">
      <c r="A2" s="499" t="s">
        <v>606</v>
      </c>
      <c r="B2" s="500"/>
      <c r="C2" s="501" t="s">
        <v>607</v>
      </c>
      <c r="D2" s="499" t="s">
        <v>608</v>
      </c>
      <c r="E2" s="502"/>
      <c r="F2" s="503"/>
    </row>
    <row r="3" spans="1:6" ht="12" customHeight="1">
      <c r="A3" s="505"/>
      <c r="B3" s="506"/>
      <c r="C3" s="507"/>
      <c r="D3" s="508"/>
      <c r="E3" s="509"/>
      <c r="F3" s="510"/>
    </row>
    <row r="4" spans="1:6" ht="18.75" customHeight="1">
      <c r="A4" s="511"/>
      <c r="B4" s="512"/>
      <c r="C4" s="513"/>
      <c r="D4" s="514" t="s">
        <v>609</v>
      </c>
      <c r="E4" s="515" t="s">
        <v>5</v>
      </c>
      <c r="F4" s="515" t="s">
        <v>6</v>
      </c>
    </row>
    <row r="5" spans="1:6" ht="13.5" customHeight="1">
      <c r="A5" s="516"/>
      <c r="B5" s="517"/>
      <c r="C5" s="518" t="s">
        <v>610</v>
      </c>
      <c r="D5" s="518" t="s">
        <v>611</v>
      </c>
      <c r="E5" s="518" t="s">
        <v>611</v>
      </c>
      <c r="F5" s="518" t="s">
        <v>611</v>
      </c>
    </row>
    <row r="6" spans="1:6" ht="13.5" customHeight="1">
      <c r="A6" s="519" t="s">
        <v>612</v>
      </c>
      <c r="B6" s="520"/>
      <c r="C6" s="521">
        <f>C8+C18+C30+C39+C47+C53+C65+C75</f>
        <v>23710</v>
      </c>
      <c r="D6" s="521">
        <f>E6+F6</f>
        <v>58600</v>
      </c>
      <c r="E6" s="521">
        <f>E8+E18+E30+E39+E47+E53+E65+E75</f>
        <v>27867</v>
      </c>
      <c r="F6" s="521">
        <f>F8+F18+F30+F39+F47+F53+F65+F75</f>
        <v>30733</v>
      </c>
    </row>
    <row r="7" spans="1:6" ht="13.5" customHeight="1">
      <c r="A7" s="522"/>
      <c r="B7" s="523"/>
      <c r="C7" s="524"/>
      <c r="D7" s="525"/>
      <c r="E7" s="525"/>
      <c r="F7" s="525"/>
    </row>
    <row r="8" spans="1:6" ht="13.5" customHeight="1">
      <c r="A8" s="526" t="s">
        <v>613</v>
      </c>
      <c r="B8" s="527"/>
      <c r="C8" s="528">
        <f>SUM(C10:C16)</f>
        <v>2754</v>
      </c>
      <c r="D8" s="528">
        <f>E8+F8</f>
        <v>6444</v>
      </c>
      <c r="E8" s="528">
        <f>SUM(E10:E16)</f>
        <v>2995</v>
      </c>
      <c r="F8" s="528">
        <f>SUM(F10:F16)</f>
        <v>3449</v>
      </c>
    </row>
    <row r="9" spans="1:6" ht="13.5" customHeight="1">
      <c r="A9" s="522"/>
      <c r="B9" s="523"/>
      <c r="C9" s="524"/>
      <c r="D9" s="525"/>
      <c r="E9" s="525"/>
      <c r="F9" s="525"/>
    </row>
    <row r="10" spans="1:6" ht="13.5" customHeight="1">
      <c r="A10" s="529" t="s">
        <v>614</v>
      </c>
      <c r="B10" s="523" t="s">
        <v>615</v>
      </c>
      <c r="C10" s="530">
        <v>306</v>
      </c>
      <c r="D10" s="38">
        <f aca="true" t="shared" si="0" ref="D10:D16">E10+F10</f>
        <v>630</v>
      </c>
      <c r="E10" s="530">
        <v>286</v>
      </c>
      <c r="F10" s="530">
        <v>344</v>
      </c>
    </row>
    <row r="11" spans="1:7" ht="13.5" customHeight="1">
      <c r="A11" s="529" t="s">
        <v>595</v>
      </c>
      <c r="B11" s="523" t="s">
        <v>13</v>
      </c>
      <c r="C11" s="530">
        <v>349</v>
      </c>
      <c r="D11" s="38">
        <f t="shared" si="0"/>
        <v>866</v>
      </c>
      <c r="E11" s="530">
        <v>412</v>
      </c>
      <c r="F11" s="530">
        <v>454</v>
      </c>
      <c r="G11" s="531" t="s">
        <v>596</v>
      </c>
    </row>
    <row r="12" spans="1:6" ht="13.5" customHeight="1">
      <c r="A12" s="529" t="s">
        <v>595</v>
      </c>
      <c r="B12" s="523" t="s">
        <v>14</v>
      </c>
      <c r="C12" s="530">
        <v>165</v>
      </c>
      <c r="D12" s="38">
        <f t="shared" si="0"/>
        <v>394</v>
      </c>
      <c r="E12" s="530">
        <v>189</v>
      </c>
      <c r="F12" s="530">
        <v>205</v>
      </c>
    </row>
    <row r="13" spans="1:6" ht="13.5" customHeight="1">
      <c r="A13" s="529" t="s">
        <v>595</v>
      </c>
      <c r="B13" s="523" t="s">
        <v>15</v>
      </c>
      <c r="C13" s="530">
        <v>625</v>
      </c>
      <c r="D13" s="38">
        <f t="shared" si="0"/>
        <v>1473</v>
      </c>
      <c r="E13" s="530">
        <v>686</v>
      </c>
      <c r="F13" s="530">
        <v>787</v>
      </c>
    </row>
    <row r="14" spans="1:6" ht="13.5" customHeight="1">
      <c r="A14" s="529" t="s">
        <v>595</v>
      </c>
      <c r="B14" s="523" t="s">
        <v>16</v>
      </c>
      <c r="C14" s="530">
        <v>355</v>
      </c>
      <c r="D14" s="38">
        <f t="shared" si="0"/>
        <v>805</v>
      </c>
      <c r="E14" s="530">
        <v>370</v>
      </c>
      <c r="F14" s="530">
        <v>435</v>
      </c>
    </row>
    <row r="15" spans="1:6" ht="13.5" customHeight="1">
      <c r="A15" s="529" t="s">
        <v>595</v>
      </c>
      <c r="B15" s="523" t="s">
        <v>17</v>
      </c>
      <c r="C15" s="530">
        <v>295</v>
      </c>
      <c r="D15" s="38">
        <f t="shared" si="0"/>
        <v>717</v>
      </c>
      <c r="E15" s="530">
        <v>325</v>
      </c>
      <c r="F15" s="530">
        <v>392</v>
      </c>
    </row>
    <row r="16" spans="1:6" ht="13.5" customHeight="1">
      <c r="A16" s="529" t="s">
        <v>595</v>
      </c>
      <c r="B16" s="523" t="s">
        <v>55</v>
      </c>
      <c r="C16" s="530">
        <v>659</v>
      </c>
      <c r="D16" s="38">
        <f t="shared" si="0"/>
        <v>1559</v>
      </c>
      <c r="E16" s="530">
        <v>727</v>
      </c>
      <c r="F16" s="530">
        <v>832</v>
      </c>
    </row>
    <row r="17" spans="1:6" ht="13.5" customHeight="1">
      <c r="A17" s="529"/>
      <c r="B17" s="523"/>
      <c r="C17" s="530"/>
      <c r="D17" s="530"/>
      <c r="E17" s="530"/>
      <c r="F17" s="530"/>
    </row>
    <row r="18" spans="1:6" ht="13.5" customHeight="1">
      <c r="A18" s="526" t="s">
        <v>616</v>
      </c>
      <c r="B18" s="532"/>
      <c r="C18" s="528">
        <f>SUM(C20:C28)</f>
        <v>4353</v>
      </c>
      <c r="D18" s="528">
        <f>E18+F18</f>
        <v>10564</v>
      </c>
      <c r="E18" s="528">
        <f>SUM(E20:E28)</f>
        <v>5059</v>
      </c>
      <c r="F18" s="528">
        <f>SUM(F20:F28)</f>
        <v>5505</v>
      </c>
    </row>
    <row r="19" spans="1:6" ht="13.5" customHeight="1">
      <c r="A19" s="529"/>
      <c r="B19" s="523"/>
      <c r="C19" s="530"/>
      <c r="D19" s="530"/>
      <c r="E19" s="530"/>
      <c r="F19" s="530"/>
    </row>
    <row r="20" spans="1:6" ht="13.5" customHeight="1">
      <c r="A20" s="529" t="s">
        <v>597</v>
      </c>
      <c r="B20" s="523" t="s">
        <v>12</v>
      </c>
      <c r="C20" s="530">
        <v>420</v>
      </c>
      <c r="D20" s="38">
        <f aca="true" t="shared" si="1" ref="D20:D28">E20+F20</f>
        <v>985</v>
      </c>
      <c r="E20" s="530">
        <v>473</v>
      </c>
      <c r="F20" s="530">
        <v>512</v>
      </c>
    </row>
    <row r="21" spans="1:6" ht="13.5" customHeight="1">
      <c r="A21" s="529" t="s">
        <v>597</v>
      </c>
      <c r="B21" s="523" t="s">
        <v>13</v>
      </c>
      <c r="C21" s="530">
        <v>455</v>
      </c>
      <c r="D21" s="38">
        <f t="shared" si="1"/>
        <v>1076</v>
      </c>
      <c r="E21" s="530">
        <v>524</v>
      </c>
      <c r="F21" s="530">
        <v>552</v>
      </c>
    </row>
    <row r="22" spans="1:6" ht="13.5" customHeight="1">
      <c r="A22" s="529" t="s">
        <v>597</v>
      </c>
      <c r="B22" s="523" t="s">
        <v>14</v>
      </c>
      <c r="C22" s="530">
        <v>479</v>
      </c>
      <c r="D22" s="38">
        <f t="shared" si="1"/>
        <v>1149</v>
      </c>
      <c r="E22" s="530">
        <v>555</v>
      </c>
      <c r="F22" s="530">
        <v>594</v>
      </c>
    </row>
    <row r="23" spans="1:6" ht="13.5" customHeight="1">
      <c r="A23" s="529" t="s">
        <v>597</v>
      </c>
      <c r="B23" s="523" t="s">
        <v>15</v>
      </c>
      <c r="C23" s="530">
        <v>386</v>
      </c>
      <c r="D23" s="38">
        <f t="shared" si="1"/>
        <v>936</v>
      </c>
      <c r="E23" s="530">
        <v>449</v>
      </c>
      <c r="F23" s="530">
        <v>487</v>
      </c>
    </row>
    <row r="24" spans="1:6" ht="13.5" customHeight="1">
      <c r="A24" s="529" t="s">
        <v>597</v>
      </c>
      <c r="B24" s="523" t="s">
        <v>16</v>
      </c>
      <c r="C24" s="530">
        <v>713</v>
      </c>
      <c r="D24" s="38">
        <f t="shared" si="1"/>
        <v>1692</v>
      </c>
      <c r="E24" s="530">
        <v>804</v>
      </c>
      <c r="F24" s="530">
        <v>888</v>
      </c>
    </row>
    <row r="25" spans="1:6" ht="13.5" customHeight="1">
      <c r="A25" s="529" t="s">
        <v>597</v>
      </c>
      <c r="B25" s="523" t="s">
        <v>17</v>
      </c>
      <c r="C25" s="530">
        <v>648</v>
      </c>
      <c r="D25" s="38">
        <f t="shared" si="1"/>
        <v>1731</v>
      </c>
      <c r="E25" s="530">
        <v>804</v>
      </c>
      <c r="F25" s="530">
        <v>927</v>
      </c>
    </row>
    <row r="26" spans="1:6" ht="13.5" customHeight="1">
      <c r="A26" s="529" t="s">
        <v>597</v>
      </c>
      <c r="B26" s="523" t="s">
        <v>55</v>
      </c>
      <c r="C26" s="530">
        <v>521</v>
      </c>
      <c r="D26" s="38">
        <f t="shared" si="1"/>
        <v>1290</v>
      </c>
      <c r="E26" s="530">
        <v>624</v>
      </c>
      <c r="F26" s="530">
        <v>666</v>
      </c>
    </row>
    <row r="27" spans="1:6" ht="13.5" customHeight="1">
      <c r="A27" s="529" t="s">
        <v>597</v>
      </c>
      <c r="B27" s="523" t="s">
        <v>56</v>
      </c>
      <c r="C27" s="530">
        <v>505</v>
      </c>
      <c r="D27" s="38">
        <f t="shared" si="1"/>
        <v>1226</v>
      </c>
      <c r="E27" s="530">
        <v>600</v>
      </c>
      <c r="F27" s="530">
        <v>626</v>
      </c>
    </row>
    <row r="28" spans="1:6" ht="13.5" customHeight="1">
      <c r="A28" s="529" t="s">
        <v>597</v>
      </c>
      <c r="B28" s="523" t="s">
        <v>113</v>
      </c>
      <c r="C28" s="530">
        <v>226</v>
      </c>
      <c r="D28" s="38">
        <f t="shared" si="1"/>
        <v>479</v>
      </c>
      <c r="E28" s="530">
        <v>226</v>
      </c>
      <c r="F28" s="530">
        <v>253</v>
      </c>
    </row>
    <row r="29" spans="1:6" ht="13.5" customHeight="1">
      <c r="A29" s="529"/>
      <c r="B29" s="523"/>
      <c r="C29" s="530"/>
      <c r="D29" s="530"/>
      <c r="E29" s="530"/>
      <c r="F29" s="530"/>
    </row>
    <row r="30" spans="1:6" ht="13.5" customHeight="1">
      <c r="A30" s="526" t="s">
        <v>617</v>
      </c>
      <c r="B30" s="532"/>
      <c r="C30" s="528">
        <f>SUM(C32:C37)</f>
        <v>3927</v>
      </c>
      <c r="D30" s="528">
        <f>E30+F30</f>
        <v>10072</v>
      </c>
      <c r="E30" s="528">
        <f>SUM(E32:E37)</f>
        <v>4815</v>
      </c>
      <c r="F30" s="528">
        <f>SUM(F32:F37)</f>
        <v>5257</v>
      </c>
    </row>
    <row r="31" spans="1:6" ht="13.5" customHeight="1">
      <c r="A31" s="522"/>
      <c r="B31" s="533"/>
      <c r="C31" s="530"/>
      <c r="D31" s="530"/>
      <c r="E31" s="530"/>
      <c r="F31" s="530"/>
    </row>
    <row r="32" spans="1:6" ht="13.5" customHeight="1">
      <c r="A32" s="529" t="s">
        <v>598</v>
      </c>
      <c r="B32" s="523" t="s">
        <v>12</v>
      </c>
      <c r="C32" s="530">
        <v>808</v>
      </c>
      <c r="D32" s="38">
        <f aca="true" t="shared" si="2" ref="D32:D37">E32+F32</f>
        <v>1885</v>
      </c>
      <c r="E32" s="530">
        <v>883</v>
      </c>
      <c r="F32" s="530">
        <v>1002</v>
      </c>
    </row>
    <row r="33" spans="1:6" ht="13.5" customHeight="1">
      <c r="A33" s="529" t="s">
        <v>598</v>
      </c>
      <c r="B33" s="523" t="s">
        <v>13</v>
      </c>
      <c r="C33" s="530">
        <v>1073</v>
      </c>
      <c r="D33" s="38">
        <f t="shared" si="2"/>
        <v>2616</v>
      </c>
      <c r="E33" s="530">
        <v>1250</v>
      </c>
      <c r="F33" s="530">
        <v>1366</v>
      </c>
    </row>
    <row r="34" spans="1:6" ht="13.5" customHeight="1">
      <c r="A34" s="529" t="s">
        <v>598</v>
      </c>
      <c r="B34" s="523" t="s">
        <v>14</v>
      </c>
      <c r="C34" s="530">
        <v>973</v>
      </c>
      <c r="D34" s="38">
        <f t="shared" si="2"/>
        <v>2699</v>
      </c>
      <c r="E34" s="530">
        <v>1318</v>
      </c>
      <c r="F34" s="530">
        <v>1381</v>
      </c>
    </row>
    <row r="35" spans="1:6" ht="13.5" customHeight="1">
      <c r="A35" s="529" t="s">
        <v>598</v>
      </c>
      <c r="B35" s="523" t="s">
        <v>15</v>
      </c>
      <c r="C35" s="530">
        <v>376</v>
      </c>
      <c r="D35" s="38">
        <f t="shared" si="2"/>
        <v>955</v>
      </c>
      <c r="E35" s="530">
        <v>445</v>
      </c>
      <c r="F35" s="530">
        <v>510</v>
      </c>
    </row>
    <row r="36" spans="1:6" ht="13.5" customHeight="1">
      <c r="A36" s="529" t="s">
        <v>598</v>
      </c>
      <c r="B36" s="523" t="s">
        <v>16</v>
      </c>
      <c r="C36" s="530">
        <v>487</v>
      </c>
      <c r="D36" s="38">
        <f t="shared" si="2"/>
        <v>1354</v>
      </c>
      <c r="E36" s="530">
        <v>636</v>
      </c>
      <c r="F36" s="530">
        <v>718</v>
      </c>
    </row>
    <row r="37" spans="1:6" ht="13.5" customHeight="1">
      <c r="A37" s="529" t="s">
        <v>598</v>
      </c>
      <c r="B37" s="523" t="s">
        <v>17</v>
      </c>
      <c r="C37" s="530">
        <v>210</v>
      </c>
      <c r="D37" s="38">
        <f t="shared" si="2"/>
        <v>563</v>
      </c>
      <c r="E37" s="530">
        <v>283</v>
      </c>
      <c r="F37" s="530">
        <v>280</v>
      </c>
    </row>
    <row r="38" spans="1:6" ht="13.5" customHeight="1">
      <c r="A38" s="529"/>
      <c r="B38" s="523"/>
      <c r="C38" s="530"/>
      <c r="D38" s="530"/>
      <c r="E38" s="530"/>
      <c r="F38" s="530"/>
    </row>
    <row r="39" spans="1:6" ht="13.5" customHeight="1">
      <c r="A39" s="526" t="s">
        <v>618</v>
      </c>
      <c r="B39" s="532"/>
      <c r="C39" s="528">
        <f>SUM(C41:C45)</f>
        <v>2607</v>
      </c>
      <c r="D39" s="528">
        <f>E39+F39</f>
        <v>6489</v>
      </c>
      <c r="E39" s="528">
        <f>SUM(E41:E45)</f>
        <v>3033</v>
      </c>
      <c r="F39" s="528">
        <f>SUM(F41:F45)</f>
        <v>3456</v>
      </c>
    </row>
    <row r="40" spans="1:6" ht="13.5" customHeight="1">
      <c r="A40" s="522"/>
      <c r="B40" s="533"/>
      <c r="C40" s="530"/>
      <c r="D40" s="530"/>
      <c r="E40" s="530"/>
      <c r="F40" s="530"/>
    </row>
    <row r="41" spans="1:6" ht="13.5" customHeight="1">
      <c r="A41" s="529" t="s">
        <v>599</v>
      </c>
      <c r="B41" s="523" t="s">
        <v>12</v>
      </c>
      <c r="C41" s="530">
        <v>246</v>
      </c>
      <c r="D41" s="38">
        <f>E41+F41</f>
        <v>596</v>
      </c>
      <c r="E41" s="530">
        <v>284</v>
      </c>
      <c r="F41" s="530">
        <v>312</v>
      </c>
    </row>
    <row r="42" spans="1:6" ht="13.5" customHeight="1">
      <c r="A42" s="529" t="s">
        <v>599</v>
      </c>
      <c r="B42" s="523" t="s">
        <v>13</v>
      </c>
      <c r="C42" s="530">
        <v>1504</v>
      </c>
      <c r="D42" s="38">
        <f>E42+F42</f>
        <v>3601</v>
      </c>
      <c r="E42" s="530">
        <v>1702</v>
      </c>
      <c r="F42" s="530">
        <v>1899</v>
      </c>
    </row>
    <row r="43" spans="1:6" ht="13.5" customHeight="1">
      <c r="A43" s="529" t="s">
        <v>599</v>
      </c>
      <c r="B43" s="523" t="s">
        <v>14</v>
      </c>
      <c r="C43" s="530">
        <v>746</v>
      </c>
      <c r="D43" s="38">
        <f>E43+F43</f>
        <v>2033</v>
      </c>
      <c r="E43" s="530">
        <v>965</v>
      </c>
      <c r="F43" s="530">
        <v>1068</v>
      </c>
    </row>
    <row r="44" spans="1:6" ht="13.5" customHeight="1">
      <c r="A44" s="529" t="s">
        <v>599</v>
      </c>
      <c r="B44" s="523" t="s">
        <v>15</v>
      </c>
      <c r="C44" s="530">
        <v>9</v>
      </c>
      <c r="D44" s="38">
        <f>E44+F44</f>
        <v>20</v>
      </c>
      <c r="E44" s="530">
        <v>10</v>
      </c>
      <c r="F44" s="530">
        <v>10</v>
      </c>
    </row>
    <row r="45" spans="1:6" ht="13.5" customHeight="1">
      <c r="A45" s="534" t="s">
        <v>600</v>
      </c>
      <c r="B45" s="535"/>
      <c r="C45" s="530">
        <v>102</v>
      </c>
      <c r="D45" s="38">
        <f>E45+F45</f>
        <v>239</v>
      </c>
      <c r="E45" s="530">
        <v>72</v>
      </c>
      <c r="F45" s="530">
        <v>167</v>
      </c>
    </row>
    <row r="46" spans="1:6" ht="13.5" customHeight="1">
      <c r="A46" s="529"/>
      <c r="B46" s="523"/>
      <c r="C46" s="530"/>
      <c r="D46" s="530"/>
      <c r="E46" s="530"/>
      <c r="F46" s="530"/>
    </row>
    <row r="47" spans="1:6" ht="13.5" customHeight="1">
      <c r="A47" s="526" t="s">
        <v>619</v>
      </c>
      <c r="B47" s="532"/>
      <c r="C47" s="528">
        <f>SUM(C49:C51)</f>
        <v>1174</v>
      </c>
      <c r="D47" s="528">
        <f>E47+F47</f>
        <v>2779</v>
      </c>
      <c r="E47" s="528">
        <f>SUM(E49:E51)</f>
        <v>1302</v>
      </c>
      <c r="F47" s="528">
        <f>SUM(F49:F51)</f>
        <v>1477</v>
      </c>
    </row>
    <row r="48" spans="1:6" ht="13.5" customHeight="1">
      <c r="A48" s="529"/>
      <c r="B48" s="523"/>
      <c r="C48" s="530"/>
      <c r="D48" s="530"/>
      <c r="E48" s="530"/>
      <c r="F48" s="530"/>
    </row>
    <row r="49" spans="1:6" ht="13.5" customHeight="1">
      <c r="A49" s="529" t="s">
        <v>601</v>
      </c>
      <c r="B49" s="523" t="s">
        <v>12</v>
      </c>
      <c r="C49" s="530">
        <v>307</v>
      </c>
      <c r="D49" s="38">
        <f>E49+F49</f>
        <v>682</v>
      </c>
      <c r="E49" s="530">
        <v>302</v>
      </c>
      <c r="F49" s="530">
        <v>380</v>
      </c>
    </row>
    <row r="50" spans="1:6" ht="13.5" customHeight="1">
      <c r="A50" s="529" t="s">
        <v>601</v>
      </c>
      <c r="B50" s="523" t="s">
        <v>13</v>
      </c>
      <c r="C50" s="530">
        <v>298</v>
      </c>
      <c r="D50" s="38">
        <f>E50+F50</f>
        <v>689</v>
      </c>
      <c r="E50" s="530">
        <v>320</v>
      </c>
      <c r="F50" s="530">
        <v>369</v>
      </c>
    </row>
    <row r="51" spans="1:6" ht="13.5" customHeight="1">
      <c r="A51" s="529" t="s">
        <v>601</v>
      </c>
      <c r="B51" s="523" t="s">
        <v>14</v>
      </c>
      <c r="C51" s="530">
        <v>569</v>
      </c>
      <c r="D51" s="38">
        <f>E51+F51</f>
        <v>1408</v>
      </c>
      <c r="E51" s="530">
        <v>680</v>
      </c>
      <c r="F51" s="530">
        <v>728</v>
      </c>
    </row>
    <row r="52" spans="1:6" ht="13.5" customHeight="1">
      <c r="A52" s="529"/>
      <c r="B52" s="523"/>
      <c r="C52" s="530"/>
      <c r="D52" s="530"/>
      <c r="E52" s="530"/>
      <c r="F52" s="530"/>
    </row>
    <row r="53" spans="1:6" ht="13.5" customHeight="1">
      <c r="A53" s="526" t="s">
        <v>620</v>
      </c>
      <c r="B53" s="532"/>
      <c r="C53" s="528">
        <f>SUM(C55:C63)</f>
        <v>3684</v>
      </c>
      <c r="D53" s="528">
        <f>E53+F53</f>
        <v>9699</v>
      </c>
      <c r="E53" s="528">
        <f>SUM(E55:E63)</f>
        <v>4659</v>
      </c>
      <c r="F53" s="528">
        <f>SUM(F55:F63)</f>
        <v>5040</v>
      </c>
    </row>
    <row r="54" spans="1:6" ht="13.5" customHeight="1">
      <c r="A54" s="522"/>
      <c r="B54" s="533"/>
      <c r="C54" s="530"/>
      <c r="D54" s="530"/>
      <c r="E54" s="530"/>
      <c r="F54" s="530"/>
    </row>
    <row r="55" spans="1:6" ht="13.5" customHeight="1">
      <c r="A55" s="529" t="s">
        <v>602</v>
      </c>
      <c r="B55" s="523" t="s">
        <v>12</v>
      </c>
      <c r="C55" s="530">
        <v>185</v>
      </c>
      <c r="D55" s="38">
        <f aca="true" t="shared" si="3" ref="D55:D63">E55+F55</f>
        <v>479</v>
      </c>
      <c r="E55" s="530">
        <v>235</v>
      </c>
      <c r="F55" s="530">
        <v>244</v>
      </c>
    </row>
    <row r="56" spans="1:6" ht="13.5" customHeight="1">
      <c r="A56" s="529" t="s">
        <v>602</v>
      </c>
      <c r="B56" s="523" t="s">
        <v>13</v>
      </c>
      <c r="C56" s="530">
        <v>248</v>
      </c>
      <c r="D56" s="38">
        <f t="shared" si="3"/>
        <v>661</v>
      </c>
      <c r="E56" s="530">
        <v>323</v>
      </c>
      <c r="F56" s="530">
        <v>338</v>
      </c>
    </row>
    <row r="57" spans="1:6" ht="13.5" customHeight="1">
      <c r="A57" s="529" t="s">
        <v>602</v>
      </c>
      <c r="B57" s="523" t="s">
        <v>14</v>
      </c>
      <c r="C57" s="530">
        <v>411</v>
      </c>
      <c r="D57" s="38">
        <f t="shared" si="3"/>
        <v>988</v>
      </c>
      <c r="E57" s="530">
        <v>478</v>
      </c>
      <c r="F57" s="530">
        <v>510</v>
      </c>
    </row>
    <row r="58" spans="1:6" ht="13.5" customHeight="1">
      <c r="A58" s="529" t="s">
        <v>602</v>
      </c>
      <c r="B58" s="523" t="s">
        <v>15</v>
      </c>
      <c r="C58" s="530">
        <v>536</v>
      </c>
      <c r="D58" s="38">
        <f t="shared" si="3"/>
        <v>1415</v>
      </c>
      <c r="E58" s="530">
        <v>672</v>
      </c>
      <c r="F58" s="530">
        <v>743</v>
      </c>
    </row>
    <row r="59" spans="1:6" ht="13.5" customHeight="1">
      <c r="A59" s="529" t="s">
        <v>602</v>
      </c>
      <c r="B59" s="523" t="s">
        <v>16</v>
      </c>
      <c r="C59" s="530">
        <v>373</v>
      </c>
      <c r="D59" s="38">
        <f t="shared" si="3"/>
        <v>982</v>
      </c>
      <c r="E59" s="530">
        <v>473</v>
      </c>
      <c r="F59" s="530">
        <v>509</v>
      </c>
    </row>
    <row r="60" spans="1:6" ht="13.5" customHeight="1">
      <c r="A60" s="529" t="s">
        <v>602</v>
      </c>
      <c r="B60" s="523" t="s">
        <v>17</v>
      </c>
      <c r="C60" s="530">
        <v>194</v>
      </c>
      <c r="D60" s="38">
        <f t="shared" si="3"/>
        <v>489</v>
      </c>
      <c r="E60" s="530">
        <v>256</v>
      </c>
      <c r="F60" s="530">
        <v>233</v>
      </c>
    </row>
    <row r="61" spans="1:6" ht="13.5" customHeight="1">
      <c r="A61" s="529" t="s">
        <v>602</v>
      </c>
      <c r="B61" s="523" t="s">
        <v>55</v>
      </c>
      <c r="C61" s="530">
        <v>234</v>
      </c>
      <c r="D61" s="38">
        <f t="shared" si="3"/>
        <v>563</v>
      </c>
      <c r="E61" s="530">
        <v>294</v>
      </c>
      <c r="F61" s="530">
        <v>269</v>
      </c>
    </row>
    <row r="62" spans="1:6" ht="13.5" customHeight="1">
      <c r="A62" s="529" t="s">
        <v>602</v>
      </c>
      <c r="B62" s="523" t="s">
        <v>56</v>
      </c>
      <c r="C62" s="530">
        <v>1350</v>
      </c>
      <c r="D62" s="38">
        <f t="shared" si="3"/>
        <v>3676</v>
      </c>
      <c r="E62" s="530">
        <v>1709</v>
      </c>
      <c r="F62" s="530">
        <v>1967</v>
      </c>
    </row>
    <row r="63" spans="1:6" ht="13.5" customHeight="1">
      <c r="A63" s="529" t="s">
        <v>602</v>
      </c>
      <c r="B63" s="523" t="s">
        <v>113</v>
      </c>
      <c r="C63" s="530">
        <v>153</v>
      </c>
      <c r="D63" s="38">
        <f t="shared" si="3"/>
        <v>446</v>
      </c>
      <c r="E63" s="530">
        <v>219</v>
      </c>
      <c r="F63" s="530">
        <v>227</v>
      </c>
    </row>
    <row r="64" spans="1:6" ht="13.5" customHeight="1">
      <c r="A64" s="529"/>
      <c r="B64" s="523"/>
      <c r="C64" s="530"/>
      <c r="D64" s="530"/>
      <c r="E64" s="530"/>
      <c r="F64" s="530"/>
    </row>
    <row r="65" spans="1:6" ht="13.5" customHeight="1">
      <c r="A65" s="526" t="s">
        <v>621</v>
      </c>
      <c r="B65" s="532"/>
      <c r="C65" s="528">
        <f>SUM(C67:C73)</f>
        <v>3425</v>
      </c>
      <c r="D65" s="528">
        <f>E65+F65</f>
        <v>8288</v>
      </c>
      <c r="E65" s="528">
        <f>SUM(E67:E73)</f>
        <v>3915</v>
      </c>
      <c r="F65" s="528">
        <f>SUM(F67:F73)</f>
        <v>4373</v>
      </c>
    </row>
    <row r="66" spans="1:6" ht="13.5" customHeight="1">
      <c r="A66" s="529"/>
      <c r="B66" s="523"/>
      <c r="C66" s="530"/>
      <c r="D66" s="530"/>
      <c r="E66" s="530"/>
      <c r="F66" s="530"/>
    </row>
    <row r="67" spans="1:6" ht="13.5" customHeight="1">
      <c r="A67" s="529" t="s">
        <v>603</v>
      </c>
      <c r="B67" s="523" t="s">
        <v>12</v>
      </c>
      <c r="C67" s="530">
        <v>1091</v>
      </c>
      <c r="D67" s="38">
        <f aca="true" t="shared" si="4" ref="D67:D73">E67+F67</f>
        <v>2747</v>
      </c>
      <c r="E67" s="530">
        <v>1289</v>
      </c>
      <c r="F67" s="530">
        <v>1458</v>
      </c>
    </row>
    <row r="68" spans="1:6" ht="13.5" customHeight="1">
      <c r="A68" s="529" t="s">
        <v>603</v>
      </c>
      <c r="B68" s="523" t="s">
        <v>13</v>
      </c>
      <c r="C68" s="530">
        <v>488</v>
      </c>
      <c r="D68" s="38">
        <f t="shared" si="4"/>
        <v>1268</v>
      </c>
      <c r="E68" s="530">
        <v>608</v>
      </c>
      <c r="F68" s="530">
        <v>660</v>
      </c>
    </row>
    <row r="69" spans="1:6" ht="13.5" customHeight="1">
      <c r="A69" s="529" t="s">
        <v>603</v>
      </c>
      <c r="B69" s="523" t="s">
        <v>14</v>
      </c>
      <c r="C69" s="530">
        <v>392</v>
      </c>
      <c r="D69" s="38">
        <f t="shared" si="4"/>
        <v>815</v>
      </c>
      <c r="E69" s="530">
        <v>347</v>
      </c>
      <c r="F69" s="530">
        <v>468</v>
      </c>
    </row>
    <row r="70" spans="1:6" ht="13.5" customHeight="1">
      <c r="A70" s="529" t="s">
        <v>603</v>
      </c>
      <c r="B70" s="523" t="s">
        <v>15</v>
      </c>
      <c r="C70" s="530">
        <v>280</v>
      </c>
      <c r="D70" s="38">
        <f t="shared" si="4"/>
        <v>675</v>
      </c>
      <c r="E70" s="530">
        <v>332</v>
      </c>
      <c r="F70" s="530">
        <v>343</v>
      </c>
    </row>
    <row r="71" spans="1:6" ht="13.5" customHeight="1">
      <c r="A71" s="529" t="s">
        <v>603</v>
      </c>
      <c r="B71" s="523" t="s">
        <v>16</v>
      </c>
      <c r="C71" s="530">
        <v>375</v>
      </c>
      <c r="D71" s="38">
        <f t="shared" si="4"/>
        <v>754</v>
      </c>
      <c r="E71" s="530">
        <v>355</v>
      </c>
      <c r="F71" s="530">
        <v>399</v>
      </c>
    </row>
    <row r="72" spans="1:6" ht="13.5" customHeight="1">
      <c r="A72" s="529" t="s">
        <v>603</v>
      </c>
      <c r="B72" s="523" t="s">
        <v>17</v>
      </c>
      <c r="C72" s="530">
        <v>355</v>
      </c>
      <c r="D72" s="38">
        <f t="shared" si="4"/>
        <v>920</v>
      </c>
      <c r="E72" s="530">
        <v>466</v>
      </c>
      <c r="F72" s="530">
        <v>454</v>
      </c>
    </row>
    <row r="73" spans="1:6" ht="13.5" customHeight="1">
      <c r="A73" s="529" t="s">
        <v>603</v>
      </c>
      <c r="B73" s="523" t="s">
        <v>55</v>
      </c>
      <c r="C73" s="530">
        <v>444</v>
      </c>
      <c r="D73" s="38">
        <f t="shared" si="4"/>
        <v>1109</v>
      </c>
      <c r="E73" s="530">
        <v>518</v>
      </c>
      <c r="F73" s="530">
        <v>591</v>
      </c>
    </row>
    <row r="74" spans="1:6" ht="13.5" customHeight="1">
      <c r="A74" s="529"/>
      <c r="B74" s="523"/>
      <c r="C74" s="530"/>
      <c r="D74" s="530"/>
      <c r="E74" s="530"/>
      <c r="F74" s="530"/>
    </row>
    <row r="75" spans="1:6" ht="13.5" customHeight="1">
      <c r="A75" s="526" t="s">
        <v>622</v>
      </c>
      <c r="B75" s="527"/>
      <c r="C75" s="528">
        <f>SUM(C77:C81)</f>
        <v>1786</v>
      </c>
      <c r="D75" s="528">
        <f>E75+F75</f>
        <v>4265</v>
      </c>
      <c r="E75" s="528">
        <f>SUM(E77:E81)</f>
        <v>2089</v>
      </c>
      <c r="F75" s="528">
        <f>SUM(F77:F81)</f>
        <v>2176</v>
      </c>
    </row>
    <row r="76" spans="1:6" ht="13.5" customHeight="1">
      <c r="A76" s="529"/>
      <c r="B76" s="523"/>
      <c r="C76" s="530"/>
      <c r="D76" s="530"/>
      <c r="E76" s="530"/>
      <c r="F76" s="530"/>
    </row>
    <row r="77" spans="1:6" ht="13.5" customHeight="1">
      <c r="A77" s="529" t="s">
        <v>604</v>
      </c>
      <c r="B77" s="523" t="s">
        <v>12</v>
      </c>
      <c r="C77" s="530">
        <v>392</v>
      </c>
      <c r="D77" s="38">
        <f>E77+F77</f>
        <v>877</v>
      </c>
      <c r="E77" s="530">
        <v>425</v>
      </c>
      <c r="F77" s="530">
        <v>452</v>
      </c>
    </row>
    <row r="78" spans="1:6" ht="13.5" customHeight="1">
      <c r="A78" s="529" t="s">
        <v>604</v>
      </c>
      <c r="B78" s="523" t="s">
        <v>13</v>
      </c>
      <c r="C78" s="530">
        <v>447</v>
      </c>
      <c r="D78" s="38">
        <f>E78+F78</f>
        <v>1033</v>
      </c>
      <c r="E78" s="530">
        <v>504</v>
      </c>
      <c r="F78" s="530">
        <v>529</v>
      </c>
    </row>
    <row r="79" spans="1:6" ht="13.5" customHeight="1">
      <c r="A79" s="529" t="s">
        <v>604</v>
      </c>
      <c r="B79" s="523" t="s">
        <v>14</v>
      </c>
      <c r="C79" s="530">
        <v>547</v>
      </c>
      <c r="D79" s="38">
        <f>E79+F79</f>
        <v>1349</v>
      </c>
      <c r="E79" s="530">
        <v>653</v>
      </c>
      <c r="F79" s="530">
        <v>696</v>
      </c>
    </row>
    <row r="80" spans="1:6" ht="13.5" customHeight="1">
      <c r="A80" s="529" t="s">
        <v>604</v>
      </c>
      <c r="B80" s="523" t="s">
        <v>15</v>
      </c>
      <c r="C80" s="530">
        <v>349</v>
      </c>
      <c r="D80" s="38">
        <f>E80+F80</f>
        <v>887</v>
      </c>
      <c r="E80" s="530">
        <v>445</v>
      </c>
      <c r="F80" s="530">
        <v>442</v>
      </c>
    </row>
    <row r="81" spans="1:6" ht="15" customHeight="1">
      <c r="A81" s="536" t="s">
        <v>604</v>
      </c>
      <c r="B81" s="537" t="s">
        <v>16</v>
      </c>
      <c r="C81" s="538">
        <v>51</v>
      </c>
      <c r="D81" s="539">
        <f>E81+F81</f>
        <v>119</v>
      </c>
      <c r="E81" s="538">
        <v>62</v>
      </c>
      <c r="F81" s="538">
        <v>57</v>
      </c>
    </row>
    <row r="83" ht="13.5">
      <c r="D83" s="531"/>
    </row>
  </sheetData>
  <sheetProtection/>
  <mergeCells count="13">
    <mergeCell ref="A8:B8"/>
    <mergeCell ref="A2:B4"/>
    <mergeCell ref="C2:C4"/>
    <mergeCell ref="D2:F3"/>
    <mergeCell ref="A6:B6"/>
    <mergeCell ref="A47:B47"/>
    <mergeCell ref="A53:B53"/>
    <mergeCell ref="A65:B65"/>
    <mergeCell ref="A75:B75"/>
    <mergeCell ref="A18:B18"/>
    <mergeCell ref="A30:B30"/>
    <mergeCell ref="A39:B39"/>
    <mergeCell ref="A45:B45"/>
  </mergeCells>
  <printOptions horizontalCentered="1" verticalCentered="1"/>
  <pageMargins left="0.984251968503937" right="0.5905511811023622" top="0.7874015748031495" bottom="0.984251968503937" header="0.15748031496062995" footer="0.23622047244094485"/>
  <pageSetup blackAndWhite="1" firstPageNumber="89" useFirstPageNumber="1" horizontalDpi="300" verticalDpi="300" orientation="portrait" paperSize="9" r:id="rId2"/>
  <headerFooter alignWithMargins="0">
    <oddFooter>&amp;C- &amp;P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44"/>
  <sheetViews>
    <sheetView zoomScaleSheetLayoutView="75" zoomScalePageLayoutView="0" workbookViewId="0" topLeftCell="A1">
      <selection activeCell="A1" sqref="A1"/>
    </sheetView>
  </sheetViews>
  <sheetFormatPr defaultColWidth="8.00390625" defaultRowHeight="13.5"/>
  <cols>
    <col min="1" max="1" width="15.75390625" style="451" customWidth="1"/>
    <col min="2" max="2" width="9.75390625" style="451" customWidth="1"/>
    <col min="3" max="6" width="14.375" style="451" customWidth="1"/>
    <col min="7" max="16384" width="8.00390625" style="451" customWidth="1"/>
  </cols>
  <sheetData>
    <row r="1" spans="1:6" s="7" customFormat="1" ht="24">
      <c r="A1" s="418" t="s">
        <v>930</v>
      </c>
      <c r="B1" s="419"/>
      <c r="C1" s="419"/>
      <c r="D1" s="419"/>
      <c r="E1" s="444"/>
      <c r="F1" s="445"/>
    </row>
    <row r="2" spans="1:6" ht="16.5" customHeight="1">
      <c r="A2" s="446"/>
      <c r="B2" s="447"/>
      <c r="C2" s="448"/>
      <c r="D2" s="449" t="s">
        <v>931</v>
      </c>
      <c r="E2" s="423"/>
      <c r="F2" s="450" t="s">
        <v>932</v>
      </c>
    </row>
    <row r="3" spans="1:6" ht="12.75" customHeight="1">
      <c r="A3" s="452" t="s">
        <v>693</v>
      </c>
      <c r="B3" s="453"/>
      <c r="C3" s="454" t="s">
        <v>3</v>
      </c>
      <c r="D3" s="455"/>
      <c r="E3" s="456"/>
      <c r="F3" s="457"/>
    </row>
    <row r="4" spans="1:6" ht="12.75" customHeight="1">
      <c r="A4" s="455"/>
      <c r="B4" s="457"/>
      <c r="C4" s="458"/>
      <c r="D4" s="459" t="s">
        <v>528</v>
      </c>
      <c r="E4" s="459" t="s">
        <v>5</v>
      </c>
      <c r="F4" s="459" t="s">
        <v>6</v>
      </c>
    </row>
    <row r="5" spans="1:6" ht="12.75" customHeight="1">
      <c r="A5" s="460"/>
      <c r="B5" s="461"/>
      <c r="C5" s="462" t="s">
        <v>7</v>
      </c>
      <c r="D5" s="462" t="s">
        <v>8</v>
      </c>
      <c r="E5" s="462" t="s">
        <v>8</v>
      </c>
      <c r="F5" s="463" t="s">
        <v>8</v>
      </c>
    </row>
    <row r="6" spans="1:6" ht="12.75" customHeight="1">
      <c r="A6" s="464" t="s">
        <v>694</v>
      </c>
      <c r="B6" s="465"/>
      <c r="C6" s="466">
        <f>C8+C138+C182+C227+C268+C312+C319+C333+C348+C359+C368+C410+C426+C451+C498+C506+C512+C516+C520+C524+C533</f>
        <v>290881</v>
      </c>
      <c r="D6" s="466">
        <f>E6+F6</f>
        <v>705579</v>
      </c>
      <c r="E6" s="466">
        <f>E8+E138+E182+E227+E268+E312+E319+E333+E348+E359+E368+E410+E426+E451+E498+E506+E512+E516+E520+E524+E533</f>
        <v>357628</v>
      </c>
      <c r="F6" s="466">
        <f>F8+F138+F182+F227+F268+F312+F319+F333+F348+F359+F368+F410+F426+F451+F498+F506+F512+F516+F520+F524+F533</f>
        <v>347951</v>
      </c>
    </row>
    <row r="7" spans="1:6" ht="12.75" customHeight="1">
      <c r="A7" s="460"/>
      <c r="B7" s="461"/>
      <c r="C7" s="467"/>
      <c r="D7" s="467"/>
      <c r="E7" s="467"/>
      <c r="F7" s="468"/>
    </row>
    <row r="8" spans="1:6" ht="12.75" customHeight="1">
      <c r="A8" s="469" t="s">
        <v>933</v>
      </c>
      <c r="B8" s="470"/>
      <c r="C8" s="467">
        <f>C10+C15+C19+C20+C25+C26+C29+C38+C39+C40+C49+C52+C59+C67+C72+C76+C77+C84+C89+C92+C95+C100+C104+C108+C112+C117+C125+C132+C135</f>
        <v>60832</v>
      </c>
      <c r="D8" s="467">
        <f>E8+F8</f>
        <v>142972</v>
      </c>
      <c r="E8" s="467">
        <f>E10+E15+E19+E20+E25+E26+E29+E38+E39+E40+E49+E52+E59+E67+E72+E76+E77+E84+E89+E92+E95+E100+E104+E108+E112+E117+E125+E132+E135</f>
        <v>73460</v>
      </c>
      <c r="F8" s="467">
        <f>F10+F15+F19+F20+F25+F26+F29+F38+F39+F40+F49+F52+F59+F67+F72+F76+F77+F84+F89+F92+F95+F100+F104+F108+F112+F117+F125+F132+F135</f>
        <v>69512</v>
      </c>
    </row>
    <row r="9" spans="1:6" ht="12.75" customHeight="1">
      <c r="A9" s="469"/>
      <c r="B9" s="470"/>
      <c r="C9" s="467"/>
      <c r="D9" s="467"/>
      <c r="E9" s="467"/>
      <c r="F9" s="468"/>
    </row>
    <row r="10" spans="1:6" ht="12.75" customHeight="1">
      <c r="A10" s="469" t="s">
        <v>934</v>
      </c>
      <c r="B10" s="470"/>
      <c r="C10" s="467">
        <f>SUM(C11:C14)</f>
        <v>2711</v>
      </c>
      <c r="D10" s="467">
        <f aca="true" t="shared" si="0" ref="D10:D51">E10+F10</f>
        <v>5963</v>
      </c>
      <c r="E10" s="467">
        <f>SUM(E11:E14)</f>
        <v>3073</v>
      </c>
      <c r="F10" s="467">
        <f>SUM(F11:F14)</f>
        <v>2890</v>
      </c>
    </row>
    <row r="11" spans="1:6" ht="12.75" customHeight="1">
      <c r="A11" s="471" t="s">
        <v>935</v>
      </c>
      <c r="B11" s="472" t="s">
        <v>12</v>
      </c>
      <c r="C11" s="467">
        <v>592</v>
      </c>
      <c r="D11" s="467">
        <f t="shared" si="0"/>
        <v>1240</v>
      </c>
      <c r="E11" s="467">
        <v>642</v>
      </c>
      <c r="F11" s="468">
        <v>598</v>
      </c>
    </row>
    <row r="12" spans="1:6" ht="12.75" customHeight="1">
      <c r="A12" s="471" t="s">
        <v>935</v>
      </c>
      <c r="B12" s="472" t="s">
        <v>13</v>
      </c>
      <c r="C12" s="467">
        <v>590</v>
      </c>
      <c r="D12" s="467">
        <f t="shared" si="0"/>
        <v>1425</v>
      </c>
      <c r="E12" s="467">
        <v>678</v>
      </c>
      <c r="F12" s="468">
        <v>747</v>
      </c>
    </row>
    <row r="13" spans="1:6" ht="12.75" customHeight="1">
      <c r="A13" s="471" t="s">
        <v>935</v>
      </c>
      <c r="B13" s="472" t="s">
        <v>14</v>
      </c>
      <c r="C13" s="467">
        <v>830</v>
      </c>
      <c r="D13" s="467">
        <f t="shared" si="0"/>
        <v>1711</v>
      </c>
      <c r="E13" s="467">
        <v>939</v>
      </c>
      <c r="F13" s="468">
        <v>772</v>
      </c>
    </row>
    <row r="14" spans="1:6" ht="12.75" customHeight="1">
      <c r="A14" s="471" t="s">
        <v>935</v>
      </c>
      <c r="B14" s="472" t="s">
        <v>15</v>
      </c>
      <c r="C14" s="467">
        <v>699</v>
      </c>
      <c r="D14" s="467">
        <f t="shared" si="0"/>
        <v>1587</v>
      </c>
      <c r="E14" s="467">
        <v>814</v>
      </c>
      <c r="F14" s="468">
        <v>773</v>
      </c>
    </row>
    <row r="15" spans="1:6" ht="12.75" customHeight="1">
      <c r="A15" s="469" t="s">
        <v>936</v>
      </c>
      <c r="B15" s="470"/>
      <c r="C15" s="467">
        <f>SUM(C16:C18)</f>
        <v>1057</v>
      </c>
      <c r="D15" s="467">
        <f t="shared" si="0"/>
        <v>2796</v>
      </c>
      <c r="E15" s="467">
        <f>SUM(E16:E18)</f>
        <v>1408</v>
      </c>
      <c r="F15" s="468">
        <f>SUM(F16:F18)</f>
        <v>1388</v>
      </c>
    </row>
    <row r="16" spans="1:6" ht="12.75" customHeight="1">
      <c r="A16" s="471" t="s">
        <v>937</v>
      </c>
      <c r="B16" s="472" t="s">
        <v>12</v>
      </c>
      <c r="C16" s="467">
        <v>585</v>
      </c>
      <c r="D16" s="467">
        <f t="shared" si="0"/>
        <v>1447</v>
      </c>
      <c r="E16" s="467">
        <v>760</v>
      </c>
      <c r="F16" s="468">
        <v>687</v>
      </c>
    </row>
    <row r="17" spans="1:6" ht="12.75" customHeight="1">
      <c r="A17" s="471" t="s">
        <v>937</v>
      </c>
      <c r="B17" s="472" t="s">
        <v>13</v>
      </c>
      <c r="C17" s="467">
        <v>169</v>
      </c>
      <c r="D17" s="467">
        <f t="shared" si="0"/>
        <v>444</v>
      </c>
      <c r="E17" s="467">
        <v>212</v>
      </c>
      <c r="F17" s="468">
        <v>232</v>
      </c>
    </row>
    <row r="18" spans="1:6" ht="12.75" customHeight="1">
      <c r="A18" s="471" t="s">
        <v>937</v>
      </c>
      <c r="B18" s="472" t="s">
        <v>14</v>
      </c>
      <c r="C18" s="467">
        <v>303</v>
      </c>
      <c r="D18" s="467">
        <f t="shared" si="0"/>
        <v>905</v>
      </c>
      <c r="E18" s="467">
        <v>436</v>
      </c>
      <c r="F18" s="468">
        <v>469</v>
      </c>
    </row>
    <row r="19" spans="1:6" ht="12.75" customHeight="1">
      <c r="A19" s="469" t="s">
        <v>938</v>
      </c>
      <c r="B19" s="470"/>
      <c r="C19" s="467">
        <v>2</v>
      </c>
      <c r="D19" s="467">
        <f t="shared" si="0"/>
        <v>67</v>
      </c>
      <c r="E19" s="467">
        <v>31</v>
      </c>
      <c r="F19" s="468">
        <v>36</v>
      </c>
    </row>
    <row r="20" spans="1:6" ht="12.75" customHeight="1">
      <c r="A20" s="469" t="s">
        <v>939</v>
      </c>
      <c r="B20" s="470"/>
      <c r="C20" s="467">
        <f>SUM(C21:C24)</f>
        <v>1534</v>
      </c>
      <c r="D20" s="467">
        <f t="shared" si="0"/>
        <v>4009</v>
      </c>
      <c r="E20" s="467">
        <f>SUM(E21:E24)</f>
        <v>2059</v>
      </c>
      <c r="F20" s="468">
        <f>SUM(F21:F24)</f>
        <v>1950</v>
      </c>
    </row>
    <row r="21" spans="1:6" ht="12.75" customHeight="1">
      <c r="A21" s="471" t="s">
        <v>940</v>
      </c>
      <c r="B21" s="472" t="s">
        <v>12</v>
      </c>
      <c r="C21" s="467">
        <v>217</v>
      </c>
      <c r="D21" s="467">
        <f t="shared" si="0"/>
        <v>487</v>
      </c>
      <c r="E21" s="467">
        <v>254</v>
      </c>
      <c r="F21" s="468">
        <v>233</v>
      </c>
    </row>
    <row r="22" spans="1:6" ht="12.75" customHeight="1">
      <c r="A22" s="471" t="s">
        <v>940</v>
      </c>
      <c r="B22" s="472" t="s">
        <v>13</v>
      </c>
      <c r="C22" s="467">
        <v>806</v>
      </c>
      <c r="D22" s="467">
        <f t="shared" si="0"/>
        <v>2079</v>
      </c>
      <c r="E22" s="467">
        <v>1043</v>
      </c>
      <c r="F22" s="468">
        <v>1036</v>
      </c>
    </row>
    <row r="23" spans="1:6" ht="12.75" customHeight="1">
      <c r="A23" s="471" t="s">
        <v>940</v>
      </c>
      <c r="B23" s="472" t="s">
        <v>14</v>
      </c>
      <c r="C23" s="467">
        <v>462</v>
      </c>
      <c r="D23" s="467">
        <f t="shared" si="0"/>
        <v>1244</v>
      </c>
      <c r="E23" s="467">
        <v>624</v>
      </c>
      <c r="F23" s="468">
        <v>620</v>
      </c>
    </row>
    <row r="24" spans="1:6" ht="12.75" customHeight="1">
      <c r="A24" s="471" t="s">
        <v>940</v>
      </c>
      <c r="B24" s="472" t="s">
        <v>15</v>
      </c>
      <c r="C24" s="467">
        <v>49</v>
      </c>
      <c r="D24" s="467">
        <f t="shared" si="0"/>
        <v>199</v>
      </c>
      <c r="E24" s="467">
        <v>138</v>
      </c>
      <c r="F24" s="468">
        <v>61</v>
      </c>
    </row>
    <row r="25" spans="1:6" ht="12.75" customHeight="1">
      <c r="A25" s="469" t="s">
        <v>941</v>
      </c>
      <c r="B25" s="470"/>
      <c r="C25" s="467">
        <v>245</v>
      </c>
      <c r="D25" s="467">
        <f t="shared" si="0"/>
        <v>640</v>
      </c>
      <c r="E25" s="467">
        <v>330</v>
      </c>
      <c r="F25" s="468">
        <v>310</v>
      </c>
    </row>
    <row r="26" spans="1:6" ht="12.75" customHeight="1">
      <c r="A26" s="469" t="s">
        <v>942</v>
      </c>
      <c r="B26" s="470"/>
      <c r="C26" s="467">
        <f>SUM(C27:C28)</f>
        <v>819</v>
      </c>
      <c r="D26" s="467">
        <f t="shared" si="0"/>
        <v>2003</v>
      </c>
      <c r="E26" s="468">
        <f>SUM(E27:E28)</f>
        <v>1101</v>
      </c>
      <c r="F26" s="468">
        <f>SUM(F27:F28)</f>
        <v>902</v>
      </c>
    </row>
    <row r="27" spans="1:6" ht="12.75" customHeight="1">
      <c r="A27" s="471" t="s">
        <v>943</v>
      </c>
      <c r="B27" s="472" t="s">
        <v>12</v>
      </c>
      <c r="C27" s="467">
        <v>694</v>
      </c>
      <c r="D27" s="467">
        <f t="shared" si="0"/>
        <v>1588</v>
      </c>
      <c r="E27" s="467">
        <v>884</v>
      </c>
      <c r="F27" s="468">
        <v>704</v>
      </c>
    </row>
    <row r="28" spans="1:6" ht="12.75" customHeight="1">
      <c r="A28" s="471" t="s">
        <v>943</v>
      </c>
      <c r="B28" s="472" t="s">
        <v>13</v>
      </c>
      <c r="C28" s="467">
        <v>125</v>
      </c>
      <c r="D28" s="467">
        <f t="shared" si="0"/>
        <v>415</v>
      </c>
      <c r="E28" s="467">
        <v>217</v>
      </c>
      <c r="F28" s="468">
        <v>198</v>
      </c>
    </row>
    <row r="29" spans="1:6" ht="12.75" customHeight="1">
      <c r="A29" s="469" t="s">
        <v>944</v>
      </c>
      <c r="B29" s="470"/>
      <c r="C29" s="467">
        <f>SUM(C30:C37)</f>
        <v>8346</v>
      </c>
      <c r="D29" s="467">
        <f t="shared" si="0"/>
        <v>15618</v>
      </c>
      <c r="E29" s="467">
        <f>SUM(E30:E37)</f>
        <v>8076</v>
      </c>
      <c r="F29" s="467">
        <f>SUM(F30:F37)</f>
        <v>7542</v>
      </c>
    </row>
    <row r="30" spans="1:6" ht="12.75" customHeight="1">
      <c r="A30" s="471" t="s">
        <v>945</v>
      </c>
      <c r="B30" s="472" t="s">
        <v>12</v>
      </c>
      <c r="C30" s="467">
        <v>794</v>
      </c>
      <c r="D30" s="467">
        <f t="shared" si="0"/>
        <v>1569</v>
      </c>
      <c r="E30" s="467">
        <v>803</v>
      </c>
      <c r="F30" s="468">
        <v>766</v>
      </c>
    </row>
    <row r="31" spans="1:6" ht="12.75" customHeight="1">
      <c r="A31" s="471" t="s">
        <v>945</v>
      </c>
      <c r="B31" s="472" t="s">
        <v>13</v>
      </c>
      <c r="C31" s="467">
        <v>1168</v>
      </c>
      <c r="D31" s="467">
        <f t="shared" si="0"/>
        <v>1935</v>
      </c>
      <c r="E31" s="467">
        <v>1016</v>
      </c>
      <c r="F31" s="468">
        <v>919</v>
      </c>
    </row>
    <row r="32" spans="1:6" ht="12.75" customHeight="1">
      <c r="A32" s="471" t="s">
        <v>945</v>
      </c>
      <c r="B32" s="472" t="s">
        <v>14</v>
      </c>
      <c r="C32" s="467">
        <v>837</v>
      </c>
      <c r="D32" s="467">
        <f t="shared" si="0"/>
        <v>1545</v>
      </c>
      <c r="E32" s="467">
        <v>780</v>
      </c>
      <c r="F32" s="468">
        <v>765</v>
      </c>
    </row>
    <row r="33" spans="1:6" ht="12.75" customHeight="1">
      <c r="A33" s="471" t="s">
        <v>945</v>
      </c>
      <c r="B33" s="472" t="s">
        <v>15</v>
      </c>
      <c r="C33" s="467">
        <v>2108</v>
      </c>
      <c r="D33" s="467">
        <f t="shared" si="0"/>
        <v>3906</v>
      </c>
      <c r="E33" s="467">
        <v>1965</v>
      </c>
      <c r="F33" s="468">
        <v>1941</v>
      </c>
    </row>
    <row r="34" spans="1:6" ht="12.75" customHeight="1">
      <c r="A34" s="471" t="s">
        <v>945</v>
      </c>
      <c r="B34" s="472" t="s">
        <v>16</v>
      </c>
      <c r="C34" s="467">
        <v>1167</v>
      </c>
      <c r="D34" s="467">
        <f t="shared" si="0"/>
        <v>2180</v>
      </c>
      <c r="E34" s="467">
        <v>1108</v>
      </c>
      <c r="F34" s="468">
        <v>1072</v>
      </c>
    </row>
    <row r="35" spans="1:6" ht="12.75" customHeight="1">
      <c r="A35" s="471" t="s">
        <v>945</v>
      </c>
      <c r="B35" s="472" t="s">
        <v>17</v>
      </c>
      <c r="C35" s="467">
        <v>1194</v>
      </c>
      <c r="D35" s="467">
        <f t="shared" si="0"/>
        <v>2362</v>
      </c>
      <c r="E35" s="467">
        <v>1258</v>
      </c>
      <c r="F35" s="468">
        <v>1104</v>
      </c>
    </row>
    <row r="36" spans="1:6" ht="12.75" customHeight="1">
      <c r="A36" s="471" t="s">
        <v>945</v>
      </c>
      <c r="B36" s="472" t="s">
        <v>55</v>
      </c>
      <c r="C36" s="467">
        <v>499</v>
      </c>
      <c r="D36" s="467">
        <f t="shared" si="0"/>
        <v>1002</v>
      </c>
      <c r="E36" s="467">
        <v>527</v>
      </c>
      <c r="F36" s="468">
        <v>475</v>
      </c>
    </row>
    <row r="37" spans="1:6" ht="12.75" customHeight="1">
      <c r="A37" s="471" t="s">
        <v>945</v>
      </c>
      <c r="B37" s="472" t="s">
        <v>56</v>
      </c>
      <c r="C37" s="467">
        <v>579</v>
      </c>
      <c r="D37" s="467">
        <f t="shared" si="0"/>
        <v>1119</v>
      </c>
      <c r="E37" s="467">
        <v>619</v>
      </c>
      <c r="F37" s="468">
        <v>500</v>
      </c>
    </row>
    <row r="38" spans="1:6" ht="12.75" customHeight="1">
      <c r="A38" s="469" t="s">
        <v>946</v>
      </c>
      <c r="B38" s="470"/>
      <c r="C38" s="467">
        <v>1308</v>
      </c>
      <c r="D38" s="467">
        <f t="shared" si="0"/>
        <v>3283</v>
      </c>
      <c r="E38" s="467">
        <v>1636</v>
      </c>
      <c r="F38" s="468">
        <v>1647</v>
      </c>
    </row>
    <row r="39" spans="1:6" ht="12.75" customHeight="1">
      <c r="A39" s="469" t="s">
        <v>947</v>
      </c>
      <c r="B39" s="470"/>
      <c r="C39" s="467">
        <v>1138</v>
      </c>
      <c r="D39" s="467">
        <f t="shared" si="0"/>
        <v>2862</v>
      </c>
      <c r="E39" s="467">
        <v>1482</v>
      </c>
      <c r="F39" s="468">
        <v>1380</v>
      </c>
    </row>
    <row r="40" spans="1:6" ht="12.75" customHeight="1">
      <c r="A40" s="469" t="s">
        <v>948</v>
      </c>
      <c r="B40" s="470"/>
      <c r="C40" s="467">
        <f>SUM(C41:C48)</f>
        <v>4248</v>
      </c>
      <c r="D40" s="467">
        <f t="shared" si="0"/>
        <v>9850</v>
      </c>
      <c r="E40" s="467">
        <f>SUM(E41:E48)</f>
        <v>5197</v>
      </c>
      <c r="F40" s="467">
        <f>SUM(F41:F48)</f>
        <v>4653</v>
      </c>
    </row>
    <row r="41" spans="1:6" ht="12.75" customHeight="1">
      <c r="A41" s="471" t="s">
        <v>949</v>
      </c>
      <c r="B41" s="472" t="s">
        <v>12</v>
      </c>
      <c r="C41" s="467">
        <v>317</v>
      </c>
      <c r="D41" s="467">
        <f t="shared" si="0"/>
        <v>601</v>
      </c>
      <c r="E41" s="467">
        <v>321</v>
      </c>
      <c r="F41" s="468">
        <v>280</v>
      </c>
    </row>
    <row r="42" spans="1:6" ht="12.75" customHeight="1">
      <c r="A42" s="471" t="s">
        <v>949</v>
      </c>
      <c r="B42" s="472" t="s">
        <v>13</v>
      </c>
      <c r="C42" s="467">
        <v>714</v>
      </c>
      <c r="D42" s="467">
        <f t="shared" si="0"/>
        <v>1525</v>
      </c>
      <c r="E42" s="467">
        <v>796</v>
      </c>
      <c r="F42" s="468">
        <v>729</v>
      </c>
    </row>
    <row r="43" spans="1:6" ht="12.75" customHeight="1">
      <c r="A43" s="471" t="s">
        <v>949</v>
      </c>
      <c r="B43" s="472" t="s">
        <v>14</v>
      </c>
      <c r="C43" s="467">
        <v>452</v>
      </c>
      <c r="D43" s="467">
        <f t="shared" si="0"/>
        <v>1015</v>
      </c>
      <c r="E43" s="467">
        <v>531</v>
      </c>
      <c r="F43" s="468">
        <v>484</v>
      </c>
    </row>
    <row r="44" spans="1:6" ht="12.75" customHeight="1">
      <c r="A44" s="471" t="s">
        <v>949</v>
      </c>
      <c r="B44" s="472" t="s">
        <v>15</v>
      </c>
      <c r="C44" s="467">
        <v>298</v>
      </c>
      <c r="D44" s="467">
        <f t="shared" si="0"/>
        <v>715</v>
      </c>
      <c r="E44" s="467">
        <v>364</v>
      </c>
      <c r="F44" s="468">
        <v>351</v>
      </c>
    </row>
    <row r="45" spans="1:6" ht="12.75" customHeight="1">
      <c r="A45" s="471" t="s">
        <v>949</v>
      </c>
      <c r="B45" s="472" t="s">
        <v>16</v>
      </c>
      <c r="C45" s="467">
        <v>894</v>
      </c>
      <c r="D45" s="467">
        <f t="shared" si="0"/>
        <v>2167</v>
      </c>
      <c r="E45" s="467">
        <v>1174</v>
      </c>
      <c r="F45" s="468">
        <v>993</v>
      </c>
    </row>
    <row r="46" spans="1:6" ht="12.75" customHeight="1">
      <c r="A46" s="471" t="s">
        <v>949</v>
      </c>
      <c r="B46" s="472" t="s">
        <v>17</v>
      </c>
      <c r="C46" s="467">
        <v>446</v>
      </c>
      <c r="D46" s="467">
        <f t="shared" si="0"/>
        <v>1134</v>
      </c>
      <c r="E46" s="467">
        <v>582</v>
      </c>
      <c r="F46" s="468">
        <v>552</v>
      </c>
    </row>
    <row r="47" spans="1:6" ht="12.75" customHeight="1">
      <c r="A47" s="471" t="s">
        <v>949</v>
      </c>
      <c r="B47" s="472" t="s">
        <v>55</v>
      </c>
      <c r="C47" s="467">
        <v>663</v>
      </c>
      <c r="D47" s="467">
        <f t="shared" si="0"/>
        <v>1667</v>
      </c>
      <c r="E47" s="467">
        <v>882</v>
      </c>
      <c r="F47" s="468">
        <v>785</v>
      </c>
    </row>
    <row r="48" spans="1:6" ht="12.75" customHeight="1">
      <c r="A48" s="471" t="s">
        <v>949</v>
      </c>
      <c r="B48" s="472" t="s">
        <v>56</v>
      </c>
      <c r="C48" s="467">
        <v>464</v>
      </c>
      <c r="D48" s="467">
        <f t="shared" si="0"/>
        <v>1026</v>
      </c>
      <c r="E48" s="467">
        <v>547</v>
      </c>
      <c r="F48" s="468">
        <v>479</v>
      </c>
    </row>
    <row r="49" spans="1:6" ht="12.75" customHeight="1">
      <c r="A49" s="469" t="s">
        <v>950</v>
      </c>
      <c r="B49" s="470"/>
      <c r="C49" s="467">
        <f>SUM(C50:C51)</f>
        <v>549</v>
      </c>
      <c r="D49" s="467">
        <f t="shared" si="0"/>
        <v>1163</v>
      </c>
      <c r="E49" s="467">
        <f>SUM(E50:E51)</f>
        <v>606</v>
      </c>
      <c r="F49" s="467">
        <f>SUM(F50:F51)</f>
        <v>557</v>
      </c>
    </row>
    <row r="50" spans="1:6" ht="12.75" customHeight="1">
      <c r="A50" s="473" t="s">
        <v>951</v>
      </c>
      <c r="B50" s="474" t="s">
        <v>13</v>
      </c>
      <c r="C50" s="475">
        <v>549</v>
      </c>
      <c r="D50" s="467">
        <f t="shared" si="0"/>
        <v>1163</v>
      </c>
      <c r="E50" s="475">
        <v>606</v>
      </c>
      <c r="F50" s="475">
        <v>557</v>
      </c>
    </row>
    <row r="51" spans="1:6" ht="12.75" customHeight="1">
      <c r="A51" s="473" t="s">
        <v>951</v>
      </c>
      <c r="B51" s="474" t="s">
        <v>14</v>
      </c>
      <c r="C51" s="476">
        <v>0</v>
      </c>
      <c r="D51" s="476">
        <f t="shared" si="0"/>
        <v>0</v>
      </c>
      <c r="E51" s="476">
        <v>0</v>
      </c>
      <c r="F51" s="476">
        <v>0</v>
      </c>
    </row>
    <row r="52" spans="1:6" ht="12.75" customHeight="1">
      <c r="A52" s="469" t="s">
        <v>952</v>
      </c>
      <c r="B52" s="470"/>
      <c r="C52" s="467">
        <f>SUM(C53:C58)</f>
        <v>2410</v>
      </c>
      <c r="D52" s="467">
        <f aca="true" t="shared" si="1" ref="D52:D97">E52+F52</f>
        <v>5550</v>
      </c>
      <c r="E52" s="467">
        <f>SUM(E53:E58)</f>
        <v>2930</v>
      </c>
      <c r="F52" s="468">
        <f>SUM(F53:F58)</f>
        <v>2620</v>
      </c>
    </row>
    <row r="53" spans="1:6" ht="12.75" customHeight="1">
      <c r="A53" s="471" t="s">
        <v>953</v>
      </c>
      <c r="B53" s="472" t="s">
        <v>12</v>
      </c>
      <c r="C53" s="467">
        <v>488</v>
      </c>
      <c r="D53" s="467">
        <f t="shared" si="1"/>
        <v>972</v>
      </c>
      <c r="E53" s="467">
        <v>520</v>
      </c>
      <c r="F53" s="468">
        <v>452</v>
      </c>
    </row>
    <row r="54" spans="1:6" ht="12.75" customHeight="1">
      <c r="A54" s="471" t="s">
        <v>953</v>
      </c>
      <c r="B54" s="472" t="s">
        <v>13</v>
      </c>
      <c r="C54" s="467">
        <v>154</v>
      </c>
      <c r="D54" s="467">
        <f t="shared" si="1"/>
        <v>347</v>
      </c>
      <c r="E54" s="467">
        <v>177</v>
      </c>
      <c r="F54" s="468">
        <v>170</v>
      </c>
    </row>
    <row r="55" spans="1:6" ht="12.75" customHeight="1">
      <c r="A55" s="471" t="s">
        <v>953</v>
      </c>
      <c r="B55" s="472" t="s">
        <v>14</v>
      </c>
      <c r="C55" s="467">
        <v>327</v>
      </c>
      <c r="D55" s="467">
        <f t="shared" si="1"/>
        <v>769</v>
      </c>
      <c r="E55" s="467">
        <v>397</v>
      </c>
      <c r="F55" s="468">
        <v>372</v>
      </c>
    </row>
    <row r="56" spans="1:6" ht="12.75" customHeight="1">
      <c r="A56" s="471" t="s">
        <v>953</v>
      </c>
      <c r="B56" s="472" t="s">
        <v>15</v>
      </c>
      <c r="C56" s="467">
        <v>363</v>
      </c>
      <c r="D56" s="467">
        <f t="shared" si="1"/>
        <v>853</v>
      </c>
      <c r="E56" s="467">
        <v>457</v>
      </c>
      <c r="F56" s="468">
        <v>396</v>
      </c>
    </row>
    <row r="57" spans="1:6" ht="12.75" customHeight="1">
      <c r="A57" s="471" t="s">
        <v>953</v>
      </c>
      <c r="B57" s="472" t="s">
        <v>16</v>
      </c>
      <c r="C57" s="467">
        <v>570</v>
      </c>
      <c r="D57" s="467">
        <f t="shared" si="1"/>
        <v>1404</v>
      </c>
      <c r="E57" s="467">
        <v>740</v>
      </c>
      <c r="F57" s="468">
        <v>664</v>
      </c>
    </row>
    <row r="58" spans="1:6" ht="12.75" customHeight="1">
      <c r="A58" s="473" t="s">
        <v>953</v>
      </c>
      <c r="B58" s="474" t="s">
        <v>17</v>
      </c>
      <c r="C58" s="468">
        <v>508</v>
      </c>
      <c r="D58" s="467">
        <f t="shared" si="1"/>
        <v>1205</v>
      </c>
      <c r="E58" s="467">
        <v>639</v>
      </c>
      <c r="F58" s="468">
        <v>566</v>
      </c>
    </row>
    <row r="59" spans="1:6" ht="12.75" customHeight="1">
      <c r="A59" s="477" t="s">
        <v>954</v>
      </c>
      <c r="B59" s="478"/>
      <c r="C59" s="468">
        <f>SUM(C60:C66)</f>
        <v>3512</v>
      </c>
      <c r="D59" s="467">
        <f t="shared" si="1"/>
        <v>8239</v>
      </c>
      <c r="E59" s="467">
        <f>SUM(E60:E66)</f>
        <v>4238</v>
      </c>
      <c r="F59" s="479">
        <f>SUM(F60:F66)</f>
        <v>4001</v>
      </c>
    </row>
    <row r="60" spans="1:6" ht="12.75" customHeight="1">
      <c r="A60" s="473" t="s">
        <v>955</v>
      </c>
      <c r="B60" s="474" t="s">
        <v>12</v>
      </c>
      <c r="C60" s="468">
        <v>478</v>
      </c>
      <c r="D60" s="467">
        <f t="shared" si="1"/>
        <v>1150</v>
      </c>
      <c r="E60" s="467">
        <v>587</v>
      </c>
      <c r="F60" s="468">
        <v>563</v>
      </c>
    </row>
    <row r="61" spans="1:6" ht="12.75" customHeight="1">
      <c r="A61" s="473" t="s">
        <v>955</v>
      </c>
      <c r="B61" s="474" t="s">
        <v>13</v>
      </c>
      <c r="C61" s="468">
        <v>490</v>
      </c>
      <c r="D61" s="467">
        <f t="shared" si="1"/>
        <v>1123</v>
      </c>
      <c r="E61" s="467">
        <v>561</v>
      </c>
      <c r="F61" s="468">
        <v>562</v>
      </c>
    </row>
    <row r="62" spans="1:6" ht="12.75" customHeight="1">
      <c r="A62" s="471" t="s">
        <v>955</v>
      </c>
      <c r="B62" s="472" t="s">
        <v>14</v>
      </c>
      <c r="C62" s="467">
        <v>568</v>
      </c>
      <c r="D62" s="467">
        <f t="shared" si="1"/>
        <v>1321</v>
      </c>
      <c r="E62" s="467">
        <v>679</v>
      </c>
      <c r="F62" s="468">
        <v>642</v>
      </c>
    </row>
    <row r="63" spans="1:6" ht="12.75" customHeight="1">
      <c r="A63" s="471" t="s">
        <v>955</v>
      </c>
      <c r="B63" s="472" t="s">
        <v>15</v>
      </c>
      <c r="C63" s="467">
        <v>451</v>
      </c>
      <c r="D63" s="467">
        <f t="shared" si="1"/>
        <v>1119</v>
      </c>
      <c r="E63" s="467">
        <v>559</v>
      </c>
      <c r="F63" s="468">
        <v>560</v>
      </c>
    </row>
    <row r="64" spans="1:6" ht="12.75" customHeight="1">
      <c r="A64" s="471" t="s">
        <v>955</v>
      </c>
      <c r="B64" s="472" t="s">
        <v>16</v>
      </c>
      <c r="C64" s="467">
        <v>466</v>
      </c>
      <c r="D64" s="467">
        <f t="shared" si="1"/>
        <v>1094</v>
      </c>
      <c r="E64" s="467">
        <v>564</v>
      </c>
      <c r="F64" s="468">
        <v>530</v>
      </c>
    </row>
    <row r="65" spans="1:6" ht="12.75" customHeight="1">
      <c r="A65" s="471" t="s">
        <v>955</v>
      </c>
      <c r="B65" s="472" t="s">
        <v>17</v>
      </c>
      <c r="C65" s="467">
        <v>550</v>
      </c>
      <c r="D65" s="467">
        <f t="shared" si="1"/>
        <v>1251</v>
      </c>
      <c r="E65" s="467">
        <v>691</v>
      </c>
      <c r="F65" s="468">
        <v>560</v>
      </c>
    </row>
    <row r="66" spans="1:6" ht="12.75" customHeight="1">
      <c r="A66" s="471" t="s">
        <v>955</v>
      </c>
      <c r="B66" s="472" t="s">
        <v>55</v>
      </c>
      <c r="C66" s="467">
        <v>509</v>
      </c>
      <c r="D66" s="467">
        <f t="shared" si="1"/>
        <v>1181</v>
      </c>
      <c r="E66" s="467">
        <v>597</v>
      </c>
      <c r="F66" s="468">
        <v>584</v>
      </c>
    </row>
    <row r="67" spans="1:6" ht="12.75" customHeight="1">
      <c r="A67" s="469" t="s">
        <v>956</v>
      </c>
      <c r="B67" s="470"/>
      <c r="C67" s="467">
        <f>SUM(C68:C71)</f>
        <v>2046</v>
      </c>
      <c r="D67" s="467">
        <f t="shared" si="1"/>
        <v>5382</v>
      </c>
      <c r="E67" s="467">
        <f>SUM(E68:E71)</f>
        <v>2718</v>
      </c>
      <c r="F67" s="468">
        <f>SUM(F68:F71)</f>
        <v>2664</v>
      </c>
    </row>
    <row r="68" spans="1:6" ht="12.75" customHeight="1">
      <c r="A68" s="471" t="s">
        <v>957</v>
      </c>
      <c r="B68" s="472" t="s">
        <v>12</v>
      </c>
      <c r="C68" s="467">
        <v>279</v>
      </c>
      <c r="D68" s="467">
        <f t="shared" si="1"/>
        <v>641</v>
      </c>
      <c r="E68" s="467">
        <v>327</v>
      </c>
      <c r="F68" s="468">
        <v>314</v>
      </c>
    </row>
    <row r="69" spans="1:6" ht="12.75" customHeight="1">
      <c r="A69" s="471" t="s">
        <v>957</v>
      </c>
      <c r="B69" s="472" t="s">
        <v>13</v>
      </c>
      <c r="C69" s="467">
        <v>505</v>
      </c>
      <c r="D69" s="467">
        <f t="shared" si="1"/>
        <v>1430</v>
      </c>
      <c r="E69" s="467">
        <v>684</v>
      </c>
      <c r="F69" s="468">
        <v>746</v>
      </c>
    </row>
    <row r="70" spans="1:6" ht="12.75" customHeight="1">
      <c r="A70" s="471" t="s">
        <v>957</v>
      </c>
      <c r="B70" s="472" t="s">
        <v>14</v>
      </c>
      <c r="C70" s="467">
        <v>711</v>
      </c>
      <c r="D70" s="467">
        <f t="shared" si="1"/>
        <v>1864</v>
      </c>
      <c r="E70" s="467">
        <v>964</v>
      </c>
      <c r="F70" s="468">
        <v>900</v>
      </c>
    </row>
    <row r="71" spans="1:6" ht="12.75" customHeight="1">
      <c r="A71" s="471" t="s">
        <v>957</v>
      </c>
      <c r="B71" s="472" t="s">
        <v>15</v>
      </c>
      <c r="C71" s="467">
        <v>551</v>
      </c>
      <c r="D71" s="467">
        <f t="shared" si="1"/>
        <v>1447</v>
      </c>
      <c r="E71" s="467">
        <v>743</v>
      </c>
      <c r="F71" s="468">
        <v>704</v>
      </c>
    </row>
    <row r="72" spans="1:6" ht="12.75" customHeight="1">
      <c r="A72" s="469" t="s">
        <v>958</v>
      </c>
      <c r="B72" s="470"/>
      <c r="C72" s="467">
        <f>SUM(C73:C75)</f>
        <v>2026</v>
      </c>
      <c r="D72" s="467">
        <f t="shared" si="1"/>
        <v>4892</v>
      </c>
      <c r="E72" s="467">
        <f>SUM(E73:E75)</f>
        <v>2309</v>
      </c>
      <c r="F72" s="468">
        <f>SUM(F73:F75)</f>
        <v>2583</v>
      </c>
    </row>
    <row r="73" spans="1:6" ht="12.75" customHeight="1">
      <c r="A73" s="471" t="s">
        <v>959</v>
      </c>
      <c r="B73" s="472" t="s">
        <v>12</v>
      </c>
      <c r="C73" s="467">
        <v>306</v>
      </c>
      <c r="D73" s="467">
        <f t="shared" si="1"/>
        <v>772</v>
      </c>
      <c r="E73" s="467">
        <v>379</v>
      </c>
      <c r="F73" s="468">
        <v>393</v>
      </c>
    </row>
    <row r="74" spans="1:6" ht="12.75" customHeight="1">
      <c r="A74" s="471" t="s">
        <v>959</v>
      </c>
      <c r="B74" s="472" t="s">
        <v>13</v>
      </c>
      <c r="C74" s="467">
        <v>400</v>
      </c>
      <c r="D74" s="467">
        <f t="shared" si="1"/>
        <v>976</v>
      </c>
      <c r="E74" s="467">
        <v>485</v>
      </c>
      <c r="F74" s="468">
        <v>491</v>
      </c>
    </row>
    <row r="75" spans="1:6" ht="12.75" customHeight="1">
      <c r="A75" s="471" t="s">
        <v>959</v>
      </c>
      <c r="B75" s="472" t="s">
        <v>14</v>
      </c>
      <c r="C75" s="467">
        <v>1320</v>
      </c>
      <c r="D75" s="467">
        <f t="shared" si="1"/>
        <v>3144</v>
      </c>
      <c r="E75" s="467">
        <v>1445</v>
      </c>
      <c r="F75" s="468">
        <v>1699</v>
      </c>
    </row>
    <row r="76" spans="1:6" ht="12.75" customHeight="1">
      <c r="A76" s="469" t="s">
        <v>960</v>
      </c>
      <c r="B76" s="470"/>
      <c r="C76" s="467">
        <v>693</v>
      </c>
      <c r="D76" s="467">
        <f t="shared" si="1"/>
        <v>1451</v>
      </c>
      <c r="E76" s="467">
        <v>759</v>
      </c>
      <c r="F76" s="468">
        <v>692</v>
      </c>
    </row>
    <row r="77" spans="1:6" ht="12.75" customHeight="1">
      <c r="A77" s="469" t="s">
        <v>961</v>
      </c>
      <c r="B77" s="470"/>
      <c r="C77" s="467">
        <f>SUM(C78:C83)</f>
        <v>2603</v>
      </c>
      <c r="D77" s="467">
        <f t="shared" si="1"/>
        <v>6391</v>
      </c>
      <c r="E77" s="467">
        <f>SUM(E78:E83)</f>
        <v>3223</v>
      </c>
      <c r="F77" s="468">
        <f>SUM(F78:F83)</f>
        <v>3168</v>
      </c>
    </row>
    <row r="78" spans="1:6" ht="12.75" customHeight="1">
      <c r="A78" s="471" t="s">
        <v>962</v>
      </c>
      <c r="B78" s="472" t="s">
        <v>12</v>
      </c>
      <c r="C78" s="467">
        <v>39</v>
      </c>
      <c r="D78" s="467">
        <f t="shared" si="1"/>
        <v>68</v>
      </c>
      <c r="E78" s="467">
        <v>41</v>
      </c>
      <c r="F78" s="468">
        <v>27</v>
      </c>
    </row>
    <row r="79" spans="1:6" ht="12.75" customHeight="1">
      <c r="A79" s="471" t="s">
        <v>962</v>
      </c>
      <c r="B79" s="472" t="s">
        <v>13</v>
      </c>
      <c r="C79" s="467">
        <v>534</v>
      </c>
      <c r="D79" s="467">
        <f t="shared" si="1"/>
        <v>1085</v>
      </c>
      <c r="E79" s="467">
        <v>561</v>
      </c>
      <c r="F79" s="468">
        <v>524</v>
      </c>
    </row>
    <row r="80" spans="1:6" ht="12.75" customHeight="1">
      <c r="A80" s="471" t="s">
        <v>962</v>
      </c>
      <c r="B80" s="472" t="s">
        <v>14</v>
      </c>
      <c r="C80" s="467">
        <v>611</v>
      </c>
      <c r="D80" s="467">
        <f t="shared" si="1"/>
        <v>1617</v>
      </c>
      <c r="E80" s="467">
        <v>823</v>
      </c>
      <c r="F80" s="468">
        <v>794</v>
      </c>
    </row>
    <row r="81" spans="1:6" ht="12.75" customHeight="1">
      <c r="A81" s="471" t="s">
        <v>962</v>
      </c>
      <c r="B81" s="472" t="s">
        <v>15</v>
      </c>
      <c r="C81" s="467">
        <v>313</v>
      </c>
      <c r="D81" s="467">
        <f t="shared" si="1"/>
        <v>683</v>
      </c>
      <c r="E81" s="467">
        <v>365</v>
      </c>
      <c r="F81" s="468">
        <v>318</v>
      </c>
    </row>
    <row r="82" spans="1:6" ht="12.75" customHeight="1">
      <c r="A82" s="471" t="s">
        <v>962</v>
      </c>
      <c r="B82" s="472" t="s">
        <v>16</v>
      </c>
      <c r="C82" s="467">
        <v>694</v>
      </c>
      <c r="D82" s="467">
        <f t="shared" si="1"/>
        <v>1818</v>
      </c>
      <c r="E82" s="467">
        <v>852</v>
      </c>
      <c r="F82" s="468">
        <v>966</v>
      </c>
    </row>
    <row r="83" spans="1:6" ht="12.75" customHeight="1">
      <c r="A83" s="471" t="s">
        <v>962</v>
      </c>
      <c r="B83" s="472" t="s">
        <v>17</v>
      </c>
      <c r="C83" s="467">
        <v>412</v>
      </c>
      <c r="D83" s="467">
        <f t="shared" si="1"/>
        <v>1120</v>
      </c>
      <c r="E83" s="467">
        <v>581</v>
      </c>
      <c r="F83" s="468">
        <v>539</v>
      </c>
    </row>
    <row r="84" spans="1:6" ht="12.75" customHeight="1">
      <c r="A84" s="469" t="s">
        <v>963</v>
      </c>
      <c r="B84" s="470"/>
      <c r="C84" s="467">
        <f>SUM(C85:C88)</f>
        <v>2501</v>
      </c>
      <c r="D84" s="467">
        <f t="shared" si="1"/>
        <v>6332</v>
      </c>
      <c r="E84" s="467">
        <f>SUM(E85:E88)</f>
        <v>3204</v>
      </c>
      <c r="F84" s="468">
        <f>SUM(F85:F88)</f>
        <v>3128</v>
      </c>
    </row>
    <row r="85" spans="1:6" ht="12.75" customHeight="1">
      <c r="A85" s="471" t="s">
        <v>964</v>
      </c>
      <c r="B85" s="472" t="s">
        <v>12</v>
      </c>
      <c r="C85" s="467">
        <v>620</v>
      </c>
      <c r="D85" s="467">
        <f t="shared" si="1"/>
        <v>1551</v>
      </c>
      <c r="E85" s="467">
        <v>759</v>
      </c>
      <c r="F85" s="468">
        <v>792</v>
      </c>
    </row>
    <row r="86" spans="1:6" ht="12.75" customHeight="1">
      <c r="A86" s="471" t="s">
        <v>964</v>
      </c>
      <c r="B86" s="472" t="s">
        <v>13</v>
      </c>
      <c r="C86" s="467">
        <v>585</v>
      </c>
      <c r="D86" s="467">
        <f t="shared" si="1"/>
        <v>1352</v>
      </c>
      <c r="E86" s="467">
        <v>696</v>
      </c>
      <c r="F86" s="468">
        <v>656</v>
      </c>
    </row>
    <row r="87" spans="1:6" ht="12.75" customHeight="1">
      <c r="A87" s="471" t="s">
        <v>964</v>
      </c>
      <c r="B87" s="472" t="s">
        <v>14</v>
      </c>
      <c r="C87" s="467">
        <v>496</v>
      </c>
      <c r="D87" s="467">
        <f t="shared" si="1"/>
        <v>1251</v>
      </c>
      <c r="E87" s="467">
        <v>664</v>
      </c>
      <c r="F87" s="468">
        <v>587</v>
      </c>
    </row>
    <row r="88" spans="1:6" ht="12.75" customHeight="1">
      <c r="A88" s="471" t="s">
        <v>964</v>
      </c>
      <c r="B88" s="472" t="s">
        <v>15</v>
      </c>
      <c r="C88" s="467">
        <v>800</v>
      </c>
      <c r="D88" s="467">
        <f t="shared" si="1"/>
        <v>2178</v>
      </c>
      <c r="E88" s="467">
        <v>1085</v>
      </c>
      <c r="F88" s="468">
        <v>1093</v>
      </c>
    </row>
    <row r="89" spans="1:6" ht="12.75" customHeight="1">
      <c r="A89" s="469" t="s">
        <v>965</v>
      </c>
      <c r="B89" s="470"/>
      <c r="C89" s="467">
        <f>SUM(C90:C91)</f>
        <v>164</v>
      </c>
      <c r="D89" s="467">
        <f t="shared" si="1"/>
        <v>438</v>
      </c>
      <c r="E89" s="467">
        <f>SUM(E90:E91)</f>
        <v>217</v>
      </c>
      <c r="F89" s="468">
        <f>SUM(F90:F91)</f>
        <v>221</v>
      </c>
    </row>
    <row r="90" spans="1:6" ht="12.75" customHeight="1">
      <c r="A90" s="471" t="s">
        <v>966</v>
      </c>
      <c r="B90" s="472" t="s">
        <v>12</v>
      </c>
      <c r="C90" s="467">
        <v>15</v>
      </c>
      <c r="D90" s="467">
        <f t="shared" si="1"/>
        <v>45</v>
      </c>
      <c r="E90" s="467">
        <v>22</v>
      </c>
      <c r="F90" s="468">
        <v>23</v>
      </c>
    </row>
    <row r="91" spans="1:6" ht="12.75" customHeight="1">
      <c r="A91" s="471" t="s">
        <v>966</v>
      </c>
      <c r="B91" s="472" t="s">
        <v>13</v>
      </c>
      <c r="C91" s="467">
        <v>149</v>
      </c>
      <c r="D91" s="467">
        <f t="shared" si="1"/>
        <v>393</v>
      </c>
      <c r="E91" s="467">
        <v>195</v>
      </c>
      <c r="F91" s="468">
        <v>198</v>
      </c>
    </row>
    <row r="92" spans="1:6" ht="12.75" customHeight="1">
      <c r="A92" s="469" t="s">
        <v>967</v>
      </c>
      <c r="B92" s="470"/>
      <c r="C92" s="467">
        <f>SUM(C93:C94)</f>
        <v>1620</v>
      </c>
      <c r="D92" s="467">
        <f t="shared" si="1"/>
        <v>4503</v>
      </c>
      <c r="E92" s="467">
        <f>SUM(E93:E94)</f>
        <v>2299</v>
      </c>
      <c r="F92" s="468">
        <f>SUM(F93:F94)</f>
        <v>2204</v>
      </c>
    </row>
    <row r="93" spans="1:6" ht="12.75" customHeight="1">
      <c r="A93" s="471" t="s">
        <v>968</v>
      </c>
      <c r="B93" s="472" t="s">
        <v>12</v>
      </c>
      <c r="C93" s="467">
        <v>915</v>
      </c>
      <c r="D93" s="467">
        <f t="shared" si="1"/>
        <v>2506</v>
      </c>
      <c r="E93" s="467">
        <v>1301</v>
      </c>
      <c r="F93" s="468">
        <v>1205</v>
      </c>
    </row>
    <row r="94" spans="1:6" ht="12.75" customHeight="1">
      <c r="A94" s="471" t="s">
        <v>968</v>
      </c>
      <c r="B94" s="472" t="s">
        <v>13</v>
      </c>
      <c r="C94" s="467">
        <v>705</v>
      </c>
      <c r="D94" s="467">
        <f t="shared" si="1"/>
        <v>1997</v>
      </c>
      <c r="E94" s="467">
        <v>998</v>
      </c>
      <c r="F94" s="468">
        <v>999</v>
      </c>
    </row>
    <row r="95" spans="1:6" ht="12.75" customHeight="1">
      <c r="A95" s="469" t="s">
        <v>969</v>
      </c>
      <c r="B95" s="470"/>
      <c r="C95" s="467">
        <f>C96+C97+C98+C99</f>
        <v>2640</v>
      </c>
      <c r="D95" s="467">
        <f t="shared" si="1"/>
        <v>6270</v>
      </c>
      <c r="E95" s="467">
        <f>E96+E97+E98+E99</f>
        <v>3306</v>
      </c>
      <c r="F95" s="468">
        <f>F96+F97+F98+F99</f>
        <v>2964</v>
      </c>
    </row>
    <row r="96" spans="1:6" ht="12.75" customHeight="1">
      <c r="A96" s="471" t="s">
        <v>970</v>
      </c>
      <c r="B96" s="472" t="s">
        <v>12</v>
      </c>
      <c r="C96" s="462">
        <v>1186</v>
      </c>
      <c r="D96" s="467">
        <f t="shared" si="1"/>
        <v>2911</v>
      </c>
      <c r="E96" s="462">
        <v>1510</v>
      </c>
      <c r="F96" s="463">
        <v>1401</v>
      </c>
    </row>
    <row r="97" spans="1:6" ht="12.75" customHeight="1">
      <c r="A97" s="473" t="s">
        <v>970</v>
      </c>
      <c r="B97" s="474" t="s">
        <v>13</v>
      </c>
      <c r="C97" s="476">
        <v>982</v>
      </c>
      <c r="D97" s="476">
        <f t="shared" si="1"/>
        <v>2207</v>
      </c>
      <c r="E97" s="476">
        <v>1191</v>
      </c>
      <c r="F97" s="476">
        <v>1016</v>
      </c>
    </row>
    <row r="98" spans="1:6" ht="12.75" customHeight="1">
      <c r="A98" s="471" t="s">
        <v>970</v>
      </c>
      <c r="B98" s="472" t="s">
        <v>14</v>
      </c>
      <c r="C98" s="467">
        <v>471</v>
      </c>
      <c r="D98" s="467">
        <f aca="true" t="shared" si="2" ref="D98:D136">E98+F98</f>
        <v>1149</v>
      </c>
      <c r="E98" s="467">
        <v>604</v>
      </c>
      <c r="F98" s="468">
        <v>545</v>
      </c>
    </row>
    <row r="99" spans="1:6" ht="12.75" customHeight="1">
      <c r="A99" s="471" t="s">
        <v>970</v>
      </c>
      <c r="B99" s="472" t="s">
        <v>15</v>
      </c>
      <c r="C99" s="467">
        <v>1</v>
      </c>
      <c r="D99" s="467">
        <f t="shared" si="2"/>
        <v>3</v>
      </c>
      <c r="E99" s="467">
        <v>1</v>
      </c>
      <c r="F99" s="468">
        <v>2</v>
      </c>
    </row>
    <row r="100" spans="1:6" ht="12.75" customHeight="1">
      <c r="A100" s="469" t="s">
        <v>971</v>
      </c>
      <c r="B100" s="470"/>
      <c r="C100" s="467">
        <f>SUM(C101:C103)</f>
        <v>338</v>
      </c>
      <c r="D100" s="467">
        <f t="shared" si="2"/>
        <v>854</v>
      </c>
      <c r="E100" s="467">
        <f>SUM(E101:E103)</f>
        <v>406</v>
      </c>
      <c r="F100" s="468">
        <f>SUM(F101:F103)</f>
        <v>448</v>
      </c>
    </row>
    <row r="101" spans="1:6" ht="12.75" customHeight="1">
      <c r="A101" s="471" t="s">
        <v>972</v>
      </c>
      <c r="B101" s="472" t="s">
        <v>12</v>
      </c>
      <c r="C101" s="467">
        <v>2</v>
      </c>
      <c r="D101" s="467">
        <f t="shared" si="2"/>
        <v>2</v>
      </c>
      <c r="E101" s="467">
        <v>1</v>
      </c>
      <c r="F101" s="468">
        <v>1</v>
      </c>
    </row>
    <row r="102" spans="1:6" ht="12.75" customHeight="1">
      <c r="A102" s="471" t="s">
        <v>972</v>
      </c>
      <c r="B102" s="472" t="s">
        <v>13</v>
      </c>
      <c r="C102" s="467">
        <v>208</v>
      </c>
      <c r="D102" s="467">
        <f t="shared" si="2"/>
        <v>529</v>
      </c>
      <c r="E102" s="467">
        <v>238</v>
      </c>
      <c r="F102" s="468">
        <v>291</v>
      </c>
    </row>
    <row r="103" spans="1:6" ht="12.75" customHeight="1">
      <c r="A103" s="471" t="s">
        <v>972</v>
      </c>
      <c r="B103" s="472" t="s">
        <v>14</v>
      </c>
      <c r="C103" s="467">
        <v>128</v>
      </c>
      <c r="D103" s="467">
        <f t="shared" si="2"/>
        <v>323</v>
      </c>
      <c r="E103" s="467">
        <v>167</v>
      </c>
      <c r="F103" s="468">
        <v>156</v>
      </c>
    </row>
    <row r="104" spans="1:6" ht="12.75" customHeight="1">
      <c r="A104" s="469" t="s">
        <v>973</v>
      </c>
      <c r="B104" s="470"/>
      <c r="C104" s="467">
        <f>SUM(C105:C107)</f>
        <v>3155</v>
      </c>
      <c r="D104" s="467">
        <f t="shared" si="2"/>
        <v>8141</v>
      </c>
      <c r="E104" s="467">
        <f>SUM(E105:E107)</f>
        <v>4264</v>
      </c>
      <c r="F104" s="468">
        <f>SUM(F105:F107)</f>
        <v>3877</v>
      </c>
    </row>
    <row r="105" spans="1:6" ht="12.75" customHeight="1">
      <c r="A105" s="480" t="s">
        <v>974</v>
      </c>
      <c r="B105" s="472" t="s">
        <v>12</v>
      </c>
      <c r="C105" s="467">
        <v>1052</v>
      </c>
      <c r="D105" s="467">
        <f t="shared" si="2"/>
        <v>2753</v>
      </c>
      <c r="E105" s="467">
        <v>1442</v>
      </c>
      <c r="F105" s="468">
        <v>1311</v>
      </c>
    </row>
    <row r="106" spans="1:6" ht="12.75" customHeight="1">
      <c r="A106" s="480" t="s">
        <v>974</v>
      </c>
      <c r="B106" s="472" t="s">
        <v>13</v>
      </c>
      <c r="C106" s="467">
        <v>935</v>
      </c>
      <c r="D106" s="467">
        <f t="shared" si="2"/>
        <v>2477</v>
      </c>
      <c r="E106" s="467">
        <v>1282</v>
      </c>
      <c r="F106" s="468">
        <v>1195</v>
      </c>
    </row>
    <row r="107" spans="1:6" ht="12.75" customHeight="1">
      <c r="A107" s="480" t="s">
        <v>974</v>
      </c>
      <c r="B107" s="472" t="s">
        <v>14</v>
      </c>
      <c r="C107" s="467">
        <v>1168</v>
      </c>
      <c r="D107" s="467">
        <f t="shared" si="2"/>
        <v>2911</v>
      </c>
      <c r="E107" s="467">
        <v>1540</v>
      </c>
      <c r="F107" s="468">
        <v>1371</v>
      </c>
    </row>
    <row r="108" spans="1:6" ht="12.75" customHeight="1">
      <c r="A108" s="469" t="s">
        <v>975</v>
      </c>
      <c r="B108" s="470"/>
      <c r="C108" s="467">
        <f>SUM(C109:C111)</f>
        <v>1009</v>
      </c>
      <c r="D108" s="467">
        <f t="shared" si="2"/>
        <v>2630</v>
      </c>
      <c r="E108" s="467">
        <f>SUM(E109:E111)</f>
        <v>1307</v>
      </c>
      <c r="F108" s="468">
        <f>SUM(F109:F111)</f>
        <v>1323</v>
      </c>
    </row>
    <row r="109" spans="1:6" ht="12.75" customHeight="1">
      <c r="A109" s="473" t="s">
        <v>976</v>
      </c>
      <c r="B109" s="474" t="s">
        <v>12</v>
      </c>
      <c r="C109" s="468">
        <v>383</v>
      </c>
      <c r="D109" s="467">
        <f t="shared" si="2"/>
        <v>1016</v>
      </c>
      <c r="E109" s="467">
        <v>521</v>
      </c>
      <c r="F109" s="468">
        <v>495</v>
      </c>
    </row>
    <row r="110" spans="1:6" ht="12.75" customHeight="1">
      <c r="A110" s="473" t="s">
        <v>976</v>
      </c>
      <c r="B110" s="474" t="s">
        <v>13</v>
      </c>
      <c r="C110" s="468">
        <v>625</v>
      </c>
      <c r="D110" s="467">
        <f t="shared" si="2"/>
        <v>1613</v>
      </c>
      <c r="E110" s="467">
        <v>785</v>
      </c>
      <c r="F110" s="468">
        <v>828</v>
      </c>
    </row>
    <row r="111" spans="1:6" ht="12.75" customHeight="1">
      <c r="A111" s="473" t="s">
        <v>976</v>
      </c>
      <c r="B111" s="474" t="s">
        <v>14</v>
      </c>
      <c r="C111" s="468">
        <v>1</v>
      </c>
      <c r="D111" s="467">
        <f t="shared" si="2"/>
        <v>1</v>
      </c>
      <c r="E111" s="467">
        <v>1</v>
      </c>
      <c r="F111" s="468">
        <v>0</v>
      </c>
    </row>
    <row r="112" spans="1:6" ht="12.75" customHeight="1">
      <c r="A112" s="477" t="s">
        <v>977</v>
      </c>
      <c r="B112" s="478"/>
      <c r="C112" s="468">
        <f>SUM(C113:C116)</f>
        <v>5132</v>
      </c>
      <c r="D112" s="467">
        <f t="shared" si="2"/>
        <v>10594</v>
      </c>
      <c r="E112" s="467">
        <f>SUM(E113:E116)</f>
        <v>5467</v>
      </c>
      <c r="F112" s="468">
        <f>SUM(F113:F116)</f>
        <v>5127</v>
      </c>
    </row>
    <row r="113" spans="1:6" ht="12.75" customHeight="1">
      <c r="A113" s="473" t="s">
        <v>978</v>
      </c>
      <c r="B113" s="474" t="s">
        <v>12</v>
      </c>
      <c r="C113" s="468">
        <v>1833</v>
      </c>
      <c r="D113" s="467">
        <f t="shared" si="2"/>
        <v>3927</v>
      </c>
      <c r="E113" s="467">
        <v>2020</v>
      </c>
      <c r="F113" s="468">
        <v>1907</v>
      </c>
    </row>
    <row r="114" spans="1:6" ht="12.75" customHeight="1">
      <c r="A114" s="473" t="s">
        <v>978</v>
      </c>
      <c r="B114" s="474" t="s">
        <v>13</v>
      </c>
      <c r="C114" s="468">
        <v>1125</v>
      </c>
      <c r="D114" s="467">
        <f t="shared" si="2"/>
        <v>2261</v>
      </c>
      <c r="E114" s="467">
        <v>1201</v>
      </c>
      <c r="F114" s="468">
        <v>1060</v>
      </c>
    </row>
    <row r="115" spans="1:6" ht="12.75" customHeight="1">
      <c r="A115" s="473" t="s">
        <v>978</v>
      </c>
      <c r="B115" s="474" t="s">
        <v>14</v>
      </c>
      <c r="C115" s="468">
        <v>1294</v>
      </c>
      <c r="D115" s="467">
        <f t="shared" si="2"/>
        <v>2607</v>
      </c>
      <c r="E115" s="467">
        <v>1308</v>
      </c>
      <c r="F115" s="468">
        <v>1299</v>
      </c>
    </row>
    <row r="116" spans="1:6" ht="12.75" customHeight="1">
      <c r="A116" s="473" t="s">
        <v>978</v>
      </c>
      <c r="B116" s="474" t="s">
        <v>15</v>
      </c>
      <c r="C116" s="468">
        <v>880</v>
      </c>
      <c r="D116" s="467">
        <f t="shared" si="2"/>
        <v>1799</v>
      </c>
      <c r="E116" s="467">
        <v>938</v>
      </c>
      <c r="F116" s="468">
        <v>861</v>
      </c>
    </row>
    <row r="117" spans="1:6" ht="12.75" customHeight="1">
      <c r="A117" s="477" t="s">
        <v>979</v>
      </c>
      <c r="B117" s="478"/>
      <c r="C117" s="468">
        <f>SUM(C118:C124)</f>
        <v>3927</v>
      </c>
      <c r="D117" s="467">
        <f t="shared" si="2"/>
        <v>10224</v>
      </c>
      <c r="E117" s="467">
        <f>SUM(E118:E124)</f>
        <v>5299</v>
      </c>
      <c r="F117" s="468">
        <f>SUM(F118:F124)</f>
        <v>4925</v>
      </c>
    </row>
    <row r="118" spans="1:6" ht="12.75" customHeight="1">
      <c r="A118" s="471" t="s">
        <v>980</v>
      </c>
      <c r="B118" s="472" t="s">
        <v>12</v>
      </c>
      <c r="C118" s="467">
        <v>492</v>
      </c>
      <c r="D118" s="467">
        <f t="shared" si="2"/>
        <v>1153</v>
      </c>
      <c r="E118" s="467">
        <v>649</v>
      </c>
      <c r="F118" s="468">
        <v>504</v>
      </c>
    </row>
    <row r="119" spans="1:6" ht="12.75" customHeight="1">
      <c r="A119" s="471" t="s">
        <v>980</v>
      </c>
      <c r="B119" s="472" t="s">
        <v>13</v>
      </c>
      <c r="C119" s="467">
        <v>796</v>
      </c>
      <c r="D119" s="467">
        <f t="shared" si="2"/>
        <v>2070</v>
      </c>
      <c r="E119" s="467">
        <v>1045</v>
      </c>
      <c r="F119" s="468">
        <v>1025</v>
      </c>
    </row>
    <row r="120" spans="1:6" ht="12.75" customHeight="1">
      <c r="A120" s="471" t="s">
        <v>980</v>
      </c>
      <c r="B120" s="472" t="s">
        <v>14</v>
      </c>
      <c r="C120" s="467">
        <v>683</v>
      </c>
      <c r="D120" s="467">
        <f t="shared" si="2"/>
        <v>1851</v>
      </c>
      <c r="E120" s="467">
        <v>972</v>
      </c>
      <c r="F120" s="468">
        <v>879</v>
      </c>
    </row>
    <row r="121" spans="1:6" ht="12.75" customHeight="1">
      <c r="A121" s="471" t="s">
        <v>980</v>
      </c>
      <c r="B121" s="472" t="s">
        <v>15</v>
      </c>
      <c r="C121" s="467">
        <v>886</v>
      </c>
      <c r="D121" s="467">
        <f t="shared" si="2"/>
        <v>2351</v>
      </c>
      <c r="E121" s="467">
        <v>1220</v>
      </c>
      <c r="F121" s="468">
        <v>1131</v>
      </c>
    </row>
    <row r="122" spans="1:6" ht="12.75" customHeight="1">
      <c r="A122" s="471" t="s">
        <v>980</v>
      </c>
      <c r="B122" s="472" t="s">
        <v>16</v>
      </c>
      <c r="C122" s="467">
        <v>507</v>
      </c>
      <c r="D122" s="467">
        <f t="shared" si="2"/>
        <v>1379</v>
      </c>
      <c r="E122" s="467">
        <v>661</v>
      </c>
      <c r="F122" s="468">
        <v>718</v>
      </c>
    </row>
    <row r="123" spans="1:6" ht="12.75" customHeight="1">
      <c r="A123" s="471" t="s">
        <v>980</v>
      </c>
      <c r="B123" s="472" t="s">
        <v>17</v>
      </c>
      <c r="C123" s="467">
        <v>493</v>
      </c>
      <c r="D123" s="467">
        <f t="shared" si="2"/>
        <v>1237</v>
      </c>
      <c r="E123" s="467">
        <v>648</v>
      </c>
      <c r="F123" s="468">
        <v>589</v>
      </c>
    </row>
    <row r="124" spans="1:6" ht="12.75" customHeight="1">
      <c r="A124" s="471" t="s">
        <v>980</v>
      </c>
      <c r="B124" s="472" t="s">
        <v>55</v>
      </c>
      <c r="C124" s="467">
        <v>70</v>
      </c>
      <c r="D124" s="467">
        <f t="shared" si="2"/>
        <v>183</v>
      </c>
      <c r="E124" s="467">
        <v>104</v>
      </c>
      <c r="F124" s="468">
        <v>79</v>
      </c>
    </row>
    <row r="125" spans="1:6" ht="12.75" customHeight="1">
      <c r="A125" s="469" t="s">
        <v>981</v>
      </c>
      <c r="B125" s="470"/>
      <c r="C125" s="467">
        <f>SUM(C126:C131)</f>
        <v>2994</v>
      </c>
      <c r="D125" s="467">
        <f t="shared" si="2"/>
        <v>7306</v>
      </c>
      <c r="E125" s="467">
        <f>SUM(E126:E131)</f>
        <v>3646</v>
      </c>
      <c r="F125" s="468">
        <f>SUM(F126:F131)</f>
        <v>3660</v>
      </c>
    </row>
    <row r="126" spans="1:6" ht="12.75" customHeight="1">
      <c r="A126" s="471" t="s">
        <v>982</v>
      </c>
      <c r="B126" s="472" t="s">
        <v>12</v>
      </c>
      <c r="C126" s="467">
        <v>270</v>
      </c>
      <c r="D126" s="467">
        <f t="shared" si="2"/>
        <v>727</v>
      </c>
      <c r="E126" s="467">
        <v>356</v>
      </c>
      <c r="F126" s="468">
        <v>371</v>
      </c>
    </row>
    <row r="127" spans="1:6" ht="12.75" customHeight="1">
      <c r="A127" s="471" t="s">
        <v>982</v>
      </c>
      <c r="B127" s="472" t="s">
        <v>13</v>
      </c>
      <c r="C127" s="467">
        <v>433</v>
      </c>
      <c r="D127" s="467">
        <f t="shared" si="2"/>
        <v>1004</v>
      </c>
      <c r="E127" s="467">
        <v>528</v>
      </c>
      <c r="F127" s="468">
        <v>476</v>
      </c>
    </row>
    <row r="128" spans="1:6" ht="12.75" customHeight="1">
      <c r="A128" s="471" t="s">
        <v>982</v>
      </c>
      <c r="B128" s="472" t="s">
        <v>14</v>
      </c>
      <c r="C128" s="467">
        <v>957</v>
      </c>
      <c r="D128" s="467">
        <f t="shared" si="2"/>
        <v>2351</v>
      </c>
      <c r="E128" s="467">
        <v>1216</v>
      </c>
      <c r="F128" s="468">
        <v>1135</v>
      </c>
    </row>
    <row r="129" spans="1:6" ht="12.75" customHeight="1">
      <c r="A129" s="471" t="s">
        <v>982</v>
      </c>
      <c r="B129" s="472" t="s">
        <v>15</v>
      </c>
      <c r="C129" s="467">
        <v>829</v>
      </c>
      <c r="D129" s="467">
        <f t="shared" si="2"/>
        <v>1928</v>
      </c>
      <c r="E129" s="467">
        <v>889</v>
      </c>
      <c r="F129" s="468">
        <v>1039</v>
      </c>
    </row>
    <row r="130" spans="1:6" ht="12.75" customHeight="1">
      <c r="A130" s="471" t="s">
        <v>983</v>
      </c>
      <c r="B130" s="472" t="s">
        <v>16</v>
      </c>
      <c r="C130" s="467">
        <v>66</v>
      </c>
      <c r="D130" s="467">
        <f t="shared" si="2"/>
        <v>162</v>
      </c>
      <c r="E130" s="467">
        <v>87</v>
      </c>
      <c r="F130" s="468">
        <v>75</v>
      </c>
    </row>
    <row r="131" spans="1:6" ht="12.75" customHeight="1">
      <c r="A131" s="471" t="s">
        <v>982</v>
      </c>
      <c r="B131" s="472" t="s">
        <v>17</v>
      </c>
      <c r="C131" s="467">
        <v>439</v>
      </c>
      <c r="D131" s="467">
        <f t="shared" si="2"/>
        <v>1134</v>
      </c>
      <c r="E131" s="467">
        <v>570</v>
      </c>
      <c r="F131" s="468">
        <v>564</v>
      </c>
    </row>
    <row r="132" spans="1:6" ht="12.75" customHeight="1">
      <c r="A132" s="469" t="s">
        <v>984</v>
      </c>
      <c r="B132" s="470"/>
      <c r="C132" s="467">
        <f>SUM(C133:C134)</f>
        <v>2105</v>
      </c>
      <c r="D132" s="467">
        <f t="shared" si="2"/>
        <v>5521</v>
      </c>
      <c r="E132" s="467">
        <f>SUM(E133:E134)</f>
        <v>2869</v>
      </c>
      <c r="F132" s="468">
        <f>SUM(F133:F134)</f>
        <v>2652</v>
      </c>
    </row>
    <row r="133" spans="1:6" ht="12.75" customHeight="1">
      <c r="A133" s="471" t="s">
        <v>985</v>
      </c>
      <c r="B133" s="472" t="s">
        <v>12</v>
      </c>
      <c r="C133" s="467">
        <v>867</v>
      </c>
      <c r="D133" s="467">
        <f t="shared" si="2"/>
        <v>2309</v>
      </c>
      <c r="E133" s="467">
        <v>1263</v>
      </c>
      <c r="F133" s="468">
        <v>1046</v>
      </c>
    </row>
    <row r="134" spans="1:6" ht="12.75" customHeight="1">
      <c r="A134" s="471" t="s">
        <v>985</v>
      </c>
      <c r="B134" s="472" t="s">
        <v>13</v>
      </c>
      <c r="C134" s="467">
        <v>1238</v>
      </c>
      <c r="D134" s="467">
        <f t="shared" si="2"/>
        <v>3212</v>
      </c>
      <c r="E134" s="467">
        <v>1606</v>
      </c>
      <c r="F134" s="468">
        <v>1606</v>
      </c>
    </row>
    <row r="135" spans="1:6" ht="12.75" customHeight="1">
      <c r="A135" s="469" t="s">
        <v>986</v>
      </c>
      <c r="B135" s="470"/>
      <c r="C135" s="467">
        <f>SUM(C136)</f>
        <v>0</v>
      </c>
      <c r="D135" s="467">
        <f t="shared" si="2"/>
        <v>0</v>
      </c>
      <c r="E135" s="467">
        <f>SUM(E136)</f>
        <v>0</v>
      </c>
      <c r="F135" s="467">
        <f>SUM(F136)</f>
        <v>0</v>
      </c>
    </row>
    <row r="136" spans="1:6" ht="12.75" customHeight="1">
      <c r="A136" s="471" t="s">
        <v>987</v>
      </c>
      <c r="B136" s="472" t="s">
        <v>14</v>
      </c>
      <c r="C136" s="467">
        <v>0</v>
      </c>
      <c r="D136" s="467">
        <f t="shared" si="2"/>
        <v>0</v>
      </c>
      <c r="E136" s="467">
        <v>0</v>
      </c>
      <c r="F136" s="468">
        <v>0</v>
      </c>
    </row>
    <row r="137" spans="1:6" ht="12.75" customHeight="1">
      <c r="A137" s="471"/>
      <c r="B137" s="481"/>
      <c r="C137" s="467"/>
      <c r="D137" s="467"/>
      <c r="E137" s="467"/>
      <c r="F137" s="468"/>
    </row>
    <row r="138" spans="1:6" ht="12.75" customHeight="1">
      <c r="A138" s="469" t="s">
        <v>988</v>
      </c>
      <c r="B138" s="470"/>
      <c r="C138" s="467">
        <f>C140+C141+C148+C149+C150+C156+C161+C170+C175+C180</f>
        <v>30032</v>
      </c>
      <c r="D138" s="467">
        <f>E138+F138</f>
        <v>70083</v>
      </c>
      <c r="E138" s="467">
        <f>E140+E141+E148+E149+E150+E156+E161+E170+E175+E180</f>
        <v>36091</v>
      </c>
      <c r="F138" s="467">
        <f>F140+F141+F148+F149+F150+F156+F161+F170+F175+F180</f>
        <v>33992</v>
      </c>
    </row>
    <row r="139" spans="1:6" ht="12.75" customHeight="1">
      <c r="A139" s="471"/>
      <c r="B139" s="481"/>
      <c r="C139" s="467"/>
      <c r="D139" s="467"/>
      <c r="E139" s="467"/>
      <c r="F139" s="468"/>
    </row>
    <row r="140" spans="1:6" ht="12.75" customHeight="1">
      <c r="A140" s="469" t="s">
        <v>989</v>
      </c>
      <c r="B140" s="470"/>
      <c r="C140" s="467">
        <v>0</v>
      </c>
      <c r="D140" s="467">
        <f>E140+F140</f>
        <v>0</v>
      </c>
      <c r="E140" s="467">
        <v>0</v>
      </c>
      <c r="F140" s="468">
        <v>0</v>
      </c>
    </row>
    <row r="141" spans="1:6" ht="12.75" customHeight="1">
      <c r="A141" s="469" t="s">
        <v>990</v>
      </c>
      <c r="B141" s="470"/>
      <c r="C141" s="467">
        <f>C142+C143+C144+C145+C146+C147</f>
        <v>4310</v>
      </c>
      <c r="D141" s="467">
        <f>E141+F141</f>
        <v>10923</v>
      </c>
      <c r="E141" s="467">
        <f>E142+E143+E144+E145+E146+E147</f>
        <v>5600</v>
      </c>
      <c r="F141" s="468">
        <f>F142+F143+F144+F145+F146+F147</f>
        <v>5323</v>
      </c>
    </row>
    <row r="142" spans="1:6" ht="12.75" customHeight="1">
      <c r="A142" s="471" t="s">
        <v>991</v>
      </c>
      <c r="B142" s="472" t="s">
        <v>12</v>
      </c>
      <c r="C142" s="462">
        <v>530</v>
      </c>
      <c r="D142" s="467">
        <f>E142+F142</f>
        <v>1303</v>
      </c>
      <c r="E142" s="462">
        <v>678</v>
      </c>
      <c r="F142" s="463">
        <v>625</v>
      </c>
    </row>
    <row r="143" spans="1:6" ht="12.75" customHeight="1">
      <c r="A143" s="473" t="s">
        <v>991</v>
      </c>
      <c r="B143" s="474" t="s">
        <v>13</v>
      </c>
      <c r="C143" s="476">
        <v>1167</v>
      </c>
      <c r="D143" s="476">
        <f>E143+F143</f>
        <v>2877</v>
      </c>
      <c r="E143" s="476">
        <v>1488</v>
      </c>
      <c r="F143" s="476">
        <v>1389</v>
      </c>
    </row>
    <row r="144" spans="1:6" ht="12.75" customHeight="1">
      <c r="A144" s="471" t="s">
        <v>991</v>
      </c>
      <c r="B144" s="472" t="s">
        <v>14</v>
      </c>
      <c r="C144" s="467">
        <v>613</v>
      </c>
      <c r="D144" s="467">
        <f aca="true" t="shared" si="3" ref="D144:D180">E144+F144</f>
        <v>1375</v>
      </c>
      <c r="E144" s="467">
        <v>728</v>
      </c>
      <c r="F144" s="468">
        <v>647</v>
      </c>
    </row>
    <row r="145" spans="1:6" ht="12.75" customHeight="1">
      <c r="A145" s="471" t="s">
        <v>991</v>
      </c>
      <c r="B145" s="472" t="s">
        <v>15</v>
      </c>
      <c r="C145" s="467">
        <v>657</v>
      </c>
      <c r="D145" s="467">
        <f t="shared" si="3"/>
        <v>1630</v>
      </c>
      <c r="E145" s="467">
        <v>830</v>
      </c>
      <c r="F145" s="468">
        <v>800</v>
      </c>
    </row>
    <row r="146" spans="1:6" ht="12.75" customHeight="1">
      <c r="A146" s="471" t="s">
        <v>991</v>
      </c>
      <c r="B146" s="472" t="s">
        <v>16</v>
      </c>
      <c r="C146" s="467">
        <v>611</v>
      </c>
      <c r="D146" s="467">
        <f t="shared" si="3"/>
        <v>1856</v>
      </c>
      <c r="E146" s="467">
        <v>927</v>
      </c>
      <c r="F146" s="468">
        <v>929</v>
      </c>
    </row>
    <row r="147" spans="1:6" ht="12.75" customHeight="1">
      <c r="A147" s="471" t="s">
        <v>991</v>
      </c>
      <c r="B147" s="472" t="s">
        <v>17</v>
      </c>
      <c r="C147" s="467">
        <v>732</v>
      </c>
      <c r="D147" s="467">
        <f t="shared" si="3"/>
        <v>1882</v>
      </c>
      <c r="E147" s="467">
        <v>949</v>
      </c>
      <c r="F147" s="468">
        <v>933</v>
      </c>
    </row>
    <row r="148" spans="1:6" ht="12.75" customHeight="1">
      <c r="A148" s="469" t="s">
        <v>992</v>
      </c>
      <c r="B148" s="470"/>
      <c r="C148" s="467">
        <v>173</v>
      </c>
      <c r="D148" s="467">
        <f t="shared" si="3"/>
        <v>377</v>
      </c>
      <c r="E148" s="467">
        <v>204</v>
      </c>
      <c r="F148" s="468">
        <v>173</v>
      </c>
    </row>
    <row r="149" spans="1:6" ht="12.75" customHeight="1">
      <c r="A149" s="469" t="s">
        <v>946</v>
      </c>
      <c r="B149" s="470"/>
      <c r="C149" s="467">
        <v>83</v>
      </c>
      <c r="D149" s="467">
        <f t="shared" si="3"/>
        <v>224</v>
      </c>
      <c r="E149" s="467">
        <v>117</v>
      </c>
      <c r="F149" s="468">
        <v>107</v>
      </c>
    </row>
    <row r="150" spans="1:6" ht="12.75" customHeight="1">
      <c r="A150" s="469" t="s">
        <v>993</v>
      </c>
      <c r="B150" s="470"/>
      <c r="C150" s="467">
        <f>SUM(C151:C155)</f>
        <v>5416</v>
      </c>
      <c r="D150" s="467">
        <f t="shared" si="3"/>
        <v>13251</v>
      </c>
      <c r="E150" s="467">
        <f>SUM(E151:E155)</f>
        <v>6905</v>
      </c>
      <c r="F150" s="468">
        <f>SUM(F151:F155)</f>
        <v>6346</v>
      </c>
    </row>
    <row r="151" spans="1:6" ht="12.75" customHeight="1">
      <c r="A151" s="471" t="s">
        <v>994</v>
      </c>
      <c r="B151" s="472" t="s">
        <v>12</v>
      </c>
      <c r="C151" s="467">
        <v>1627</v>
      </c>
      <c r="D151" s="467">
        <f t="shared" si="3"/>
        <v>3895</v>
      </c>
      <c r="E151" s="467">
        <v>2052</v>
      </c>
      <c r="F151" s="468">
        <v>1843</v>
      </c>
    </row>
    <row r="152" spans="1:6" ht="12.75" customHeight="1">
      <c r="A152" s="471" t="s">
        <v>994</v>
      </c>
      <c r="B152" s="472" t="s">
        <v>13</v>
      </c>
      <c r="C152" s="467">
        <v>1027</v>
      </c>
      <c r="D152" s="467">
        <f t="shared" si="3"/>
        <v>2265</v>
      </c>
      <c r="E152" s="467">
        <v>1211</v>
      </c>
      <c r="F152" s="468">
        <v>1054</v>
      </c>
    </row>
    <row r="153" spans="1:6" ht="12.75" customHeight="1">
      <c r="A153" s="471" t="s">
        <v>994</v>
      </c>
      <c r="B153" s="472" t="s">
        <v>14</v>
      </c>
      <c r="C153" s="467">
        <v>997</v>
      </c>
      <c r="D153" s="467">
        <f t="shared" si="3"/>
        <v>2674</v>
      </c>
      <c r="E153" s="467">
        <v>1391</v>
      </c>
      <c r="F153" s="468">
        <v>1283</v>
      </c>
    </row>
    <row r="154" spans="1:6" ht="12.75" customHeight="1">
      <c r="A154" s="471" t="s">
        <v>994</v>
      </c>
      <c r="B154" s="472" t="s">
        <v>15</v>
      </c>
      <c r="C154" s="467">
        <v>889</v>
      </c>
      <c r="D154" s="467">
        <f t="shared" si="3"/>
        <v>2232</v>
      </c>
      <c r="E154" s="467">
        <v>1172</v>
      </c>
      <c r="F154" s="468">
        <v>1060</v>
      </c>
    </row>
    <row r="155" spans="1:6" ht="12.75" customHeight="1">
      <c r="A155" s="471" t="s">
        <v>994</v>
      </c>
      <c r="B155" s="472" t="s">
        <v>16</v>
      </c>
      <c r="C155" s="467">
        <v>876</v>
      </c>
      <c r="D155" s="467">
        <f t="shared" si="3"/>
        <v>2185</v>
      </c>
      <c r="E155" s="467">
        <v>1079</v>
      </c>
      <c r="F155" s="468">
        <v>1106</v>
      </c>
    </row>
    <row r="156" spans="1:6" ht="12.75" customHeight="1">
      <c r="A156" s="469" t="s">
        <v>995</v>
      </c>
      <c r="B156" s="470"/>
      <c r="C156" s="467">
        <f>SUM(C157:C160)</f>
        <v>4408</v>
      </c>
      <c r="D156" s="467">
        <f t="shared" si="3"/>
        <v>11244</v>
      </c>
      <c r="E156" s="467">
        <f>SUM(E157:E160)</f>
        <v>5671</v>
      </c>
      <c r="F156" s="467">
        <f>SUM(F157:F160)</f>
        <v>5573</v>
      </c>
    </row>
    <row r="157" spans="1:6" ht="12.75" customHeight="1">
      <c r="A157" s="471" t="s">
        <v>996</v>
      </c>
      <c r="B157" s="472" t="s">
        <v>12</v>
      </c>
      <c r="C157" s="467">
        <v>951</v>
      </c>
      <c r="D157" s="467">
        <f t="shared" si="3"/>
        <v>2611</v>
      </c>
      <c r="E157" s="467">
        <v>1327</v>
      </c>
      <c r="F157" s="468">
        <v>1284</v>
      </c>
    </row>
    <row r="158" spans="1:6" ht="12.75" customHeight="1">
      <c r="A158" s="471" t="s">
        <v>996</v>
      </c>
      <c r="B158" s="472" t="s">
        <v>13</v>
      </c>
      <c r="C158" s="467">
        <v>1141</v>
      </c>
      <c r="D158" s="467">
        <f t="shared" si="3"/>
        <v>3002</v>
      </c>
      <c r="E158" s="467">
        <v>1510</v>
      </c>
      <c r="F158" s="468">
        <v>1492</v>
      </c>
    </row>
    <row r="159" spans="1:6" ht="12.75" customHeight="1">
      <c r="A159" s="471" t="s">
        <v>996</v>
      </c>
      <c r="B159" s="472" t="s">
        <v>14</v>
      </c>
      <c r="C159" s="467">
        <v>1319</v>
      </c>
      <c r="D159" s="467">
        <f t="shared" si="3"/>
        <v>3151</v>
      </c>
      <c r="E159" s="467">
        <v>1560</v>
      </c>
      <c r="F159" s="468">
        <v>1591</v>
      </c>
    </row>
    <row r="160" spans="1:6" ht="12.75" customHeight="1">
      <c r="A160" s="471" t="s">
        <v>996</v>
      </c>
      <c r="B160" s="472" t="s">
        <v>15</v>
      </c>
      <c r="C160" s="467">
        <v>997</v>
      </c>
      <c r="D160" s="467">
        <f t="shared" si="3"/>
        <v>2480</v>
      </c>
      <c r="E160" s="467">
        <v>1274</v>
      </c>
      <c r="F160" s="468">
        <v>1206</v>
      </c>
    </row>
    <row r="161" spans="1:6" ht="12.75" customHeight="1">
      <c r="A161" s="469" t="s">
        <v>997</v>
      </c>
      <c r="B161" s="470"/>
      <c r="C161" s="467">
        <f>SUM(C162:C169)</f>
        <v>9170</v>
      </c>
      <c r="D161" s="467">
        <f t="shared" si="3"/>
        <v>18994</v>
      </c>
      <c r="E161" s="467">
        <f>SUM(E162:E169)</f>
        <v>9546</v>
      </c>
      <c r="F161" s="468">
        <f>SUM(F162:F169)</f>
        <v>9448</v>
      </c>
    </row>
    <row r="162" spans="1:6" ht="12.75" customHeight="1">
      <c r="A162" s="471" t="s">
        <v>998</v>
      </c>
      <c r="B162" s="472" t="s">
        <v>12</v>
      </c>
      <c r="C162" s="467">
        <v>598</v>
      </c>
      <c r="D162" s="467">
        <f t="shared" si="3"/>
        <v>1255</v>
      </c>
      <c r="E162" s="467">
        <v>648</v>
      </c>
      <c r="F162" s="468">
        <v>607</v>
      </c>
    </row>
    <row r="163" spans="1:6" ht="12.75" customHeight="1">
      <c r="A163" s="471" t="s">
        <v>998</v>
      </c>
      <c r="B163" s="472" t="s">
        <v>13</v>
      </c>
      <c r="C163" s="467">
        <v>1070</v>
      </c>
      <c r="D163" s="467">
        <f t="shared" si="3"/>
        <v>2109</v>
      </c>
      <c r="E163" s="467">
        <v>1067</v>
      </c>
      <c r="F163" s="468">
        <v>1042</v>
      </c>
    </row>
    <row r="164" spans="1:6" ht="12.75" customHeight="1">
      <c r="A164" s="471" t="s">
        <v>998</v>
      </c>
      <c r="B164" s="472" t="s">
        <v>14</v>
      </c>
      <c r="C164" s="467">
        <v>1289</v>
      </c>
      <c r="D164" s="467">
        <f t="shared" si="3"/>
        <v>2340</v>
      </c>
      <c r="E164" s="467">
        <v>1162</v>
      </c>
      <c r="F164" s="468">
        <v>1178</v>
      </c>
    </row>
    <row r="165" spans="1:6" ht="12.75" customHeight="1">
      <c r="A165" s="471" t="s">
        <v>998</v>
      </c>
      <c r="B165" s="472" t="s">
        <v>15</v>
      </c>
      <c r="C165" s="467">
        <v>1106</v>
      </c>
      <c r="D165" s="467">
        <f t="shared" si="3"/>
        <v>2324</v>
      </c>
      <c r="E165" s="467">
        <v>1185</v>
      </c>
      <c r="F165" s="468">
        <v>1139</v>
      </c>
    </row>
    <row r="166" spans="1:6" ht="12.75" customHeight="1">
      <c r="A166" s="471" t="s">
        <v>998</v>
      </c>
      <c r="B166" s="472" t="s">
        <v>16</v>
      </c>
      <c r="C166" s="467">
        <v>1660</v>
      </c>
      <c r="D166" s="467">
        <f t="shared" si="3"/>
        <v>3348</v>
      </c>
      <c r="E166" s="467">
        <v>1771</v>
      </c>
      <c r="F166" s="468">
        <v>1577</v>
      </c>
    </row>
    <row r="167" spans="1:6" ht="12.75" customHeight="1">
      <c r="A167" s="473" t="s">
        <v>998</v>
      </c>
      <c r="B167" s="474" t="s">
        <v>17</v>
      </c>
      <c r="C167" s="468">
        <v>1708</v>
      </c>
      <c r="D167" s="467">
        <f t="shared" si="3"/>
        <v>3719</v>
      </c>
      <c r="E167" s="467">
        <v>1721</v>
      </c>
      <c r="F167" s="468">
        <v>1998</v>
      </c>
    </row>
    <row r="168" spans="1:6" ht="12.75" customHeight="1">
      <c r="A168" s="473" t="s">
        <v>998</v>
      </c>
      <c r="B168" s="474" t="s">
        <v>55</v>
      </c>
      <c r="C168" s="468">
        <v>834</v>
      </c>
      <c r="D168" s="467">
        <f t="shared" si="3"/>
        <v>1813</v>
      </c>
      <c r="E168" s="467">
        <v>935</v>
      </c>
      <c r="F168" s="468">
        <v>878</v>
      </c>
    </row>
    <row r="169" spans="1:6" ht="12.75" customHeight="1">
      <c r="A169" s="473" t="s">
        <v>998</v>
      </c>
      <c r="B169" s="474" t="s">
        <v>56</v>
      </c>
      <c r="C169" s="468">
        <v>905</v>
      </c>
      <c r="D169" s="467">
        <f t="shared" si="3"/>
        <v>2086</v>
      </c>
      <c r="E169" s="467">
        <v>1057</v>
      </c>
      <c r="F169" s="468">
        <v>1029</v>
      </c>
    </row>
    <row r="170" spans="1:6" ht="12.75" customHeight="1">
      <c r="A170" s="477" t="s">
        <v>999</v>
      </c>
      <c r="B170" s="478"/>
      <c r="C170" s="468">
        <f>SUM(C171:C174)</f>
        <v>1145</v>
      </c>
      <c r="D170" s="467">
        <f t="shared" si="3"/>
        <v>3140</v>
      </c>
      <c r="E170" s="467">
        <f>SUM(E171:E174)</f>
        <v>1723</v>
      </c>
      <c r="F170" s="468">
        <f>SUM(F171:F174)</f>
        <v>1417</v>
      </c>
    </row>
    <row r="171" spans="1:6" ht="12.75" customHeight="1">
      <c r="A171" s="473" t="s">
        <v>1000</v>
      </c>
      <c r="B171" s="474" t="s">
        <v>12</v>
      </c>
      <c r="C171" s="468">
        <v>859</v>
      </c>
      <c r="D171" s="467">
        <f t="shared" si="3"/>
        <v>2171</v>
      </c>
      <c r="E171" s="467">
        <v>1110</v>
      </c>
      <c r="F171" s="468">
        <v>1061</v>
      </c>
    </row>
    <row r="172" spans="1:6" ht="12.75" customHeight="1">
      <c r="A172" s="471" t="s">
        <v>1000</v>
      </c>
      <c r="B172" s="472" t="s">
        <v>13</v>
      </c>
      <c r="C172" s="467">
        <v>228</v>
      </c>
      <c r="D172" s="467">
        <f t="shared" si="3"/>
        <v>549</v>
      </c>
      <c r="E172" s="467">
        <v>280</v>
      </c>
      <c r="F172" s="468">
        <v>269</v>
      </c>
    </row>
    <row r="173" spans="1:6" ht="12.75" customHeight="1">
      <c r="A173" s="471" t="s">
        <v>1000</v>
      </c>
      <c r="B173" s="472" t="s">
        <v>14</v>
      </c>
      <c r="C173" s="467">
        <v>33</v>
      </c>
      <c r="D173" s="467">
        <f t="shared" si="3"/>
        <v>43</v>
      </c>
      <c r="E173" s="467">
        <v>33</v>
      </c>
      <c r="F173" s="468">
        <v>10</v>
      </c>
    </row>
    <row r="174" spans="1:6" ht="12.75" customHeight="1">
      <c r="A174" s="471" t="s">
        <v>1000</v>
      </c>
      <c r="B174" s="472" t="s">
        <v>15</v>
      </c>
      <c r="C174" s="467">
        <v>25</v>
      </c>
      <c r="D174" s="467">
        <f t="shared" si="3"/>
        <v>377</v>
      </c>
      <c r="E174" s="467">
        <v>300</v>
      </c>
      <c r="F174" s="468">
        <v>77</v>
      </c>
    </row>
    <row r="175" spans="1:6" ht="12.75" customHeight="1">
      <c r="A175" s="469" t="s">
        <v>1001</v>
      </c>
      <c r="B175" s="470"/>
      <c r="C175" s="467">
        <f>SUM(C176:C179)</f>
        <v>4164</v>
      </c>
      <c r="D175" s="467">
        <f t="shared" si="3"/>
        <v>9556</v>
      </c>
      <c r="E175" s="467">
        <f>SUM(E176:E179)</f>
        <v>5007</v>
      </c>
      <c r="F175" s="468">
        <f>SUM(F176:F179)</f>
        <v>4549</v>
      </c>
    </row>
    <row r="176" spans="1:6" ht="12.75" customHeight="1">
      <c r="A176" s="471" t="s">
        <v>1002</v>
      </c>
      <c r="B176" s="472" t="s">
        <v>12</v>
      </c>
      <c r="C176" s="467">
        <v>983</v>
      </c>
      <c r="D176" s="467">
        <f t="shared" si="3"/>
        <v>2049</v>
      </c>
      <c r="E176" s="467">
        <v>1106</v>
      </c>
      <c r="F176" s="468">
        <v>943</v>
      </c>
    </row>
    <row r="177" spans="1:6" ht="12.75" customHeight="1">
      <c r="A177" s="471" t="s">
        <v>1002</v>
      </c>
      <c r="B177" s="472" t="s">
        <v>13</v>
      </c>
      <c r="C177" s="467">
        <v>1590</v>
      </c>
      <c r="D177" s="467">
        <f t="shared" si="3"/>
        <v>3493</v>
      </c>
      <c r="E177" s="467">
        <v>1860</v>
      </c>
      <c r="F177" s="468">
        <v>1633</v>
      </c>
    </row>
    <row r="178" spans="1:6" ht="12.75" customHeight="1">
      <c r="A178" s="471" t="s">
        <v>1002</v>
      </c>
      <c r="B178" s="472" t="s">
        <v>14</v>
      </c>
      <c r="C178" s="467">
        <v>979</v>
      </c>
      <c r="D178" s="467">
        <f t="shared" si="3"/>
        <v>2496</v>
      </c>
      <c r="E178" s="467">
        <v>1263</v>
      </c>
      <c r="F178" s="468">
        <v>1233</v>
      </c>
    </row>
    <row r="179" spans="1:6" ht="12.75" customHeight="1">
      <c r="A179" s="471" t="s">
        <v>1002</v>
      </c>
      <c r="B179" s="472" t="s">
        <v>15</v>
      </c>
      <c r="C179" s="467">
        <v>612</v>
      </c>
      <c r="D179" s="467">
        <f t="shared" si="3"/>
        <v>1518</v>
      </c>
      <c r="E179" s="467">
        <v>778</v>
      </c>
      <c r="F179" s="468">
        <v>740</v>
      </c>
    </row>
    <row r="180" spans="1:6" ht="12.75" customHeight="1">
      <c r="A180" s="469" t="s">
        <v>1003</v>
      </c>
      <c r="B180" s="470"/>
      <c r="C180" s="467">
        <v>1163</v>
      </c>
      <c r="D180" s="467">
        <f t="shared" si="3"/>
        <v>2374</v>
      </c>
      <c r="E180" s="467">
        <v>1318</v>
      </c>
      <c r="F180" s="468">
        <v>1056</v>
      </c>
    </row>
    <row r="181" spans="1:6" ht="12.75" customHeight="1">
      <c r="A181" s="471"/>
      <c r="B181" s="481"/>
      <c r="C181" s="467"/>
      <c r="D181" s="467"/>
      <c r="E181" s="467"/>
      <c r="F181" s="468"/>
    </row>
    <row r="182" spans="1:6" ht="12.75" customHeight="1">
      <c r="A182" s="469" t="s">
        <v>1004</v>
      </c>
      <c r="B182" s="470"/>
      <c r="C182" s="467">
        <f>C184+C186+C189+C190+C196+C201+C203+C209+C215+C221+C222+C223</f>
        <v>24720</v>
      </c>
      <c r="D182" s="467">
        <f>E182+F182</f>
        <v>57157</v>
      </c>
      <c r="E182" s="467">
        <f>E184+E186+E189+E190+E196+E201+E203+E209+E215+E221+E222+E223</f>
        <v>29237</v>
      </c>
      <c r="F182" s="467">
        <f>F184+F186+F189+F190+F196+F201+F203+F209+F215+F221+F222+F223</f>
        <v>27920</v>
      </c>
    </row>
    <row r="183" spans="1:6" ht="12.75" customHeight="1">
      <c r="A183" s="471"/>
      <c r="B183" s="481"/>
      <c r="C183" s="467"/>
      <c r="D183" s="467"/>
      <c r="E183" s="467"/>
      <c r="F183" s="468"/>
    </row>
    <row r="184" spans="1:6" ht="12.75" customHeight="1">
      <c r="A184" s="469" t="s">
        <v>1005</v>
      </c>
      <c r="B184" s="470"/>
      <c r="C184" s="467">
        <f>SUM(C185)</f>
        <v>159</v>
      </c>
      <c r="D184" s="467">
        <f aca="true" t="shared" si="4" ref="D184:D189">E184+F184</f>
        <v>438</v>
      </c>
      <c r="E184" s="467">
        <f>SUM(E185)</f>
        <v>228</v>
      </c>
      <c r="F184" s="467">
        <f>SUM(F185)</f>
        <v>210</v>
      </c>
    </row>
    <row r="185" spans="1:6" ht="12.75" customHeight="1">
      <c r="A185" s="471" t="s">
        <v>1006</v>
      </c>
      <c r="B185" s="472" t="s">
        <v>14</v>
      </c>
      <c r="C185" s="467">
        <v>159</v>
      </c>
      <c r="D185" s="467">
        <f t="shared" si="4"/>
        <v>438</v>
      </c>
      <c r="E185" s="467">
        <v>228</v>
      </c>
      <c r="F185" s="468">
        <v>210</v>
      </c>
    </row>
    <row r="186" spans="1:6" ht="12.75" customHeight="1">
      <c r="A186" s="469" t="s">
        <v>1007</v>
      </c>
      <c r="B186" s="470"/>
      <c r="C186" s="467">
        <f>SUM(C187:C188)</f>
        <v>2096</v>
      </c>
      <c r="D186" s="467">
        <f t="shared" si="4"/>
        <v>3966</v>
      </c>
      <c r="E186" s="467">
        <f>SUM(E187:E188)</f>
        <v>2010</v>
      </c>
      <c r="F186" s="468">
        <f>SUM(F187:F188)</f>
        <v>1956</v>
      </c>
    </row>
    <row r="187" spans="1:6" ht="12.75" customHeight="1">
      <c r="A187" s="471" t="s">
        <v>1008</v>
      </c>
      <c r="B187" s="472" t="s">
        <v>12</v>
      </c>
      <c r="C187" s="467">
        <v>893</v>
      </c>
      <c r="D187" s="467">
        <f t="shared" si="4"/>
        <v>1781</v>
      </c>
      <c r="E187" s="467">
        <v>883</v>
      </c>
      <c r="F187" s="468">
        <v>898</v>
      </c>
    </row>
    <row r="188" spans="1:6" ht="12.75" customHeight="1">
      <c r="A188" s="471" t="s">
        <v>1008</v>
      </c>
      <c r="B188" s="472" t="s">
        <v>13</v>
      </c>
      <c r="C188" s="462">
        <v>1203</v>
      </c>
      <c r="D188" s="467">
        <f t="shared" si="4"/>
        <v>2185</v>
      </c>
      <c r="E188" s="462">
        <v>1127</v>
      </c>
      <c r="F188" s="463">
        <v>1058</v>
      </c>
    </row>
    <row r="189" spans="1:6" ht="12.75" customHeight="1">
      <c r="A189" s="469" t="s">
        <v>1009</v>
      </c>
      <c r="B189" s="478"/>
      <c r="C189" s="476">
        <v>0</v>
      </c>
      <c r="D189" s="476">
        <f t="shared" si="4"/>
        <v>0</v>
      </c>
      <c r="E189" s="476">
        <v>0</v>
      </c>
      <c r="F189" s="476">
        <v>0</v>
      </c>
    </row>
    <row r="190" spans="1:6" ht="12.75" customHeight="1">
      <c r="A190" s="469" t="s">
        <v>1010</v>
      </c>
      <c r="B190" s="470"/>
      <c r="C190" s="467">
        <f>SUM(C191:C195)</f>
        <v>2225</v>
      </c>
      <c r="D190" s="467">
        <f aca="true" t="shared" si="5" ref="D190:D225">E190+F190</f>
        <v>5827</v>
      </c>
      <c r="E190" s="468">
        <f>SUM(E191:E195)</f>
        <v>2984</v>
      </c>
      <c r="F190" s="468">
        <f>SUM(F191:F195)</f>
        <v>2843</v>
      </c>
    </row>
    <row r="191" spans="1:6" ht="12.75" customHeight="1">
      <c r="A191" s="471" t="s">
        <v>1011</v>
      </c>
      <c r="B191" s="472" t="s">
        <v>12</v>
      </c>
      <c r="C191" s="467">
        <v>500</v>
      </c>
      <c r="D191" s="467">
        <f t="shared" si="5"/>
        <v>1318</v>
      </c>
      <c r="E191" s="467">
        <v>672</v>
      </c>
      <c r="F191" s="468">
        <v>646</v>
      </c>
    </row>
    <row r="192" spans="1:6" ht="12.75" customHeight="1">
      <c r="A192" s="471" t="s">
        <v>1011</v>
      </c>
      <c r="B192" s="472" t="s">
        <v>13</v>
      </c>
      <c r="C192" s="467">
        <v>420</v>
      </c>
      <c r="D192" s="467">
        <f t="shared" si="5"/>
        <v>1182</v>
      </c>
      <c r="E192" s="467">
        <v>582</v>
      </c>
      <c r="F192" s="468">
        <v>600</v>
      </c>
    </row>
    <row r="193" spans="1:6" ht="12.75" customHeight="1">
      <c r="A193" s="471" t="s">
        <v>1011</v>
      </c>
      <c r="B193" s="472" t="s">
        <v>14</v>
      </c>
      <c r="C193" s="467">
        <v>285</v>
      </c>
      <c r="D193" s="467">
        <f t="shared" si="5"/>
        <v>643</v>
      </c>
      <c r="E193" s="467">
        <v>349</v>
      </c>
      <c r="F193" s="468">
        <v>294</v>
      </c>
    </row>
    <row r="194" spans="1:6" ht="12.75" customHeight="1">
      <c r="A194" s="471" t="s">
        <v>1011</v>
      </c>
      <c r="B194" s="472" t="s">
        <v>15</v>
      </c>
      <c r="C194" s="467">
        <v>484</v>
      </c>
      <c r="D194" s="467">
        <f t="shared" si="5"/>
        <v>1170</v>
      </c>
      <c r="E194" s="467">
        <v>604</v>
      </c>
      <c r="F194" s="468">
        <v>566</v>
      </c>
    </row>
    <row r="195" spans="1:6" ht="12.75" customHeight="1">
      <c r="A195" s="471" t="s">
        <v>1011</v>
      </c>
      <c r="B195" s="472" t="s">
        <v>16</v>
      </c>
      <c r="C195" s="467">
        <v>536</v>
      </c>
      <c r="D195" s="467">
        <f t="shared" si="5"/>
        <v>1514</v>
      </c>
      <c r="E195" s="467">
        <v>777</v>
      </c>
      <c r="F195" s="468">
        <v>737</v>
      </c>
    </row>
    <row r="196" spans="1:6" ht="12.75" customHeight="1">
      <c r="A196" s="469" t="s">
        <v>1012</v>
      </c>
      <c r="B196" s="470"/>
      <c r="C196" s="467">
        <f>SUM(C197:C200)</f>
        <v>3048</v>
      </c>
      <c r="D196" s="467">
        <f t="shared" si="5"/>
        <v>6592</v>
      </c>
      <c r="E196" s="467">
        <f>SUM(E197:E200)</f>
        <v>3411</v>
      </c>
      <c r="F196" s="468">
        <f>SUM(F197:F200)</f>
        <v>3181</v>
      </c>
    </row>
    <row r="197" spans="1:6" ht="12.75" customHeight="1">
      <c r="A197" s="471" t="s">
        <v>1013</v>
      </c>
      <c r="B197" s="472" t="s">
        <v>12</v>
      </c>
      <c r="C197" s="467">
        <v>877</v>
      </c>
      <c r="D197" s="467">
        <f t="shared" si="5"/>
        <v>1815</v>
      </c>
      <c r="E197" s="467">
        <v>929</v>
      </c>
      <c r="F197" s="468">
        <v>886</v>
      </c>
    </row>
    <row r="198" spans="1:6" ht="12.75" customHeight="1">
      <c r="A198" s="471" t="s">
        <v>1013</v>
      </c>
      <c r="B198" s="472" t="s">
        <v>13</v>
      </c>
      <c r="C198" s="467">
        <v>659</v>
      </c>
      <c r="D198" s="467">
        <f t="shared" si="5"/>
        <v>1606</v>
      </c>
      <c r="E198" s="467">
        <v>827</v>
      </c>
      <c r="F198" s="468">
        <v>779</v>
      </c>
    </row>
    <row r="199" spans="1:6" ht="12.75" customHeight="1">
      <c r="A199" s="471" t="s">
        <v>1013</v>
      </c>
      <c r="B199" s="472" t="s">
        <v>14</v>
      </c>
      <c r="C199" s="467">
        <v>731</v>
      </c>
      <c r="D199" s="467">
        <f t="shared" si="5"/>
        <v>1834</v>
      </c>
      <c r="E199" s="467">
        <v>948</v>
      </c>
      <c r="F199" s="468">
        <v>886</v>
      </c>
    </row>
    <row r="200" spans="1:6" ht="12.75" customHeight="1">
      <c r="A200" s="471" t="s">
        <v>1013</v>
      </c>
      <c r="B200" s="472" t="s">
        <v>15</v>
      </c>
      <c r="C200" s="467">
        <v>781</v>
      </c>
      <c r="D200" s="467">
        <f t="shared" si="5"/>
        <v>1337</v>
      </c>
      <c r="E200" s="467">
        <v>707</v>
      </c>
      <c r="F200" s="468">
        <v>630</v>
      </c>
    </row>
    <row r="201" spans="1:6" ht="12.75" customHeight="1">
      <c r="A201" s="469" t="s">
        <v>950</v>
      </c>
      <c r="B201" s="470"/>
      <c r="C201" s="467">
        <f>SUM(C202)</f>
        <v>231</v>
      </c>
      <c r="D201" s="467">
        <f t="shared" si="5"/>
        <v>554</v>
      </c>
      <c r="E201" s="467">
        <f>SUM(E202)</f>
        <v>283</v>
      </c>
      <c r="F201" s="467">
        <f>SUM(F202)</f>
        <v>271</v>
      </c>
    </row>
    <row r="202" spans="1:6" ht="12.75" customHeight="1">
      <c r="A202" s="471" t="s">
        <v>951</v>
      </c>
      <c r="B202" s="472" t="s">
        <v>12</v>
      </c>
      <c r="C202" s="467">
        <v>231</v>
      </c>
      <c r="D202" s="467">
        <f t="shared" si="5"/>
        <v>554</v>
      </c>
      <c r="E202" s="467">
        <v>283</v>
      </c>
      <c r="F202" s="468">
        <v>271</v>
      </c>
    </row>
    <row r="203" spans="1:6" ht="12.75" customHeight="1">
      <c r="A203" s="469" t="s">
        <v>1014</v>
      </c>
      <c r="B203" s="470"/>
      <c r="C203" s="467">
        <f>SUM(C204:C208)</f>
        <v>3900</v>
      </c>
      <c r="D203" s="467">
        <f t="shared" si="5"/>
        <v>9882</v>
      </c>
      <c r="E203" s="467">
        <f>SUM(E204:E208)</f>
        <v>5095</v>
      </c>
      <c r="F203" s="468">
        <f>SUM(F204:F208)</f>
        <v>4787</v>
      </c>
    </row>
    <row r="204" spans="1:6" ht="12.75" customHeight="1">
      <c r="A204" s="480" t="s">
        <v>1015</v>
      </c>
      <c r="B204" s="472" t="s">
        <v>12</v>
      </c>
      <c r="C204" s="467">
        <v>585</v>
      </c>
      <c r="D204" s="467">
        <f t="shared" si="5"/>
        <v>1578</v>
      </c>
      <c r="E204" s="467">
        <v>798</v>
      </c>
      <c r="F204" s="468">
        <v>780</v>
      </c>
    </row>
    <row r="205" spans="1:6" ht="12.75" customHeight="1">
      <c r="A205" s="480" t="s">
        <v>1015</v>
      </c>
      <c r="B205" s="472" t="s">
        <v>13</v>
      </c>
      <c r="C205" s="467">
        <v>381</v>
      </c>
      <c r="D205" s="467">
        <f t="shared" si="5"/>
        <v>1026</v>
      </c>
      <c r="E205" s="467">
        <v>516</v>
      </c>
      <c r="F205" s="468">
        <v>510</v>
      </c>
    </row>
    <row r="206" spans="1:6" ht="12.75" customHeight="1">
      <c r="A206" s="480" t="s">
        <v>1015</v>
      </c>
      <c r="B206" s="472" t="s">
        <v>14</v>
      </c>
      <c r="C206" s="467">
        <v>693</v>
      </c>
      <c r="D206" s="467">
        <f t="shared" si="5"/>
        <v>1799</v>
      </c>
      <c r="E206" s="467">
        <v>950</v>
      </c>
      <c r="F206" s="468">
        <v>849</v>
      </c>
    </row>
    <row r="207" spans="1:6" ht="12.75" customHeight="1">
      <c r="A207" s="480" t="s">
        <v>1015</v>
      </c>
      <c r="B207" s="472" t="s">
        <v>15</v>
      </c>
      <c r="C207" s="467">
        <v>1270</v>
      </c>
      <c r="D207" s="467">
        <f t="shared" si="5"/>
        <v>3184</v>
      </c>
      <c r="E207" s="467">
        <v>1624</v>
      </c>
      <c r="F207" s="468">
        <v>1560</v>
      </c>
    </row>
    <row r="208" spans="1:6" ht="12.75" customHeight="1">
      <c r="A208" s="480" t="s">
        <v>1015</v>
      </c>
      <c r="B208" s="472" t="s">
        <v>16</v>
      </c>
      <c r="C208" s="467">
        <v>971</v>
      </c>
      <c r="D208" s="467">
        <f t="shared" si="5"/>
        <v>2295</v>
      </c>
      <c r="E208" s="467">
        <v>1207</v>
      </c>
      <c r="F208" s="468">
        <v>1088</v>
      </c>
    </row>
    <row r="209" spans="1:6" ht="12.75" customHeight="1">
      <c r="A209" s="469" t="s">
        <v>1016</v>
      </c>
      <c r="B209" s="470"/>
      <c r="C209" s="467">
        <f>SUM(C210:C214)</f>
        <v>6510</v>
      </c>
      <c r="D209" s="467">
        <f t="shared" si="5"/>
        <v>13620</v>
      </c>
      <c r="E209" s="467">
        <f>SUM(E210:E214)</f>
        <v>6969</v>
      </c>
      <c r="F209" s="468">
        <f>SUM(F210:F214)</f>
        <v>6651</v>
      </c>
    </row>
    <row r="210" spans="1:6" ht="12.75" customHeight="1">
      <c r="A210" s="471" t="s">
        <v>1017</v>
      </c>
      <c r="B210" s="472" t="s">
        <v>12</v>
      </c>
      <c r="C210" s="467">
        <v>1093</v>
      </c>
      <c r="D210" s="467">
        <f t="shared" si="5"/>
        <v>2281</v>
      </c>
      <c r="E210" s="467">
        <v>1193</v>
      </c>
      <c r="F210" s="468">
        <v>1088</v>
      </c>
    </row>
    <row r="211" spans="1:6" ht="12.75" customHeight="1">
      <c r="A211" s="471" t="s">
        <v>1017</v>
      </c>
      <c r="B211" s="472" t="s">
        <v>13</v>
      </c>
      <c r="C211" s="467">
        <v>1469</v>
      </c>
      <c r="D211" s="467">
        <f t="shared" si="5"/>
        <v>3650</v>
      </c>
      <c r="E211" s="467">
        <v>1843</v>
      </c>
      <c r="F211" s="468">
        <v>1807</v>
      </c>
    </row>
    <row r="212" spans="1:6" ht="12.75" customHeight="1">
      <c r="A212" s="471" t="s">
        <v>1017</v>
      </c>
      <c r="B212" s="472" t="s">
        <v>14</v>
      </c>
      <c r="C212" s="467">
        <v>1909</v>
      </c>
      <c r="D212" s="467">
        <f t="shared" si="5"/>
        <v>3733</v>
      </c>
      <c r="E212" s="467">
        <v>1830</v>
      </c>
      <c r="F212" s="468">
        <v>1903</v>
      </c>
    </row>
    <row r="213" spans="1:6" ht="12.75" customHeight="1">
      <c r="A213" s="471" t="s">
        <v>1017</v>
      </c>
      <c r="B213" s="472" t="s">
        <v>15</v>
      </c>
      <c r="C213" s="467">
        <v>1758</v>
      </c>
      <c r="D213" s="467">
        <f t="shared" si="5"/>
        <v>3196</v>
      </c>
      <c r="E213" s="467">
        <v>1664</v>
      </c>
      <c r="F213" s="468">
        <v>1532</v>
      </c>
    </row>
    <row r="214" spans="1:6" ht="12.75" customHeight="1">
      <c r="A214" s="471" t="s">
        <v>1017</v>
      </c>
      <c r="B214" s="472" t="s">
        <v>16</v>
      </c>
      <c r="C214" s="467">
        <v>281</v>
      </c>
      <c r="D214" s="467">
        <f t="shared" si="5"/>
        <v>760</v>
      </c>
      <c r="E214" s="467">
        <v>439</v>
      </c>
      <c r="F214" s="468">
        <v>321</v>
      </c>
    </row>
    <row r="215" spans="1:6" ht="12.75" customHeight="1">
      <c r="A215" s="469" t="s">
        <v>1018</v>
      </c>
      <c r="B215" s="470"/>
      <c r="C215" s="467">
        <f>SUM(C216:C220)</f>
        <v>4727</v>
      </c>
      <c r="D215" s="467">
        <f t="shared" si="5"/>
        <v>11719</v>
      </c>
      <c r="E215" s="467">
        <f>SUM(E216:E220)</f>
        <v>6083</v>
      </c>
      <c r="F215" s="468">
        <f>SUM(F216:F220)</f>
        <v>5636</v>
      </c>
    </row>
    <row r="216" spans="1:6" ht="12.75" customHeight="1">
      <c r="A216" s="480" t="s">
        <v>1019</v>
      </c>
      <c r="B216" s="472" t="s">
        <v>12</v>
      </c>
      <c r="C216" s="467">
        <v>787</v>
      </c>
      <c r="D216" s="467">
        <f t="shared" si="5"/>
        <v>2190</v>
      </c>
      <c r="E216" s="467">
        <v>1103</v>
      </c>
      <c r="F216" s="468">
        <v>1087</v>
      </c>
    </row>
    <row r="217" spans="1:6" ht="12.75" customHeight="1">
      <c r="A217" s="482" t="s">
        <v>1019</v>
      </c>
      <c r="B217" s="474" t="s">
        <v>13</v>
      </c>
      <c r="C217" s="468">
        <v>1065</v>
      </c>
      <c r="D217" s="467">
        <f t="shared" si="5"/>
        <v>2424</v>
      </c>
      <c r="E217" s="467">
        <v>1275</v>
      </c>
      <c r="F217" s="468">
        <v>1149</v>
      </c>
    </row>
    <row r="218" spans="1:6" ht="12.75" customHeight="1">
      <c r="A218" s="482" t="s">
        <v>1019</v>
      </c>
      <c r="B218" s="474" t="s">
        <v>14</v>
      </c>
      <c r="C218" s="468">
        <v>1179</v>
      </c>
      <c r="D218" s="467">
        <f t="shared" si="5"/>
        <v>2760</v>
      </c>
      <c r="E218" s="467">
        <v>1457</v>
      </c>
      <c r="F218" s="468">
        <v>1303</v>
      </c>
    </row>
    <row r="219" spans="1:6" ht="12.75" customHeight="1">
      <c r="A219" s="482" t="s">
        <v>1019</v>
      </c>
      <c r="B219" s="474" t="s">
        <v>15</v>
      </c>
      <c r="C219" s="468">
        <v>1036</v>
      </c>
      <c r="D219" s="467">
        <f t="shared" si="5"/>
        <v>2584</v>
      </c>
      <c r="E219" s="467">
        <v>1373</v>
      </c>
      <c r="F219" s="468">
        <v>1211</v>
      </c>
    </row>
    <row r="220" spans="1:6" ht="12.75" customHeight="1">
      <c r="A220" s="482" t="s">
        <v>1019</v>
      </c>
      <c r="B220" s="474" t="s">
        <v>16</v>
      </c>
      <c r="C220" s="468">
        <v>660</v>
      </c>
      <c r="D220" s="467">
        <f t="shared" si="5"/>
        <v>1761</v>
      </c>
      <c r="E220" s="467">
        <v>875</v>
      </c>
      <c r="F220" s="468">
        <v>886</v>
      </c>
    </row>
    <row r="221" spans="1:6" ht="12.75" customHeight="1">
      <c r="A221" s="477" t="s">
        <v>1020</v>
      </c>
      <c r="B221" s="478"/>
      <c r="C221" s="468">
        <v>937</v>
      </c>
      <c r="D221" s="467">
        <f t="shared" si="5"/>
        <v>2292</v>
      </c>
      <c r="E221" s="467">
        <v>1054</v>
      </c>
      <c r="F221" s="468">
        <v>1238</v>
      </c>
    </row>
    <row r="222" spans="1:6" ht="12.75" customHeight="1">
      <c r="A222" s="477" t="s">
        <v>1021</v>
      </c>
      <c r="B222" s="478"/>
      <c r="C222" s="468">
        <v>0</v>
      </c>
      <c r="D222" s="467">
        <f t="shared" si="5"/>
        <v>0</v>
      </c>
      <c r="E222" s="467">
        <v>0</v>
      </c>
      <c r="F222" s="468">
        <v>0</v>
      </c>
    </row>
    <row r="223" spans="1:6" ht="12.75" customHeight="1">
      <c r="A223" s="477" t="s">
        <v>986</v>
      </c>
      <c r="B223" s="478"/>
      <c r="C223" s="468">
        <f>SUM(C224:C225)</f>
        <v>887</v>
      </c>
      <c r="D223" s="467">
        <f t="shared" si="5"/>
        <v>2267</v>
      </c>
      <c r="E223" s="467">
        <f>SUM(E224:E225)</f>
        <v>1120</v>
      </c>
      <c r="F223" s="468">
        <f>SUM(F224:F225)</f>
        <v>1147</v>
      </c>
    </row>
    <row r="224" spans="1:6" ht="12.75" customHeight="1">
      <c r="A224" s="473" t="s">
        <v>987</v>
      </c>
      <c r="B224" s="474" t="s">
        <v>12</v>
      </c>
      <c r="C224" s="468">
        <v>461</v>
      </c>
      <c r="D224" s="467">
        <f t="shared" si="5"/>
        <v>1166</v>
      </c>
      <c r="E224" s="467">
        <v>560</v>
      </c>
      <c r="F224" s="468">
        <v>606</v>
      </c>
    </row>
    <row r="225" spans="1:6" ht="12.75" customHeight="1">
      <c r="A225" s="473" t="s">
        <v>987</v>
      </c>
      <c r="B225" s="474" t="s">
        <v>13</v>
      </c>
      <c r="C225" s="468">
        <v>426</v>
      </c>
      <c r="D225" s="467">
        <f t="shared" si="5"/>
        <v>1101</v>
      </c>
      <c r="E225" s="467">
        <v>560</v>
      </c>
      <c r="F225" s="468">
        <v>541</v>
      </c>
    </row>
    <row r="226" spans="1:6" ht="12.75" customHeight="1">
      <c r="A226" s="473"/>
      <c r="B226" s="483"/>
      <c r="C226" s="468"/>
      <c r="D226" s="467"/>
      <c r="E226" s="467"/>
      <c r="F226" s="468"/>
    </row>
    <row r="227" spans="1:6" ht="12.75" customHeight="1">
      <c r="A227" s="477" t="s">
        <v>1022</v>
      </c>
      <c r="B227" s="478"/>
      <c r="C227" s="468">
        <f>C229+C233+C242+C249+C255+C260</f>
        <v>24727</v>
      </c>
      <c r="D227" s="467">
        <f>D229+D233+D242+D249+D255+D260</f>
        <v>62120</v>
      </c>
      <c r="E227" s="467">
        <f>E229+E233+E242+E249+E255+E260</f>
        <v>30921</v>
      </c>
      <c r="F227" s="467">
        <f>F229+F233+F242+F249+F255+F260</f>
        <v>31199</v>
      </c>
    </row>
    <row r="228" spans="1:6" ht="12.75" customHeight="1">
      <c r="A228" s="471"/>
      <c r="B228" s="481"/>
      <c r="C228" s="467"/>
      <c r="D228" s="467"/>
      <c r="E228" s="467"/>
      <c r="F228" s="468"/>
    </row>
    <row r="229" spans="1:6" ht="12.75" customHeight="1">
      <c r="A229" s="469" t="s">
        <v>1095</v>
      </c>
      <c r="B229" s="470"/>
      <c r="C229" s="467">
        <f>SUM(C230:C232)</f>
        <v>3434</v>
      </c>
      <c r="D229" s="467">
        <f aca="true" t="shared" si="6" ref="D229:D235">E229+F229</f>
        <v>8233</v>
      </c>
      <c r="E229" s="467">
        <f>SUM(E230:E232)</f>
        <v>4083</v>
      </c>
      <c r="F229" s="468">
        <f>SUM(F230:F232)</f>
        <v>4150</v>
      </c>
    </row>
    <row r="230" spans="1:6" ht="12.75" customHeight="1">
      <c r="A230" s="471" t="s">
        <v>1023</v>
      </c>
      <c r="B230" s="472" t="s">
        <v>12</v>
      </c>
      <c r="C230" s="467">
        <v>1653</v>
      </c>
      <c r="D230" s="467">
        <f t="shared" si="6"/>
        <v>4027</v>
      </c>
      <c r="E230" s="467">
        <v>1961</v>
      </c>
      <c r="F230" s="468">
        <v>2066</v>
      </c>
    </row>
    <row r="231" spans="1:6" ht="12.75" customHeight="1">
      <c r="A231" s="471" t="s">
        <v>1023</v>
      </c>
      <c r="B231" s="472" t="s">
        <v>13</v>
      </c>
      <c r="C231" s="467">
        <v>1050</v>
      </c>
      <c r="D231" s="467">
        <f t="shared" si="6"/>
        <v>2435</v>
      </c>
      <c r="E231" s="467">
        <v>1236</v>
      </c>
      <c r="F231" s="468">
        <v>1199</v>
      </c>
    </row>
    <row r="232" spans="1:6" ht="12.75" customHeight="1">
      <c r="A232" s="471" t="s">
        <v>1096</v>
      </c>
      <c r="B232" s="472" t="s">
        <v>14</v>
      </c>
      <c r="C232" s="467">
        <v>731</v>
      </c>
      <c r="D232" s="467">
        <f t="shared" si="6"/>
        <v>1771</v>
      </c>
      <c r="E232" s="467">
        <v>886</v>
      </c>
      <c r="F232" s="468">
        <v>885</v>
      </c>
    </row>
    <row r="233" spans="1:6" ht="12.75" customHeight="1">
      <c r="A233" s="469" t="s">
        <v>1005</v>
      </c>
      <c r="B233" s="484"/>
      <c r="C233" s="467">
        <f>SUM(C234:C235)+SUM(C236:C241)</f>
        <v>7032</v>
      </c>
      <c r="D233" s="467">
        <f t="shared" si="6"/>
        <v>18689</v>
      </c>
      <c r="E233" s="467">
        <f>SUM(E234:E235)+SUM(E236:E241)</f>
        <v>9334</v>
      </c>
      <c r="F233" s="468">
        <f>SUM(F234:F235)+SUM(F236:F241)</f>
        <v>9355</v>
      </c>
    </row>
    <row r="234" spans="1:6" ht="12.75" customHeight="1">
      <c r="A234" s="471" t="s">
        <v>1024</v>
      </c>
      <c r="B234" s="472" t="s">
        <v>1097</v>
      </c>
      <c r="C234" s="485">
        <v>814</v>
      </c>
      <c r="D234" s="467">
        <f t="shared" si="6"/>
        <v>2362</v>
      </c>
      <c r="E234" s="467">
        <v>1174</v>
      </c>
      <c r="F234" s="468">
        <v>1188</v>
      </c>
    </row>
    <row r="235" spans="1:6" ht="12.75" customHeight="1">
      <c r="A235" s="471" t="s">
        <v>1024</v>
      </c>
      <c r="B235" s="472" t="s">
        <v>1098</v>
      </c>
      <c r="C235" s="485">
        <v>851</v>
      </c>
      <c r="D235" s="467">
        <f t="shared" si="6"/>
        <v>2241</v>
      </c>
      <c r="E235" s="467">
        <v>1119</v>
      </c>
      <c r="F235" s="468">
        <v>1122</v>
      </c>
    </row>
    <row r="236" spans="1:6" ht="12.75" customHeight="1">
      <c r="A236" s="471" t="s">
        <v>1025</v>
      </c>
      <c r="B236" s="472" t="s">
        <v>14</v>
      </c>
      <c r="C236" s="467">
        <v>916</v>
      </c>
      <c r="D236" s="467">
        <f aca="true" t="shared" si="7" ref="D236:D266">E236+F236</f>
        <v>2393</v>
      </c>
      <c r="E236" s="467">
        <v>1216</v>
      </c>
      <c r="F236" s="468">
        <v>1177</v>
      </c>
    </row>
    <row r="237" spans="1:6" ht="12.75" customHeight="1">
      <c r="A237" s="471" t="s">
        <v>1024</v>
      </c>
      <c r="B237" s="472" t="s">
        <v>15</v>
      </c>
      <c r="C237" s="467">
        <v>1249</v>
      </c>
      <c r="D237" s="467">
        <f t="shared" si="7"/>
        <v>2835</v>
      </c>
      <c r="E237" s="467">
        <v>1481</v>
      </c>
      <c r="F237" s="468">
        <v>1354</v>
      </c>
    </row>
    <row r="238" spans="1:6" ht="12.75" customHeight="1">
      <c r="A238" s="471" t="s">
        <v>1024</v>
      </c>
      <c r="B238" s="472" t="s">
        <v>16</v>
      </c>
      <c r="C238" s="467">
        <v>1132</v>
      </c>
      <c r="D238" s="467">
        <f t="shared" si="7"/>
        <v>3217</v>
      </c>
      <c r="E238" s="467">
        <v>1595</v>
      </c>
      <c r="F238" s="468">
        <v>1622</v>
      </c>
    </row>
    <row r="239" spans="1:6" ht="12.75" customHeight="1">
      <c r="A239" s="471" t="s">
        <v>1024</v>
      </c>
      <c r="B239" s="472" t="s">
        <v>17</v>
      </c>
      <c r="C239" s="467">
        <v>1148</v>
      </c>
      <c r="D239" s="467">
        <f t="shared" si="7"/>
        <v>2781</v>
      </c>
      <c r="E239" s="467">
        <v>1394</v>
      </c>
      <c r="F239" s="468">
        <v>1387</v>
      </c>
    </row>
    <row r="240" spans="1:6" ht="12.75" customHeight="1">
      <c r="A240" s="471" t="s">
        <v>1024</v>
      </c>
      <c r="B240" s="472" t="s">
        <v>55</v>
      </c>
      <c r="C240" s="467">
        <v>845</v>
      </c>
      <c r="D240" s="467">
        <f t="shared" si="7"/>
        <v>2657</v>
      </c>
      <c r="E240" s="467">
        <v>1247</v>
      </c>
      <c r="F240" s="468">
        <v>1410</v>
      </c>
    </row>
    <row r="241" spans="1:6" ht="12.75" customHeight="1">
      <c r="A241" s="471" t="s">
        <v>1024</v>
      </c>
      <c r="B241" s="472" t="s">
        <v>56</v>
      </c>
      <c r="C241" s="467">
        <v>77</v>
      </c>
      <c r="D241" s="467">
        <f t="shared" si="7"/>
        <v>203</v>
      </c>
      <c r="E241" s="467">
        <v>108</v>
      </c>
      <c r="F241" s="468">
        <v>95</v>
      </c>
    </row>
    <row r="242" spans="1:6" ht="12.75" customHeight="1">
      <c r="A242" s="469" t="s">
        <v>1026</v>
      </c>
      <c r="B242" s="470"/>
      <c r="C242" s="467">
        <f>SUM(C243:C248)</f>
        <v>4511</v>
      </c>
      <c r="D242" s="467">
        <f t="shared" si="7"/>
        <v>10877</v>
      </c>
      <c r="E242" s="467">
        <f>SUM(E243:E248)</f>
        <v>5405</v>
      </c>
      <c r="F242" s="467">
        <f>SUM(F243:F248)</f>
        <v>5472</v>
      </c>
    </row>
    <row r="243" spans="1:6" ht="12.75" customHeight="1">
      <c r="A243" s="471" t="s">
        <v>1027</v>
      </c>
      <c r="B243" s="472" t="s">
        <v>12</v>
      </c>
      <c r="C243" s="467">
        <v>915</v>
      </c>
      <c r="D243" s="467">
        <f t="shared" si="7"/>
        <v>2197</v>
      </c>
      <c r="E243" s="467">
        <v>1123</v>
      </c>
      <c r="F243" s="468">
        <v>1074</v>
      </c>
    </row>
    <row r="244" spans="1:6" ht="12.75" customHeight="1">
      <c r="A244" s="471" t="s">
        <v>1027</v>
      </c>
      <c r="B244" s="472" t="s">
        <v>13</v>
      </c>
      <c r="C244" s="467">
        <v>821</v>
      </c>
      <c r="D244" s="467">
        <f t="shared" si="7"/>
        <v>2071</v>
      </c>
      <c r="E244" s="467">
        <v>1011</v>
      </c>
      <c r="F244" s="468">
        <v>1060</v>
      </c>
    </row>
    <row r="245" spans="1:6" ht="12.75" customHeight="1">
      <c r="A245" s="471" t="s">
        <v>1027</v>
      </c>
      <c r="B245" s="472" t="s">
        <v>14</v>
      </c>
      <c r="C245" s="467">
        <v>930</v>
      </c>
      <c r="D245" s="467">
        <f t="shared" si="7"/>
        <v>2143</v>
      </c>
      <c r="E245" s="467">
        <v>1046</v>
      </c>
      <c r="F245" s="468">
        <v>1097</v>
      </c>
    </row>
    <row r="246" spans="1:6" ht="12.75" customHeight="1">
      <c r="A246" s="471" t="s">
        <v>1027</v>
      </c>
      <c r="B246" s="472" t="s">
        <v>15</v>
      </c>
      <c r="C246" s="467">
        <v>870</v>
      </c>
      <c r="D246" s="467">
        <f t="shared" si="7"/>
        <v>1951</v>
      </c>
      <c r="E246" s="467">
        <v>960</v>
      </c>
      <c r="F246" s="468">
        <v>991</v>
      </c>
    </row>
    <row r="247" spans="1:6" ht="12.75" customHeight="1">
      <c r="A247" s="471" t="s">
        <v>1027</v>
      </c>
      <c r="B247" s="472" t="s">
        <v>16</v>
      </c>
      <c r="C247" s="467">
        <v>574</v>
      </c>
      <c r="D247" s="467">
        <f t="shared" si="7"/>
        <v>1507</v>
      </c>
      <c r="E247" s="467">
        <v>790</v>
      </c>
      <c r="F247" s="468">
        <v>717</v>
      </c>
    </row>
    <row r="248" spans="1:6" ht="12.75" customHeight="1">
      <c r="A248" s="471" t="s">
        <v>1027</v>
      </c>
      <c r="B248" s="472" t="s">
        <v>17</v>
      </c>
      <c r="C248" s="467">
        <v>401</v>
      </c>
      <c r="D248" s="467">
        <f t="shared" si="7"/>
        <v>1008</v>
      </c>
      <c r="E248" s="467">
        <v>475</v>
      </c>
      <c r="F248" s="468">
        <v>533</v>
      </c>
    </row>
    <row r="249" spans="1:6" ht="12.75" customHeight="1">
      <c r="A249" s="469" t="s">
        <v>1028</v>
      </c>
      <c r="B249" s="470"/>
      <c r="C249" s="467">
        <f>SUM(C250:C254)</f>
        <v>3331</v>
      </c>
      <c r="D249" s="467">
        <f t="shared" si="7"/>
        <v>8275</v>
      </c>
      <c r="E249" s="467">
        <f>SUM(E250:E254)</f>
        <v>4170</v>
      </c>
      <c r="F249" s="468">
        <f>SUM(F250:F254)</f>
        <v>4105</v>
      </c>
    </row>
    <row r="250" spans="1:6" ht="12.75" customHeight="1">
      <c r="A250" s="471" t="s">
        <v>1029</v>
      </c>
      <c r="B250" s="472" t="s">
        <v>12</v>
      </c>
      <c r="C250" s="467">
        <v>1135</v>
      </c>
      <c r="D250" s="467">
        <f t="shared" si="7"/>
        <v>2717</v>
      </c>
      <c r="E250" s="467">
        <v>1387</v>
      </c>
      <c r="F250" s="468">
        <v>1330</v>
      </c>
    </row>
    <row r="251" spans="1:6" ht="12.75" customHeight="1">
      <c r="A251" s="471" t="s">
        <v>1029</v>
      </c>
      <c r="B251" s="472" t="s">
        <v>13</v>
      </c>
      <c r="C251" s="467">
        <v>1128</v>
      </c>
      <c r="D251" s="467">
        <f t="shared" si="7"/>
        <v>2902</v>
      </c>
      <c r="E251" s="467">
        <v>1463</v>
      </c>
      <c r="F251" s="468">
        <v>1439</v>
      </c>
    </row>
    <row r="252" spans="1:6" ht="12.75" customHeight="1">
      <c r="A252" s="471" t="s">
        <v>1029</v>
      </c>
      <c r="B252" s="472" t="s">
        <v>14</v>
      </c>
      <c r="C252" s="467">
        <v>524</v>
      </c>
      <c r="D252" s="467">
        <f t="shared" si="7"/>
        <v>1207</v>
      </c>
      <c r="E252" s="467">
        <v>625</v>
      </c>
      <c r="F252" s="468">
        <v>582</v>
      </c>
    </row>
    <row r="253" spans="1:6" ht="12.75" customHeight="1">
      <c r="A253" s="471" t="s">
        <v>1029</v>
      </c>
      <c r="B253" s="472" t="s">
        <v>15</v>
      </c>
      <c r="C253" s="467">
        <v>76</v>
      </c>
      <c r="D253" s="467">
        <f t="shared" si="7"/>
        <v>188</v>
      </c>
      <c r="E253" s="467">
        <v>84</v>
      </c>
      <c r="F253" s="468">
        <v>104</v>
      </c>
    </row>
    <row r="254" spans="1:6" ht="12.75" customHeight="1">
      <c r="A254" s="471" t="s">
        <v>1029</v>
      </c>
      <c r="B254" s="472" t="s">
        <v>16</v>
      </c>
      <c r="C254" s="467">
        <v>468</v>
      </c>
      <c r="D254" s="467">
        <f t="shared" si="7"/>
        <v>1261</v>
      </c>
      <c r="E254" s="467">
        <v>611</v>
      </c>
      <c r="F254" s="468">
        <v>650</v>
      </c>
    </row>
    <row r="255" spans="1:6" ht="12.75" customHeight="1">
      <c r="A255" s="469" t="s">
        <v>1030</v>
      </c>
      <c r="B255" s="470"/>
      <c r="C255" s="467">
        <f>SUM(C256:C259)</f>
        <v>2787</v>
      </c>
      <c r="D255" s="467">
        <f t="shared" si="7"/>
        <v>6958</v>
      </c>
      <c r="E255" s="467">
        <f>SUM(E256:E259)</f>
        <v>3488</v>
      </c>
      <c r="F255" s="468">
        <f>SUM(F256:F259)</f>
        <v>3470</v>
      </c>
    </row>
    <row r="256" spans="1:6" ht="12.75" customHeight="1">
      <c r="A256" s="471" t="s">
        <v>1031</v>
      </c>
      <c r="B256" s="472" t="s">
        <v>12</v>
      </c>
      <c r="C256" s="467">
        <v>448</v>
      </c>
      <c r="D256" s="467">
        <f t="shared" si="7"/>
        <v>1113</v>
      </c>
      <c r="E256" s="467">
        <v>551</v>
      </c>
      <c r="F256" s="468">
        <v>562</v>
      </c>
    </row>
    <row r="257" spans="1:6" ht="12.75" customHeight="1">
      <c r="A257" s="471" t="s">
        <v>1031</v>
      </c>
      <c r="B257" s="472" t="s">
        <v>13</v>
      </c>
      <c r="C257" s="467">
        <v>691</v>
      </c>
      <c r="D257" s="467">
        <f t="shared" si="7"/>
        <v>1685</v>
      </c>
      <c r="E257" s="467">
        <v>829</v>
      </c>
      <c r="F257" s="468">
        <v>856</v>
      </c>
    </row>
    <row r="258" spans="1:6" ht="12.75" customHeight="1">
      <c r="A258" s="471" t="s">
        <v>1031</v>
      </c>
      <c r="B258" s="472" t="s">
        <v>14</v>
      </c>
      <c r="C258" s="467">
        <v>590</v>
      </c>
      <c r="D258" s="467">
        <f t="shared" si="7"/>
        <v>1513</v>
      </c>
      <c r="E258" s="467">
        <v>772</v>
      </c>
      <c r="F258" s="468">
        <v>741</v>
      </c>
    </row>
    <row r="259" spans="1:6" ht="12.75" customHeight="1">
      <c r="A259" s="471" t="s">
        <v>1031</v>
      </c>
      <c r="B259" s="472" t="s">
        <v>15</v>
      </c>
      <c r="C259" s="467">
        <v>1058</v>
      </c>
      <c r="D259" s="467">
        <f t="shared" si="7"/>
        <v>2647</v>
      </c>
      <c r="E259" s="467">
        <v>1336</v>
      </c>
      <c r="F259" s="468">
        <v>1311</v>
      </c>
    </row>
    <row r="260" spans="1:6" ht="12.75" customHeight="1">
      <c r="A260" s="469" t="s">
        <v>1032</v>
      </c>
      <c r="B260" s="470"/>
      <c r="C260" s="467">
        <f>SUM(C261:C266)</f>
        <v>3632</v>
      </c>
      <c r="D260" s="467">
        <f t="shared" si="7"/>
        <v>9088</v>
      </c>
      <c r="E260" s="467">
        <f>SUM(E261:E266)</f>
        <v>4441</v>
      </c>
      <c r="F260" s="468">
        <f>SUM(F261:F266)</f>
        <v>4647</v>
      </c>
    </row>
    <row r="261" spans="1:6" ht="12.75" customHeight="1">
      <c r="A261" s="471" t="s">
        <v>1033</v>
      </c>
      <c r="B261" s="472" t="s">
        <v>12</v>
      </c>
      <c r="C261" s="467">
        <v>513</v>
      </c>
      <c r="D261" s="467">
        <f t="shared" si="7"/>
        <v>1569</v>
      </c>
      <c r="E261" s="467">
        <v>760</v>
      </c>
      <c r="F261" s="468">
        <v>809</v>
      </c>
    </row>
    <row r="262" spans="1:6" ht="12.75" customHeight="1">
      <c r="A262" s="471" t="s">
        <v>1034</v>
      </c>
      <c r="B262" s="472" t="s">
        <v>13</v>
      </c>
      <c r="C262" s="467">
        <v>409</v>
      </c>
      <c r="D262" s="467">
        <f t="shared" si="7"/>
        <v>1072</v>
      </c>
      <c r="E262" s="467">
        <v>519</v>
      </c>
      <c r="F262" s="468">
        <v>553</v>
      </c>
    </row>
    <row r="263" spans="1:6" ht="12.75" customHeight="1">
      <c r="A263" s="471" t="s">
        <v>1034</v>
      </c>
      <c r="B263" s="472" t="s">
        <v>14</v>
      </c>
      <c r="C263" s="467">
        <v>923</v>
      </c>
      <c r="D263" s="467">
        <f t="shared" si="7"/>
        <v>2228</v>
      </c>
      <c r="E263" s="467">
        <v>1095</v>
      </c>
      <c r="F263" s="468">
        <v>1133</v>
      </c>
    </row>
    <row r="264" spans="1:6" ht="12.75" customHeight="1">
      <c r="A264" s="471" t="s">
        <v>1033</v>
      </c>
      <c r="B264" s="472" t="s">
        <v>15</v>
      </c>
      <c r="C264" s="467">
        <v>415</v>
      </c>
      <c r="D264" s="467">
        <f t="shared" si="7"/>
        <v>950</v>
      </c>
      <c r="E264" s="467">
        <v>479</v>
      </c>
      <c r="F264" s="468">
        <v>471</v>
      </c>
    </row>
    <row r="265" spans="1:6" ht="12.75" customHeight="1">
      <c r="A265" s="471" t="s">
        <v>1034</v>
      </c>
      <c r="B265" s="472" t="s">
        <v>16</v>
      </c>
      <c r="C265" s="467">
        <v>632</v>
      </c>
      <c r="D265" s="467">
        <f t="shared" si="7"/>
        <v>1457</v>
      </c>
      <c r="E265" s="467">
        <v>690</v>
      </c>
      <c r="F265" s="468">
        <v>767</v>
      </c>
    </row>
    <row r="266" spans="1:6" ht="12.75" customHeight="1">
      <c r="A266" s="471" t="s">
        <v>1033</v>
      </c>
      <c r="B266" s="472" t="s">
        <v>17</v>
      </c>
      <c r="C266" s="467">
        <v>740</v>
      </c>
      <c r="D266" s="467">
        <f t="shared" si="7"/>
        <v>1812</v>
      </c>
      <c r="E266" s="467">
        <v>898</v>
      </c>
      <c r="F266" s="468">
        <v>914</v>
      </c>
    </row>
    <row r="267" spans="1:6" ht="12.75" customHeight="1">
      <c r="A267" s="471"/>
      <c r="B267" s="481"/>
      <c r="C267" s="467"/>
      <c r="D267" s="467"/>
      <c r="E267" s="467"/>
      <c r="F267" s="468"/>
    </row>
    <row r="268" spans="1:6" ht="12.75" customHeight="1">
      <c r="A268" s="469" t="s">
        <v>1035</v>
      </c>
      <c r="B268" s="470"/>
      <c r="C268" s="467">
        <f>C270+C271+C273+C278+C288+C289+C299+C302+C306+C307</f>
        <v>31996</v>
      </c>
      <c r="D268" s="467">
        <f>D270+D271+D273+D278+D288+D289+D299+D302+D306+D307</f>
        <v>69126</v>
      </c>
      <c r="E268" s="467">
        <f>E270+E271+E273+E278+E288+E289+E299+E302+E306+E307</f>
        <v>34449</v>
      </c>
      <c r="F268" s="467">
        <f>F270+F271+F273+F278+F288+F289+F299+F302+F306+F307</f>
        <v>34677</v>
      </c>
    </row>
    <row r="269" spans="1:6" ht="12.75" customHeight="1">
      <c r="A269" s="469"/>
      <c r="B269" s="470"/>
      <c r="C269" s="467"/>
      <c r="D269" s="467"/>
      <c r="E269" s="467"/>
      <c r="F269" s="468"/>
    </row>
    <row r="270" spans="1:6" ht="12.75" customHeight="1">
      <c r="A270" s="469" t="s">
        <v>1036</v>
      </c>
      <c r="B270" s="470"/>
      <c r="C270" s="467">
        <v>1634</v>
      </c>
      <c r="D270" s="486">
        <f aca="true" t="shared" si="8" ref="D270:D277">E270+F270</f>
        <v>3471</v>
      </c>
      <c r="E270" s="487">
        <v>1764</v>
      </c>
      <c r="F270" s="488">
        <v>1707</v>
      </c>
    </row>
    <row r="271" spans="1:6" ht="12.75" customHeight="1">
      <c r="A271" s="469" t="s">
        <v>1099</v>
      </c>
      <c r="B271" s="470"/>
      <c r="C271" s="467">
        <f>SUM(C272)</f>
        <v>1</v>
      </c>
      <c r="D271" s="486">
        <f t="shared" si="8"/>
        <v>2</v>
      </c>
      <c r="E271" s="467">
        <f>SUM(E272)</f>
        <v>0</v>
      </c>
      <c r="F271" s="467">
        <f>SUM(F272)</f>
        <v>2</v>
      </c>
    </row>
    <row r="272" spans="1:6" ht="12.75" customHeight="1">
      <c r="A272" s="471" t="s">
        <v>1100</v>
      </c>
      <c r="B272" s="472" t="s">
        <v>14</v>
      </c>
      <c r="C272" s="467">
        <v>1</v>
      </c>
      <c r="D272" s="467">
        <f t="shared" si="8"/>
        <v>2</v>
      </c>
      <c r="E272" s="467">
        <v>0</v>
      </c>
      <c r="F272" s="468">
        <v>2</v>
      </c>
    </row>
    <row r="273" spans="1:6" ht="12.75" customHeight="1">
      <c r="A273" s="469" t="s">
        <v>1037</v>
      </c>
      <c r="B273" s="470"/>
      <c r="C273" s="467">
        <f>SUM(C274:C277)</f>
        <v>2702</v>
      </c>
      <c r="D273" s="467">
        <f t="shared" si="8"/>
        <v>6355</v>
      </c>
      <c r="E273" s="467">
        <f>SUM(E274:E277)</f>
        <v>3177</v>
      </c>
      <c r="F273" s="468">
        <f>SUM(F274:F277)</f>
        <v>3178</v>
      </c>
    </row>
    <row r="274" spans="1:6" ht="12.75" customHeight="1">
      <c r="A274" s="471" t="s">
        <v>1038</v>
      </c>
      <c r="B274" s="472" t="s">
        <v>12</v>
      </c>
      <c r="C274" s="467">
        <v>1117</v>
      </c>
      <c r="D274" s="467">
        <f t="shared" si="8"/>
        <v>2569</v>
      </c>
      <c r="E274" s="467">
        <v>1296</v>
      </c>
      <c r="F274" s="468">
        <v>1273</v>
      </c>
    </row>
    <row r="275" spans="1:6" ht="12.75" customHeight="1">
      <c r="A275" s="471" t="s">
        <v>1039</v>
      </c>
      <c r="B275" s="472" t="s">
        <v>13</v>
      </c>
      <c r="C275" s="467">
        <v>843</v>
      </c>
      <c r="D275" s="467">
        <f t="shared" si="8"/>
        <v>2118</v>
      </c>
      <c r="E275" s="467">
        <v>1063</v>
      </c>
      <c r="F275" s="468">
        <v>1055</v>
      </c>
    </row>
    <row r="276" spans="1:6" ht="12.75" customHeight="1">
      <c r="A276" s="471" t="s">
        <v>1101</v>
      </c>
      <c r="B276" s="472" t="s">
        <v>14</v>
      </c>
      <c r="C276" s="467">
        <v>483</v>
      </c>
      <c r="D276" s="467">
        <f t="shared" si="8"/>
        <v>1184</v>
      </c>
      <c r="E276" s="467">
        <v>577</v>
      </c>
      <c r="F276" s="468">
        <v>607</v>
      </c>
    </row>
    <row r="277" spans="1:6" ht="12.75" customHeight="1">
      <c r="A277" s="471" t="s">
        <v>1038</v>
      </c>
      <c r="B277" s="472" t="s">
        <v>17</v>
      </c>
      <c r="C277" s="467">
        <v>259</v>
      </c>
      <c r="D277" s="467">
        <f t="shared" si="8"/>
        <v>484</v>
      </c>
      <c r="E277" s="467">
        <v>241</v>
      </c>
      <c r="F277" s="468">
        <v>243</v>
      </c>
    </row>
    <row r="278" spans="1:6" ht="12.75" customHeight="1">
      <c r="A278" s="469" t="s">
        <v>1102</v>
      </c>
      <c r="B278" s="470"/>
      <c r="C278" s="467">
        <f>SUM(C279:C287)</f>
        <v>10715</v>
      </c>
      <c r="D278" s="467">
        <f aca="true" t="shared" si="9" ref="D278:D310">E278+F278</f>
        <v>24622</v>
      </c>
      <c r="E278" s="462">
        <f>SUM(E279:E287)</f>
        <v>12519</v>
      </c>
      <c r="F278" s="463">
        <f>SUM(F279:F287)</f>
        <v>12103</v>
      </c>
    </row>
    <row r="279" spans="1:6" ht="12.75" customHeight="1">
      <c r="A279" s="480" t="s">
        <v>1103</v>
      </c>
      <c r="B279" s="472" t="s">
        <v>12</v>
      </c>
      <c r="C279" s="467">
        <v>1243</v>
      </c>
      <c r="D279" s="467">
        <f t="shared" si="9"/>
        <v>2731</v>
      </c>
      <c r="E279" s="462">
        <v>1332</v>
      </c>
      <c r="F279" s="463">
        <v>1399</v>
      </c>
    </row>
    <row r="280" spans="1:6" ht="12.75" customHeight="1">
      <c r="A280" s="480" t="s">
        <v>1103</v>
      </c>
      <c r="B280" s="472" t="s">
        <v>13</v>
      </c>
      <c r="C280" s="467">
        <v>1548</v>
      </c>
      <c r="D280" s="467">
        <f t="shared" si="9"/>
        <v>3026</v>
      </c>
      <c r="E280" s="462">
        <v>1608</v>
      </c>
      <c r="F280" s="463">
        <v>1418</v>
      </c>
    </row>
    <row r="281" spans="1:6" ht="12.75" customHeight="1">
      <c r="A281" s="480" t="s">
        <v>1103</v>
      </c>
      <c r="B281" s="472" t="s">
        <v>14</v>
      </c>
      <c r="C281" s="467">
        <v>1120</v>
      </c>
      <c r="D281" s="467">
        <f t="shared" si="9"/>
        <v>2299</v>
      </c>
      <c r="E281" s="462">
        <v>1186</v>
      </c>
      <c r="F281" s="463">
        <v>1113</v>
      </c>
    </row>
    <row r="282" spans="1:6" ht="12.75" customHeight="1">
      <c r="A282" s="480" t="s">
        <v>1103</v>
      </c>
      <c r="B282" s="472" t="s">
        <v>15</v>
      </c>
      <c r="C282" s="467">
        <v>1711</v>
      </c>
      <c r="D282" s="467">
        <f t="shared" si="9"/>
        <v>3773</v>
      </c>
      <c r="E282" s="462">
        <v>1913</v>
      </c>
      <c r="F282" s="463">
        <v>1860</v>
      </c>
    </row>
    <row r="283" spans="1:6" ht="12.75" customHeight="1">
      <c r="A283" s="480" t="s">
        <v>1103</v>
      </c>
      <c r="B283" s="472" t="s">
        <v>16</v>
      </c>
      <c r="C283" s="467">
        <v>1177</v>
      </c>
      <c r="D283" s="467">
        <f t="shared" si="9"/>
        <v>2759</v>
      </c>
      <c r="E283" s="462">
        <v>1386</v>
      </c>
      <c r="F283" s="463">
        <v>1373</v>
      </c>
    </row>
    <row r="284" spans="1:6" ht="12.75" customHeight="1">
      <c r="A284" s="480" t="s">
        <v>1103</v>
      </c>
      <c r="B284" s="472" t="s">
        <v>17</v>
      </c>
      <c r="C284" s="467">
        <v>839</v>
      </c>
      <c r="D284" s="467">
        <f t="shared" si="9"/>
        <v>2055</v>
      </c>
      <c r="E284" s="462">
        <v>1034</v>
      </c>
      <c r="F284" s="463">
        <v>1021</v>
      </c>
    </row>
    <row r="285" spans="1:6" ht="12.75" customHeight="1">
      <c r="A285" s="480" t="s">
        <v>1103</v>
      </c>
      <c r="B285" s="472" t="s">
        <v>55</v>
      </c>
      <c r="C285" s="467">
        <v>1054</v>
      </c>
      <c r="D285" s="467">
        <f t="shared" si="9"/>
        <v>2643</v>
      </c>
      <c r="E285" s="462">
        <v>1368</v>
      </c>
      <c r="F285" s="463">
        <v>1275</v>
      </c>
    </row>
    <row r="286" spans="1:6" ht="12.75" customHeight="1">
      <c r="A286" s="480" t="s">
        <v>1103</v>
      </c>
      <c r="B286" s="472" t="s">
        <v>56</v>
      </c>
      <c r="C286" s="467">
        <v>1025</v>
      </c>
      <c r="D286" s="467">
        <f t="shared" si="9"/>
        <v>2652</v>
      </c>
      <c r="E286" s="462">
        <v>1335</v>
      </c>
      <c r="F286" s="463">
        <v>1317</v>
      </c>
    </row>
    <row r="287" spans="1:6" ht="12.75" customHeight="1">
      <c r="A287" s="480" t="s">
        <v>1103</v>
      </c>
      <c r="B287" s="472" t="s">
        <v>113</v>
      </c>
      <c r="C287" s="467">
        <v>998</v>
      </c>
      <c r="D287" s="467">
        <f t="shared" si="9"/>
        <v>2684</v>
      </c>
      <c r="E287" s="462">
        <v>1357</v>
      </c>
      <c r="F287" s="463">
        <v>1327</v>
      </c>
    </row>
    <row r="288" spans="1:6" ht="12.75" customHeight="1">
      <c r="A288" s="469" t="s">
        <v>1040</v>
      </c>
      <c r="B288" s="470"/>
      <c r="C288" s="462">
        <v>752</v>
      </c>
      <c r="D288" s="467">
        <f t="shared" si="9"/>
        <v>1511</v>
      </c>
      <c r="E288" s="462">
        <v>754</v>
      </c>
      <c r="F288" s="463">
        <v>757</v>
      </c>
    </row>
    <row r="289" spans="1:6" ht="12.75" customHeight="1">
      <c r="A289" s="469" t="s">
        <v>1041</v>
      </c>
      <c r="B289" s="470"/>
      <c r="C289" s="467">
        <f>SUM(C290:C298)</f>
        <v>11437</v>
      </c>
      <c r="D289" s="467">
        <f t="shared" si="9"/>
        <v>22416</v>
      </c>
      <c r="E289" s="467">
        <f>SUM(E290:E298)</f>
        <v>10965</v>
      </c>
      <c r="F289" s="468">
        <f>SUM(F290:F298)</f>
        <v>11451</v>
      </c>
    </row>
    <row r="290" spans="1:6" ht="12.75" customHeight="1">
      <c r="A290" s="480" t="s">
        <v>1042</v>
      </c>
      <c r="B290" s="472" t="s">
        <v>12</v>
      </c>
      <c r="C290" s="467">
        <v>472</v>
      </c>
      <c r="D290" s="467">
        <f t="shared" si="9"/>
        <v>911</v>
      </c>
      <c r="E290" s="467">
        <v>470</v>
      </c>
      <c r="F290" s="468">
        <v>441</v>
      </c>
    </row>
    <row r="291" spans="1:6" ht="12.75" customHeight="1">
      <c r="A291" s="480" t="s">
        <v>1042</v>
      </c>
      <c r="B291" s="472" t="s">
        <v>13</v>
      </c>
      <c r="C291" s="467">
        <v>938</v>
      </c>
      <c r="D291" s="467">
        <f t="shared" si="9"/>
        <v>1781</v>
      </c>
      <c r="E291" s="467">
        <v>854</v>
      </c>
      <c r="F291" s="468">
        <v>927</v>
      </c>
    </row>
    <row r="292" spans="1:6" ht="12.75" customHeight="1">
      <c r="A292" s="480" t="s">
        <v>1042</v>
      </c>
      <c r="B292" s="472" t="s">
        <v>14</v>
      </c>
      <c r="C292" s="467">
        <v>503</v>
      </c>
      <c r="D292" s="467">
        <f t="shared" si="9"/>
        <v>881</v>
      </c>
      <c r="E292" s="467">
        <v>396</v>
      </c>
      <c r="F292" s="468">
        <v>485</v>
      </c>
    </row>
    <row r="293" spans="1:6" ht="12.75" customHeight="1">
      <c r="A293" s="480" t="s">
        <v>1042</v>
      </c>
      <c r="B293" s="472" t="s">
        <v>15</v>
      </c>
      <c r="C293" s="467">
        <v>1390</v>
      </c>
      <c r="D293" s="467">
        <f t="shared" si="9"/>
        <v>3903</v>
      </c>
      <c r="E293" s="467">
        <v>1918</v>
      </c>
      <c r="F293" s="468">
        <v>1985</v>
      </c>
    </row>
    <row r="294" spans="1:6" ht="12.75" customHeight="1">
      <c r="A294" s="480" t="s">
        <v>1042</v>
      </c>
      <c r="B294" s="472" t="s">
        <v>16</v>
      </c>
      <c r="C294" s="467">
        <v>1639</v>
      </c>
      <c r="D294" s="467">
        <f t="shared" si="9"/>
        <v>2875</v>
      </c>
      <c r="E294" s="467">
        <v>1422</v>
      </c>
      <c r="F294" s="468">
        <v>1453</v>
      </c>
    </row>
    <row r="295" spans="1:6" ht="12.75" customHeight="1">
      <c r="A295" s="480" t="s">
        <v>1042</v>
      </c>
      <c r="B295" s="472" t="s">
        <v>17</v>
      </c>
      <c r="C295" s="467">
        <v>2203</v>
      </c>
      <c r="D295" s="467">
        <f t="shared" si="9"/>
        <v>4506</v>
      </c>
      <c r="E295" s="467">
        <v>2176</v>
      </c>
      <c r="F295" s="468">
        <v>2330</v>
      </c>
    </row>
    <row r="296" spans="1:6" ht="12.75" customHeight="1">
      <c r="A296" s="480" t="s">
        <v>1042</v>
      </c>
      <c r="B296" s="472" t="s">
        <v>55</v>
      </c>
      <c r="C296" s="467">
        <v>2315</v>
      </c>
      <c r="D296" s="467">
        <f t="shared" si="9"/>
        <v>4398</v>
      </c>
      <c r="E296" s="467">
        <v>2152</v>
      </c>
      <c r="F296" s="468">
        <v>2246</v>
      </c>
    </row>
    <row r="297" spans="1:6" ht="12.75" customHeight="1">
      <c r="A297" s="480" t="s">
        <v>1042</v>
      </c>
      <c r="B297" s="472" t="s">
        <v>56</v>
      </c>
      <c r="C297" s="467">
        <v>1041</v>
      </c>
      <c r="D297" s="467">
        <f t="shared" si="9"/>
        <v>1570</v>
      </c>
      <c r="E297" s="467">
        <v>752</v>
      </c>
      <c r="F297" s="468">
        <v>818</v>
      </c>
    </row>
    <row r="298" spans="1:6" ht="12.75" customHeight="1">
      <c r="A298" s="480" t="s">
        <v>1042</v>
      </c>
      <c r="B298" s="472" t="s">
        <v>113</v>
      </c>
      <c r="C298" s="467">
        <v>936</v>
      </c>
      <c r="D298" s="467">
        <f t="shared" si="9"/>
        <v>1591</v>
      </c>
      <c r="E298" s="467">
        <v>825</v>
      </c>
      <c r="F298" s="468">
        <v>766</v>
      </c>
    </row>
    <row r="299" spans="1:6" ht="12.75" customHeight="1">
      <c r="A299" s="469" t="s">
        <v>1043</v>
      </c>
      <c r="B299" s="470"/>
      <c r="C299" s="467">
        <f>SUM(C300:C301)</f>
        <v>1797</v>
      </c>
      <c r="D299" s="467">
        <f t="shared" si="9"/>
        <v>3788</v>
      </c>
      <c r="E299" s="467">
        <f>SUM(E300:E301)</f>
        <v>1888</v>
      </c>
      <c r="F299" s="468">
        <f>SUM(F300:F301)</f>
        <v>1900</v>
      </c>
    </row>
    <row r="300" spans="1:6" ht="12.75" customHeight="1">
      <c r="A300" s="471" t="s">
        <v>1044</v>
      </c>
      <c r="B300" s="472" t="s">
        <v>12</v>
      </c>
      <c r="C300" s="467">
        <v>990</v>
      </c>
      <c r="D300" s="467">
        <f t="shared" si="9"/>
        <v>2115</v>
      </c>
      <c r="E300" s="467">
        <v>1036</v>
      </c>
      <c r="F300" s="468">
        <v>1079</v>
      </c>
    </row>
    <row r="301" spans="1:6" ht="12.75" customHeight="1">
      <c r="A301" s="471" t="s">
        <v>1044</v>
      </c>
      <c r="B301" s="472" t="s">
        <v>13</v>
      </c>
      <c r="C301" s="467">
        <v>807</v>
      </c>
      <c r="D301" s="467">
        <f t="shared" si="9"/>
        <v>1673</v>
      </c>
      <c r="E301" s="467">
        <v>852</v>
      </c>
      <c r="F301" s="468">
        <v>821</v>
      </c>
    </row>
    <row r="302" spans="1:6" ht="12.75" customHeight="1">
      <c r="A302" s="469" t="s">
        <v>1045</v>
      </c>
      <c r="B302" s="470"/>
      <c r="C302" s="467">
        <f>SUM(C303:C305)</f>
        <v>2032</v>
      </c>
      <c r="D302" s="467">
        <f t="shared" si="9"/>
        <v>4940</v>
      </c>
      <c r="E302" s="467">
        <f>SUM(E303:E305)</f>
        <v>2403</v>
      </c>
      <c r="F302" s="468">
        <f>SUM(F303:F305)</f>
        <v>2537</v>
      </c>
    </row>
    <row r="303" spans="1:6" ht="12.75" customHeight="1">
      <c r="A303" s="471" t="s">
        <v>1046</v>
      </c>
      <c r="B303" s="472" t="s">
        <v>12</v>
      </c>
      <c r="C303" s="467">
        <v>608</v>
      </c>
      <c r="D303" s="467">
        <f t="shared" si="9"/>
        <v>1465</v>
      </c>
      <c r="E303" s="467">
        <v>708</v>
      </c>
      <c r="F303" s="468">
        <v>757</v>
      </c>
    </row>
    <row r="304" spans="1:6" ht="12.75" customHeight="1">
      <c r="A304" s="471" t="s">
        <v>1046</v>
      </c>
      <c r="B304" s="472" t="s">
        <v>13</v>
      </c>
      <c r="C304" s="467">
        <v>613</v>
      </c>
      <c r="D304" s="467">
        <f t="shared" si="9"/>
        <v>1522</v>
      </c>
      <c r="E304" s="467">
        <v>736</v>
      </c>
      <c r="F304" s="468">
        <v>786</v>
      </c>
    </row>
    <row r="305" spans="1:6" ht="12.75" customHeight="1">
      <c r="A305" s="471" t="s">
        <v>1046</v>
      </c>
      <c r="B305" s="472" t="s">
        <v>14</v>
      </c>
      <c r="C305" s="467">
        <v>811</v>
      </c>
      <c r="D305" s="467">
        <f t="shared" si="9"/>
        <v>1953</v>
      </c>
      <c r="E305" s="467">
        <v>959</v>
      </c>
      <c r="F305" s="468">
        <v>994</v>
      </c>
    </row>
    <row r="306" spans="1:6" ht="12.75" customHeight="1">
      <c r="A306" s="469" t="s">
        <v>1047</v>
      </c>
      <c r="B306" s="470"/>
      <c r="C306" s="467">
        <v>848</v>
      </c>
      <c r="D306" s="467">
        <f t="shared" si="9"/>
        <v>1907</v>
      </c>
      <c r="E306" s="467">
        <v>923</v>
      </c>
      <c r="F306" s="468">
        <v>984</v>
      </c>
    </row>
    <row r="307" spans="1:6" ht="12.75" customHeight="1">
      <c r="A307" s="469" t="s">
        <v>1032</v>
      </c>
      <c r="B307" s="470"/>
      <c r="C307" s="467">
        <f>SUM(C308:C310)</f>
        <v>78</v>
      </c>
      <c r="D307" s="467">
        <f t="shared" si="9"/>
        <v>114</v>
      </c>
      <c r="E307" s="467">
        <f>SUM(E308:E310)</f>
        <v>56</v>
      </c>
      <c r="F307" s="467">
        <f>SUM(F308:F310)</f>
        <v>58</v>
      </c>
    </row>
    <row r="308" spans="1:6" ht="12.75" customHeight="1">
      <c r="A308" s="471" t="s">
        <v>1034</v>
      </c>
      <c r="B308" s="472" t="s">
        <v>13</v>
      </c>
      <c r="C308" s="467">
        <v>2</v>
      </c>
      <c r="D308" s="467">
        <f t="shared" si="9"/>
        <v>4</v>
      </c>
      <c r="E308" s="467">
        <v>1</v>
      </c>
      <c r="F308" s="468">
        <v>3</v>
      </c>
    </row>
    <row r="309" spans="1:6" ht="12.75" customHeight="1">
      <c r="A309" s="471" t="s">
        <v>1034</v>
      </c>
      <c r="B309" s="472" t="s">
        <v>14</v>
      </c>
      <c r="C309" s="467">
        <v>46</v>
      </c>
      <c r="D309" s="467">
        <f t="shared" si="9"/>
        <v>66</v>
      </c>
      <c r="E309" s="467">
        <v>31</v>
      </c>
      <c r="F309" s="468">
        <v>35</v>
      </c>
    </row>
    <row r="310" spans="1:6" ht="12.75" customHeight="1">
      <c r="A310" s="471" t="s">
        <v>1034</v>
      </c>
      <c r="B310" s="472" t="s">
        <v>16</v>
      </c>
      <c r="C310" s="467">
        <v>30</v>
      </c>
      <c r="D310" s="467">
        <f t="shared" si="9"/>
        <v>44</v>
      </c>
      <c r="E310" s="467">
        <v>24</v>
      </c>
      <c r="F310" s="468">
        <v>20</v>
      </c>
    </row>
    <row r="311" spans="1:6" ht="12.75" customHeight="1">
      <c r="A311" s="471"/>
      <c r="B311" s="481"/>
      <c r="C311" s="467"/>
      <c r="D311" s="467"/>
      <c r="E311" s="467"/>
      <c r="F311" s="468"/>
    </row>
    <row r="312" spans="1:6" ht="12.75" customHeight="1">
      <c r="A312" s="469" t="s">
        <v>1048</v>
      </c>
      <c r="B312" s="470"/>
      <c r="C312" s="467">
        <f>C314+C315+C316+C317</f>
        <v>11502</v>
      </c>
      <c r="D312" s="467">
        <f>E312+F312</f>
        <v>31886</v>
      </c>
      <c r="E312" s="467">
        <f>E314+E315+E316+E317</f>
        <v>16240</v>
      </c>
      <c r="F312" s="467">
        <f>F314+F315+F316+F317</f>
        <v>15646</v>
      </c>
    </row>
    <row r="313" spans="1:6" ht="12.75" customHeight="1">
      <c r="A313" s="471"/>
      <c r="B313" s="481"/>
      <c r="C313" s="467"/>
      <c r="D313" s="467"/>
      <c r="E313" s="467"/>
      <c r="F313" s="468"/>
    </row>
    <row r="314" spans="1:6" ht="12.75" customHeight="1">
      <c r="A314" s="469" t="s">
        <v>1049</v>
      </c>
      <c r="B314" s="470"/>
      <c r="C314" s="467">
        <v>4205</v>
      </c>
      <c r="D314" s="467">
        <f>E314+F314</f>
        <v>12501</v>
      </c>
      <c r="E314" s="467">
        <v>6224</v>
      </c>
      <c r="F314" s="468">
        <v>6277</v>
      </c>
    </row>
    <row r="315" spans="1:6" ht="12.75" customHeight="1">
      <c r="A315" s="469" t="s">
        <v>1050</v>
      </c>
      <c r="B315" s="470"/>
      <c r="C315" s="467">
        <v>1267</v>
      </c>
      <c r="D315" s="467">
        <f>E315+F315</f>
        <v>3481</v>
      </c>
      <c r="E315" s="467">
        <v>1681</v>
      </c>
      <c r="F315" s="468">
        <v>1800</v>
      </c>
    </row>
    <row r="316" spans="1:6" ht="12.75" customHeight="1">
      <c r="A316" s="469" t="s">
        <v>946</v>
      </c>
      <c r="B316" s="470"/>
      <c r="C316" s="467">
        <v>5516</v>
      </c>
      <c r="D316" s="467">
        <f>E316+F316</f>
        <v>14382</v>
      </c>
      <c r="E316" s="467">
        <v>7552</v>
      </c>
      <c r="F316" s="468">
        <v>6830</v>
      </c>
    </row>
    <row r="317" spans="1:6" ht="12.75" customHeight="1">
      <c r="A317" s="469" t="s">
        <v>1051</v>
      </c>
      <c r="B317" s="470"/>
      <c r="C317" s="467">
        <v>514</v>
      </c>
      <c r="D317" s="467">
        <f>E317+F317</f>
        <v>1522</v>
      </c>
      <c r="E317" s="467">
        <v>783</v>
      </c>
      <c r="F317" s="468">
        <v>739</v>
      </c>
    </row>
    <row r="318" spans="1:6" ht="12.75" customHeight="1">
      <c r="A318" s="471"/>
      <c r="B318" s="481"/>
      <c r="C318" s="467"/>
      <c r="D318" s="467"/>
      <c r="E318" s="467"/>
      <c r="F318" s="468"/>
    </row>
    <row r="319" spans="1:6" ht="12.75" customHeight="1">
      <c r="A319" s="469" t="s">
        <v>1052</v>
      </c>
      <c r="B319" s="470"/>
      <c r="C319" s="467">
        <f>C321+C322+C327+C328</f>
        <v>10673</v>
      </c>
      <c r="D319" s="467">
        <f>D321+D322+D327+D328</f>
        <v>30007</v>
      </c>
      <c r="E319" s="467">
        <f>E321+E322+E327+E328</f>
        <v>15429</v>
      </c>
      <c r="F319" s="467">
        <f>F321+F322+F327+F328</f>
        <v>14578</v>
      </c>
    </row>
    <row r="320" spans="1:6" ht="12.75" customHeight="1">
      <c r="A320" s="469"/>
      <c r="B320" s="470"/>
      <c r="C320" s="467"/>
      <c r="D320" s="467"/>
      <c r="E320" s="467"/>
      <c r="F320" s="468"/>
    </row>
    <row r="321" spans="1:6" ht="12.75" customHeight="1">
      <c r="A321" s="469" t="s">
        <v>1053</v>
      </c>
      <c r="B321" s="470"/>
      <c r="C321" s="467">
        <v>15</v>
      </c>
      <c r="D321" s="467">
        <f aca="true" t="shared" si="10" ref="D321:D332">E321+F321</f>
        <v>37</v>
      </c>
      <c r="E321" s="467">
        <v>17</v>
      </c>
      <c r="F321" s="468">
        <v>20</v>
      </c>
    </row>
    <row r="322" spans="1:6" ht="12.75" customHeight="1">
      <c r="A322" s="489" t="s">
        <v>1104</v>
      </c>
      <c r="B322" s="490"/>
      <c r="C322" s="467">
        <f>SUM(C323:C326)</f>
        <v>1238</v>
      </c>
      <c r="D322" s="467">
        <f t="shared" si="10"/>
        <v>3528</v>
      </c>
      <c r="E322" s="467">
        <f>SUM(E323:E326)</f>
        <v>1804</v>
      </c>
      <c r="F322" s="468">
        <f>SUM(F323:F326)</f>
        <v>1724</v>
      </c>
    </row>
    <row r="323" spans="1:6" ht="12.75" customHeight="1">
      <c r="A323" s="471" t="s">
        <v>1105</v>
      </c>
      <c r="B323" s="472" t="s">
        <v>12</v>
      </c>
      <c r="C323" s="467">
        <v>235</v>
      </c>
      <c r="D323" s="467">
        <f t="shared" si="10"/>
        <v>719</v>
      </c>
      <c r="E323" s="467">
        <v>363</v>
      </c>
      <c r="F323" s="468">
        <v>356</v>
      </c>
    </row>
    <row r="324" spans="1:6" ht="12.75" customHeight="1">
      <c r="A324" s="471" t="s">
        <v>1105</v>
      </c>
      <c r="B324" s="472" t="s">
        <v>13</v>
      </c>
      <c r="C324" s="467">
        <v>518</v>
      </c>
      <c r="D324" s="467">
        <f t="shared" si="10"/>
        <v>1453</v>
      </c>
      <c r="E324" s="467">
        <v>743</v>
      </c>
      <c r="F324" s="468">
        <v>710</v>
      </c>
    </row>
    <row r="325" spans="1:6" ht="12.75" customHeight="1">
      <c r="A325" s="471" t="s">
        <v>1105</v>
      </c>
      <c r="B325" s="472" t="s">
        <v>14</v>
      </c>
      <c r="C325" s="467">
        <v>377</v>
      </c>
      <c r="D325" s="467">
        <f t="shared" si="10"/>
        <v>1119</v>
      </c>
      <c r="E325" s="467">
        <v>574</v>
      </c>
      <c r="F325" s="468">
        <v>545</v>
      </c>
    </row>
    <row r="326" spans="1:6" ht="12.75" customHeight="1">
      <c r="A326" s="471" t="s">
        <v>1105</v>
      </c>
      <c r="B326" s="472" t="s">
        <v>15</v>
      </c>
      <c r="C326" s="467">
        <v>108</v>
      </c>
      <c r="D326" s="467">
        <f t="shared" si="10"/>
        <v>237</v>
      </c>
      <c r="E326" s="467">
        <v>124</v>
      </c>
      <c r="F326" s="468">
        <v>113</v>
      </c>
    </row>
    <row r="327" spans="1:6" ht="12.75" customHeight="1">
      <c r="A327" s="469" t="s">
        <v>1051</v>
      </c>
      <c r="B327" s="470"/>
      <c r="C327" s="467">
        <v>8365</v>
      </c>
      <c r="D327" s="467">
        <f t="shared" si="10"/>
        <v>23306</v>
      </c>
      <c r="E327" s="467">
        <v>12066</v>
      </c>
      <c r="F327" s="468">
        <v>11240</v>
      </c>
    </row>
    <row r="328" spans="1:6" ht="12.75" customHeight="1">
      <c r="A328" s="469" t="s">
        <v>1054</v>
      </c>
      <c r="B328" s="470"/>
      <c r="C328" s="467">
        <f>SUM(C329:C332)</f>
        <v>1055</v>
      </c>
      <c r="D328" s="467">
        <f t="shared" si="10"/>
        <v>3136</v>
      </c>
      <c r="E328" s="467">
        <f>SUM(E329:E332)</f>
        <v>1542</v>
      </c>
      <c r="F328" s="468">
        <f>SUM(F329:F332)</f>
        <v>1594</v>
      </c>
    </row>
    <row r="329" spans="1:6" ht="12.75" customHeight="1">
      <c r="A329" s="471" t="s">
        <v>1055</v>
      </c>
      <c r="B329" s="472" t="s">
        <v>12</v>
      </c>
      <c r="C329" s="467">
        <v>34</v>
      </c>
      <c r="D329" s="467">
        <f t="shared" si="10"/>
        <v>65</v>
      </c>
      <c r="E329" s="467">
        <v>48</v>
      </c>
      <c r="F329" s="468">
        <v>17</v>
      </c>
    </row>
    <row r="330" spans="1:6" ht="12.75" customHeight="1">
      <c r="A330" s="471" t="s">
        <v>1055</v>
      </c>
      <c r="B330" s="472" t="s">
        <v>13</v>
      </c>
      <c r="C330" s="467">
        <v>309</v>
      </c>
      <c r="D330" s="467">
        <f t="shared" si="10"/>
        <v>835</v>
      </c>
      <c r="E330" s="467">
        <v>407</v>
      </c>
      <c r="F330" s="468">
        <v>428</v>
      </c>
    </row>
    <row r="331" spans="1:6" ht="12.75" customHeight="1">
      <c r="A331" s="471" t="s">
        <v>1055</v>
      </c>
      <c r="B331" s="472" t="s">
        <v>14</v>
      </c>
      <c r="C331" s="467">
        <v>546</v>
      </c>
      <c r="D331" s="467">
        <f t="shared" si="10"/>
        <v>1704</v>
      </c>
      <c r="E331" s="467">
        <v>813</v>
      </c>
      <c r="F331" s="468">
        <v>891</v>
      </c>
    </row>
    <row r="332" spans="1:6" ht="12.75" customHeight="1">
      <c r="A332" s="471" t="s">
        <v>1055</v>
      </c>
      <c r="B332" s="472" t="s">
        <v>15</v>
      </c>
      <c r="C332" s="467">
        <v>166</v>
      </c>
      <c r="D332" s="467">
        <f t="shared" si="10"/>
        <v>532</v>
      </c>
      <c r="E332" s="467">
        <v>274</v>
      </c>
      <c r="F332" s="468">
        <v>258</v>
      </c>
    </row>
    <row r="333" spans="1:6" ht="12.75" customHeight="1">
      <c r="A333" s="460" t="s">
        <v>1106</v>
      </c>
      <c r="B333" s="461"/>
      <c r="C333" s="462">
        <f>C335+C336+C344+C345</f>
        <v>11640</v>
      </c>
      <c r="D333" s="462">
        <f>E333+F333</f>
        <v>31810</v>
      </c>
      <c r="E333" s="462">
        <f>E335+E336+E344+E345</f>
        <v>16153</v>
      </c>
      <c r="F333" s="462">
        <f>F335+F336+F344+F345</f>
        <v>15657</v>
      </c>
    </row>
    <row r="334" spans="1:6" ht="12.75" customHeight="1">
      <c r="A334" s="460"/>
      <c r="B334" s="461"/>
      <c r="C334" s="462"/>
      <c r="D334" s="462"/>
      <c r="E334" s="462"/>
      <c r="F334" s="463"/>
    </row>
    <row r="335" spans="1:6" ht="12.75" customHeight="1">
      <c r="A335" s="460" t="s">
        <v>1053</v>
      </c>
      <c r="B335" s="461"/>
      <c r="C335" s="462">
        <v>8001</v>
      </c>
      <c r="D335" s="467">
        <f aca="true" t="shared" si="11" ref="D335:D346">E335+F335</f>
        <v>22403</v>
      </c>
      <c r="E335" s="462">
        <v>11362</v>
      </c>
      <c r="F335" s="463">
        <v>11041</v>
      </c>
    </row>
    <row r="336" spans="1:6" ht="12.75" customHeight="1">
      <c r="A336" s="460" t="s">
        <v>1056</v>
      </c>
      <c r="B336" s="461"/>
      <c r="C336" s="462">
        <f>SUM(C337:C343)</f>
        <v>3472</v>
      </c>
      <c r="D336" s="467">
        <f t="shared" si="11"/>
        <v>8989</v>
      </c>
      <c r="E336" s="462">
        <f>SUM(E337:E343)</f>
        <v>4572</v>
      </c>
      <c r="F336" s="463">
        <f>SUM(F337:F343)</f>
        <v>4417</v>
      </c>
    </row>
    <row r="337" spans="1:6" ht="12.75" customHeight="1">
      <c r="A337" s="460" t="s">
        <v>1057</v>
      </c>
      <c r="B337" s="461" t="s">
        <v>12</v>
      </c>
      <c r="C337" s="462">
        <v>267</v>
      </c>
      <c r="D337" s="467">
        <f t="shared" si="11"/>
        <v>751</v>
      </c>
      <c r="E337" s="462">
        <v>398</v>
      </c>
      <c r="F337" s="463">
        <v>353</v>
      </c>
    </row>
    <row r="338" spans="1:6" ht="12.75" customHeight="1">
      <c r="A338" s="460" t="s">
        <v>1057</v>
      </c>
      <c r="B338" s="461" t="s">
        <v>13</v>
      </c>
      <c r="C338" s="462">
        <v>184</v>
      </c>
      <c r="D338" s="467">
        <f t="shared" si="11"/>
        <v>551</v>
      </c>
      <c r="E338" s="462">
        <v>291</v>
      </c>
      <c r="F338" s="463">
        <v>260</v>
      </c>
    </row>
    <row r="339" spans="1:6" ht="12.75" customHeight="1">
      <c r="A339" s="460" t="s">
        <v>1057</v>
      </c>
      <c r="B339" s="461" t="s">
        <v>14</v>
      </c>
      <c r="C339" s="462">
        <v>627</v>
      </c>
      <c r="D339" s="467">
        <f t="shared" si="11"/>
        <v>1458</v>
      </c>
      <c r="E339" s="462">
        <v>771</v>
      </c>
      <c r="F339" s="463">
        <v>687</v>
      </c>
    </row>
    <row r="340" spans="1:6" ht="12.75" customHeight="1">
      <c r="A340" s="460" t="s">
        <v>1057</v>
      </c>
      <c r="B340" s="461" t="s">
        <v>15</v>
      </c>
      <c r="C340" s="462">
        <v>570</v>
      </c>
      <c r="D340" s="467">
        <f t="shared" si="11"/>
        <v>1472</v>
      </c>
      <c r="E340" s="462">
        <v>743</v>
      </c>
      <c r="F340" s="463">
        <v>729</v>
      </c>
    </row>
    <row r="341" spans="1:6" ht="12.75" customHeight="1">
      <c r="A341" s="460" t="s">
        <v>1057</v>
      </c>
      <c r="B341" s="461" t="s">
        <v>16</v>
      </c>
      <c r="C341" s="462">
        <v>399</v>
      </c>
      <c r="D341" s="467">
        <f t="shared" si="11"/>
        <v>1009</v>
      </c>
      <c r="E341" s="462">
        <v>514</v>
      </c>
      <c r="F341" s="463">
        <v>495</v>
      </c>
    </row>
    <row r="342" spans="1:6" ht="12.75" customHeight="1">
      <c r="A342" s="460" t="s">
        <v>1057</v>
      </c>
      <c r="B342" s="461" t="s">
        <v>17</v>
      </c>
      <c r="C342" s="462">
        <v>567</v>
      </c>
      <c r="D342" s="467">
        <f t="shared" si="11"/>
        <v>1611</v>
      </c>
      <c r="E342" s="462">
        <v>762</v>
      </c>
      <c r="F342" s="463">
        <v>849</v>
      </c>
    </row>
    <row r="343" spans="1:6" ht="12.75" customHeight="1">
      <c r="A343" s="460" t="s">
        <v>1057</v>
      </c>
      <c r="B343" s="461" t="s">
        <v>55</v>
      </c>
      <c r="C343" s="462">
        <v>858</v>
      </c>
      <c r="D343" s="467">
        <f t="shared" si="11"/>
        <v>2137</v>
      </c>
      <c r="E343" s="462">
        <v>1093</v>
      </c>
      <c r="F343" s="463">
        <v>1044</v>
      </c>
    </row>
    <row r="344" spans="1:6" ht="12.75" customHeight="1">
      <c r="A344" s="469" t="s">
        <v>1051</v>
      </c>
      <c r="B344" s="470"/>
      <c r="C344" s="467">
        <v>166</v>
      </c>
      <c r="D344" s="467">
        <f t="shared" si="11"/>
        <v>417</v>
      </c>
      <c r="E344" s="467">
        <v>218</v>
      </c>
      <c r="F344" s="468">
        <v>199</v>
      </c>
    </row>
    <row r="345" spans="1:6" ht="12.75" customHeight="1">
      <c r="A345" s="469" t="s">
        <v>981</v>
      </c>
      <c r="B345" s="470"/>
      <c r="C345" s="467">
        <f>SUM(C346)</f>
        <v>1</v>
      </c>
      <c r="D345" s="467">
        <f t="shared" si="11"/>
        <v>1</v>
      </c>
      <c r="E345" s="467">
        <f>SUM(E346)</f>
        <v>1</v>
      </c>
      <c r="F345" s="467">
        <f>SUM(F346)</f>
        <v>0</v>
      </c>
    </row>
    <row r="346" spans="1:6" ht="12.75" customHeight="1">
      <c r="A346" s="471" t="s">
        <v>983</v>
      </c>
      <c r="B346" s="472" t="s">
        <v>16</v>
      </c>
      <c r="C346" s="467">
        <v>1</v>
      </c>
      <c r="D346" s="467">
        <f t="shared" si="11"/>
        <v>1</v>
      </c>
      <c r="E346" s="467">
        <v>1</v>
      </c>
      <c r="F346" s="468">
        <v>0</v>
      </c>
    </row>
    <row r="347" spans="1:6" ht="12.75" customHeight="1">
      <c r="A347" s="471"/>
      <c r="B347" s="481"/>
      <c r="C347" s="467"/>
      <c r="D347" s="467"/>
      <c r="E347" s="467"/>
      <c r="F347" s="468"/>
    </row>
    <row r="348" spans="1:6" ht="12.75" customHeight="1">
      <c r="A348" s="469" t="s">
        <v>1058</v>
      </c>
      <c r="B348" s="470"/>
      <c r="C348" s="467">
        <f>C350+C351+C354+C356+C357</f>
        <v>6269</v>
      </c>
      <c r="D348" s="467">
        <f>E348+F348</f>
        <v>17805</v>
      </c>
      <c r="E348" s="467">
        <f>E350+E351+E354+E356+E357</f>
        <v>8792</v>
      </c>
      <c r="F348" s="468">
        <f>F350+F351+F354+F356+F357</f>
        <v>9013</v>
      </c>
    </row>
    <row r="349" spans="1:6" ht="12.75" customHeight="1">
      <c r="A349" s="471"/>
      <c r="B349" s="481"/>
      <c r="C349" s="467"/>
      <c r="D349" s="467"/>
      <c r="E349" s="467"/>
      <c r="F349" s="468"/>
    </row>
    <row r="350" spans="1:6" ht="12.75" customHeight="1">
      <c r="A350" s="469" t="s">
        <v>1059</v>
      </c>
      <c r="B350" s="470"/>
      <c r="C350" s="467">
        <v>80</v>
      </c>
      <c r="D350" s="467">
        <f aca="true" t="shared" si="12" ref="D350:D357">E350+F350</f>
        <v>578</v>
      </c>
      <c r="E350" s="467">
        <v>204</v>
      </c>
      <c r="F350" s="468">
        <v>374</v>
      </c>
    </row>
    <row r="351" spans="1:6" ht="12.75" customHeight="1">
      <c r="A351" s="469" t="s">
        <v>1060</v>
      </c>
      <c r="B351" s="470"/>
      <c r="C351" s="467">
        <f>SUM(C352:C353)</f>
        <v>68</v>
      </c>
      <c r="D351" s="467">
        <f t="shared" si="12"/>
        <v>119</v>
      </c>
      <c r="E351" s="467">
        <f>SUM(E352:E353)</f>
        <v>59</v>
      </c>
      <c r="F351" s="467">
        <f>SUM(F352:F353)</f>
        <v>60</v>
      </c>
    </row>
    <row r="352" spans="1:6" ht="12.75" customHeight="1">
      <c r="A352" s="471" t="s">
        <v>1061</v>
      </c>
      <c r="B352" s="472" t="s">
        <v>12</v>
      </c>
      <c r="C352" s="467">
        <v>62</v>
      </c>
      <c r="D352" s="467">
        <f t="shared" si="12"/>
        <v>102</v>
      </c>
      <c r="E352" s="467">
        <v>47</v>
      </c>
      <c r="F352" s="468">
        <v>55</v>
      </c>
    </row>
    <row r="353" spans="1:6" ht="12.75" customHeight="1">
      <c r="A353" s="471" t="s">
        <v>1061</v>
      </c>
      <c r="B353" s="472" t="s">
        <v>55</v>
      </c>
      <c r="C353" s="467">
        <v>6</v>
      </c>
      <c r="D353" s="467">
        <f t="shared" si="12"/>
        <v>17</v>
      </c>
      <c r="E353" s="467">
        <v>12</v>
      </c>
      <c r="F353" s="468">
        <v>5</v>
      </c>
    </row>
    <row r="354" spans="1:6" ht="12.75" customHeight="1">
      <c r="A354" s="469" t="s">
        <v>1062</v>
      </c>
      <c r="B354" s="470"/>
      <c r="C354" s="467">
        <f>SUM(C355)</f>
        <v>465</v>
      </c>
      <c r="D354" s="467">
        <f t="shared" si="12"/>
        <v>739</v>
      </c>
      <c r="E354" s="467">
        <f>SUM(E355)</f>
        <v>233</v>
      </c>
      <c r="F354" s="467">
        <f>SUM(F355)</f>
        <v>506</v>
      </c>
    </row>
    <row r="355" spans="1:6" ht="12.75" customHeight="1">
      <c r="A355" s="471" t="s">
        <v>1063</v>
      </c>
      <c r="B355" s="472" t="s">
        <v>12</v>
      </c>
      <c r="C355" s="467">
        <v>465</v>
      </c>
      <c r="D355" s="467">
        <f t="shared" si="12"/>
        <v>739</v>
      </c>
      <c r="E355" s="467">
        <v>233</v>
      </c>
      <c r="F355" s="468">
        <v>506</v>
      </c>
    </row>
    <row r="356" spans="1:6" ht="12.75" customHeight="1">
      <c r="A356" s="469" t="s">
        <v>1064</v>
      </c>
      <c r="B356" s="470"/>
      <c r="C356" s="467">
        <v>3759</v>
      </c>
      <c r="D356" s="467">
        <f t="shared" si="12"/>
        <v>10754</v>
      </c>
      <c r="E356" s="467">
        <v>5521</v>
      </c>
      <c r="F356" s="468">
        <v>5233</v>
      </c>
    </row>
    <row r="357" spans="1:6" ht="12.75" customHeight="1">
      <c r="A357" s="469" t="s">
        <v>1065</v>
      </c>
      <c r="B357" s="470"/>
      <c r="C357" s="467">
        <v>1897</v>
      </c>
      <c r="D357" s="467">
        <f t="shared" si="12"/>
        <v>5615</v>
      </c>
      <c r="E357" s="467">
        <v>2775</v>
      </c>
      <c r="F357" s="468">
        <v>2840</v>
      </c>
    </row>
    <row r="358" spans="1:6" ht="12.75" customHeight="1">
      <c r="A358" s="471"/>
      <c r="B358" s="481"/>
      <c r="C358" s="467"/>
      <c r="D358" s="467"/>
      <c r="E358" s="467"/>
      <c r="F358" s="468"/>
    </row>
    <row r="359" spans="1:6" ht="12.75" customHeight="1">
      <c r="A359" s="469" t="s">
        <v>1066</v>
      </c>
      <c r="B359" s="470"/>
      <c r="C359" s="467">
        <f>C361+C362+C365+C366</f>
        <v>4516</v>
      </c>
      <c r="D359" s="467">
        <f>E359+F359</f>
        <v>12947</v>
      </c>
      <c r="E359" s="467">
        <f>E361+E362+E365+E366</f>
        <v>6560</v>
      </c>
      <c r="F359" s="468">
        <f>F361+F362+F365+F366</f>
        <v>6387</v>
      </c>
    </row>
    <row r="360" spans="1:6" ht="12.75" customHeight="1">
      <c r="A360" s="471"/>
      <c r="B360" s="481"/>
      <c r="C360" s="467"/>
      <c r="D360" s="467"/>
      <c r="E360" s="467"/>
      <c r="F360" s="468"/>
    </row>
    <row r="361" spans="1:6" ht="12.75" customHeight="1">
      <c r="A361" s="469" t="s">
        <v>1067</v>
      </c>
      <c r="B361" s="470"/>
      <c r="C361" s="467">
        <v>26</v>
      </c>
      <c r="D361" s="467">
        <f aca="true" t="shared" si="13" ref="D361:D366">E361+F361</f>
        <v>97</v>
      </c>
      <c r="E361" s="467">
        <v>54</v>
      </c>
      <c r="F361" s="468">
        <v>43</v>
      </c>
    </row>
    <row r="362" spans="1:6" ht="12.75" customHeight="1">
      <c r="A362" s="469" t="s">
        <v>1068</v>
      </c>
      <c r="B362" s="470"/>
      <c r="C362" s="467">
        <f>SUM(C363:C364)</f>
        <v>7</v>
      </c>
      <c r="D362" s="467">
        <f t="shared" si="13"/>
        <v>97</v>
      </c>
      <c r="E362" s="467">
        <f>SUM(E363:E364)</f>
        <v>29</v>
      </c>
      <c r="F362" s="468">
        <f>SUM(F363:F364)</f>
        <v>68</v>
      </c>
    </row>
    <row r="363" spans="1:6" ht="12.75" customHeight="1">
      <c r="A363" s="471" t="s">
        <v>1069</v>
      </c>
      <c r="B363" s="472" t="s">
        <v>13</v>
      </c>
      <c r="C363" s="467">
        <v>1</v>
      </c>
      <c r="D363" s="467">
        <f t="shared" si="13"/>
        <v>4</v>
      </c>
      <c r="E363" s="467">
        <v>2</v>
      </c>
      <c r="F363" s="468">
        <v>2</v>
      </c>
    </row>
    <row r="364" spans="1:6" ht="12.75" customHeight="1">
      <c r="A364" s="471" t="s">
        <v>1069</v>
      </c>
      <c r="B364" s="472" t="s">
        <v>16</v>
      </c>
      <c r="C364" s="467">
        <v>6</v>
      </c>
      <c r="D364" s="467">
        <f t="shared" si="13"/>
        <v>93</v>
      </c>
      <c r="E364" s="467">
        <v>27</v>
      </c>
      <c r="F364" s="468">
        <v>66</v>
      </c>
    </row>
    <row r="365" spans="1:6" ht="12.75" customHeight="1">
      <c r="A365" s="469" t="s">
        <v>1070</v>
      </c>
      <c r="B365" s="470"/>
      <c r="C365" s="467">
        <v>3010</v>
      </c>
      <c r="D365" s="467">
        <f t="shared" si="13"/>
        <v>8554</v>
      </c>
      <c r="E365" s="467">
        <v>4350</v>
      </c>
      <c r="F365" s="468">
        <v>4204</v>
      </c>
    </row>
    <row r="366" spans="1:6" ht="12.75" customHeight="1">
      <c r="A366" s="469" t="s">
        <v>1071</v>
      </c>
      <c r="B366" s="470"/>
      <c r="C366" s="467">
        <v>1473</v>
      </c>
      <c r="D366" s="467">
        <f t="shared" si="13"/>
        <v>4199</v>
      </c>
      <c r="E366" s="467">
        <v>2127</v>
      </c>
      <c r="F366" s="468">
        <v>2072</v>
      </c>
    </row>
    <row r="367" spans="1:6" ht="12.75" customHeight="1">
      <c r="A367" s="471"/>
      <c r="B367" s="481"/>
      <c r="C367" s="467"/>
      <c r="D367" s="467"/>
      <c r="E367" s="467"/>
      <c r="F367" s="468"/>
    </row>
    <row r="368" spans="1:6" ht="12.75" customHeight="1">
      <c r="A368" s="469" t="s">
        <v>1072</v>
      </c>
      <c r="B368" s="470"/>
      <c r="C368" s="467">
        <f>C370+C371+C380+C381+C383+C384+C386+C394+C395+C396+C399+C402</f>
        <v>19732</v>
      </c>
      <c r="D368" s="467">
        <f>D370+D371+D380+D381+D384+D386+D394+D395+D396+D399+D402</f>
        <v>44559</v>
      </c>
      <c r="E368" s="467">
        <f>E370+E371+E380+E381+E383+E384+E386+E394+E395+E396+E399+E402</f>
        <v>22336</v>
      </c>
      <c r="F368" s="467">
        <f>F370+F371+F380+F381+F383+F384+F386+F394+F395+F396+F399+F402</f>
        <v>22223</v>
      </c>
    </row>
    <row r="369" spans="1:6" ht="12.75" customHeight="1">
      <c r="A369" s="471"/>
      <c r="B369" s="481"/>
      <c r="C369" s="467"/>
      <c r="D369" s="467"/>
      <c r="E369" s="467"/>
      <c r="F369" s="468"/>
    </row>
    <row r="370" spans="1:6" ht="12.75" customHeight="1">
      <c r="A370" s="469" t="s">
        <v>1059</v>
      </c>
      <c r="B370" s="470"/>
      <c r="C370" s="467">
        <v>28</v>
      </c>
      <c r="D370" s="467">
        <f aca="true" t="shared" si="14" ref="D370:D378">E370+F370</f>
        <v>88</v>
      </c>
      <c r="E370" s="467">
        <v>51</v>
      </c>
      <c r="F370" s="468">
        <v>37</v>
      </c>
    </row>
    <row r="371" spans="1:6" ht="12.75" customHeight="1">
      <c r="A371" s="469" t="s">
        <v>1060</v>
      </c>
      <c r="B371" s="470"/>
      <c r="C371" s="467">
        <f>SUM(C372:C378)+C379</f>
        <v>2939</v>
      </c>
      <c r="D371" s="467">
        <f t="shared" si="14"/>
        <v>7291</v>
      </c>
      <c r="E371" s="467">
        <f>SUM(E372:E378)+E379</f>
        <v>3710</v>
      </c>
      <c r="F371" s="468">
        <f>SUM(F372:F378)+F379</f>
        <v>3581</v>
      </c>
    </row>
    <row r="372" spans="1:6" ht="12.75" customHeight="1">
      <c r="A372" s="471" t="s">
        <v>1061</v>
      </c>
      <c r="B372" s="472" t="s">
        <v>12</v>
      </c>
      <c r="C372" s="467">
        <v>149</v>
      </c>
      <c r="D372" s="467">
        <f t="shared" si="14"/>
        <v>176</v>
      </c>
      <c r="E372" s="467">
        <v>82</v>
      </c>
      <c r="F372" s="468">
        <v>94</v>
      </c>
    </row>
    <row r="373" spans="1:6" ht="12.75" customHeight="1">
      <c r="A373" s="471" t="s">
        <v>1073</v>
      </c>
      <c r="B373" s="472" t="s">
        <v>13</v>
      </c>
      <c r="C373" s="467">
        <v>164</v>
      </c>
      <c r="D373" s="467">
        <f t="shared" si="14"/>
        <v>505</v>
      </c>
      <c r="E373" s="467">
        <v>264</v>
      </c>
      <c r="F373" s="468">
        <v>241</v>
      </c>
    </row>
    <row r="374" spans="1:6" ht="12.75" customHeight="1">
      <c r="A374" s="471" t="s">
        <v>1073</v>
      </c>
      <c r="B374" s="472" t="s">
        <v>14</v>
      </c>
      <c r="C374" s="467">
        <v>103</v>
      </c>
      <c r="D374" s="467">
        <f t="shared" si="14"/>
        <v>305</v>
      </c>
      <c r="E374" s="467">
        <v>151</v>
      </c>
      <c r="F374" s="468">
        <v>154</v>
      </c>
    </row>
    <row r="375" spans="1:6" ht="12.75" customHeight="1">
      <c r="A375" s="471" t="s">
        <v>1073</v>
      </c>
      <c r="B375" s="472" t="s">
        <v>15</v>
      </c>
      <c r="C375" s="467">
        <v>88</v>
      </c>
      <c r="D375" s="467">
        <f t="shared" si="14"/>
        <v>256</v>
      </c>
      <c r="E375" s="467">
        <v>129</v>
      </c>
      <c r="F375" s="468">
        <v>127</v>
      </c>
    </row>
    <row r="376" spans="1:6" ht="12.75" customHeight="1">
      <c r="A376" s="471" t="s">
        <v>1073</v>
      </c>
      <c r="B376" s="472" t="s">
        <v>16</v>
      </c>
      <c r="C376" s="467">
        <v>155</v>
      </c>
      <c r="D376" s="467">
        <f t="shared" si="14"/>
        <v>457</v>
      </c>
      <c r="E376" s="467">
        <v>226</v>
      </c>
      <c r="F376" s="468">
        <v>231</v>
      </c>
    </row>
    <row r="377" spans="1:6" ht="12.75" customHeight="1">
      <c r="A377" s="471" t="s">
        <v>1073</v>
      </c>
      <c r="B377" s="472" t="s">
        <v>17</v>
      </c>
      <c r="C377" s="467">
        <v>541</v>
      </c>
      <c r="D377" s="467">
        <f t="shared" si="14"/>
        <v>1354</v>
      </c>
      <c r="E377" s="467">
        <v>696</v>
      </c>
      <c r="F377" s="468">
        <v>658</v>
      </c>
    </row>
    <row r="378" spans="1:6" ht="12.75" customHeight="1">
      <c r="A378" s="471" t="s">
        <v>1061</v>
      </c>
      <c r="B378" s="472" t="s">
        <v>55</v>
      </c>
      <c r="C378" s="467">
        <v>672</v>
      </c>
      <c r="D378" s="467">
        <f t="shared" si="14"/>
        <v>1737</v>
      </c>
      <c r="E378" s="467">
        <v>876</v>
      </c>
      <c r="F378" s="468">
        <v>861</v>
      </c>
    </row>
    <row r="379" spans="1:6" ht="12.75" customHeight="1">
      <c r="A379" s="473" t="s">
        <v>1073</v>
      </c>
      <c r="B379" s="474" t="s">
        <v>56</v>
      </c>
      <c r="C379" s="468">
        <v>1067</v>
      </c>
      <c r="D379" s="467">
        <f aca="true" t="shared" si="15" ref="D379:D408">E379+F379</f>
        <v>2501</v>
      </c>
      <c r="E379" s="467">
        <v>1286</v>
      </c>
      <c r="F379" s="468">
        <v>1215</v>
      </c>
    </row>
    <row r="380" spans="1:6" ht="12.75" customHeight="1">
      <c r="A380" s="477" t="s">
        <v>1067</v>
      </c>
      <c r="B380" s="478"/>
      <c r="C380" s="468">
        <v>30</v>
      </c>
      <c r="D380" s="467">
        <f t="shared" si="15"/>
        <v>480</v>
      </c>
      <c r="E380" s="467">
        <v>170</v>
      </c>
      <c r="F380" s="468">
        <v>310</v>
      </c>
    </row>
    <row r="381" spans="1:6" ht="12.75" customHeight="1">
      <c r="A381" s="477" t="s">
        <v>1068</v>
      </c>
      <c r="B381" s="478"/>
      <c r="C381" s="468">
        <f>SUM(C382)</f>
        <v>187</v>
      </c>
      <c r="D381" s="467">
        <f t="shared" si="15"/>
        <v>464</v>
      </c>
      <c r="E381" s="468">
        <f>SUM(E382)</f>
        <v>256</v>
      </c>
      <c r="F381" s="468">
        <f>SUM(F382)</f>
        <v>208</v>
      </c>
    </row>
    <row r="382" spans="1:6" ht="12.75" customHeight="1">
      <c r="A382" s="473" t="s">
        <v>1069</v>
      </c>
      <c r="B382" s="474" t="s">
        <v>13</v>
      </c>
      <c r="C382" s="468">
        <v>187</v>
      </c>
      <c r="D382" s="467">
        <f t="shared" si="15"/>
        <v>464</v>
      </c>
      <c r="E382" s="467">
        <v>256</v>
      </c>
      <c r="F382" s="468">
        <v>208</v>
      </c>
    </row>
    <row r="383" spans="1:6" ht="12.75" customHeight="1">
      <c r="A383" s="473" t="s">
        <v>1107</v>
      </c>
      <c r="B383" s="474"/>
      <c r="C383" s="468">
        <v>0</v>
      </c>
      <c r="D383" s="467">
        <f t="shared" si="15"/>
        <v>0</v>
      </c>
      <c r="E383" s="467">
        <v>0</v>
      </c>
      <c r="F383" s="468">
        <v>0</v>
      </c>
    </row>
    <row r="384" spans="1:6" ht="12.75" customHeight="1">
      <c r="A384" s="477" t="s">
        <v>1062</v>
      </c>
      <c r="B384" s="478"/>
      <c r="C384" s="468">
        <f>SUM(C385)</f>
        <v>291</v>
      </c>
      <c r="D384" s="467">
        <f t="shared" si="15"/>
        <v>468</v>
      </c>
      <c r="E384" s="468">
        <f>SUM(E385)</f>
        <v>225</v>
      </c>
      <c r="F384" s="468">
        <f>SUM(F385)</f>
        <v>243</v>
      </c>
    </row>
    <row r="385" spans="1:6" ht="12.75" customHeight="1">
      <c r="A385" s="473" t="s">
        <v>1063</v>
      </c>
      <c r="B385" s="474" t="s">
        <v>13</v>
      </c>
      <c r="C385" s="468">
        <v>291</v>
      </c>
      <c r="D385" s="467">
        <f t="shared" si="15"/>
        <v>468</v>
      </c>
      <c r="E385" s="467">
        <v>225</v>
      </c>
      <c r="F385" s="468">
        <v>243</v>
      </c>
    </row>
    <row r="386" spans="1:6" ht="12.75" customHeight="1">
      <c r="A386" s="477" t="s">
        <v>1074</v>
      </c>
      <c r="B386" s="478"/>
      <c r="C386" s="468">
        <f>SUM(C387:C393)</f>
        <v>7263</v>
      </c>
      <c r="D386" s="467">
        <f t="shared" si="15"/>
        <v>16045</v>
      </c>
      <c r="E386" s="468">
        <f>SUM(E387:E393)</f>
        <v>8036</v>
      </c>
      <c r="F386" s="468">
        <f>SUM(F387:F393)</f>
        <v>8009</v>
      </c>
    </row>
    <row r="387" spans="1:6" ht="12.75" customHeight="1">
      <c r="A387" s="473" t="s">
        <v>1075</v>
      </c>
      <c r="B387" s="474" t="s">
        <v>12</v>
      </c>
      <c r="C387" s="468">
        <v>767</v>
      </c>
      <c r="D387" s="467">
        <f t="shared" si="15"/>
        <v>1601</v>
      </c>
      <c r="E387" s="467">
        <v>802</v>
      </c>
      <c r="F387" s="468">
        <v>799</v>
      </c>
    </row>
    <row r="388" spans="1:6" ht="12.75" customHeight="1">
      <c r="A388" s="473" t="s">
        <v>1075</v>
      </c>
      <c r="B388" s="474" t="s">
        <v>13</v>
      </c>
      <c r="C388" s="468">
        <v>1880</v>
      </c>
      <c r="D388" s="467">
        <f t="shared" si="15"/>
        <v>3537</v>
      </c>
      <c r="E388" s="467">
        <v>1799</v>
      </c>
      <c r="F388" s="468">
        <v>1738</v>
      </c>
    </row>
    <row r="389" spans="1:6" ht="12.75" customHeight="1">
      <c r="A389" s="473" t="s">
        <v>1075</v>
      </c>
      <c r="B389" s="474" t="s">
        <v>14</v>
      </c>
      <c r="C389" s="463">
        <v>993</v>
      </c>
      <c r="D389" s="467">
        <f t="shared" si="15"/>
        <v>2237</v>
      </c>
      <c r="E389" s="462">
        <v>1101</v>
      </c>
      <c r="F389" s="463">
        <v>1136</v>
      </c>
    </row>
    <row r="390" spans="1:6" ht="12.75" customHeight="1">
      <c r="A390" s="473" t="s">
        <v>1075</v>
      </c>
      <c r="B390" s="474" t="s">
        <v>15</v>
      </c>
      <c r="C390" s="468">
        <v>966</v>
      </c>
      <c r="D390" s="467">
        <f t="shared" si="15"/>
        <v>2086</v>
      </c>
      <c r="E390" s="467">
        <v>1076</v>
      </c>
      <c r="F390" s="468">
        <v>1010</v>
      </c>
    </row>
    <row r="391" spans="1:6" ht="12.75" customHeight="1">
      <c r="A391" s="473" t="s">
        <v>1075</v>
      </c>
      <c r="B391" s="474" t="s">
        <v>16</v>
      </c>
      <c r="C391" s="468">
        <v>519</v>
      </c>
      <c r="D391" s="467">
        <f t="shared" si="15"/>
        <v>1270</v>
      </c>
      <c r="E391" s="467">
        <v>641</v>
      </c>
      <c r="F391" s="468">
        <v>629</v>
      </c>
    </row>
    <row r="392" spans="1:6" ht="12.75" customHeight="1">
      <c r="A392" s="473" t="s">
        <v>1075</v>
      </c>
      <c r="B392" s="474" t="s">
        <v>17</v>
      </c>
      <c r="C392" s="468">
        <v>882</v>
      </c>
      <c r="D392" s="467">
        <f t="shared" si="15"/>
        <v>2200</v>
      </c>
      <c r="E392" s="467">
        <v>1064</v>
      </c>
      <c r="F392" s="468">
        <v>1136</v>
      </c>
    </row>
    <row r="393" spans="1:6" ht="12.75" customHeight="1">
      <c r="A393" s="473" t="s">
        <v>1075</v>
      </c>
      <c r="B393" s="474" t="s">
        <v>55</v>
      </c>
      <c r="C393" s="468">
        <v>1256</v>
      </c>
      <c r="D393" s="467">
        <f t="shared" si="15"/>
        <v>3114</v>
      </c>
      <c r="E393" s="467">
        <v>1553</v>
      </c>
      <c r="F393" s="468">
        <v>1561</v>
      </c>
    </row>
    <row r="394" spans="1:6" ht="12.75" customHeight="1">
      <c r="A394" s="477" t="s">
        <v>1076</v>
      </c>
      <c r="B394" s="478"/>
      <c r="C394" s="468">
        <v>912</v>
      </c>
      <c r="D394" s="467">
        <f t="shared" si="15"/>
        <v>1936</v>
      </c>
      <c r="E394" s="467">
        <v>922</v>
      </c>
      <c r="F394" s="468">
        <v>1014</v>
      </c>
    </row>
    <row r="395" spans="1:6" ht="12.75" customHeight="1">
      <c r="A395" s="477" t="s">
        <v>1077</v>
      </c>
      <c r="B395" s="478"/>
      <c r="C395" s="468">
        <v>415</v>
      </c>
      <c r="D395" s="467">
        <f t="shared" si="15"/>
        <v>976</v>
      </c>
      <c r="E395" s="467">
        <v>464</v>
      </c>
      <c r="F395" s="468">
        <v>512</v>
      </c>
    </row>
    <row r="396" spans="1:6" ht="12.75" customHeight="1">
      <c r="A396" s="477" t="s">
        <v>1078</v>
      </c>
      <c r="B396" s="478"/>
      <c r="C396" s="468">
        <f>SUM(C397:C398)</f>
        <v>816</v>
      </c>
      <c r="D396" s="467">
        <f t="shared" si="15"/>
        <v>2187</v>
      </c>
      <c r="E396" s="467">
        <f>SUM(E397:E398)</f>
        <v>1092</v>
      </c>
      <c r="F396" s="467">
        <f>SUM(F397:F398)</f>
        <v>1095</v>
      </c>
    </row>
    <row r="397" spans="1:6" ht="12.75" customHeight="1">
      <c r="A397" s="473" t="s">
        <v>1079</v>
      </c>
      <c r="B397" s="474" t="s">
        <v>12</v>
      </c>
      <c r="C397" s="468">
        <v>201</v>
      </c>
      <c r="D397" s="467">
        <f t="shared" si="15"/>
        <v>547</v>
      </c>
      <c r="E397" s="467">
        <v>270</v>
      </c>
      <c r="F397" s="468">
        <v>277</v>
      </c>
    </row>
    <row r="398" spans="1:6" ht="12.75" customHeight="1">
      <c r="A398" s="473" t="s">
        <v>1079</v>
      </c>
      <c r="B398" s="474" t="s">
        <v>13</v>
      </c>
      <c r="C398" s="468">
        <v>615</v>
      </c>
      <c r="D398" s="467">
        <f t="shared" si="15"/>
        <v>1640</v>
      </c>
      <c r="E398" s="467">
        <v>822</v>
      </c>
      <c r="F398" s="468">
        <v>818</v>
      </c>
    </row>
    <row r="399" spans="1:6" ht="12.75" customHeight="1">
      <c r="A399" s="477" t="s">
        <v>1045</v>
      </c>
      <c r="B399" s="478"/>
      <c r="C399" s="468">
        <f>SUM(C400:C401)</f>
        <v>1013</v>
      </c>
      <c r="D399" s="467">
        <f t="shared" si="15"/>
        <v>2547</v>
      </c>
      <c r="E399" s="467">
        <f>SUM(E400:E401)</f>
        <v>1248</v>
      </c>
      <c r="F399" s="467">
        <f>SUM(F400:F401)</f>
        <v>1299</v>
      </c>
    </row>
    <row r="400" spans="1:6" ht="12.75" customHeight="1">
      <c r="A400" s="473" t="s">
        <v>1046</v>
      </c>
      <c r="B400" s="474" t="s">
        <v>15</v>
      </c>
      <c r="C400" s="468">
        <v>412</v>
      </c>
      <c r="D400" s="467">
        <f t="shared" si="15"/>
        <v>1003</v>
      </c>
      <c r="E400" s="467">
        <v>506</v>
      </c>
      <c r="F400" s="468">
        <v>497</v>
      </c>
    </row>
    <row r="401" spans="1:6" ht="12.75" customHeight="1">
      <c r="A401" s="473" t="s">
        <v>1046</v>
      </c>
      <c r="B401" s="474" t="s">
        <v>16</v>
      </c>
      <c r="C401" s="468">
        <v>601</v>
      </c>
      <c r="D401" s="467">
        <f t="shared" si="15"/>
        <v>1544</v>
      </c>
      <c r="E401" s="467">
        <v>742</v>
      </c>
      <c r="F401" s="468">
        <v>802</v>
      </c>
    </row>
    <row r="402" spans="1:6" ht="12.75" customHeight="1">
      <c r="A402" s="477" t="s">
        <v>1080</v>
      </c>
      <c r="B402" s="478"/>
      <c r="C402" s="468">
        <f>SUM(C403:C408)</f>
        <v>5838</v>
      </c>
      <c r="D402" s="467">
        <f t="shared" si="15"/>
        <v>12077</v>
      </c>
      <c r="E402" s="467">
        <f>SUM(E403:E409)</f>
        <v>6162</v>
      </c>
      <c r="F402" s="467">
        <f>SUM(F403:F409)</f>
        <v>5915</v>
      </c>
    </row>
    <row r="403" spans="1:6" ht="12.75" customHeight="1">
      <c r="A403" s="473" t="s">
        <v>1081</v>
      </c>
      <c r="B403" s="474" t="s">
        <v>12</v>
      </c>
      <c r="C403" s="468">
        <v>736</v>
      </c>
      <c r="D403" s="467">
        <f t="shared" si="15"/>
        <v>1675</v>
      </c>
      <c r="E403" s="467">
        <v>872</v>
      </c>
      <c r="F403" s="468">
        <v>803</v>
      </c>
    </row>
    <row r="404" spans="1:6" ht="12.75" customHeight="1">
      <c r="A404" s="473" t="s">
        <v>1081</v>
      </c>
      <c r="B404" s="474" t="s">
        <v>13</v>
      </c>
      <c r="C404" s="468">
        <v>1064</v>
      </c>
      <c r="D404" s="467">
        <f t="shared" si="15"/>
        <v>2438</v>
      </c>
      <c r="E404" s="467">
        <v>1258</v>
      </c>
      <c r="F404" s="468">
        <v>1180</v>
      </c>
    </row>
    <row r="405" spans="1:6" ht="12.75" customHeight="1">
      <c r="A405" s="473" t="s">
        <v>1081</v>
      </c>
      <c r="B405" s="474" t="s">
        <v>14</v>
      </c>
      <c r="C405" s="468">
        <v>1112</v>
      </c>
      <c r="D405" s="467">
        <f t="shared" si="15"/>
        <v>2214</v>
      </c>
      <c r="E405" s="467">
        <v>1121</v>
      </c>
      <c r="F405" s="468">
        <v>1093</v>
      </c>
    </row>
    <row r="406" spans="1:6" ht="12.75" customHeight="1">
      <c r="A406" s="473" t="s">
        <v>1081</v>
      </c>
      <c r="B406" s="474" t="s">
        <v>15</v>
      </c>
      <c r="C406" s="468">
        <v>581</v>
      </c>
      <c r="D406" s="467">
        <f t="shared" si="15"/>
        <v>1148</v>
      </c>
      <c r="E406" s="467">
        <v>595</v>
      </c>
      <c r="F406" s="468">
        <v>553</v>
      </c>
    </row>
    <row r="407" spans="1:6" ht="12.75" customHeight="1">
      <c r="A407" s="473" t="s">
        <v>1081</v>
      </c>
      <c r="B407" s="474" t="s">
        <v>16</v>
      </c>
      <c r="C407" s="468">
        <v>1812</v>
      </c>
      <c r="D407" s="467">
        <f t="shared" si="15"/>
        <v>3462</v>
      </c>
      <c r="E407" s="467">
        <v>1751</v>
      </c>
      <c r="F407" s="468">
        <v>1711</v>
      </c>
    </row>
    <row r="408" spans="1:6" ht="12.75" customHeight="1">
      <c r="A408" s="473" t="s">
        <v>1081</v>
      </c>
      <c r="B408" s="474" t="s">
        <v>17</v>
      </c>
      <c r="C408" s="468">
        <v>533</v>
      </c>
      <c r="D408" s="467">
        <f t="shared" si="15"/>
        <v>1140</v>
      </c>
      <c r="E408" s="467">
        <v>565</v>
      </c>
      <c r="F408" s="468">
        <v>575</v>
      </c>
    </row>
    <row r="409" spans="1:6" ht="12.75" customHeight="1">
      <c r="A409" s="473"/>
      <c r="B409" s="483"/>
      <c r="C409" s="468"/>
      <c r="D409" s="467"/>
      <c r="E409" s="467"/>
      <c r="F409" s="468"/>
    </row>
    <row r="410" spans="1:6" ht="12.75" customHeight="1">
      <c r="A410" s="477" t="s">
        <v>1082</v>
      </c>
      <c r="B410" s="478"/>
      <c r="C410" s="468">
        <f>C412+C418+C422</f>
        <v>9213</v>
      </c>
      <c r="D410" s="467">
        <f>E410+F410</f>
        <v>20994</v>
      </c>
      <c r="E410" s="468">
        <f>E412+E418+E422</f>
        <v>10382</v>
      </c>
      <c r="F410" s="468">
        <f>F412+F418+F422</f>
        <v>10612</v>
      </c>
    </row>
    <row r="411" spans="1:6" ht="12.75" customHeight="1">
      <c r="A411" s="477"/>
      <c r="B411" s="478"/>
      <c r="C411" s="468"/>
      <c r="D411" s="467"/>
      <c r="E411" s="467"/>
      <c r="F411" s="468"/>
    </row>
    <row r="412" spans="1:6" ht="12.75" customHeight="1">
      <c r="A412" s="477" t="s">
        <v>1068</v>
      </c>
      <c r="B412" s="478"/>
      <c r="C412" s="468">
        <f>SUM(C413:C417)</f>
        <v>3310</v>
      </c>
      <c r="D412" s="467">
        <f aca="true" t="shared" si="16" ref="D412:D424">E412+F412</f>
        <v>8717</v>
      </c>
      <c r="E412" s="468">
        <f>SUM(E413:E417)</f>
        <v>4285</v>
      </c>
      <c r="F412" s="468">
        <f>SUM(F413:F417)</f>
        <v>4432</v>
      </c>
    </row>
    <row r="413" spans="1:6" ht="12.75" customHeight="1">
      <c r="A413" s="473" t="s">
        <v>1083</v>
      </c>
      <c r="B413" s="474" t="s">
        <v>12</v>
      </c>
      <c r="C413" s="468">
        <v>687</v>
      </c>
      <c r="D413" s="467">
        <f t="shared" si="16"/>
        <v>1808</v>
      </c>
      <c r="E413" s="467">
        <v>885</v>
      </c>
      <c r="F413" s="468">
        <v>923</v>
      </c>
    </row>
    <row r="414" spans="1:6" ht="12.75" customHeight="1">
      <c r="A414" s="473" t="s">
        <v>1069</v>
      </c>
      <c r="B414" s="474" t="s">
        <v>13</v>
      </c>
      <c r="C414" s="468">
        <v>306</v>
      </c>
      <c r="D414" s="467">
        <f t="shared" si="16"/>
        <v>732</v>
      </c>
      <c r="E414" s="467">
        <v>357</v>
      </c>
      <c r="F414" s="468">
        <v>375</v>
      </c>
    </row>
    <row r="415" spans="1:6" ht="12.75" customHeight="1">
      <c r="A415" s="473" t="s">
        <v>1083</v>
      </c>
      <c r="B415" s="474" t="s">
        <v>14</v>
      </c>
      <c r="C415" s="468">
        <v>556</v>
      </c>
      <c r="D415" s="467">
        <f t="shared" si="16"/>
        <v>1449</v>
      </c>
      <c r="E415" s="467">
        <v>741</v>
      </c>
      <c r="F415" s="468">
        <v>708</v>
      </c>
    </row>
    <row r="416" spans="1:6" ht="12.75" customHeight="1">
      <c r="A416" s="473" t="s">
        <v>1083</v>
      </c>
      <c r="B416" s="474" t="s">
        <v>15</v>
      </c>
      <c r="C416" s="468">
        <v>1600</v>
      </c>
      <c r="D416" s="467">
        <f t="shared" si="16"/>
        <v>4330</v>
      </c>
      <c r="E416" s="467">
        <v>2108</v>
      </c>
      <c r="F416" s="468">
        <v>2222</v>
      </c>
    </row>
    <row r="417" spans="1:6" ht="12.75" customHeight="1">
      <c r="A417" s="473" t="s">
        <v>1069</v>
      </c>
      <c r="B417" s="474" t="s">
        <v>16</v>
      </c>
      <c r="C417" s="468">
        <v>161</v>
      </c>
      <c r="D417" s="467">
        <f t="shared" si="16"/>
        <v>398</v>
      </c>
      <c r="E417" s="467">
        <v>194</v>
      </c>
      <c r="F417" s="468">
        <v>204</v>
      </c>
    </row>
    <row r="418" spans="1:6" ht="12.75" customHeight="1">
      <c r="A418" s="477" t="s">
        <v>1084</v>
      </c>
      <c r="B418" s="478"/>
      <c r="C418" s="468">
        <f>SUM(C419:C421)</f>
        <v>3543</v>
      </c>
      <c r="D418" s="467">
        <f t="shared" si="16"/>
        <v>7130</v>
      </c>
      <c r="E418" s="468">
        <f>SUM(E419:E421)</f>
        <v>3633</v>
      </c>
      <c r="F418" s="468">
        <f>SUM(F419:F421)</f>
        <v>3497</v>
      </c>
    </row>
    <row r="419" spans="1:6" ht="12.75" customHeight="1">
      <c r="A419" s="473" t="s">
        <v>1085</v>
      </c>
      <c r="B419" s="474" t="s">
        <v>12</v>
      </c>
      <c r="C419" s="468">
        <v>894</v>
      </c>
      <c r="D419" s="467">
        <f t="shared" si="16"/>
        <v>1713</v>
      </c>
      <c r="E419" s="467">
        <v>844</v>
      </c>
      <c r="F419" s="468">
        <v>869</v>
      </c>
    </row>
    <row r="420" spans="1:6" ht="12.75" customHeight="1">
      <c r="A420" s="473" t="s">
        <v>1085</v>
      </c>
      <c r="B420" s="474" t="s">
        <v>13</v>
      </c>
      <c r="C420" s="468">
        <v>1541</v>
      </c>
      <c r="D420" s="467">
        <f t="shared" si="16"/>
        <v>2968</v>
      </c>
      <c r="E420" s="467">
        <v>1533</v>
      </c>
      <c r="F420" s="468">
        <v>1435</v>
      </c>
    </row>
    <row r="421" spans="1:6" ht="12.75" customHeight="1">
      <c r="A421" s="473" t="s">
        <v>1085</v>
      </c>
      <c r="B421" s="474" t="s">
        <v>14</v>
      </c>
      <c r="C421" s="468">
        <v>1108</v>
      </c>
      <c r="D421" s="467">
        <f t="shared" si="16"/>
        <v>2449</v>
      </c>
      <c r="E421" s="467">
        <v>1256</v>
      </c>
      <c r="F421" s="468">
        <v>1193</v>
      </c>
    </row>
    <row r="422" spans="1:6" ht="12.75" customHeight="1">
      <c r="A422" s="477" t="s">
        <v>1086</v>
      </c>
      <c r="B422" s="478"/>
      <c r="C422" s="468">
        <f>SUM(C423:C424)</f>
        <v>2360</v>
      </c>
      <c r="D422" s="467">
        <f t="shared" si="16"/>
        <v>5147</v>
      </c>
      <c r="E422" s="468">
        <f>SUM(E423:E424)</f>
        <v>2464</v>
      </c>
      <c r="F422" s="468">
        <f>SUM(F423:F424)</f>
        <v>2683</v>
      </c>
    </row>
    <row r="423" spans="1:6" ht="12.75" customHeight="1">
      <c r="A423" s="482" t="s">
        <v>1087</v>
      </c>
      <c r="B423" s="474" t="s">
        <v>12</v>
      </c>
      <c r="C423" s="468">
        <v>1294</v>
      </c>
      <c r="D423" s="467">
        <f t="shared" si="16"/>
        <v>2812</v>
      </c>
      <c r="E423" s="467">
        <v>1357</v>
      </c>
      <c r="F423" s="468">
        <v>1455</v>
      </c>
    </row>
    <row r="424" spans="1:6" ht="12.75" customHeight="1">
      <c r="A424" s="480" t="s">
        <v>1087</v>
      </c>
      <c r="B424" s="472" t="s">
        <v>13</v>
      </c>
      <c r="C424" s="467">
        <v>1066</v>
      </c>
      <c r="D424" s="467">
        <f t="shared" si="16"/>
        <v>2335</v>
      </c>
      <c r="E424" s="467">
        <v>1107</v>
      </c>
      <c r="F424" s="468">
        <v>1228</v>
      </c>
    </row>
    <row r="425" spans="1:6" ht="12.75" customHeight="1">
      <c r="A425" s="460"/>
      <c r="B425" s="461"/>
      <c r="C425" s="462"/>
      <c r="D425" s="462"/>
      <c r="E425" s="462"/>
      <c r="F425" s="463"/>
    </row>
    <row r="426" spans="1:6" ht="14.25" customHeight="1">
      <c r="A426" s="469" t="s">
        <v>1088</v>
      </c>
      <c r="B426" s="470"/>
      <c r="C426" s="467">
        <f>C428+C435+C440+C449</f>
        <v>19344</v>
      </c>
      <c r="D426" s="467">
        <f>E426+F426</f>
        <v>42032</v>
      </c>
      <c r="E426" s="467">
        <f>E428+E435+E440+E449</f>
        <v>21340</v>
      </c>
      <c r="F426" s="467">
        <f>F428+F435+F440+F449</f>
        <v>20692</v>
      </c>
    </row>
    <row r="427" spans="1:6" ht="14.25" customHeight="1">
      <c r="A427" s="469"/>
      <c r="B427" s="470"/>
      <c r="C427" s="467"/>
      <c r="D427" s="467"/>
      <c r="E427" s="467"/>
      <c r="F427" s="468"/>
    </row>
    <row r="428" spans="1:6" ht="12.75" customHeight="1">
      <c r="A428" s="469" t="s">
        <v>1037</v>
      </c>
      <c r="B428" s="470"/>
      <c r="C428" s="467">
        <f>SUM(C429:C434)</f>
        <v>4538</v>
      </c>
      <c r="D428" s="467">
        <f aca="true" t="shared" si="17" ref="D428:D449">E428+F428</f>
        <v>10558</v>
      </c>
      <c r="E428" s="467">
        <f>SUM(E429:E434)</f>
        <v>5239</v>
      </c>
      <c r="F428" s="467">
        <f>SUM(F429:F434)</f>
        <v>5319</v>
      </c>
    </row>
    <row r="429" spans="1:6" ht="12.75" customHeight="1">
      <c r="A429" s="471" t="s">
        <v>1038</v>
      </c>
      <c r="B429" s="472" t="s">
        <v>12</v>
      </c>
      <c r="C429" s="467">
        <v>9</v>
      </c>
      <c r="D429" s="467">
        <f t="shared" si="17"/>
        <v>19</v>
      </c>
      <c r="E429" s="467">
        <v>9</v>
      </c>
      <c r="F429" s="468">
        <v>10</v>
      </c>
    </row>
    <row r="430" spans="1:6" ht="12.75" customHeight="1">
      <c r="A430" s="471" t="s">
        <v>1039</v>
      </c>
      <c r="B430" s="472" t="s">
        <v>15</v>
      </c>
      <c r="C430" s="467">
        <v>1008</v>
      </c>
      <c r="D430" s="467">
        <f t="shared" si="17"/>
        <v>2559</v>
      </c>
      <c r="E430" s="467">
        <v>1305</v>
      </c>
      <c r="F430" s="468">
        <v>1254</v>
      </c>
    </row>
    <row r="431" spans="1:6" ht="12.75" customHeight="1">
      <c r="A431" s="471" t="s">
        <v>1039</v>
      </c>
      <c r="B431" s="472" t="s">
        <v>16</v>
      </c>
      <c r="C431" s="467">
        <v>898</v>
      </c>
      <c r="D431" s="467">
        <f t="shared" si="17"/>
        <v>1990</v>
      </c>
      <c r="E431" s="467">
        <v>953</v>
      </c>
      <c r="F431" s="468">
        <v>1037</v>
      </c>
    </row>
    <row r="432" spans="1:6" ht="12.75" customHeight="1">
      <c r="A432" s="471" t="s">
        <v>1038</v>
      </c>
      <c r="B432" s="472" t="s">
        <v>17</v>
      </c>
      <c r="C432" s="467">
        <v>867</v>
      </c>
      <c r="D432" s="467">
        <f t="shared" si="17"/>
        <v>1719</v>
      </c>
      <c r="E432" s="467">
        <v>864</v>
      </c>
      <c r="F432" s="468">
        <v>855</v>
      </c>
    </row>
    <row r="433" spans="1:6" ht="12.75" customHeight="1">
      <c r="A433" s="471" t="s">
        <v>1039</v>
      </c>
      <c r="B433" s="472" t="s">
        <v>55</v>
      </c>
      <c r="C433" s="467">
        <v>1071</v>
      </c>
      <c r="D433" s="467">
        <f t="shared" si="17"/>
        <v>2630</v>
      </c>
      <c r="E433" s="467">
        <v>1276</v>
      </c>
      <c r="F433" s="468">
        <v>1354</v>
      </c>
    </row>
    <row r="434" spans="1:6" ht="12.75" customHeight="1">
      <c r="A434" s="471" t="s">
        <v>1039</v>
      </c>
      <c r="B434" s="472" t="s">
        <v>56</v>
      </c>
      <c r="C434" s="467">
        <v>685</v>
      </c>
      <c r="D434" s="467">
        <f t="shared" si="17"/>
        <v>1641</v>
      </c>
      <c r="E434" s="467">
        <v>832</v>
      </c>
      <c r="F434" s="468">
        <v>809</v>
      </c>
    </row>
    <row r="435" spans="1:6" ht="12.75" customHeight="1">
      <c r="A435" s="477" t="s">
        <v>1089</v>
      </c>
      <c r="B435" s="478"/>
      <c r="C435" s="475">
        <f>SUM(C436:C439)</f>
        <v>5636</v>
      </c>
      <c r="D435" s="467">
        <f t="shared" si="17"/>
        <v>12395</v>
      </c>
      <c r="E435" s="475">
        <f>SUM(E436:E439)</f>
        <v>6358</v>
      </c>
      <c r="F435" s="475">
        <f>SUM(F436:F439)</f>
        <v>6037</v>
      </c>
    </row>
    <row r="436" spans="1:6" ht="12.75" customHeight="1">
      <c r="A436" s="471" t="s">
        <v>1090</v>
      </c>
      <c r="B436" s="472" t="s">
        <v>12</v>
      </c>
      <c r="C436" s="467">
        <v>1783</v>
      </c>
      <c r="D436" s="467">
        <f t="shared" si="17"/>
        <v>4105</v>
      </c>
      <c r="E436" s="467">
        <v>2038</v>
      </c>
      <c r="F436" s="468">
        <v>2067</v>
      </c>
    </row>
    <row r="437" spans="1:6" ht="12.75" customHeight="1">
      <c r="A437" s="471" t="s">
        <v>1090</v>
      </c>
      <c r="B437" s="472" t="s">
        <v>13</v>
      </c>
      <c r="C437" s="467">
        <v>1132</v>
      </c>
      <c r="D437" s="467">
        <f t="shared" si="17"/>
        <v>2663</v>
      </c>
      <c r="E437" s="467">
        <v>1379</v>
      </c>
      <c r="F437" s="468">
        <v>1284</v>
      </c>
    </row>
    <row r="438" spans="1:6" ht="12.75" customHeight="1">
      <c r="A438" s="471" t="s">
        <v>1090</v>
      </c>
      <c r="B438" s="472" t="s">
        <v>14</v>
      </c>
      <c r="C438" s="467">
        <v>1129</v>
      </c>
      <c r="D438" s="467">
        <f t="shared" si="17"/>
        <v>2757</v>
      </c>
      <c r="E438" s="467">
        <v>1424</v>
      </c>
      <c r="F438" s="468">
        <v>1333</v>
      </c>
    </row>
    <row r="439" spans="1:6" ht="12.75" customHeight="1">
      <c r="A439" s="471" t="s">
        <v>1090</v>
      </c>
      <c r="B439" s="472" t="s">
        <v>15</v>
      </c>
      <c r="C439" s="467">
        <v>1592</v>
      </c>
      <c r="D439" s="467">
        <f t="shared" si="17"/>
        <v>2870</v>
      </c>
      <c r="E439" s="467">
        <v>1517</v>
      </c>
      <c r="F439" s="468">
        <v>1353</v>
      </c>
    </row>
    <row r="440" spans="1:6" ht="12.75" customHeight="1">
      <c r="A440" s="469" t="s">
        <v>1091</v>
      </c>
      <c r="B440" s="470"/>
      <c r="C440" s="467">
        <f>SUM(C441:C448)</f>
        <v>8153</v>
      </c>
      <c r="D440" s="467">
        <f t="shared" si="17"/>
        <v>17206</v>
      </c>
      <c r="E440" s="467">
        <f>SUM(E441:E448)</f>
        <v>8786</v>
      </c>
      <c r="F440" s="467">
        <f>SUM(F441:F448)</f>
        <v>8420</v>
      </c>
    </row>
    <row r="441" spans="1:6" ht="12.75" customHeight="1">
      <c r="A441" s="471" t="s">
        <v>1092</v>
      </c>
      <c r="B441" s="472" t="s">
        <v>12</v>
      </c>
      <c r="C441" s="467">
        <v>1211</v>
      </c>
      <c r="D441" s="467">
        <f t="shared" si="17"/>
        <v>3009</v>
      </c>
      <c r="E441" s="467">
        <v>1543</v>
      </c>
      <c r="F441" s="468">
        <v>1466</v>
      </c>
    </row>
    <row r="442" spans="1:6" ht="12.75" customHeight="1">
      <c r="A442" s="471" t="s">
        <v>1092</v>
      </c>
      <c r="B442" s="472" t="s">
        <v>13</v>
      </c>
      <c r="C442" s="467">
        <v>950</v>
      </c>
      <c r="D442" s="467">
        <f t="shared" si="17"/>
        <v>1936</v>
      </c>
      <c r="E442" s="467">
        <v>1000</v>
      </c>
      <c r="F442" s="468">
        <v>936</v>
      </c>
    </row>
    <row r="443" spans="1:6" ht="12.75" customHeight="1">
      <c r="A443" s="471" t="s">
        <v>1092</v>
      </c>
      <c r="B443" s="472" t="s">
        <v>14</v>
      </c>
      <c r="C443" s="467">
        <v>1015</v>
      </c>
      <c r="D443" s="467">
        <f t="shared" si="17"/>
        <v>2001</v>
      </c>
      <c r="E443" s="467">
        <v>1028</v>
      </c>
      <c r="F443" s="468">
        <v>973</v>
      </c>
    </row>
    <row r="444" spans="1:6" ht="12.75" customHeight="1">
      <c r="A444" s="471" t="s">
        <v>1092</v>
      </c>
      <c r="B444" s="472" t="s">
        <v>15</v>
      </c>
      <c r="C444" s="467">
        <v>1577</v>
      </c>
      <c r="D444" s="467">
        <f t="shared" si="17"/>
        <v>3170</v>
      </c>
      <c r="E444" s="467">
        <v>1616</v>
      </c>
      <c r="F444" s="468">
        <v>1554</v>
      </c>
    </row>
    <row r="445" spans="1:6" ht="12.75" customHeight="1">
      <c r="A445" s="471" t="s">
        <v>1092</v>
      </c>
      <c r="B445" s="472" t="s">
        <v>16</v>
      </c>
      <c r="C445" s="467">
        <v>617</v>
      </c>
      <c r="D445" s="467">
        <f t="shared" si="17"/>
        <v>1039</v>
      </c>
      <c r="E445" s="467">
        <v>514</v>
      </c>
      <c r="F445" s="468">
        <v>525</v>
      </c>
    </row>
    <row r="446" spans="1:6" ht="12.75" customHeight="1">
      <c r="A446" s="471" t="s">
        <v>1092</v>
      </c>
      <c r="B446" s="472" t="s">
        <v>17</v>
      </c>
      <c r="C446" s="467">
        <v>1002</v>
      </c>
      <c r="D446" s="467">
        <f t="shared" si="17"/>
        <v>2177</v>
      </c>
      <c r="E446" s="467">
        <v>1114</v>
      </c>
      <c r="F446" s="468">
        <v>1063</v>
      </c>
    </row>
    <row r="447" spans="1:6" ht="12.75" customHeight="1">
      <c r="A447" s="471" t="s">
        <v>1092</v>
      </c>
      <c r="B447" s="472" t="s">
        <v>55</v>
      </c>
      <c r="C447" s="467">
        <v>853</v>
      </c>
      <c r="D447" s="467">
        <f t="shared" si="17"/>
        <v>1945</v>
      </c>
      <c r="E447" s="467">
        <v>983</v>
      </c>
      <c r="F447" s="468">
        <v>962</v>
      </c>
    </row>
    <row r="448" spans="1:6" ht="12.75" customHeight="1">
      <c r="A448" s="471" t="s">
        <v>1092</v>
      </c>
      <c r="B448" s="472" t="s">
        <v>56</v>
      </c>
      <c r="C448" s="467">
        <v>928</v>
      </c>
      <c r="D448" s="467">
        <f t="shared" si="17"/>
        <v>1929</v>
      </c>
      <c r="E448" s="467">
        <v>988</v>
      </c>
      <c r="F448" s="468">
        <v>941</v>
      </c>
    </row>
    <row r="449" spans="1:6" ht="12.75" customHeight="1">
      <c r="A449" s="469" t="s">
        <v>1093</v>
      </c>
      <c r="B449" s="470"/>
      <c r="C449" s="462">
        <v>1017</v>
      </c>
      <c r="D449" s="467">
        <f t="shared" si="17"/>
        <v>1873</v>
      </c>
      <c r="E449" s="462">
        <v>957</v>
      </c>
      <c r="F449" s="463">
        <v>916</v>
      </c>
    </row>
    <row r="450" spans="1:6" ht="12.75" customHeight="1">
      <c r="A450" s="471"/>
      <c r="B450" s="481"/>
      <c r="C450" s="467"/>
      <c r="D450" s="467"/>
      <c r="E450" s="467"/>
      <c r="F450" s="468"/>
    </row>
    <row r="451" spans="1:6" ht="12.75" customHeight="1">
      <c r="A451" s="469" t="s">
        <v>1108</v>
      </c>
      <c r="B451" s="470"/>
      <c r="C451" s="467">
        <f>C453+C454+C455+C459+C464+C467+C468+C469+C475+C479+C480+C485+C489</f>
        <v>8421</v>
      </c>
      <c r="D451" s="467">
        <f>E451+F451</f>
        <v>23210</v>
      </c>
      <c r="E451" s="467">
        <f>E453+E454+E455+E459+E464+E467+E468+E469+E475+E479+E480+E485+E489</f>
        <v>11632</v>
      </c>
      <c r="F451" s="467">
        <f>F453+F454+F455+F459+F464+F467+F468+F469+F475+F479+F480+F485+F489</f>
        <v>11578</v>
      </c>
    </row>
    <row r="452" spans="1:6" ht="12.75" customHeight="1">
      <c r="A452" s="471"/>
      <c r="B452" s="481"/>
      <c r="C452" s="467"/>
      <c r="D452" s="467"/>
      <c r="E452" s="467"/>
      <c r="F452" s="468"/>
    </row>
    <row r="453" spans="1:6" ht="12.75" customHeight="1">
      <c r="A453" s="469" t="s">
        <v>1109</v>
      </c>
      <c r="B453" s="470"/>
      <c r="C453" s="467">
        <v>187</v>
      </c>
      <c r="D453" s="467">
        <f aca="true" t="shared" si="18" ref="D453:D474">E453+F453</f>
        <v>685</v>
      </c>
      <c r="E453" s="467">
        <v>344</v>
      </c>
      <c r="F453" s="468">
        <v>341</v>
      </c>
    </row>
    <row r="454" spans="1:6" ht="12.75" customHeight="1">
      <c r="A454" s="469" t="s">
        <v>1110</v>
      </c>
      <c r="B454" s="481"/>
      <c r="C454" s="462">
        <v>357</v>
      </c>
      <c r="D454" s="467">
        <f t="shared" si="18"/>
        <v>1051</v>
      </c>
      <c r="E454" s="462">
        <v>536</v>
      </c>
      <c r="F454" s="463">
        <v>515</v>
      </c>
    </row>
    <row r="455" spans="1:6" ht="12.75" customHeight="1">
      <c r="A455" s="477" t="s">
        <v>1111</v>
      </c>
      <c r="B455" s="478"/>
      <c r="C455" s="475">
        <f>SUM(C456:C458)</f>
        <v>756</v>
      </c>
      <c r="D455" s="467">
        <f t="shared" si="18"/>
        <v>1974</v>
      </c>
      <c r="E455" s="475">
        <f>SUM(E456:E458)</f>
        <v>957</v>
      </c>
      <c r="F455" s="475">
        <f>SUM(F456:F458)</f>
        <v>1017</v>
      </c>
    </row>
    <row r="456" spans="1:6" ht="12.75" customHeight="1">
      <c r="A456" s="471" t="s">
        <v>1112</v>
      </c>
      <c r="B456" s="472" t="s">
        <v>12</v>
      </c>
      <c r="C456" s="467">
        <v>223</v>
      </c>
      <c r="D456" s="467">
        <f t="shared" si="18"/>
        <v>593</v>
      </c>
      <c r="E456" s="467">
        <v>299</v>
      </c>
      <c r="F456" s="468">
        <v>294</v>
      </c>
    </row>
    <row r="457" spans="1:6" ht="12.75" customHeight="1">
      <c r="A457" s="471" t="s">
        <v>1112</v>
      </c>
      <c r="B457" s="472" t="s">
        <v>13</v>
      </c>
      <c r="C457" s="467">
        <v>264</v>
      </c>
      <c r="D457" s="467">
        <f t="shared" si="18"/>
        <v>759</v>
      </c>
      <c r="E457" s="467">
        <v>351</v>
      </c>
      <c r="F457" s="468">
        <v>408</v>
      </c>
    </row>
    <row r="458" spans="1:6" ht="12.75" customHeight="1">
      <c r="A458" s="471" t="s">
        <v>1112</v>
      </c>
      <c r="B458" s="472" t="s">
        <v>14</v>
      </c>
      <c r="C458" s="467">
        <v>269</v>
      </c>
      <c r="D458" s="467">
        <f t="shared" si="18"/>
        <v>622</v>
      </c>
      <c r="E458" s="467">
        <v>307</v>
      </c>
      <c r="F458" s="468">
        <v>315</v>
      </c>
    </row>
    <row r="459" spans="1:6" ht="12.75" customHeight="1">
      <c r="A459" s="477" t="s">
        <v>1113</v>
      </c>
      <c r="B459" s="478"/>
      <c r="C459" s="475">
        <f>SUM(C460:C463)</f>
        <v>655</v>
      </c>
      <c r="D459" s="467">
        <f t="shared" si="18"/>
        <v>1839</v>
      </c>
      <c r="E459" s="475">
        <f>SUM(E460:E463)</f>
        <v>937</v>
      </c>
      <c r="F459" s="475">
        <f>SUM(F460:F463)</f>
        <v>902</v>
      </c>
    </row>
    <row r="460" spans="1:6" ht="12.75" customHeight="1">
      <c r="A460" s="471" t="s">
        <v>1114</v>
      </c>
      <c r="B460" s="472" t="s">
        <v>12</v>
      </c>
      <c r="C460" s="467">
        <v>317</v>
      </c>
      <c r="D460" s="467">
        <f t="shared" si="18"/>
        <v>940</v>
      </c>
      <c r="E460" s="467">
        <v>459</v>
      </c>
      <c r="F460" s="468">
        <v>481</v>
      </c>
    </row>
    <row r="461" spans="1:6" ht="12.75" customHeight="1">
      <c r="A461" s="471" t="s">
        <v>1114</v>
      </c>
      <c r="B461" s="472" t="s">
        <v>13</v>
      </c>
      <c r="C461" s="467">
        <v>100</v>
      </c>
      <c r="D461" s="467">
        <f t="shared" si="18"/>
        <v>265</v>
      </c>
      <c r="E461" s="467">
        <v>136</v>
      </c>
      <c r="F461" s="468">
        <v>129</v>
      </c>
    </row>
    <row r="462" spans="1:6" ht="12.75" customHeight="1">
      <c r="A462" s="471" t="s">
        <v>1114</v>
      </c>
      <c r="B462" s="472" t="s">
        <v>14</v>
      </c>
      <c r="C462" s="467">
        <v>68</v>
      </c>
      <c r="D462" s="467">
        <f t="shared" si="18"/>
        <v>182</v>
      </c>
      <c r="E462" s="467">
        <v>97</v>
      </c>
      <c r="F462" s="468">
        <v>85</v>
      </c>
    </row>
    <row r="463" spans="1:6" ht="12.75" customHeight="1">
      <c r="A463" s="471" t="s">
        <v>1114</v>
      </c>
      <c r="B463" s="472" t="s">
        <v>1115</v>
      </c>
      <c r="C463" s="467">
        <v>170</v>
      </c>
      <c r="D463" s="467">
        <f t="shared" si="18"/>
        <v>452</v>
      </c>
      <c r="E463" s="467">
        <v>245</v>
      </c>
      <c r="F463" s="468">
        <v>207</v>
      </c>
    </row>
    <row r="464" spans="1:6" ht="12.75" customHeight="1">
      <c r="A464" s="477" t="s">
        <v>1116</v>
      </c>
      <c r="B464" s="478"/>
      <c r="C464" s="475">
        <f>SUM(C465:C466)</f>
        <v>218</v>
      </c>
      <c r="D464" s="467">
        <f t="shared" si="18"/>
        <v>581</v>
      </c>
      <c r="E464" s="475">
        <f>SUM(E465:E466)</f>
        <v>296</v>
      </c>
      <c r="F464" s="475">
        <f>SUM(F465:F466)</f>
        <v>285</v>
      </c>
    </row>
    <row r="465" spans="1:6" ht="12.75" customHeight="1">
      <c r="A465" s="471" t="s">
        <v>1117</v>
      </c>
      <c r="B465" s="472" t="s">
        <v>12</v>
      </c>
      <c r="C465" s="467">
        <v>142</v>
      </c>
      <c r="D465" s="467">
        <f t="shared" si="18"/>
        <v>360</v>
      </c>
      <c r="E465" s="467">
        <v>184</v>
      </c>
      <c r="F465" s="468">
        <v>176</v>
      </c>
    </row>
    <row r="466" spans="1:6" ht="12.75" customHeight="1">
      <c r="A466" s="471" t="s">
        <v>1117</v>
      </c>
      <c r="B466" s="472" t="s">
        <v>13</v>
      </c>
      <c r="C466" s="467">
        <v>76</v>
      </c>
      <c r="D466" s="467">
        <f t="shared" si="18"/>
        <v>221</v>
      </c>
      <c r="E466" s="467">
        <v>112</v>
      </c>
      <c r="F466" s="468">
        <v>109</v>
      </c>
    </row>
    <row r="467" spans="1:6" ht="12.75" customHeight="1">
      <c r="A467" s="469" t="s">
        <v>1118</v>
      </c>
      <c r="B467" s="470"/>
      <c r="C467" s="467">
        <v>255</v>
      </c>
      <c r="D467" s="467">
        <f t="shared" si="18"/>
        <v>694</v>
      </c>
      <c r="E467" s="467">
        <v>360</v>
      </c>
      <c r="F467" s="468">
        <v>334</v>
      </c>
    </row>
    <row r="468" spans="1:6" ht="12.75" customHeight="1">
      <c r="A468" s="469" t="s">
        <v>1119</v>
      </c>
      <c r="B468" s="481"/>
      <c r="C468" s="462">
        <v>109</v>
      </c>
      <c r="D468" s="467">
        <f t="shared" si="18"/>
        <v>365</v>
      </c>
      <c r="E468" s="462">
        <v>185</v>
      </c>
      <c r="F468" s="463">
        <v>180</v>
      </c>
    </row>
    <row r="469" spans="1:6" ht="12.75" customHeight="1">
      <c r="A469" s="477" t="s">
        <v>1120</v>
      </c>
      <c r="B469" s="478"/>
      <c r="C469" s="475">
        <f>SUM(C470:C474)</f>
        <v>1555</v>
      </c>
      <c r="D469" s="467">
        <f t="shared" si="18"/>
        <v>4158</v>
      </c>
      <c r="E469" s="475">
        <f>SUM(E470:E474)</f>
        <v>2091</v>
      </c>
      <c r="F469" s="475">
        <f>SUM(F470:F474)</f>
        <v>2067</v>
      </c>
    </row>
    <row r="470" spans="1:6" ht="12.75" customHeight="1">
      <c r="A470" s="471" t="s">
        <v>1121</v>
      </c>
      <c r="B470" s="472" t="s">
        <v>12</v>
      </c>
      <c r="C470" s="467">
        <v>216</v>
      </c>
      <c r="D470" s="467">
        <f t="shared" si="18"/>
        <v>583</v>
      </c>
      <c r="E470" s="467">
        <v>279</v>
      </c>
      <c r="F470" s="468">
        <v>304</v>
      </c>
    </row>
    <row r="471" spans="1:6" ht="12.75" customHeight="1">
      <c r="A471" s="471" t="s">
        <v>1121</v>
      </c>
      <c r="B471" s="472" t="s">
        <v>13</v>
      </c>
      <c r="C471" s="467">
        <v>222</v>
      </c>
      <c r="D471" s="467">
        <f t="shared" si="18"/>
        <v>563</v>
      </c>
      <c r="E471" s="467">
        <v>299</v>
      </c>
      <c r="F471" s="468">
        <v>264</v>
      </c>
    </row>
    <row r="472" spans="1:6" ht="12.75" customHeight="1">
      <c r="A472" s="471" t="s">
        <v>1121</v>
      </c>
      <c r="B472" s="472" t="s">
        <v>14</v>
      </c>
      <c r="C472" s="467">
        <v>106</v>
      </c>
      <c r="D472" s="467">
        <f t="shared" si="18"/>
        <v>334</v>
      </c>
      <c r="E472" s="467">
        <v>162</v>
      </c>
      <c r="F472" s="468">
        <v>172</v>
      </c>
    </row>
    <row r="473" spans="1:6" ht="12.75" customHeight="1">
      <c r="A473" s="471" t="s">
        <v>1121</v>
      </c>
      <c r="B473" s="472" t="s">
        <v>1115</v>
      </c>
      <c r="C473" s="467">
        <v>560</v>
      </c>
      <c r="D473" s="467">
        <f t="shared" si="18"/>
        <v>1479</v>
      </c>
      <c r="E473" s="467">
        <v>741</v>
      </c>
      <c r="F473" s="468">
        <v>738</v>
      </c>
    </row>
    <row r="474" spans="1:6" ht="12.75" customHeight="1">
      <c r="A474" s="471" t="s">
        <v>1121</v>
      </c>
      <c r="B474" s="472" t="s">
        <v>16</v>
      </c>
      <c r="C474" s="467">
        <v>451</v>
      </c>
      <c r="D474" s="467">
        <f t="shared" si="18"/>
        <v>1199</v>
      </c>
      <c r="E474" s="467">
        <v>610</v>
      </c>
      <c r="F474" s="468">
        <v>589</v>
      </c>
    </row>
    <row r="475" spans="1:6" ht="12.75" customHeight="1">
      <c r="A475" s="477" t="s">
        <v>1122</v>
      </c>
      <c r="B475" s="478"/>
      <c r="C475" s="475">
        <f>SUM(C476:C478)</f>
        <v>598</v>
      </c>
      <c r="D475" s="467">
        <f aca="true" t="shared" si="19" ref="D475:D496">E475+F475</f>
        <v>1772</v>
      </c>
      <c r="E475" s="475">
        <f>SUM(E476:E478)</f>
        <v>900</v>
      </c>
      <c r="F475" s="475">
        <f>SUM(F476:F478)</f>
        <v>872</v>
      </c>
    </row>
    <row r="476" spans="1:6" ht="12.75" customHeight="1">
      <c r="A476" s="471" t="s">
        <v>1123</v>
      </c>
      <c r="B476" s="472" t="s">
        <v>12</v>
      </c>
      <c r="C476" s="467">
        <v>119</v>
      </c>
      <c r="D476" s="467">
        <f t="shared" si="19"/>
        <v>367</v>
      </c>
      <c r="E476" s="467">
        <v>173</v>
      </c>
      <c r="F476" s="468">
        <v>194</v>
      </c>
    </row>
    <row r="477" spans="1:6" ht="12.75" customHeight="1">
      <c r="A477" s="471" t="s">
        <v>1123</v>
      </c>
      <c r="B477" s="472" t="s">
        <v>13</v>
      </c>
      <c r="C477" s="467">
        <v>338</v>
      </c>
      <c r="D477" s="467">
        <f t="shared" si="19"/>
        <v>1008</v>
      </c>
      <c r="E477" s="467">
        <v>515</v>
      </c>
      <c r="F477" s="468">
        <v>493</v>
      </c>
    </row>
    <row r="478" spans="1:6" ht="12.75" customHeight="1">
      <c r="A478" s="471" t="s">
        <v>1123</v>
      </c>
      <c r="B478" s="472" t="s">
        <v>14</v>
      </c>
      <c r="C478" s="467">
        <v>141</v>
      </c>
      <c r="D478" s="467">
        <f t="shared" si="19"/>
        <v>397</v>
      </c>
      <c r="E478" s="467">
        <v>212</v>
      </c>
      <c r="F478" s="467">
        <v>185</v>
      </c>
    </row>
    <row r="479" spans="1:6" ht="12.75" customHeight="1">
      <c r="A479" s="469" t="s">
        <v>1124</v>
      </c>
      <c r="B479" s="470"/>
      <c r="C479" s="467">
        <v>122</v>
      </c>
      <c r="D479" s="467">
        <f t="shared" si="19"/>
        <v>310</v>
      </c>
      <c r="E479" s="467">
        <v>142</v>
      </c>
      <c r="F479" s="468">
        <v>168</v>
      </c>
    </row>
    <row r="480" spans="1:6" ht="12.75" customHeight="1">
      <c r="A480" s="477" t="s">
        <v>1125</v>
      </c>
      <c r="B480" s="478"/>
      <c r="C480" s="475">
        <f>SUM(C481:C484)</f>
        <v>1927</v>
      </c>
      <c r="D480" s="467">
        <f t="shared" si="19"/>
        <v>5055</v>
      </c>
      <c r="E480" s="475">
        <f>SUM(E481:E484)</f>
        <v>2554</v>
      </c>
      <c r="F480" s="475">
        <f>SUM(F481:F484)</f>
        <v>2501</v>
      </c>
    </row>
    <row r="481" spans="1:6" ht="12.75" customHeight="1">
      <c r="A481" s="471" t="s">
        <v>1126</v>
      </c>
      <c r="B481" s="472" t="s">
        <v>12</v>
      </c>
      <c r="C481" s="467">
        <v>556</v>
      </c>
      <c r="D481" s="467">
        <f t="shared" si="19"/>
        <v>1532</v>
      </c>
      <c r="E481" s="467">
        <v>766</v>
      </c>
      <c r="F481" s="468">
        <v>766</v>
      </c>
    </row>
    <row r="482" spans="1:6" ht="12.75" customHeight="1">
      <c r="A482" s="471" t="s">
        <v>1126</v>
      </c>
      <c r="B482" s="472" t="s">
        <v>13</v>
      </c>
      <c r="C482" s="467">
        <v>329</v>
      </c>
      <c r="D482" s="467">
        <f t="shared" si="19"/>
        <v>795</v>
      </c>
      <c r="E482" s="467">
        <v>388</v>
      </c>
      <c r="F482" s="468">
        <v>407</v>
      </c>
    </row>
    <row r="483" spans="1:6" ht="12.75" customHeight="1">
      <c r="A483" s="471" t="s">
        <v>1126</v>
      </c>
      <c r="B483" s="472" t="s">
        <v>14</v>
      </c>
      <c r="C483" s="467">
        <v>485</v>
      </c>
      <c r="D483" s="467">
        <f t="shared" si="19"/>
        <v>1158</v>
      </c>
      <c r="E483" s="467">
        <v>611</v>
      </c>
      <c r="F483" s="468">
        <v>547</v>
      </c>
    </row>
    <row r="484" spans="1:6" ht="12.75" customHeight="1">
      <c r="A484" s="471" t="s">
        <v>1126</v>
      </c>
      <c r="B484" s="472" t="s">
        <v>1127</v>
      </c>
      <c r="C484" s="467">
        <v>557</v>
      </c>
      <c r="D484" s="467">
        <f t="shared" si="19"/>
        <v>1570</v>
      </c>
      <c r="E484" s="467">
        <v>789</v>
      </c>
      <c r="F484" s="468">
        <v>781</v>
      </c>
    </row>
    <row r="485" spans="1:6" ht="12.75" customHeight="1">
      <c r="A485" s="477" t="s">
        <v>1128</v>
      </c>
      <c r="B485" s="478"/>
      <c r="C485" s="475">
        <f>SUM(C486:C488)</f>
        <v>749</v>
      </c>
      <c r="D485" s="467">
        <f t="shared" si="19"/>
        <v>2115</v>
      </c>
      <c r="E485" s="475">
        <f>SUM(E486:E488)</f>
        <v>1039</v>
      </c>
      <c r="F485" s="475">
        <f>SUM(F486:F488)</f>
        <v>1076</v>
      </c>
    </row>
    <row r="486" spans="1:6" ht="12.75" customHeight="1">
      <c r="A486" s="471" t="s">
        <v>1129</v>
      </c>
      <c r="B486" s="472" t="s">
        <v>12</v>
      </c>
      <c r="C486" s="467">
        <v>424</v>
      </c>
      <c r="D486" s="467">
        <f t="shared" si="19"/>
        <v>1146</v>
      </c>
      <c r="E486" s="467">
        <v>559</v>
      </c>
      <c r="F486" s="468">
        <v>587</v>
      </c>
    </row>
    <row r="487" spans="1:6" ht="12.75" customHeight="1">
      <c r="A487" s="471" t="s">
        <v>1129</v>
      </c>
      <c r="B487" s="472" t="s">
        <v>13</v>
      </c>
      <c r="C487" s="467">
        <v>157</v>
      </c>
      <c r="D487" s="467">
        <f t="shared" si="19"/>
        <v>467</v>
      </c>
      <c r="E487" s="467">
        <v>230</v>
      </c>
      <c r="F487" s="468">
        <v>237</v>
      </c>
    </row>
    <row r="488" spans="1:6" ht="12.75" customHeight="1">
      <c r="A488" s="471" t="s">
        <v>1129</v>
      </c>
      <c r="B488" s="472" t="s">
        <v>14</v>
      </c>
      <c r="C488" s="467">
        <v>168</v>
      </c>
      <c r="D488" s="467">
        <f t="shared" si="19"/>
        <v>502</v>
      </c>
      <c r="E488" s="467">
        <v>250</v>
      </c>
      <c r="F488" s="468">
        <v>252</v>
      </c>
    </row>
    <row r="489" spans="1:6" ht="12.75" customHeight="1">
      <c r="A489" s="477" t="s">
        <v>1130</v>
      </c>
      <c r="B489" s="478"/>
      <c r="C489" s="475">
        <f>SUM(C490:C496)</f>
        <v>933</v>
      </c>
      <c r="D489" s="467">
        <f t="shared" si="19"/>
        <v>2611</v>
      </c>
      <c r="E489" s="475">
        <f>SUM(E490:E496)</f>
        <v>1291</v>
      </c>
      <c r="F489" s="475">
        <f>SUM(F490:F496)</f>
        <v>1320</v>
      </c>
    </row>
    <row r="490" spans="1:6" ht="12.75" customHeight="1">
      <c r="A490" s="471" t="s">
        <v>1131</v>
      </c>
      <c r="B490" s="472" t="s">
        <v>12</v>
      </c>
      <c r="C490" s="467">
        <v>111</v>
      </c>
      <c r="D490" s="467">
        <f t="shared" si="19"/>
        <v>298</v>
      </c>
      <c r="E490" s="467">
        <v>151</v>
      </c>
      <c r="F490" s="468">
        <v>147</v>
      </c>
    </row>
    <row r="491" spans="1:6" ht="12.75" customHeight="1">
      <c r="A491" s="471" t="s">
        <v>1131</v>
      </c>
      <c r="B491" s="472" t="s">
        <v>13</v>
      </c>
      <c r="C491" s="467">
        <v>91</v>
      </c>
      <c r="D491" s="467">
        <f t="shared" si="19"/>
        <v>254</v>
      </c>
      <c r="E491" s="467">
        <v>119</v>
      </c>
      <c r="F491" s="468">
        <v>135</v>
      </c>
    </row>
    <row r="492" spans="1:6" ht="12.75" customHeight="1">
      <c r="A492" s="471" t="s">
        <v>1131</v>
      </c>
      <c r="B492" s="472" t="s">
        <v>14</v>
      </c>
      <c r="C492" s="467">
        <v>197</v>
      </c>
      <c r="D492" s="467">
        <f t="shared" si="19"/>
        <v>541</v>
      </c>
      <c r="E492" s="467">
        <v>264</v>
      </c>
      <c r="F492" s="467">
        <v>277</v>
      </c>
    </row>
    <row r="493" spans="1:6" ht="12.75" customHeight="1">
      <c r="A493" s="471" t="s">
        <v>1131</v>
      </c>
      <c r="B493" s="472" t="s">
        <v>15</v>
      </c>
      <c r="C493" s="467">
        <v>16</v>
      </c>
      <c r="D493" s="467">
        <f t="shared" si="19"/>
        <v>49</v>
      </c>
      <c r="E493" s="467">
        <v>25</v>
      </c>
      <c r="F493" s="468">
        <v>24</v>
      </c>
    </row>
    <row r="494" spans="1:6" ht="12.75" customHeight="1">
      <c r="A494" s="471" t="s">
        <v>1131</v>
      </c>
      <c r="B494" s="472" t="s">
        <v>16</v>
      </c>
      <c r="C494" s="467">
        <v>235</v>
      </c>
      <c r="D494" s="467">
        <f t="shared" si="19"/>
        <v>675</v>
      </c>
      <c r="E494" s="467">
        <v>333</v>
      </c>
      <c r="F494" s="468">
        <v>342</v>
      </c>
    </row>
    <row r="495" spans="1:6" ht="12.75" customHeight="1">
      <c r="A495" s="471" t="s">
        <v>1131</v>
      </c>
      <c r="B495" s="472" t="s">
        <v>17</v>
      </c>
      <c r="C495" s="467">
        <v>96</v>
      </c>
      <c r="D495" s="467">
        <f t="shared" si="19"/>
        <v>262</v>
      </c>
      <c r="E495" s="467">
        <v>138</v>
      </c>
      <c r="F495" s="468">
        <v>124</v>
      </c>
    </row>
    <row r="496" spans="1:6" ht="12.75" customHeight="1">
      <c r="A496" s="471" t="s">
        <v>1131</v>
      </c>
      <c r="B496" s="472" t="s">
        <v>55</v>
      </c>
      <c r="C496" s="467">
        <v>187</v>
      </c>
      <c r="D496" s="467">
        <f t="shared" si="19"/>
        <v>532</v>
      </c>
      <c r="E496" s="467">
        <v>261</v>
      </c>
      <c r="F496" s="468">
        <v>271</v>
      </c>
    </row>
    <row r="497" spans="1:6" ht="12.75" customHeight="1">
      <c r="A497" s="471"/>
      <c r="B497" s="481"/>
      <c r="C497" s="467"/>
      <c r="D497" s="467"/>
      <c r="E497" s="467"/>
      <c r="F497" s="468"/>
    </row>
    <row r="498" spans="1:6" ht="12.75" customHeight="1">
      <c r="A498" s="469" t="s">
        <v>1132</v>
      </c>
      <c r="B498" s="470"/>
      <c r="C498" s="467">
        <f>C500+C501+C502+C503+C504</f>
        <v>5104</v>
      </c>
      <c r="D498" s="467">
        <f>E498+F498</f>
        <v>14174</v>
      </c>
      <c r="E498" s="467">
        <f>E500+E501+E502+E503+E504</f>
        <v>7094</v>
      </c>
      <c r="F498" s="467">
        <f>F500+F501+F502+F503+F504</f>
        <v>7080</v>
      </c>
    </row>
    <row r="499" spans="1:6" ht="12.75" customHeight="1">
      <c r="A499" s="471"/>
      <c r="B499" s="481"/>
      <c r="C499" s="467"/>
      <c r="D499" s="467"/>
      <c r="E499" s="467"/>
      <c r="F499" s="468"/>
    </row>
    <row r="500" spans="1:6" ht="12.75" customHeight="1">
      <c r="A500" s="469" t="s">
        <v>1133</v>
      </c>
      <c r="B500" s="470"/>
      <c r="C500" s="467">
        <v>1078</v>
      </c>
      <c r="D500" s="467">
        <f>E500+F500</f>
        <v>2997</v>
      </c>
      <c r="E500" s="467">
        <v>1469</v>
      </c>
      <c r="F500" s="468">
        <v>1528</v>
      </c>
    </row>
    <row r="501" spans="1:6" ht="12.75" customHeight="1">
      <c r="A501" s="469" t="s">
        <v>1134</v>
      </c>
      <c r="B501" s="481"/>
      <c r="C501" s="462">
        <v>1799</v>
      </c>
      <c r="D501" s="467">
        <f>E501+F501</f>
        <v>4960</v>
      </c>
      <c r="E501" s="462">
        <v>2436</v>
      </c>
      <c r="F501" s="463">
        <v>2524</v>
      </c>
    </row>
    <row r="502" spans="1:6" ht="12.75" customHeight="1">
      <c r="A502" s="469" t="s">
        <v>1135</v>
      </c>
      <c r="B502" s="470"/>
      <c r="C502" s="467">
        <v>726</v>
      </c>
      <c r="D502" s="467">
        <f>E502+F502</f>
        <v>2080</v>
      </c>
      <c r="E502" s="467">
        <v>1062</v>
      </c>
      <c r="F502" s="468">
        <v>1018</v>
      </c>
    </row>
    <row r="503" spans="1:6" ht="12.75" customHeight="1">
      <c r="A503" s="469" t="s">
        <v>1136</v>
      </c>
      <c r="B503" s="481"/>
      <c r="C503" s="462">
        <v>421</v>
      </c>
      <c r="D503" s="467">
        <f>E503+F503</f>
        <v>1086</v>
      </c>
      <c r="E503" s="462">
        <v>559</v>
      </c>
      <c r="F503" s="463">
        <v>527</v>
      </c>
    </row>
    <row r="504" spans="1:6" ht="12.75" customHeight="1">
      <c r="A504" s="469" t="s">
        <v>1137</v>
      </c>
      <c r="B504" s="483"/>
      <c r="C504" s="476">
        <v>1080</v>
      </c>
      <c r="D504" s="476">
        <f>E504+F504</f>
        <v>3051</v>
      </c>
      <c r="E504" s="476">
        <v>1568</v>
      </c>
      <c r="F504" s="476">
        <v>1483</v>
      </c>
    </row>
    <row r="505" spans="1:6" ht="12.75" customHeight="1">
      <c r="A505" s="471"/>
      <c r="B505" s="481"/>
      <c r="C505" s="467"/>
      <c r="D505" s="467"/>
      <c r="E505" s="467"/>
      <c r="F505" s="468"/>
    </row>
    <row r="506" spans="1:6" ht="12.75" customHeight="1">
      <c r="A506" s="469" t="s">
        <v>1138</v>
      </c>
      <c r="B506" s="470"/>
      <c r="C506" s="467">
        <f>C508+C509+C510</f>
        <v>3275</v>
      </c>
      <c r="D506" s="467">
        <f>E506+F506</f>
        <v>9571</v>
      </c>
      <c r="E506" s="467">
        <f>E508+E509+E510</f>
        <v>4799</v>
      </c>
      <c r="F506" s="467">
        <f>F508+F509+F510</f>
        <v>4772</v>
      </c>
    </row>
    <row r="507" spans="1:6" ht="12.75" customHeight="1">
      <c r="A507" s="471"/>
      <c r="B507" s="481"/>
      <c r="C507" s="467"/>
      <c r="D507" s="467"/>
      <c r="E507" s="467"/>
      <c r="F507" s="468"/>
    </row>
    <row r="508" spans="1:6" ht="12.75" customHeight="1">
      <c r="A508" s="469" t="s">
        <v>1139</v>
      </c>
      <c r="B508" s="470"/>
      <c r="C508" s="467">
        <v>1025</v>
      </c>
      <c r="D508" s="467">
        <f>E508+F508</f>
        <v>3005</v>
      </c>
      <c r="E508" s="467">
        <v>1502</v>
      </c>
      <c r="F508" s="468">
        <v>1503</v>
      </c>
    </row>
    <row r="509" spans="1:6" ht="12.75" customHeight="1">
      <c r="A509" s="469" t="s">
        <v>1140</v>
      </c>
      <c r="B509" s="481"/>
      <c r="C509" s="462">
        <v>912</v>
      </c>
      <c r="D509" s="467">
        <f>E509+F509</f>
        <v>2760</v>
      </c>
      <c r="E509" s="462">
        <v>1373</v>
      </c>
      <c r="F509" s="463">
        <v>1387</v>
      </c>
    </row>
    <row r="510" spans="1:6" ht="12.75" customHeight="1">
      <c r="A510" s="469" t="s">
        <v>1141</v>
      </c>
      <c r="B510" s="470"/>
      <c r="C510" s="467">
        <v>1338</v>
      </c>
      <c r="D510" s="467">
        <f>E510+F510</f>
        <v>3806</v>
      </c>
      <c r="E510" s="467">
        <v>1924</v>
      </c>
      <c r="F510" s="468">
        <v>1882</v>
      </c>
    </row>
    <row r="511" spans="1:6" ht="12.75" customHeight="1">
      <c r="A511" s="471"/>
      <c r="B511" s="481"/>
      <c r="C511" s="467"/>
      <c r="D511" s="467"/>
      <c r="E511" s="467"/>
      <c r="F511" s="468"/>
    </row>
    <row r="512" spans="1:6" ht="12.75" customHeight="1">
      <c r="A512" s="469" t="s">
        <v>1142</v>
      </c>
      <c r="B512" s="470"/>
      <c r="C512" s="467">
        <f>C514</f>
        <v>657</v>
      </c>
      <c r="D512" s="467">
        <f>E512+F512</f>
        <v>1971</v>
      </c>
      <c r="E512" s="467">
        <f>E514</f>
        <v>985</v>
      </c>
      <c r="F512" s="467">
        <f>F514</f>
        <v>986</v>
      </c>
    </row>
    <row r="513" spans="1:6" ht="12.75" customHeight="1">
      <c r="A513" s="471"/>
      <c r="B513" s="481"/>
      <c r="C513" s="467"/>
      <c r="D513" s="467"/>
      <c r="E513" s="467"/>
      <c r="F513" s="468"/>
    </row>
    <row r="514" spans="1:6" ht="12.75" customHeight="1">
      <c r="A514" s="469" t="s">
        <v>1143</v>
      </c>
      <c r="B514" s="470"/>
      <c r="C514" s="467">
        <v>657</v>
      </c>
      <c r="D514" s="467">
        <f>E514+F514</f>
        <v>1971</v>
      </c>
      <c r="E514" s="467">
        <v>985</v>
      </c>
      <c r="F514" s="468">
        <v>986</v>
      </c>
    </row>
    <row r="515" spans="1:6" ht="12.75" customHeight="1">
      <c r="A515" s="471"/>
      <c r="B515" s="481"/>
      <c r="C515" s="467"/>
      <c r="D515" s="467"/>
      <c r="E515" s="467"/>
      <c r="F515" s="468"/>
    </row>
    <row r="516" spans="1:6" ht="12.75" customHeight="1">
      <c r="A516" s="469" t="s">
        <v>1144</v>
      </c>
      <c r="B516" s="470"/>
      <c r="C516" s="467">
        <f>C518</f>
        <v>608</v>
      </c>
      <c r="D516" s="467">
        <f>E516+F516</f>
        <v>1819</v>
      </c>
      <c r="E516" s="467">
        <f>E518</f>
        <v>944</v>
      </c>
      <c r="F516" s="467">
        <f>F518</f>
        <v>875</v>
      </c>
    </row>
    <row r="517" spans="1:6" ht="12.75" customHeight="1">
      <c r="A517" s="471"/>
      <c r="B517" s="481"/>
      <c r="C517" s="467"/>
      <c r="D517" s="467"/>
      <c r="E517" s="467"/>
      <c r="F517" s="468"/>
    </row>
    <row r="518" spans="1:6" ht="12.75" customHeight="1">
      <c r="A518" s="469" t="s">
        <v>1145</v>
      </c>
      <c r="B518" s="470"/>
      <c r="C518" s="467">
        <v>608</v>
      </c>
      <c r="D518" s="467">
        <f>E518+F518</f>
        <v>1819</v>
      </c>
      <c r="E518" s="467">
        <v>944</v>
      </c>
      <c r="F518" s="468">
        <v>875</v>
      </c>
    </row>
    <row r="519" spans="1:6" ht="12.75" customHeight="1">
      <c r="A519" s="471"/>
      <c r="B519" s="481"/>
      <c r="C519" s="467"/>
      <c r="D519" s="467"/>
      <c r="E519" s="467"/>
      <c r="F519" s="468"/>
    </row>
    <row r="520" spans="1:6" ht="12.75" customHeight="1">
      <c r="A520" s="469" t="s">
        <v>1146</v>
      </c>
      <c r="B520" s="470"/>
      <c r="C520" s="467">
        <f>C522</f>
        <v>228</v>
      </c>
      <c r="D520" s="467">
        <f>E520+F520</f>
        <v>615</v>
      </c>
      <c r="E520" s="467">
        <f>E522</f>
        <v>309</v>
      </c>
      <c r="F520" s="467">
        <f>F522</f>
        <v>306</v>
      </c>
    </row>
    <row r="521" spans="1:6" ht="12.75" customHeight="1">
      <c r="A521" s="471"/>
      <c r="B521" s="481"/>
      <c r="C521" s="467"/>
      <c r="D521" s="467"/>
      <c r="E521" s="467"/>
      <c r="F521" s="468"/>
    </row>
    <row r="522" spans="1:6" ht="12.75" customHeight="1">
      <c r="A522" s="469" t="s">
        <v>1147</v>
      </c>
      <c r="B522" s="470"/>
      <c r="C522" s="467">
        <v>228</v>
      </c>
      <c r="D522" s="467">
        <f>E522+F522</f>
        <v>615</v>
      </c>
      <c r="E522" s="467">
        <v>309</v>
      </c>
      <c r="F522" s="468">
        <v>306</v>
      </c>
    </row>
    <row r="523" spans="1:6" ht="12.75" customHeight="1">
      <c r="A523" s="460"/>
      <c r="B523" s="461"/>
      <c r="C523" s="467"/>
      <c r="D523" s="467"/>
      <c r="E523" s="467"/>
      <c r="F523" s="468"/>
    </row>
    <row r="524" spans="1:6" ht="12.75" customHeight="1">
      <c r="A524" s="469" t="s">
        <v>1148</v>
      </c>
      <c r="B524" s="470"/>
      <c r="C524" s="467">
        <f>C526+C527+C528+C529+C530+C531</f>
        <v>3882</v>
      </c>
      <c r="D524" s="467">
        <f>E524+F524</f>
        <v>10126</v>
      </c>
      <c r="E524" s="467">
        <f>E526+E527+E528+E529+E530+E531</f>
        <v>5234</v>
      </c>
      <c r="F524" s="467">
        <f>F526+F527+F528+F529+F530+F531</f>
        <v>4892</v>
      </c>
    </row>
    <row r="525" spans="1:6" ht="12.75" customHeight="1">
      <c r="A525" s="471"/>
      <c r="B525" s="481"/>
      <c r="C525" s="467"/>
      <c r="D525" s="467"/>
      <c r="E525" s="467"/>
      <c r="F525" s="468"/>
    </row>
    <row r="526" spans="1:6" ht="12.75" customHeight="1">
      <c r="A526" s="469" t="s">
        <v>1149</v>
      </c>
      <c r="B526" s="470"/>
      <c r="C526" s="467">
        <v>181</v>
      </c>
      <c r="D526" s="467">
        <f aca="true" t="shared" si="20" ref="D526:D531">E526+F526</f>
        <v>513</v>
      </c>
      <c r="E526" s="467">
        <v>261</v>
      </c>
      <c r="F526" s="468">
        <v>252</v>
      </c>
    </row>
    <row r="527" spans="1:6" ht="12.75" customHeight="1">
      <c r="A527" s="469" t="s">
        <v>1150</v>
      </c>
      <c r="B527" s="470"/>
      <c r="C527" s="467">
        <v>1394</v>
      </c>
      <c r="D527" s="467">
        <f t="shared" si="20"/>
        <v>3827</v>
      </c>
      <c r="E527" s="467">
        <v>2039</v>
      </c>
      <c r="F527" s="468">
        <v>1788</v>
      </c>
    </row>
    <row r="528" spans="1:6" ht="12.75" customHeight="1">
      <c r="A528" s="469" t="s">
        <v>1151</v>
      </c>
      <c r="B528" s="470"/>
      <c r="C528" s="467">
        <v>817</v>
      </c>
      <c r="D528" s="467">
        <f t="shared" si="20"/>
        <v>2185</v>
      </c>
      <c r="E528" s="467">
        <v>1119</v>
      </c>
      <c r="F528" s="468">
        <v>1066</v>
      </c>
    </row>
    <row r="529" spans="1:6" ht="12.75" customHeight="1">
      <c r="A529" s="469" t="s">
        <v>1152</v>
      </c>
      <c r="B529" s="470"/>
      <c r="C529" s="467">
        <v>890</v>
      </c>
      <c r="D529" s="467">
        <f t="shared" si="20"/>
        <v>2121</v>
      </c>
      <c r="E529" s="467">
        <v>1051</v>
      </c>
      <c r="F529" s="468">
        <v>1070</v>
      </c>
    </row>
    <row r="530" spans="1:6" ht="12.75" customHeight="1">
      <c r="A530" s="469" t="s">
        <v>1153</v>
      </c>
      <c r="B530" s="470"/>
      <c r="C530" s="467">
        <v>73</v>
      </c>
      <c r="D530" s="467">
        <f t="shared" si="20"/>
        <v>169</v>
      </c>
      <c r="E530" s="467">
        <v>76</v>
      </c>
      <c r="F530" s="468">
        <v>93</v>
      </c>
    </row>
    <row r="531" spans="1:6" ht="12.75" customHeight="1">
      <c r="A531" s="469" t="s">
        <v>1154</v>
      </c>
      <c r="B531" s="470"/>
      <c r="C531" s="467">
        <v>527</v>
      </c>
      <c r="D531" s="467">
        <f t="shared" si="20"/>
        <v>1311</v>
      </c>
      <c r="E531" s="467">
        <v>688</v>
      </c>
      <c r="F531" s="468">
        <v>623</v>
      </c>
    </row>
    <row r="532" spans="1:6" ht="12.75" customHeight="1">
      <c r="A532" s="460"/>
      <c r="B532" s="461"/>
      <c r="C532" s="467"/>
      <c r="D532" s="467"/>
      <c r="E532" s="467"/>
      <c r="F532" s="468"/>
    </row>
    <row r="533" spans="1:6" ht="12.75" customHeight="1">
      <c r="A533" s="469" t="s">
        <v>1155</v>
      </c>
      <c r="B533" s="470"/>
      <c r="C533" s="467">
        <f>C535+C536+C537+C538+C539+C540+C541</f>
        <v>3510</v>
      </c>
      <c r="D533" s="467">
        <f>E533+F533</f>
        <v>10595</v>
      </c>
      <c r="E533" s="467">
        <f>E535+E536+E537+E538+E539+E540+E541</f>
        <v>5241</v>
      </c>
      <c r="F533" s="467">
        <f>F535+F536+F537+F538+F539+F540+F541</f>
        <v>5354</v>
      </c>
    </row>
    <row r="534" spans="1:6" ht="12.75" customHeight="1">
      <c r="A534" s="471"/>
      <c r="B534" s="481"/>
      <c r="C534" s="467"/>
      <c r="D534" s="467"/>
      <c r="E534" s="467"/>
      <c r="F534" s="468"/>
    </row>
    <row r="535" spans="1:6" ht="12.75" customHeight="1">
      <c r="A535" s="469" t="s">
        <v>1156</v>
      </c>
      <c r="B535" s="470"/>
      <c r="C535" s="467">
        <v>789</v>
      </c>
      <c r="D535" s="467">
        <f aca="true" t="shared" si="21" ref="D535:D541">E535+F535</f>
        <v>2109</v>
      </c>
      <c r="E535" s="467">
        <v>1028</v>
      </c>
      <c r="F535" s="468">
        <v>1081</v>
      </c>
    </row>
    <row r="536" spans="1:6" ht="12.75" customHeight="1">
      <c r="A536" s="469" t="s">
        <v>1157</v>
      </c>
      <c r="B536" s="470"/>
      <c r="C536" s="467">
        <v>323</v>
      </c>
      <c r="D536" s="467">
        <f t="shared" si="21"/>
        <v>1008</v>
      </c>
      <c r="E536" s="467">
        <v>511</v>
      </c>
      <c r="F536" s="468">
        <v>497</v>
      </c>
    </row>
    <row r="537" spans="1:6" ht="12.75" customHeight="1">
      <c r="A537" s="469" t="s">
        <v>1158</v>
      </c>
      <c r="B537" s="470"/>
      <c r="C537" s="467">
        <v>225</v>
      </c>
      <c r="D537" s="467">
        <f t="shared" si="21"/>
        <v>715</v>
      </c>
      <c r="E537" s="467">
        <v>340</v>
      </c>
      <c r="F537" s="468">
        <v>375</v>
      </c>
    </row>
    <row r="538" spans="1:6" ht="12.75" customHeight="1">
      <c r="A538" s="469" t="s">
        <v>1159</v>
      </c>
      <c r="B538" s="470"/>
      <c r="C538" s="467">
        <v>407</v>
      </c>
      <c r="D538" s="467">
        <f t="shared" si="21"/>
        <v>1175</v>
      </c>
      <c r="E538" s="467">
        <v>582</v>
      </c>
      <c r="F538" s="468">
        <v>593</v>
      </c>
    </row>
    <row r="539" spans="1:6" ht="12.75" customHeight="1">
      <c r="A539" s="469" t="s">
        <v>1160</v>
      </c>
      <c r="B539" s="470"/>
      <c r="C539" s="467">
        <v>643</v>
      </c>
      <c r="D539" s="467">
        <f t="shared" si="21"/>
        <v>1891</v>
      </c>
      <c r="E539" s="467">
        <v>959</v>
      </c>
      <c r="F539" s="468">
        <v>932</v>
      </c>
    </row>
    <row r="540" spans="1:6" ht="12.75" customHeight="1">
      <c r="A540" s="469" t="s">
        <v>1161</v>
      </c>
      <c r="B540" s="470"/>
      <c r="C540" s="467">
        <v>712</v>
      </c>
      <c r="D540" s="467">
        <f t="shared" si="21"/>
        <v>2474</v>
      </c>
      <c r="E540" s="467">
        <v>1227</v>
      </c>
      <c r="F540" s="468">
        <v>1247</v>
      </c>
    </row>
    <row r="541" spans="1:6" ht="12.75" customHeight="1">
      <c r="A541" s="491" t="s">
        <v>1162</v>
      </c>
      <c r="B541" s="492"/>
      <c r="C541" s="493">
        <v>411</v>
      </c>
      <c r="D541" s="493">
        <f t="shared" si="21"/>
        <v>1223</v>
      </c>
      <c r="E541" s="493">
        <v>594</v>
      </c>
      <c r="F541" s="494">
        <v>629</v>
      </c>
    </row>
    <row r="542" spans="1:6" ht="12.75" customHeight="1">
      <c r="A542" s="484"/>
      <c r="B542" s="484"/>
      <c r="C542" s="495"/>
      <c r="D542" s="495"/>
      <c r="E542" s="495"/>
      <c r="F542" s="495"/>
    </row>
    <row r="543" spans="1:6" ht="12.75" customHeight="1">
      <c r="A543" s="496" t="s">
        <v>1094</v>
      </c>
      <c r="B543" s="484"/>
      <c r="C543" s="495"/>
      <c r="D543" s="495"/>
      <c r="E543" s="495"/>
      <c r="F543" s="495"/>
    </row>
    <row r="544" spans="1:6" ht="12.75" customHeight="1">
      <c r="A544" s="484"/>
      <c r="B544" s="484"/>
      <c r="C544" s="495"/>
      <c r="D544" s="495"/>
      <c r="E544" s="495"/>
      <c r="F544" s="495"/>
    </row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2" customHeight="1"/>
  </sheetData>
  <sheetProtection/>
  <mergeCells count="1">
    <mergeCell ref="A322:B322"/>
  </mergeCells>
  <printOptions horizontalCentered="1" verticalCentered="1"/>
  <pageMargins left="0.984251968503937" right="0.5905511811023623" top="0.7874015748031497" bottom="0.984251968503937" header="0.15748031496062992" footer="0.2362204724409449"/>
  <pageSetup blackAndWhite="1" firstPageNumber="91" useFirstPageNumber="1" horizontalDpi="300" verticalDpi="300" orientation="portrait" paperSize="9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75" zoomScalePageLayoutView="0" workbookViewId="0" topLeftCell="A1">
      <selection activeCell="A1" sqref="A1"/>
    </sheetView>
  </sheetViews>
  <sheetFormatPr defaultColWidth="8.00390625" defaultRowHeight="13.5"/>
  <cols>
    <col min="1" max="1" width="15.625" style="428" customWidth="1"/>
    <col min="2" max="2" width="9.625" style="428" customWidth="1"/>
    <col min="3" max="5" width="12.625" style="428" customWidth="1"/>
    <col min="6" max="6" width="19.625" style="428" customWidth="1"/>
    <col min="7" max="7" width="3.125" style="428" customWidth="1"/>
    <col min="8" max="16384" width="8.00390625" style="428" customWidth="1"/>
  </cols>
  <sheetData>
    <row r="1" spans="1:6" s="7" customFormat="1" ht="24">
      <c r="A1" s="418" t="s">
        <v>1163</v>
      </c>
      <c r="B1" s="419"/>
      <c r="C1" s="419"/>
      <c r="D1" s="419"/>
      <c r="E1" s="420"/>
      <c r="F1" s="419"/>
    </row>
    <row r="2" spans="1:6" s="7" customFormat="1" ht="24">
      <c r="A2" s="418"/>
      <c r="B2" s="419"/>
      <c r="C2" s="419"/>
      <c r="D2" s="419"/>
      <c r="E2" s="420"/>
      <c r="F2" s="419"/>
    </row>
    <row r="3" spans="1:6" s="7" customFormat="1" ht="13.5">
      <c r="A3" s="421" t="s">
        <v>1164</v>
      </c>
      <c r="B3" s="419"/>
      <c r="C3" s="419"/>
      <c r="D3" s="419"/>
      <c r="E3" s="420"/>
      <c r="F3" s="419"/>
    </row>
    <row r="4" spans="1:6" s="7" customFormat="1" ht="13.5">
      <c r="A4" s="420"/>
      <c r="B4" s="419"/>
      <c r="C4" s="419"/>
      <c r="D4" s="419"/>
      <c r="E4" s="420"/>
      <c r="F4" s="419"/>
    </row>
    <row r="5" spans="1:6" ht="16.5" customHeight="1">
      <c r="A5" s="422"/>
      <c r="B5" s="423"/>
      <c r="C5" s="424" t="s">
        <v>1165</v>
      </c>
      <c r="D5" s="425"/>
      <c r="E5" s="426" t="s">
        <v>932</v>
      </c>
      <c r="F5" s="427"/>
    </row>
    <row r="6" spans="1:6" ht="12.75" customHeight="1">
      <c r="A6" s="429" t="s">
        <v>1166</v>
      </c>
      <c r="B6" s="430" t="s">
        <v>1167</v>
      </c>
      <c r="C6" s="431"/>
      <c r="D6" s="432"/>
      <c r="E6" s="433"/>
      <c r="F6" s="429" t="s">
        <v>1168</v>
      </c>
    </row>
    <row r="7" spans="1:6" ht="12.75" customHeight="1">
      <c r="A7" s="434"/>
      <c r="B7" s="435"/>
      <c r="C7" s="436" t="s">
        <v>528</v>
      </c>
      <c r="D7" s="436" t="s">
        <v>5</v>
      </c>
      <c r="E7" s="436" t="s">
        <v>6</v>
      </c>
      <c r="F7" s="437"/>
    </row>
    <row r="8" spans="1:6" ht="12.75" customHeight="1">
      <c r="A8" s="427"/>
      <c r="B8" s="438" t="s">
        <v>7</v>
      </c>
      <c r="C8" s="438" t="s">
        <v>8</v>
      </c>
      <c r="D8" s="438" t="s">
        <v>8</v>
      </c>
      <c r="E8" s="438" t="s">
        <v>8</v>
      </c>
      <c r="F8" s="427"/>
    </row>
    <row r="9" spans="1:6" ht="12.75" customHeight="1">
      <c r="A9" s="439" t="s">
        <v>1169</v>
      </c>
      <c r="B9" s="440">
        <v>6907</v>
      </c>
      <c r="C9" s="440">
        <v>17889</v>
      </c>
      <c r="D9" s="440">
        <v>9305</v>
      </c>
      <c r="E9" s="440">
        <v>8584</v>
      </c>
      <c r="F9" s="441" t="s">
        <v>1170</v>
      </c>
    </row>
    <row r="10" spans="1:6" ht="12.75" customHeight="1">
      <c r="A10" s="439" t="s">
        <v>1171</v>
      </c>
      <c r="B10" s="440">
        <v>2995</v>
      </c>
      <c r="C10" s="440">
        <v>7307</v>
      </c>
      <c r="D10" s="440">
        <v>3647</v>
      </c>
      <c r="E10" s="440">
        <v>3660</v>
      </c>
      <c r="F10" s="441" t="s">
        <v>1172</v>
      </c>
    </row>
    <row r="11" spans="1:6" ht="12.75" customHeight="1">
      <c r="A11" s="439" t="s">
        <v>1173</v>
      </c>
      <c r="B11" s="440">
        <v>67</v>
      </c>
      <c r="C11" s="440">
        <v>163</v>
      </c>
      <c r="D11" s="440">
        <v>88</v>
      </c>
      <c r="E11" s="440">
        <v>75</v>
      </c>
      <c r="F11" s="441" t="s">
        <v>1172</v>
      </c>
    </row>
    <row r="12" spans="1:6" ht="12.75" customHeight="1">
      <c r="A12" s="439" t="s">
        <v>241</v>
      </c>
      <c r="B12" s="440">
        <v>780</v>
      </c>
      <c r="C12" s="440">
        <v>1717</v>
      </c>
      <c r="D12" s="440">
        <v>889</v>
      </c>
      <c r="E12" s="440">
        <v>828</v>
      </c>
      <c r="F12" s="441" t="s">
        <v>1174</v>
      </c>
    </row>
    <row r="13" spans="1:6" ht="12.75" customHeight="1">
      <c r="A13" s="439" t="s">
        <v>1175</v>
      </c>
      <c r="B13" s="440">
        <v>887</v>
      </c>
      <c r="C13" s="440">
        <v>2267</v>
      </c>
      <c r="D13" s="440">
        <v>1120</v>
      </c>
      <c r="E13" s="440">
        <v>1147</v>
      </c>
      <c r="F13" s="441" t="s">
        <v>1174</v>
      </c>
    </row>
    <row r="14" spans="1:6" ht="12.75" customHeight="1">
      <c r="A14" s="439" t="s">
        <v>1176</v>
      </c>
      <c r="B14" s="440">
        <v>7191</v>
      </c>
      <c r="C14" s="440">
        <v>19127</v>
      </c>
      <c r="D14" s="440">
        <v>9562</v>
      </c>
      <c r="E14" s="440">
        <v>9565</v>
      </c>
      <c r="F14" s="441" t="s">
        <v>1177</v>
      </c>
    </row>
    <row r="15" spans="1:6" ht="12.75" customHeight="1">
      <c r="A15" s="439" t="s">
        <v>1178</v>
      </c>
      <c r="B15" s="440">
        <v>1075</v>
      </c>
      <c r="C15" s="440">
        <v>2831</v>
      </c>
      <c r="D15" s="440">
        <v>1444</v>
      </c>
      <c r="E15" s="440">
        <v>1387</v>
      </c>
      <c r="F15" s="441" t="s">
        <v>1177</v>
      </c>
    </row>
    <row r="16" spans="1:6" ht="12.75" customHeight="1">
      <c r="A16" s="439" t="s">
        <v>1179</v>
      </c>
      <c r="B16" s="440">
        <v>3435</v>
      </c>
      <c r="C16" s="440">
        <v>8235</v>
      </c>
      <c r="D16" s="440">
        <v>4083</v>
      </c>
      <c r="E16" s="440">
        <v>4152</v>
      </c>
      <c r="F16" s="441" t="s">
        <v>1180</v>
      </c>
    </row>
    <row r="17" spans="1:6" ht="12.75" customHeight="1">
      <c r="A17" s="439" t="s">
        <v>1208</v>
      </c>
      <c r="B17" s="440">
        <v>732</v>
      </c>
      <c r="C17" s="440">
        <v>1773</v>
      </c>
      <c r="D17" s="440">
        <v>886</v>
      </c>
      <c r="E17" s="440">
        <v>887</v>
      </c>
      <c r="F17" s="441" t="s">
        <v>1180</v>
      </c>
    </row>
    <row r="18" spans="1:6" ht="12.75" customHeight="1">
      <c r="A18" s="439" t="s">
        <v>1181</v>
      </c>
      <c r="B18" s="440">
        <v>3710</v>
      </c>
      <c r="C18" s="440">
        <v>9202</v>
      </c>
      <c r="D18" s="440">
        <v>4497</v>
      </c>
      <c r="E18" s="440">
        <v>4705</v>
      </c>
      <c r="F18" s="441" t="s">
        <v>1180</v>
      </c>
    </row>
    <row r="19" spans="1:6" ht="12.75" customHeight="1">
      <c r="A19" s="439" t="s">
        <v>1182</v>
      </c>
      <c r="B19" s="440">
        <v>411</v>
      </c>
      <c r="C19" s="440">
        <v>1076</v>
      </c>
      <c r="D19" s="440">
        <v>520</v>
      </c>
      <c r="E19" s="440">
        <v>556</v>
      </c>
      <c r="F19" s="441" t="s">
        <v>1180</v>
      </c>
    </row>
    <row r="20" spans="1:6" ht="12.75" customHeight="1">
      <c r="A20" s="439" t="s">
        <v>1183</v>
      </c>
      <c r="B20" s="440">
        <v>969</v>
      </c>
      <c r="C20" s="440">
        <v>2294</v>
      </c>
      <c r="D20" s="440">
        <v>1126</v>
      </c>
      <c r="E20" s="440">
        <v>1168</v>
      </c>
      <c r="F20" s="441" t="s">
        <v>1180</v>
      </c>
    </row>
    <row r="21" spans="1:6" ht="12.75" customHeight="1">
      <c r="A21" s="439" t="s">
        <v>1184</v>
      </c>
      <c r="B21" s="440">
        <v>662</v>
      </c>
      <c r="C21" s="440">
        <v>1501</v>
      </c>
      <c r="D21" s="440">
        <v>714</v>
      </c>
      <c r="E21" s="440">
        <v>787</v>
      </c>
      <c r="F21" s="441" t="s">
        <v>1180</v>
      </c>
    </row>
    <row r="22" spans="1:6" ht="12.75" customHeight="1">
      <c r="A22" s="439" t="s">
        <v>1185</v>
      </c>
      <c r="B22" s="440">
        <v>3045</v>
      </c>
      <c r="C22" s="440">
        <v>7487</v>
      </c>
      <c r="D22" s="440">
        <v>3651</v>
      </c>
      <c r="E22" s="440">
        <v>3836</v>
      </c>
      <c r="F22" s="441" t="s">
        <v>1186</v>
      </c>
    </row>
    <row r="23" spans="1:6" ht="12.75" customHeight="1">
      <c r="A23" s="439" t="s">
        <v>1187</v>
      </c>
      <c r="B23" s="440">
        <v>7240</v>
      </c>
      <c r="C23" s="440">
        <v>16913</v>
      </c>
      <c r="D23" s="440">
        <v>8416</v>
      </c>
      <c r="E23" s="440">
        <v>8497</v>
      </c>
      <c r="F23" s="441" t="s">
        <v>1188</v>
      </c>
    </row>
    <row r="24" spans="1:6" ht="12.75" customHeight="1">
      <c r="A24" s="439" t="s">
        <v>1189</v>
      </c>
      <c r="B24" s="440">
        <v>1126</v>
      </c>
      <c r="C24" s="440">
        <v>2588</v>
      </c>
      <c r="D24" s="440">
        <v>1305</v>
      </c>
      <c r="E24" s="440">
        <v>1283</v>
      </c>
      <c r="F24" s="441" t="s">
        <v>1188</v>
      </c>
    </row>
    <row r="25" spans="1:6" ht="12.75" customHeight="1">
      <c r="A25" s="439" t="s">
        <v>1190</v>
      </c>
      <c r="B25" s="440">
        <v>1126</v>
      </c>
      <c r="C25" s="440">
        <v>2203</v>
      </c>
      <c r="D25" s="440">
        <v>1105</v>
      </c>
      <c r="E25" s="440">
        <v>1098</v>
      </c>
      <c r="F25" s="441" t="s">
        <v>1188</v>
      </c>
    </row>
    <row r="26" spans="1:6" ht="12.75" customHeight="1">
      <c r="A26" s="439" t="s">
        <v>1191</v>
      </c>
      <c r="B26" s="440">
        <v>9045</v>
      </c>
      <c r="C26" s="440">
        <v>25245</v>
      </c>
      <c r="D26" s="440">
        <v>13067</v>
      </c>
      <c r="E26" s="440">
        <v>12178</v>
      </c>
      <c r="F26" s="441" t="s">
        <v>1192</v>
      </c>
    </row>
    <row r="27" spans="1:6" ht="12.75" customHeight="1">
      <c r="A27" s="439" t="s">
        <v>1193</v>
      </c>
      <c r="B27" s="440">
        <v>8016</v>
      </c>
      <c r="C27" s="440">
        <v>22440</v>
      </c>
      <c r="D27" s="440">
        <v>11379</v>
      </c>
      <c r="E27" s="440">
        <v>11061</v>
      </c>
      <c r="F27" s="441" t="s">
        <v>1194</v>
      </c>
    </row>
    <row r="28" spans="1:6" ht="12.75" customHeight="1">
      <c r="A28" s="439" t="s">
        <v>1195</v>
      </c>
      <c r="B28" s="440">
        <v>108</v>
      </c>
      <c r="C28" s="440">
        <v>666</v>
      </c>
      <c r="D28" s="440">
        <v>255</v>
      </c>
      <c r="E28" s="440">
        <v>411</v>
      </c>
      <c r="F28" s="441" t="s">
        <v>1196</v>
      </c>
    </row>
    <row r="29" spans="1:6" ht="12.75" customHeight="1">
      <c r="A29" s="439" t="s">
        <v>1197</v>
      </c>
      <c r="B29" s="440">
        <v>3007</v>
      </c>
      <c r="C29" s="440">
        <v>7410</v>
      </c>
      <c r="D29" s="440">
        <v>3769</v>
      </c>
      <c r="E29" s="440">
        <v>3641</v>
      </c>
      <c r="F29" s="441" t="s">
        <v>1196</v>
      </c>
    </row>
    <row r="30" spans="1:6" ht="12.75" customHeight="1">
      <c r="A30" s="439" t="s">
        <v>1198</v>
      </c>
      <c r="B30" s="440">
        <v>211</v>
      </c>
      <c r="C30" s="440">
        <v>278</v>
      </c>
      <c r="D30" s="440">
        <v>129</v>
      </c>
      <c r="E30" s="440">
        <v>149</v>
      </c>
      <c r="F30" s="441" t="s">
        <v>1196</v>
      </c>
    </row>
    <row r="31" spans="1:6" ht="12.75" customHeight="1">
      <c r="A31" s="439" t="s">
        <v>1199</v>
      </c>
      <c r="B31" s="440">
        <v>678</v>
      </c>
      <c r="C31" s="440">
        <v>1754</v>
      </c>
      <c r="D31" s="440">
        <v>888</v>
      </c>
      <c r="E31" s="440">
        <v>866</v>
      </c>
      <c r="F31" s="441" t="s">
        <v>1196</v>
      </c>
    </row>
    <row r="32" spans="1:6" ht="12.75" customHeight="1">
      <c r="A32" s="439" t="s">
        <v>1200</v>
      </c>
      <c r="B32" s="440">
        <v>756</v>
      </c>
      <c r="C32" s="440">
        <v>1207</v>
      </c>
      <c r="D32" s="440">
        <v>458</v>
      </c>
      <c r="E32" s="440">
        <v>749</v>
      </c>
      <c r="F32" s="441" t="s">
        <v>1196</v>
      </c>
    </row>
    <row r="33" spans="1:6" ht="12.75" customHeight="1">
      <c r="A33" s="439" t="s">
        <v>1201</v>
      </c>
      <c r="B33" s="440">
        <v>56</v>
      </c>
      <c r="C33" s="440">
        <v>577</v>
      </c>
      <c r="D33" s="440">
        <v>224</v>
      </c>
      <c r="E33" s="440">
        <v>353</v>
      </c>
      <c r="F33" s="441" t="s">
        <v>1202</v>
      </c>
    </row>
    <row r="34" spans="1:6" ht="12.75" customHeight="1">
      <c r="A34" s="439" t="s">
        <v>1203</v>
      </c>
      <c r="B34" s="440">
        <v>3504</v>
      </c>
      <c r="C34" s="440">
        <v>9278</v>
      </c>
      <c r="D34" s="440">
        <v>4570</v>
      </c>
      <c r="E34" s="440">
        <v>4708</v>
      </c>
      <c r="F34" s="441" t="s">
        <v>1204</v>
      </c>
    </row>
    <row r="35" spans="1:6" ht="12.75" customHeight="1">
      <c r="A35" s="439" t="s">
        <v>1205</v>
      </c>
      <c r="B35" s="440">
        <v>494</v>
      </c>
      <c r="C35" s="440">
        <v>1200</v>
      </c>
      <c r="D35" s="440">
        <v>615</v>
      </c>
      <c r="E35" s="440">
        <v>585</v>
      </c>
      <c r="F35" s="441" t="s">
        <v>1204</v>
      </c>
    </row>
    <row r="36" spans="1:6" ht="12.75" customHeight="1">
      <c r="A36" s="442" t="s">
        <v>1206</v>
      </c>
      <c r="B36" s="443">
        <v>167</v>
      </c>
      <c r="C36" s="443">
        <v>491</v>
      </c>
      <c r="D36" s="443">
        <v>221</v>
      </c>
      <c r="E36" s="443">
        <v>270</v>
      </c>
      <c r="F36" s="437" t="s">
        <v>1207</v>
      </c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</sheetData>
  <sheetProtection/>
  <printOptions horizontalCentered="1" verticalCentered="1"/>
  <pageMargins left="0.984251968503937" right="0.5905511811023623" top="0.7874015748031497" bottom="0.984251968503937" header="0.2362204724409449" footer="0.2362204724409449"/>
  <pageSetup blackAndWhite="1" firstPageNumber="101" useFirstPageNumber="1" horizontalDpi="300" verticalDpi="3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須田</cp:lastModifiedBy>
  <dcterms:modified xsi:type="dcterms:W3CDTF">2021-03-02T01:21:49Z</dcterms:modified>
  <cp:category/>
  <cp:version/>
  <cp:contentType/>
  <cp:contentStatus/>
</cp:coreProperties>
</file>