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oup-sec\3_社会参加推進Gsec\002_各事業\009_就労\04_工賃向上計画\03_工賃実績\01_工賃実績調査\01_工賃実績調査（H25～）\R1工賃実績調査\05_公表用データ\"/>
    </mc:Choice>
  </mc:AlternateContent>
  <bookViews>
    <workbookView xWindow="0" yWindow="4040" windowWidth="20540" windowHeight="4100"/>
  </bookViews>
  <sheets>
    <sheet name="概要【全体】" sheetId="1" r:id="rId1"/>
  </sheets>
  <externalReferences>
    <externalReference r:id="rId2"/>
  </externalReferences>
  <definedNames>
    <definedName name="_xlnm.Print_Area" localSheetId="0">概要【全体】!$A$1:$J$39</definedName>
    <definedName name="法人種類">'[1]（リスト）'!$A$2:$A$15</definedName>
  </definedNames>
  <calcPr calcId="152511"/>
</workbook>
</file>

<file path=xl/calcChain.xml><?xml version="1.0" encoding="utf-8"?>
<calcChain xmlns="http://schemas.openxmlformats.org/spreadsheetml/2006/main">
  <c r="I7" i="1" l="1"/>
  <c r="I6" i="1"/>
  <c r="G7" i="1"/>
  <c r="G6" i="1"/>
  <c r="I35" i="1" l="1"/>
  <c r="I34" i="1"/>
  <c r="I32" i="1"/>
  <c r="I31" i="1"/>
  <c r="I28" i="1"/>
  <c r="I29" i="1"/>
  <c r="I26" i="1"/>
  <c r="I25" i="1"/>
  <c r="I23" i="1"/>
  <c r="I22" i="1"/>
  <c r="I20" i="1"/>
  <c r="I19" i="1"/>
  <c r="I17" i="1"/>
  <c r="I16" i="1"/>
  <c r="I14" i="1"/>
  <c r="I13" i="1"/>
  <c r="G35" i="1"/>
  <c r="G34" i="1"/>
  <c r="G32" i="1"/>
  <c r="G31" i="1"/>
  <c r="G29" i="1"/>
  <c r="G28" i="1"/>
  <c r="G26" i="1"/>
  <c r="G25" i="1"/>
  <c r="G23" i="1"/>
  <c r="G22" i="1"/>
  <c r="G20" i="1"/>
  <c r="G19" i="1"/>
  <c r="G16" i="1"/>
  <c r="G17" i="1"/>
  <c r="G14" i="1"/>
  <c r="G13" i="1"/>
  <c r="H8" i="1" l="1"/>
  <c r="F8" i="1"/>
  <c r="E8" i="1"/>
  <c r="D8" i="1"/>
  <c r="C8" i="1"/>
  <c r="G8" i="1" l="1"/>
  <c r="I8" i="1"/>
  <c r="H33" i="1"/>
  <c r="E33" i="1"/>
  <c r="D33" i="1"/>
  <c r="F30" i="1"/>
  <c r="E30" i="1"/>
  <c r="D30" i="1"/>
  <c r="F27" i="1"/>
  <c r="E24" i="1"/>
  <c r="F24" i="1"/>
  <c r="H21" i="1"/>
  <c r="D21" i="1"/>
  <c r="H36" i="1"/>
  <c r="F36" i="1"/>
  <c r="E36" i="1"/>
  <c r="D36" i="1"/>
  <c r="C36" i="1"/>
  <c r="F33" i="1"/>
  <c r="C33" i="1"/>
  <c r="H30" i="1"/>
  <c r="C30" i="1"/>
  <c r="H27" i="1"/>
  <c r="E27" i="1"/>
  <c r="D27" i="1"/>
  <c r="C27" i="1"/>
  <c r="H24" i="1"/>
  <c r="D24" i="1"/>
  <c r="C24" i="1"/>
  <c r="C15" i="1"/>
  <c r="F21" i="1"/>
  <c r="E21" i="1"/>
  <c r="C21" i="1"/>
  <c r="H18" i="1"/>
  <c r="F18" i="1"/>
  <c r="E18" i="1"/>
  <c r="D18" i="1"/>
  <c r="C18" i="1"/>
  <c r="G30" i="1" l="1"/>
  <c r="G24" i="1"/>
  <c r="G36" i="1"/>
  <c r="I18" i="1"/>
  <c r="C37" i="1"/>
  <c r="G33" i="1"/>
  <c r="G27" i="1"/>
  <c r="I21" i="1"/>
  <c r="G21" i="1"/>
  <c r="G18" i="1"/>
  <c r="I36" i="1"/>
  <c r="I33" i="1"/>
  <c r="I30" i="1"/>
  <c r="I27" i="1"/>
  <c r="I24" i="1"/>
  <c r="H15" i="1" l="1"/>
  <c r="H37" i="1" s="1"/>
  <c r="D15" i="1"/>
  <c r="D37" i="1" s="1"/>
  <c r="E15" i="1"/>
  <c r="F15" i="1"/>
  <c r="E37" i="1" l="1"/>
  <c r="I15" i="1"/>
  <c r="F37" i="1"/>
  <c r="G15" i="1"/>
  <c r="I37" i="1" l="1"/>
  <c r="G37" i="1"/>
</calcChain>
</file>

<file path=xl/sharedStrings.xml><?xml version="1.0" encoding="utf-8"?>
<sst xmlns="http://schemas.openxmlformats.org/spreadsheetml/2006/main" count="60" uniqueCount="26">
  <si>
    <t>合計</t>
    <rPh sb="0" eb="2">
      <t>ゴウケイ</t>
    </rPh>
    <phoneticPr fontId="2"/>
  </si>
  <si>
    <t>小計</t>
    <rPh sb="0" eb="2">
      <t>ショウケイ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</si>
  <si>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</si>
  <si>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</si>
  <si>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県西</t>
    <rPh sb="0" eb="2">
      <t>ケンセイ</t>
    </rPh>
    <phoneticPr fontId="2"/>
  </si>
  <si>
    <t>県央</t>
    <rPh sb="0" eb="2">
      <t>ケンオウ</t>
    </rPh>
    <phoneticPr fontId="2"/>
  </si>
  <si>
    <t>湘南西部</t>
    <rPh sb="0" eb="2">
      <t>ショウナン</t>
    </rPh>
    <rPh sb="2" eb="4">
      <t>セイブ</t>
    </rPh>
    <phoneticPr fontId="2"/>
  </si>
  <si>
    <t>湘南東部</t>
    <rPh sb="0" eb="2">
      <t>ショウナン</t>
    </rPh>
    <rPh sb="2" eb="4">
      <t>トウブ</t>
    </rPh>
    <phoneticPr fontId="2"/>
  </si>
  <si>
    <t>横須賀･三浦</t>
    <rPh sb="0" eb="3">
      <t>ヨコスカ</t>
    </rPh>
    <rPh sb="4" eb="6">
      <t>ミウラ</t>
    </rPh>
    <phoneticPr fontId="2"/>
  </si>
  <si>
    <t>相模原</t>
    <rPh sb="0" eb="3">
      <t>サガミハラ</t>
    </rPh>
    <phoneticPr fontId="2"/>
  </si>
  <si>
    <t>川崎</t>
    <rPh sb="0" eb="2">
      <t>カワサキ</t>
    </rPh>
    <phoneticPr fontId="2"/>
  </si>
  <si>
    <t>横浜</t>
    <rPh sb="0" eb="2">
      <t>ヨコハマ</t>
    </rPh>
    <phoneticPr fontId="2"/>
  </si>
  <si>
    <t>平均工賃
額(円)</t>
    <rPh sb="0" eb="2">
      <t>ヘイキン</t>
    </rPh>
    <rPh sb="2" eb="4">
      <t>コウチン</t>
    </rPh>
    <rPh sb="5" eb="6">
      <t>ガク</t>
    </rPh>
    <rPh sb="7" eb="8">
      <t>エン</t>
    </rPh>
    <phoneticPr fontId="2"/>
  </si>
  <si>
    <t>工賃支払対象者延べ人数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</si>
  <si>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【時間額】</t>
    <rPh sb="1" eb="4">
      <t>ジカンガク</t>
    </rPh>
    <phoneticPr fontId="2"/>
  </si>
  <si>
    <t>【月額】</t>
    <rPh sb="1" eb="3">
      <t>ゲツガク</t>
    </rPh>
    <phoneticPr fontId="2"/>
  </si>
  <si>
    <t>工賃支払総額
(円)</t>
    <rPh sb="0" eb="2">
      <t>コウチン</t>
    </rPh>
    <rPh sb="2" eb="4">
      <t>シハライ</t>
    </rPh>
    <rPh sb="4" eb="6">
      <t>ソウガク</t>
    </rPh>
    <rPh sb="8" eb="9">
      <t>エン</t>
    </rPh>
    <phoneticPr fontId="2"/>
  </si>
  <si>
    <t>定員
(人)</t>
    <rPh sb="0" eb="2">
      <t>テイイン</t>
    </rPh>
    <rPh sb="4" eb="5">
      <t>ニン</t>
    </rPh>
    <phoneticPr fontId="2"/>
  </si>
  <si>
    <t>施設数</t>
    <rPh sb="0" eb="3">
      <t>シセツスウ</t>
    </rPh>
    <phoneticPr fontId="2"/>
  </si>
  <si>
    <t>施設種別</t>
    <rPh sb="0" eb="2">
      <t>シセツ</t>
    </rPh>
    <rPh sb="2" eb="4">
      <t>シュベツ</t>
    </rPh>
    <phoneticPr fontId="2"/>
  </si>
  <si>
    <t>圏域</t>
    <rPh sb="0" eb="2">
      <t>ケンイキ</t>
    </rPh>
    <phoneticPr fontId="2"/>
  </si>
  <si>
    <t>（２）障害保健福祉圏域別</t>
    <rPh sb="3" eb="5">
      <t>ショウガイ</t>
    </rPh>
    <rPh sb="5" eb="7">
      <t>ホケン</t>
    </rPh>
    <rPh sb="7" eb="9">
      <t>フクシ</t>
    </rPh>
    <rPh sb="9" eb="11">
      <t>ケンイキ</t>
    </rPh>
    <rPh sb="11" eb="12">
      <t>ベツ</t>
    </rPh>
    <phoneticPr fontId="2"/>
  </si>
  <si>
    <t>（１）施設種別</t>
    <rPh sb="3" eb="5">
      <t>シセツ</t>
    </rPh>
    <rPh sb="5" eb="7">
      <t>シュベツ</t>
    </rPh>
    <phoneticPr fontId="2"/>
  </si>
  <si>
    <t>工賃支払対象者延べ時間数※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ジカン</t>
    </rPh>
    <rPh sb="11" eb="12">
      <t>スウ</t>
    </rPh>
    <phoneticPr fontId="2"/>
  </si>
  <si>
    <t>工賃支払対象者延べ時間数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2">
      <t>ジカンスウ</t>
    </rPh>
    <phoneticPr fontId="2"/>
  </si>
  <si>
    <t>令和元年度工賃（賃金）実績状況（概要）</t>
    <rPh sb="0" eb="2">
      <t>レイワ</t>
    </rPh>
    <rPh sb="2" eb="3">
      <t>ガン</t>
    </rPh>
    <rPh sb="3" eb="5">
      <t>ネンド</t>
    </rPh>
    <rPh sb="5" eb="7">
      <t>コウチン</t>
    </rPh>
    <rPh sb="8" eb="10">
      <t>チンギン</t>
    </rPh>
    <rPh sb="11" eb="13">
      <t>ジッセキ</t>
    </rPh>
    <rPh sb="13" eb="15">
      <t>ジョウキョウ</t>
    </rPh>
    <rPh sb="16" eb="18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</si>
</sst>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38" fontId="3" fillId="0" borderId="1" xfId="1" applyFont="1" applyBorder="1" applyAlignment="1"/>
    <xf numFmtId="38" fontId="3" fillId="0" borderId="5" xfId="1" applyFont="1" applyBorder="1" applyAlignment="1"/>
    <xf numFmtId="38" fontId="3" fillId="0" borderId="6" xfId="1" applyFont="1" applyBorder="1" applyAlignment="1"/>
    <xf numFmtId="0" fontId="3" fillId="0" borderId="6" xfId="0" applyFont="1" applyBorder="1" applyAlignment="1">
      <alignment horizontal="center" vertical="center"/>
    </xf>
    <xf numFmtId="38" fontId="3" fillId="0" borderId="8" xfId="1" applyFont="1" applyBorder="1" applyAlignment="1"/>
    <xf numFmtId="38" fontId="3" fillId="0" borderId="9" xfId="1" applyFont="1" applyBorder="1" applyAlignment="1"/>
    <xf numFmtId="38" fontId="3" fillId="0" borderId="10" xfId="1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2" xfId="1" applyFont="1" applyBorder="1" applyAlignment="1"/>
    <xf numFmtId="38" fontId="3" fillId="0" borderId="4" xfId="1" applyFont="1" applyBorder="1" applyAlignment="1"/>
    <xf numFmtId="38" fontId="3" fillId="0" borderId="13" xfId="1" applyFont="1" applyBorder="1" applyAlignment="1"/>
    <xf numFmtId="0" fontId="0" fillId="0" borderId="0" xfId="0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3" fillId="0" borderId="4" xfId="1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38" fontId="3" fillId="0" borderId="24" xfId="1" applyFont="1" applyBorder="1" applyAlignment="1"/>
    <xf numFmtId="0" fontId="0" fillId="0" borderId="26" xfId="0" applyBorder="1">
      <alignment vertical="center"/>
    </xf>
    <xf numFmtId="0" fontId="7" fillId="0" borderId="17" xfId="0" applyFont="1" applyBorder="1" applyAlignment="1">
      <alignment horizontal="center" vertical="center" wrapText="1"/>
    </xf>
    <xf numFmtId="38" fontId="3" fillId="0" borderId="11" xfId="1" applyFont="1" applyBorder="1" applyAlignment="1"/>
    <xf numFmtId="38" fontId="3" fillId="0" borderId="27" xfId="1" applyFont="1" applyBorder="1" applyAlignment="1"/>
    <xf numFmtId="38" fontId="3" fillId="0" borderId="28" xfId="1" applyFont="1" applyBorder="1" applyAlignment="1"/>
    <xf numFmtId="38" fontId="3" fillId="0" borderId="30" xfId="1" applyFont="1" applyBorder="1" applyAlignment="1"/>
    <xf numFmtId="38" fontId="3" fillId="0" borderId="31" xfId="1" applyFont="1" applyBorder="1" applyAlignment="1"/>
    <xf numFmtId="38" fontId="3" fillId="0" borderId="32" xfId="1" applyFont="1" applyBorder="1" applyAlignment="1"/>
    <xf numFmtId="38" fontId="3" fillId="0" borderId="26" xfId="1" applyFont="1" applyBorder="1" applyAlignment="1"/>
    <xf numFmtId="0" fontId="3" fillId="0" borderId="30" xfId="0" applyFont="1" applyBorder="1" applyAlignment="1">
      <alignment horizontal="center" vertical="center" wrapText="1"/>
    </xf>
    <xf numFmtId="38" fontId="3" fillId="0" borderId="34" xfId="1" applyFont="1" applyBorder="1" applyAlignment="1"/>
    <xf numFmtId="0" fontId="7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2" xfId="1" applyFont="1" applyBorder="1" applyAlignment="1"/>
    <xf numFmtId="38" fontId="3" fillId="0" borderId="33" xfId="1" applyFont="1" applyBorder="1" applyAlignment="1"/>
    <xf numFmtId="38" fontId="3" fillId="0" borderId="9" xfId="1" applyFont="1" applyFill="1" applyBorder="1" applyAlignment="1"/>
    <xf numFmtId="38" fontId="3" fillId="0" borderId="29" xfId="1" applyFont="1" applyFill="1" applyBorder="1" applyAlignment="1"/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roup\04_&#25512;&#36914;&#65319;\002_&#21508;&#20107;&#26989;\009_&#23601;&#21172;\04_&#24037;&#36035;&#21521;&#19978;&#35336;&#30011;\03_&#24037;&#36035;&#23455;&#32318;\01_&#24037;&#36035;&#23455;&#32318;&#35519;&#26619;\01_&#24037;&#36035;&#23455;&#32318;&#35519;&#26619;&#65288;H17&#65374;&#65289;\H28&#24037;&#36035;&#23455;&#32318;&#35519;&#26619;\05_&#20844;&#34920;&#29992;&#12487;&#12540;&#12479;\&#65288;&#22266;&#23450;&#65289;&#20107;&#26989;&#32773;&#21517;&#31807;2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25.3"/>
      <sheetName val="3月指定一覧"/>
      <sheetName val="1-1居宅介護(11)"/>
      <sheetName val="1-2重度訪問（12）"/>
      <sheetName val="1-3行動援護（13）"/>
      <sheetName val="1-5同行援護(15)"/>
      <sheetName val="２療養介護（21）"/>
      <sheetName val="３生活介護（22）"/>
      <sheetName val="５短期入所（24）"/>
      <sheetName val="６重度包括（14）"/>
      <sheetName val="７共同生活介護（31）"/>
      <sheetName val="８共同生活援助（33）"/>
      <sheetName val="９自立訓練（機能訓練）（41）"/>
      <sheetName val="１０自立訓練（生活訓練）（42）"/>
      <sheetName val="１１就労移行支援（43）"/>
      <sheetName val="１２就労継続Ａ型（45）"/>
      <sheetName val="１３就労継続支援Ｂ型（46）"/>
      <sheetName val="１５－１障害者支援施設（施設入所支援）（32）"/>
      <sheetName val="１５－２障害者支援施設（昼間実施サービス）"/>
      <sheetName val="１４－１一般相談支援（地域移行支援）（53）"/>
      <sheetName val="１４－２一般相談支援（地域定着支援）（54）"/>
      <sheetName val="特定相談支援（52）"/>
      <sheetName val="事業所指定状況"/>
      <sheetName val="指定状況（法人別）"/>
      <sheetName val="（15-2・16法人数計算）"/>
      <sheetName val="（7・8　単独・重複計算）"/>
      <sheetName val="（リス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社会福祉法人</v>
          </cell>
        </row>
        <row r="3">
          <cell r="A3" t="str">
            <v>医療法人</v>
          </cell>
        </row>
        <row r="4">
          <cell r="A4" t="str">
            <v>民法法人（社団・財団）</v>
          </cell>
        </row>
        <row r="5">
          <cell r="A5" t="str">
            <v>営利法人</v>
          </cell>
        </row>
        <row r="6">
          <cell r="A6" t="str">
            <v>非営利法人（NPO)</v>
          </cell>
        </row>
        <row r="7">
          <cell r="A7" t="str">
            <v>農協</v>
          </cell>
        </row>
        <row r="8">
          <cell r="A8" t="str">
            <v>生協</v>
          </cell>
        </row>
        <row r="9">
          <cell r="A9" t="str">
            <v>その他の法人</v>
          </cell>
        </row>
        <row r="10">
          <cell r="A10" t="str">
            <v>地方公共団体（都道府県）</v>
          </cell>
        </row>
        <row r="11">
          <cell r="A11" t="str">
            <v>地方公共団体（市町村）</v>
          </cell>
        </row>
        <row r="12">
          <cell r="A12" t="str">
            <v>地方公共団体（広域連合・一部事務組合等）</v>
          </cell>
        </row>
        <row r="13">
          <cell r="A13" t="str">
            <v>非法人</v>
          </cell>
        </row>
        <row r="14">
          <cell r="A14" t="str">
            <v>国立施設</v>
          </cell>
        </row>
        <row r="15">
          <cell r="A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view="pageBreakPreview" zoomScale="115" zoomScaleNormal="100" zoomScaleSheetLayoutView="115" workbookViewId="0"/>
  </sheetViews>
  <sheetFormatPr defaultRowHeight="13" x14ac:dyDescent="0.2"/>
  <cols>
    <col min="1" max="1" width="11.6328125" customWidth="1"/>
    <col min="2" max="2" width="16.36328125" customWidth="1"/>
    <col min="3" max="3" width="4.90625" customWidth="1"/>
    <col min="4" max="4" width="7.26953125" customWidth="1"/>
    <col min="5" max="5" width="14.08984375" customWidth="1"/>
    <col min="6" max="6" width="10.90625" customWidth="1"/>
    <col min="7" max="7" width="9.08984375" customWidth="1"/>
    <col min="8" max="8" width="10.90625" customWidth="1"/>
    <col min="9" max="9" width="9.08984375" customWidth="1"/>
    <col min="10" max="10" width="0.6328125" customWidth="1"/>
  </cols>
  <sheetData>
    <row r="1" spans="1:10" ht="21" x14ac:dyDescent="0.2">
      <c r="A1" s="16" t="s">
        <v>25</v>
      </c>
    </row>
    <row r="2" spans="1:10" ht="11.25" customHeight="1" x14ac:dyDescent="0.2"/>
    <row r="3" spans="1:10" ht="13.5" thickBot="1" x14ac:dyDescent="0.25">
      <c r="A3" s="15" t="s">
        <v>22</v>
      </c>
    </row>
    <row r="4" spans="1:10" ht="14.25" customHeight="1" thickBot="1" x14ac:dyDescent="0.25">
      <c r="A4" s="48" t="s">
        <v>19</v>
      </c>
      <c r="B4" s="49"/>
      <c r="C4" s="52" t="s">
        <v>18</v>
      </c>
      <c r="D4" s="53" t="s">
        <v>17</v>
      </c>
      <c r="E4" s="56" t="s">
        <v>16</v>
      </c>
      <c r="F4" s="54" t="s">
        <v>15</v>
      </c>
      <c r="G4" s="55"/>
      <c r="H4" s="54" t="s">
        <v>14</v>
      </c>
      <c r="I4" s="55"/>
    </row>
    <row r="5" spans="1:10" ht="27.75" customHeight="1" x14ac:dyDescent="0.2">
      <c r="A5" s="50"/>
      <c r="B5" s="51"/>
      <c r="C5" s="52"/>
      <c r="D5" s="37"/>
      <c r="E5" s="56"/>
      <c r="F5" s="31" t="s">
        <v>13</v>
      </c>
      <c r="G5" s="32" t="s">
        <v>12</v>
      </c>
      <c r="H5" s="31" t="s">
        <v>24</v>
      </c>
      <c r="I5" s="29" t="s">
        <v>12</v>
      </c>
    </row>
    <row r="6" spans="1:10" ht="18.75" customHeight="1" x14ac:dyDescent="0.2">
      <c r="A6" s="57" t="s">
        <v>3</v>
      </c>
      <c r="B6" s="58"/>
      <c r="C6" s="6">
        <v>83</v>
      </c>
      <c r="D6" s="6">
        <v>1412</v>
      </c>
      <c r="E6" s="7">
        <v>1935601982</v>
      </c>
      <c r="F6" s="26">
        <v>23292</v>
      </c>
      <c r="G6" s="24">
        <f>E6/F6</f>
        <v>83101.579168813332</v>
      </c>
      <c r="H6" s="30">
        <v>1965833</v>
      </c>
      <c r="I6" s="5">
        <f>E6/H6</f>
        <v>984.6217771295934</v>
      </c>
    </row>
    <row r="7" spans="1:10" ht="18.75" customHeight="1" x14ac:dyDescent="0.2">
      <c r="A7" s="57" t="s">
        <v>2</v>
      </c>
      <c r="B7" s="58"/>
      <c r="C7" s="6">
        <v>512</v>
      </c>
      <c r="D7" s="6">
        <v>11452</v>
      </c>
      <c r="E7" s="7">
        <v>1989251640</v>
      </c>
      <c r="F7" s="22">
        <v>131575</v>
      </c>
      <c r="G7" s="5">
        <f>E7/F7</f>
        <v>15118.766026980809</v>
      </c>
      <c r="H7" s="28">
        <v>9181207</v>
      </c>
      <c r="I7" s="5">
        <f>E7/H7</f>
        <v>216.66559091849251</v>
      </c>
    </row>
    <row r="8" spans="1:10" ht="18.75" customHeight="1" thickBot="1" x14ac:dyDescent="0.25">
      <c r="A8" s="50" t="s">
        <v>0</v>
      </c>
      <c r="B8" s="51"/>
      <c r="C8" s="6">
        <f>SUM(C6:C7)</f>
        <v>595</v>
      </c>
      <c r="D8" s="6">
        <f>SUM(D6:D7)</f>
        <v>12864</v>
      </c>
      <c r="E8" s="7">
        <f>SUM(E6:E7)</f>
        <v>3924853622</v>
      </c>
      <c r="F8" s="33">
        <f>SUM(F6:F7)</f>
        <v>154867</v>
      </c>
      <c r="G8" s="27">
        <f>ROUND(IF(AND(E8&gt;0,F8&gt;0),E8/F8,0),0)</f>
        <v>25343</v>
      </c>
      <c r="H8" s="34">
        <f>SUM(H6:H7)</f>
        <v>11147040</v>
      </c>
      <c r="I8" s="2">
        <f>ROUND(IF(AND(E8&gt;0,H8&gt;0),E8/H8,0),0)</f>
        <v>352</v>
      </c>
    </row>
    <row r="9" spans="1:10" ht="11.25" customHeight="1" x14ac:dyDescent="0.2"/>
    <row r="10" spans="1:10" x14ac:dyDescent="0.2">
      <c r="A10" s="15" t="s">
        <v>21</v>
      </c>
    </row>
    <row r="11" spans="1:10" x14ac:dyDescent="0.2">
      <c r="A11" s="37" t="s">
        <v>20</v>
      </c>
      <c r="B11" s="37" t="s">
        <v>19</v>
      </c>
      <c r="C11" s="59" t="s">
        <v>18</v>
      </c>
      <c r="D11" s="53" t="s">
        <v>17</v>
      </c>
      <c r="E11" s="61" t="s">
        <v>16</v>
      </c>
      <c r="F11" s="37" t="s">
        <v>15</v>
      </c>
      <c r="G11" s="37"/>
      <c r="H11" s="37" t="s">
        <v>14</v>
      </c>
      <c r="I11" s="37"/>
    </row>
    <row r="12" spans="1:10" ht="27.75" customHeight="1" thickBot="1" x14ac:dyDescent="0.25">
      <c r="A12" s="38"/>
      <c r="B12" s="38"/>
      <c r="C12" s="60"/>
      <c r="D12" s="38"/>
      <c r="E12" s="62"/>
      <c r="F12" s="21" t="s">
        <v>13</v>
      </c>
      <c r="G12" s="14" t="s">
        <v>12</v>
      </c>
      <c r="H12" s="21" t="s">
        <v>23</v>
      </c>
      <c r="I12" s="14" t="s">
        <v>12</v>
      </c>
    </row>
    <row r="13" spans="1:10" ht="18.75" customHeight="1" x14ac:dyDescent="0.2">
      <c r="A13" s="39" t="s">
        <v>11</v>
      </c>
      <c r="B13" s="9" t="s">
        <v>3</v>
      </c>
      <c r="C13" s="11">
        <v>29</v>
      </c>
      <c r="D13" s="11">
        <v>530</v>
      </c>
      <c r="E13" s="12">
        <v>661898236</v>
      </c>
      <c r="F13" s="11">
        <v>7858</v>
      </c>
      <c r="G13" s="23">
        <f>E13/F13</f>
        <v>84232.404683125482</v>
      </c>
      <c r="H13" s="11">
        <v>675716</v>
      </c>
      <c r="I13" s="25">
        <f>E13/H13</f>
        <v>979.55092968051667</v>
      </c>
    </row>
    <row r="14" spans="1:10" ht="18.75" customHeight="1" x14ac:dyDescent="0.2">
      <c r="A14" s="40"/>
      <c r="B14" s="8" t="s">
        <v>2</v>
      </c>
      <c r="C14" s="6">
        <v>169</v>
      </c>
      <c r="D14" s="6">
        <v>4070</v>
      </c>
      <c r="E14" s="6">
        <v>688622446</v>
      </c>
      <c r="F14" s="6">
        <v>45486</v>
      </c>
      <c r="G14" s="35">
        <f>E14/F14</f>
        <v>15139.217473508332</v>
      </c>
      <c r="H14" s="6">
        <v>3412668</v>
      </c>
      <c r="I14" s="5">
        <f>E14/H14</f>
        <v>201.78418937910163</v>
      </c>
      <c r="J14" s="20"/>
    </row>
    <row r="15" spans="1:10" ht="18.75" customHeight="1" thickBot="1" x14ac:dyDescent="0.25">
      <c r="A15" s="41"/>
      <c r="B15" s="4" t="s">
        <v>1</v>
      </c>
      <c r="C15" s="3">
        <f>SUM(C13:C14)</f>
        <v>198</v>
      </c>
      <c r="D15" s="3">
        <f t="shared" ref="D15:H15" si="0">SUM(D13:D14)</f>
        <v>4600</v>
      </c>
      <c r="E15" s="3">
        <f t="shared" si="0"/>
        <v>1350520682</v>
      </c>
      <c r="F15" s="3">
        <f t="shared" si="0"/>
        <v>53344</v>
      </c>
      <c r="G15" s="3">
        <f>ROUND(IF(AND(E15&gt;0,F15&gt;0),E15/F15,0),0)</f>
        <v>25317</v>
      </c>
      <c r="H15" s="19">
        <f t="shared" si="0"/>
        <v>4088384</v>
      </c>
      <c r="I15" s="1">
        <f>ROUND(IF(AND(E15&gt;0,H15&gt;0),E15/H15,0),0)</f>
        <v>330</v>
      </c>
    </row>
    <row r="16" spans="1:10" ht="18.75" customHeight="1" x14ac:dyDescent="0.2">
      <c r="A16" s="39" t="s">
        <v>10</v>
      </c>
      <c r="B16" s="9" t="s">
        <v>3</v>
      </c>
      <c r="C16" s="11">
        <v>14</v>
      </c>
      <c r="D16" s="11">
        <v>232</v>
      </c>
      <c r="E16" s="12">
        <v>395844043</v>
      </c>
      <c r="F16" s="11">
        <v>4632</v>
      </c>
      <c r="G16" s="11">
        <f>E16/F16</f>
        <v>85458.558506044908</v>
      </c>
      <c r="H16" s="11">
        <v>396679</v>
      </c>
      <c r="I16" s="10">
        <f>E16/H16</f>
        <v>997.89513183203553</v>
      </c>
      <c r="J16" s="13"/>
    </row>
    <row r="17" spans="1:10" ht="18.75" customHeight="1" x14ac:dyDescent="0.2">
      <c r="A17" s="40"/>
      <c r="B17" s="8" t="s">
        <v>2</v>
      </c>
      <c r="C17" s="6">
        <v>52</v>
      </c>
      <c r="D17" s="6">
        <v>1018</v>
      </c>
      <c r="E17" s="6">
        <v>172840378</v>
      </c>
      <c r="F17" s="6">
        <v>11534</v>
      </c>
      <c r="G17" s="36">
        <f>E17/F17</f>
        <v>14985.293740246228</v>
      </c>
      <c r="H17" s="6">
        <v>828097</v>
      </c>
      <c r="I17" s="24">
        <f>E17/H17</f>
        <v>208.71996638075009</v>
      </c>
    </row>
    <row r="18" spans="1:10" ht="18.75" customHeight="1" thickBot="1" x14ac:dyDescent="0.25">
      <c r="A18" s="41"/>
      <c r="B18" s="4" t="s">
        <v>1</v>
      </c>
      <c r="C18" s="3">
        <f>SUM(C16:C17)</f>
        <v>66</v>
      </c>
      <c r="D18" s="3">
        <f t="shared" ref="D18" si="1">SUM(D16:D17)</f>
        <v>1250</v>
      </c>
      <c r="E18" s="3">
        <f t="shared" ref="E18" si="2">SUM(E16:E17)</f>
        <v>568684421</v>
      </c>
      <c r="F18" s="3">
        <f t="shared" ref="F18" si="3">SUM(F16:F17)</f>
        <v>16166</v>
      </c>
      <c r="G18" s="3">
        <f>ROUND(IF(AND(E18&gt;0,F18&gt;0),E18/F18,0),0)</f>
        <v>35178</v>
      </c>
      <c r="H18" s="19">
        <f t="shared" ref="H18" si="4">SUM(H16:H17)</f>
        <v>1224776</v>
      </c>
      <c r="I18" s="1">
        <f>ROUND(IF(AND(E18&gt;0,H18&gt;0),E18/H18,0),0)</f>
        <v>464</v>
      </c>
    </row>
    <row r="19" spans="1:10" ht="18.75" customHeight="1" x14ac:dyDescent="0.2">
      <c r="A19" s="39" t="s">
        <v>9</v>
      </c>
      <c r="B19" s="9" t="s">
        <v>3</v>
      </c>
      <c r="C19" s="17">
        <v>9</v>
      </c>
      <c r="D19" s="17">
        <v>160</v>
      </c>
      <c r="E19" s="18">
        <v>243572190</v>
      </c>
      <c r="F19" s="17">
        <v>3132</v>
      </c>
      <c r="G19" s="11">
        <f>E19/F19</f>
        <v>77768.898467432955</v>
      </c>
      <c r="H19" s="17">
        <v>246773</v>
      </c>
      <c r="I19" s="25">
        <f>E19/H19</f>
        <v>987.02933465168394</v>
      </c>
    </row>
    <row r="20" spans="1:10" ht="18.75" customHeight="1" x14ac:dyDescent="0.2">
      <c r="A20" s="40"/>
      <c r="B20" s="8" t="s">
        <v>2</v>
      </c>
      <c r="C20" s="6">
        <v>56</v>
      </c>
      <c r="D20" s="6">
        <v>1180</v>
      </c>
      <c r="E20" s="6">
        <v>184601501</v>
      </c>
      <c r="F20" s="6">
        <v>12127</v>
      </c>
      <c r="G20" s="36">
        <f>E20/F20</f>
        <v>15222.355157912098</v>
      </c>
      <c r="H20" s="6">
        <v>751975</v>
      </c>
      <c r="I20" s="5">
        <f>E20/H20</f>
        <v>245.48888061438214</v>
      </c>
      <c r="J20" s="20"/>
    </row>
    <row r="21" spans="1:10" ht="18.75" customHeight="1" thickBot="1" x14ac:dyDescent="0.25">
      <c r="A21" s="41"/>
      <c r="B21" s="4" t="s">
        <v>1</v>
      </c>
      <c r="C21" s="3">
        <f>SUM(C19:C20)</f>
        <v>65</v>
      </c>
      <c r="D21" s="3">
        <f t="shared" ref="D21" si="5">SUM(D19:D20)</f>
        <v>1340</v>
      </c>
      <c r="E21" s="3">
        <f t="shared" ref="E21" si="6">SUM(E19:E20)</f>
        <v>428173691</v>
      </c>
      <c r="F21" s="3">
        <f t="shared" ref="F21" si="7">SUM(F19:F20)</f>
        <v>15259</v>
      </c>
      <c r="G21" s="3">
        <f>ROUND(IF(AND(E21&gt;0,F21&gt;0),E21/F21,0),0)</f>
        <v>28060</v>
      </c>
      <c r="H21" s="19">
        <f t="shared" ref="H21" si="8">SUM(H19:H20)</f>
        <v>998748</v>
      </c>
      <c r="I21" s="1">
        <f>ROUND(IF(AND(E21&gt;0,H21&gt;0),E21/H21,0),0)</f>
        <v>429</v>
      </c>
    </row>
    <row r="22" spans="1:10" ht="18.75" customHeight="1" x14ac:dyDescent="0.2">
      <c r="A22" s="42" t="s">
        <v>8</v>
      </c>
      <c r="B22" s="9" t="s">
        <v>3</v>
      </c>
      <c r="C22" s="11">
        <v>9</v>
      </c>
      <c r="D22" s="11">
        <v>142</v>
      </c>
      <c r="E22" s="12">
        <v>142650277</v>
      </c>
      <c r="F22" s="11">
        <v>1898</v>
      </c>
      <c r="G22" s="11">
        <f>E22/F22</f>
        <v>75158.207060063229</v>
      </c>
      <c r="H22" s="11">
        <v>155020</v>
      </c>
      <c r="I22" s="25">
        <f>E22/H22</f>
        <v>920.20563153141529</v>
      </c>
    </row>
    <row r="23" spans="1:10" ht="18.75" customHeight="1" x14ac:dyDescent="0.2">
      <c r="A23" s="43"/>
      <c r="B23" s="8" t="s">
        <v>2</v>
      </c>
      <c r="C23" s="6">
        <v>42</v>
      </c>
      <c r="D23" s="6">
        <v>895</v>
      </c>
      <c r="E23" s="6">
        <v>156283126</v>
      </c>
      <c r="F23" s="6">
        <v>9897</v>
      </c>
      <c r="G23" s="36">
        <f>E23/F23</f>
        <v>15790.959482671517</v>
      </c>
      <c r="H23" s="6">
        <v>591420</v>
      </c>
      <c r="I23" s="5">
        <f>E23/H23</f>
        <v>264.2506611206926</v>
      </c>
      <c r="J23" s="20"/>
    </row>
    <row r="24" spans="1:10" ht="18.75" customHeight="1" thickBot="1" x14ac:dyDescent="0.25">
      <c r="A24" s="44"/>
      <c r="B24" s="4" t="s">
        <v>1</v>
      </c>
      <c r="C24" s="3">
        <f>SUM(C22:C23)</f>
        <v>51</v>
      </c>
      <c r="D24" s="3">
        <f t="shared" ref="D24" si="9">SUM(D22:D23)</f>
        <v>1037</v>
      </c>
      <c r="E24" s="3">
        <f t="shared" ref="E24" si="10">SUM(E22:E23)</f>
        <v>298933403</v>
      </c>
      <c r="F24" s="3">
        <f t="shared" ref="F24" si="11">SUM(F22:F23)</f>
        <v>11795</v>
      </c>
      <c r="G24" s="3">
        <f>ROUND(IF(AND(E24&gt;0,F24&gt;0),E24/F24,0),0)</f>
        <v>25344</v>
      </c>
      <c r="H24" s="19">
        <f t="shared" ref="H24" si="12">SUM(H22:H23)</f>
        <v>746440</v>
      </c>
      <c r="I24" s="1">
        <f>ROUND(IF(AND(E24&gt;0,H24&gt;0),E24/H24,0),0)</f>
        <v>400</v>
      </c>
    </row>
    <row r="25" spans="1:10" ht="18.75" customHeight="1" x14ac:dyDescent="0.2">
      <c r="A25" s="39" t="s">
        <v>7</v>
      </c>
      <c r="B25" s="9" t="s">
        <v>3</v>
      </c>
      <c r="C25" s="11">
        <v>6</v>
      </c>
      <c r="D25" s="11">
        <v>90</v>
      </c>
      <c r="E25" s="12">
        <v>116626043</v>
      </c>
      <c r="F25" s="11">
        <v>1426</v>
      </c>
      <c r="G25" s="23">
        <f>E25/F25</f>
        <v>81785.443899018239</v>
      </c>
      <c r="H25" s="11">
        <v>116193</v>
      </c>
      <c r="I25" s="25">
        <f>E25/H25</f>
        <v>1003.7269284724553</v>
      </c>
    </row>
    <row r="26" spans="1:10" ht="18.75" customHeight="1" x14ac:dyDescent="0.2">
      <c r="A26" s="40"/>
      <c r="B26" s="8" t="s">
        <v>2</v>
      </c>
      <c r="C26" s="6">
        <v>37</v>
      </c>
      <c r="D26" s="6">
        <v>843</v>
      </c>
      <c r="E26" s="6">
        <v>171319830</v>
      </c>
      <c r="F26" s="6">
        <v>10770</v>
      </c>
      <c r="G26" s="35">
        <f>E26/F26</f>
        <v>15907.133704735375</v>
      </c>
      <c r="H26" s="6">
        <v>778053</v>
      </c>
      <c r="I26" s="5">
        <f>E26/H26</f>
        <v>220.19043689825759</v>
      </c>
      <c r="J26" s="20"/>
    </row>
    <row r="27" spans="1:10" ht="18.75" customHeight="1" thickBot="1" x14ac:dyDescent="0.25">
      <c r="A27" s="41"/>
      <c r="B27" s="4" t="s">
        <v>1</v>
      </c>
      <c r="C27" s="3">
        <f>SUM(C25:C26)</f>
        <v>43</v>
      </c>
      <c r="D27" s="3">
        <f t="shared" ref="D27" si="13">SUM(D25:D26)</f>
        <v>933</v>
      </c>
      <c r="E27" s="3">
        <f t="shared" ref="E27" si="14">SUM(E25:E26)</f>
        <v>287945873</v>
      </c>
      <c r="F27" s="3">
        <f t="shared" ref="F27" si="15">SUM(F25:F26)</f>
        <v>12196</v>
      </c>
      <c r="G27" s="3">
        <f>ROUND(IF(AND(E27&gt;0,F27&gt;0),E27/F27,0),0)</f>
        <v>23610</v>
      </c>
      <c r="H27" s="19">
        <f t="shared" ref="H27" si="16">SUM(H25:H26)</f>
        <v>894246</v>
      </c>
      <c r="I27" s="1">
        <f>ROUND(IF(AND(E27&gt;0,H27&gt;0),E27/H27,0),0)</f>
        <v>322</v>
      </c>
    </row>
    <row r="28" spans="1:10" ht="18.75" customHeight="1" x14ac:dyDescent="0.2">
      <c r="A28" s="39" t="s">
        <v>6</v>
      </c>
      <c r="B28" s="9" t="s">
        <v>3</v>
      </c>
      <c r="C28" s="11">
        <v>7</v>
      </c>
      <c r="D28" s="11">
        <v>104</v>
      </c>
      <c r="E28" s="12">
        <v>113289543</v>
      </c>
      <c r="F28" s="11">
        <v>1209</v>
      </c>
      <c r="G28" s="23">
        <f>E28/F28</f>
        <v>93705.163771712163</v>
      </c>
      <c r="H28" s="11">
        <v>118896</v>
      </c>
      <c r="I28" s="10">
        <f>E28/H28</f>
        <v>952.84570549051273</v>
      </c>
    </row>
    <row r="29" spans="1:10" ht="18.75" customHeight="1" x14ac:dyDescent="0.2">
      <c r="A29" s="40"/>
      <c r="B29" s="8" t="s">
        <v>2</v>
      </c>
      <c r="C29" s="6">
        <v>55</v>
      </c>
      <c r="D29" s="6">
        <v>1246</v>
      </c>
      <c r="E29" s="6">
        <v>264482692</v>
      </c>
      <c r="F29" s="6">
        <v>15445</v>
      </c>
      <c r="G29" s="35">
        <f>E29/F29</f>
        <v>17124.162641631596</v>
      </c>
      <c r="H29" s="6">
        <v>1072817</v>
      </c>
      <c r="I29" s="24">
        <f>E29/H29</f>
        <v>246.53104117477631</v>
      </c>
      <c r="J29" s="20"/>
    </row>
    <row r="30" spans="1:10" ht="18.75" customHeight="1" thickBot="1" x14ac:dyDescent="0.25">
      <c r="A30" s="41"/>
      <c r="B30" s="4" t="s">
        <v>1</v>
      </c>
      <c r="C30" s="3">
        <f>SUM(C28:C29)</f>
        <v>62</v>
      </c>
      <c r="D30" s="3">
        <f t="shared" ref="D30" si="17">SUM(D28:D29)</f>
        <v>1350</v>
      </c>
      <c r="E30" s="3">
        <f t="shared" ref="E30" si="18">SUM(E28:E29)</f>
        <v>377772235</v>
      </c>
      <c r="F30" s="3">
        <f t="shared" ref="F30" si="19">SUM(F28:F29)</f>
        <v>16654</v>
      </c>
      <c r="G30" s="3">
        <f>ROUNDDOWN(IF(AND(E30&gt;0,F30&gt;0),E30/F30,0),0)</f>
        <v>22683</v>
      </c>
      <c r="H30" s="19">
        <f t="shared" ref="H30" si="20">SUM(H28:H29)</f>
        <v>1191713</v>
      </c>
      <c r="I30" s="1">
        <f>ROUND(IF(AND(E30&gt;0,H30&gt;0),E30/H30,0),0)</f>
        <v>317</v>
      </c>
    </row>
    <row r="31" spans="1:10" ht="18.75" customHeight="1" x14ac:dyDescent="0.2">
      <c r="A31" s="39" t="s">
        <v>5</v>
      </c>
      <c r="B31" s="9" t="s">
        <v>3</v>
      </c>
      <c r="C31" s="11">
        <v>8</v>
      </c>
      <c r="D31" s="11">
        <v>134</v>
      </c>
      <c r="E31" s="12">
        <v>218815037</v>
      </c>
      <c r="F31" s="11">
        <v>2613</v>
      </c>
      <c r="G31" s="11">
        <f>E31/F31</f>
        <v>83740.924990432453</v>
      </c>
      <c r="H31" s="11">
        <v>214261</v>
      </c>
      <c r="I31" s="10">
        <f t="shared" ref="I31:I32" si="21">E31/H31</f>
        <v>1021.2546240333052</v>
      </c>
    </row>
    <row r="32" spans="1:10" ht="18.75" customHeight="1" x14ac:dyDescent="0.2">
      <c r="A32" s="40"/>
      <c r="B32" s="8" t="s">
        <v>2</v>
      </c>
      <c r="C32" s="6">
        <v>71</v>
      </c>
      <c r="D32" s="6">
        <v>1465</v>
      </c>
      <c r="E32" s="6">
        <v>249255198</v>
      </c>
      <c r="F32" s="6">
        <v>17222</v>
      </c>
      <c r="G32" s="36">
        <f>E32/F32</f>
        <v>14473.069213796307</v>
      </c>
      <c r="H32" s="6">
        <v>1146197</v>
      </c>
      <c r="I32" s="24">
        <f t="shared" si="21"/>
        <v>217.46279042782348</v>
      </c>
    </row>
    <row r="33" spans="1:9" ht="18.75" customHeight="1" thickBot="1" x14ac:dyDescent="0.25">
      <c r="A33" s="41"/>
      <c r="B33" s="4" t="s">
        <v>1</v>
      </c>
      <c r="C33" s="3">
        <f>SUM(C31:C32)</f>
        <v>79</v>
      </c>
      <c r="D33" s="3">
        <f t="shared" ref="D33" si="22">SUM(D31:D32)</f>
        <v>1599</v>
      </c>
      <c r="E33" s="3">
        <f t="shared" ref="E33" si="23">SUM(E31:E32)</f>
        <v>468070235</v>
      </c>
      <c r="F33" s="3">
        <f t="shared" ref="F33" si="24">SUM(F31:F32)</f>
        <v>19835</v>
      </c>
      <c r="G33" s="3">
        <f>ROUND(IF(AND(E33&gt;0,F33&gt;0),E33/F33,0),0)</f>
        <v>23598</v>
      </c>
      <c r="H33" s="19">
        <f t="shared" ref="H33" si="25">SUM(H31:H32)</f>
        <v>1360458</v>
      </c>
      <c r="I33" s="1">
        <f>ROUND(IF(AND(E33&gt;0,H33&gt;0),E33/H33,0),0)</f>
        <v>344</v>
      </c>
    </row>
    <row r="34" spans="1:9" ht="18.75" customHeight="1" x14ac:dyDescent="0.2">
      <c r="A34" s="39" t="s">
        <v>4</v>
      </c>
      <c r="B34" s="9" t="s">
        <v>3</v>
      </c>
      <c r="C34" s="17">
        <v>1</v>
      </c>
      <c r="D34" s="17">
        <v>20</v>
      </c>
      <c r="E34" s="18">
        <v>42906613</v>
      </c>
      <c r="F34" s="17">
        <v>524</v>
      </c>
      <c r="G34" s="23">
        <f>E34/F34</f>
        <v>81882.849236641225</v>
      </c>
      <c r="H34" s="17">
        <v>42295</v>
      </c>
      <c r="I34" s="10">
        <f t="shared" ref="I34:I35" si="26">E34/H34</f>
        <v>1014.4606454663672</v>
      </c>
    </row>
    <row r="35" spans="1:9" ht="18.75" customHeight="1" x14ac:dyDescent="0.2">
      <c r="A35" s="40"/>
      <c r="B35" s="8" t="s">
        <v>2</v>
      </c>
      <c r="C35" s="6">
        <v>30</v>
      </c>
      <c r="D35" s="6">
        <v>735</v>
      </c>
      <c r="E35" s="6">
        <v>101846469</v>
      </c>
      <c r="F35" s="6">
        <v>9094</v>
      </c>
      <c r="G35" s="35">
        <f>E35/F35</f>
        <v>11199.303826698922</v>
      </c>
      <c r="H35" s="6">
        <v>599980</v>
      </c>
      <c r="I35" s="24">
        <f t="shared" si="26"/>
        <v>169.74977332577754</v>
      </c>
    </row>
    <row r="36" spans="1:9" ht="18.75" customHeight="1" thickBot="1" x14ac:dyDescent="0.25">
      <c r="A36" s="41"/>
      <c r="B36" s="4" t="s">
        <v>1</v>
      </c>
      <c r="C36" s="3">
        <f>SUM(C34:C35)</f>
        <v>31</v>
      </c>
      <c r="D36" s="3">
        <f t="shared" ref="D36" si="27">SUM(D34:D35)</f>
        <v>755</v>
      </c>
      <c r="E36" s="3">
        <f t="shared" ref="E36" si="28">SUM(E34:E35)</f>
        <v>144753082</v>
      </c>
      <c r="F36" s="3">
        <f t="shared" ref="F36" si="29">SUM(F34:F35)</f>
        <v>9618</v>
      </c>
      <c r="G36" s="3">
        <f>ROUND(IF(AND(E36&gt;0,F36&gt;0),E36/F36,0),0)</f>
        <v>15050</v>
      </c>
      <c r="H36" s="19">
        <f t="shared" ref="H36" si="30">SUM(H34:H35)</f>
        <v>642275</v>
      </c>
      <c r="I36" s="1">
        <f>ROUND(IF(AND(E36&gt;0,H36&gt;0),E36/H36,0),0)</f>
        <v>225</v>
      </c>
    </row>
    <row r="37" spans="1:9" ht="18.75" customHeight="1" x14ac:dyDescent="0.2">
      <c r="A37" s="47" t="s">
        <v>0</v>
      </c>
      <c r="B37" s="47"/>
      <c r="C37" s="11">
        <f>SUM(C15,C18,C21,C24,C27,C30,C33,C36)</f>
        <v>595</v>
      </c>
      <c r="D37" s="11">
        <f t="shared" ref="D37:F37" si="31">SUM(D15,D18,D21,D24,D27,D30,D33,D36)</f>
        <v>12864</v>
      </c>
      <c r="E37" s="11">
        <f>SUM(E15,E18,E21,E24,E27,E30,E33,E36)</f>
        <v>3924853622</v>
      </c>
      <c r="F37" s="11">
        <f t="shared" si="31"/>
        <v>154867</v>
      </c>
      <c r="G37" s="11">
        <f>ROUND(IF(AND(E37&gt;0,F37&gt;0),E37/F37,0),0)</f>
        <v>25343</v>
      </c>
      <c r="H37" s="11">
        <f>SUM(H15,H18,H21,H24,H27,H30,H33,H36)</f>
        <v>11147040</v>
      </c>
      <c r="I37" s="10">
        <f>ROUND(IF(AND(E37&gt;0,H37&gt;0),E37/H37,0),0)</f>
        <v>352</v>
      </c>
    </row>
    <row r="38" spans="1:9" ht="13.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</row>
    <row r="39" spans="1:9" x14ac:dyDescent="0.2">
      <c r="A39" s="46"/>
      <c r="B39" s="46"/>
      <c r="C39" s="46"/>
      <c r="D39" s="46"/>
      <c r="E39" s="46"/>
      <c r="F39" s="46"/>
      <c r="G39" s="46"/>
      <c r="H39" s="46"/>
      <c r="I39" s="46"/>
    </row>
  </sheetData>
  <mergeCells count="26">
    <mergeCell ref="A38:I39"/>
    <mergeCell ref="A37:B37"/>
    <mergeCell ref="A4:B5"/>
    <mergeCell ref="C4:C5"/>
    <mergeCell ref="D4:D5"/>
    <mergeCell ref="H4:I4"/>
    <mergeCell ref="E4:E5"/>
    <mergeCell ref="F4:G4"/>
    <mergeCell ref="A6:B6"/>
    <mergeCell ref="A7:B7"/>
    <mergeCell ref="A8:B8"/>
    <mergeCell ref="C11:C12"/>
    <mergeCell ref="D11:D12"/>
    <mergeCell ref="E11:E12"/>
    <mergeCell ref="F11:G11"/>
    <mergeCell ref="H11:I11"/>
    <mergeCell ref="A11:A12"/>
    <mergeCell ref="B11:B12"/>
    <mergeCell ref="A31:A33"/>
    <mergeCell ref="A34:A36"/>
    <mergeCell ref="A13:A15"/>
    <mergeCell ref="A16:A18"/>
    <mergeCell ref="A19:A21"/>
    <mergeCell ref="A22:A24"/>
    <mergeCell ref="A25:A27"/>
    <mergeCell ref="A28:A30"/>
  </mergeCells>
  <phoneticPr fontId="2"/>
  <printOptions horizontalCentered="1"/>
  <pageMargins left="0.51181102362204722" right="0.47244094488188981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概要【全体】</vt:lpstr>
      <vt:lpstr>概要【全体】!Print_Area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2020-08-30T23:14:09Z</cp:lastPrinted>
  <dcterms:created xsi:type="dcterms:W3CDTF">2013-06-24T06:42:38Z</dcterms:created>
  <dcterms:modified xsi:type="dcterms:W3CDTF">2020-09-01T04:44:34Z</dcterms:modified>
</cp:coreProperties>
</file>