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9_HP掲載\2回目（R02・9月）\03_CMS用(ファイル名ローマ字）\"/>
    </mc:Choice>
  </mc:AlternateContent>
  <bookViews>
    <workbookView xWindow="0" yWindow="0" windowWidth="20460" windowHeight="72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DV102" i="12"/>
  <c r="CR102" i="12"/>
  <c r="AP23" i="12"/>
  <c r="AA23" i="12"/>
  <c r="AU63" i="12"/>
  <c r="AP63" i="12"/>
  <c r="AU88" i="12"/>
  <c r="AP88" i="12"/>
  <c r="AF88"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CO34" i="10" l="1"/>
  <c r="CO35" i="10" s="1"/>
  <c r="CO36" i="10" s="1"/>
  <c r="CO37" i="10" s="1"/>
</calcChain>
</file>

<file path=xl/sharedStrings.xml><?xml version="1.0" encoding="utf-8"?>
<sst xmlns="http://schemas.openxmlformats.org/spreadsheetml/2006/main" count="1099" uniqueCount="611">
  <si>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</si>
  <si>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</si>
  <si>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</si>
  <si>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</si>
  <si>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</si>
  <si>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</si>
  <si>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</si>
  <si>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</si>
  <si>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</si>
  <si>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</si>
  <si>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</si>
  <si>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</si>
  <si>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</si>
  <si>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</si>
  <si>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</si>
  <si>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</si>
  <si>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</si>
  <si>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</si>
  <si>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</si>
  <si>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</si>
  <si>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</si>
  <si>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</si>
  <si>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</si>
  <si>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</si>
  <si>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</si>
  <si>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</si>
  <si>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</si>
  <si>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</si>
  <si>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</si>
  <si>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</si>
  <si>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</si>
  <si>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</si>
  <si>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</si>
  <si>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</si>
  <si>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</si>
  <si>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</si>
  <si>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</si>
  <si>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</si>
  <si>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</si>
  <si>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</si>
  <si>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</si>
  <si>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</si>
  <si>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</si>
  <si>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</si>
  <si>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</si>
  <si>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</si>
  <si>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</si>
  <si>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</si>
  <si>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</si>
  <si>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</si>
  <si>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</si>
  <si>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</si>
  <si>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</si>
  <si>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</si>
  <si>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</si>
  <si>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</si>
  <si>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</si>
  <si>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</si>
  <si>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</si>
  <si>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</si>
  <si>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</si>
  <si>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</si>
  <si>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</si>
  <si>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</si>
  <si>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</si>
  <si>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</si>
  <si>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</si>
  <si>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</si>
  <si>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</si>
  <si>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</si>
  <si>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</si>
  <si>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</si>
  <si>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</si>
  <si>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</si>
  <si>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</si>
  <si>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</si>
  <si>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</si>
  <si>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</si>
  <si>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</si>
  <si>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</si>
  <si>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</si>
  <si>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</si>
  <si>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</si>
  <si>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</si>
  <si>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</si>
  <si>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</si>
  <si>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</si>
  <si>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</si>
  <si>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</si>
  <si>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</si>
  <si>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</si>
  <si>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</si>
  <si>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</si>
  <si>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</si>
  <si>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</si>
  <si>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</si>
  <si>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</si>
  <si>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湯河原町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</si>
  <si>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</si>
  <si>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</si>
  <si>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</si>
  <si>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</si>
  <si>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</si>
  <si>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</si>
  <si>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</si>
  <si>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</si>
  <si>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</si>
  <si>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</si>
  <si>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</si>
  <si>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</si>
  <si>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</si>
  <si>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</si>
  <si>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</si>
  <si>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</si>
  <si>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</si>
  <si>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</si>
  <si>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</si>
  <si>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</si>
  <si>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</si>
  <si>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</si>
  <si>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</si>
  <si>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</si>
  <si>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</si>
  <si>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</si>
  <si>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</si>
  <si>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</si>
  <si>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</si>
  <si>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</si>
  <si>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</si>
  <si>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</si>
  <si>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</si>
  <si>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</si>
  <si>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</si>
  <si>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</si>
  <si>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</si>
  <si>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</si>
  <si>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</si>
  <si>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</si>
  <si>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</si>
  <si>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</si>
  <si>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</si>
  <si>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</si>
  <si>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</si>
  <si>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</si>
  <si>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</si>
  <si>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</si>
  <si>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</si>
  <si>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</si>
  <si>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</si>
  <si>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</si>
  <si>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</si>
  <si>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</si>
  <si>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</si>
  <si>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</si>
  <si>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</si>
  <si>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</si>
  <si>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</si>
  <si>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</si>
  <si>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</si>
  <si>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</si>
  <si>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</si>
  <si>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</si>
  <si>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</si>
  <si>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</si>
  <si>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</si>
  <si>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</si>
  <si>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</si>
  <si>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</si>
  <si>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</si>
  <si>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</si>
  <si>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</si>
  <si>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</si>
  <si>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</si>
  <si>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</si>
  <si>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</si>
  <si>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</si>
  <si>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</si>
  <si>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</si>
  <si>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</si>
  <si>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</si>
  <si>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</si>
  <si>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</si>
  <si>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</si>
  <si>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</si>
  <si>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</si>
  <si>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</si>
  <si>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</si>
  <si>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</si>
  <si>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</si>
  <si>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</si>
  <si>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</si>
  <si>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</si>
  <si>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</si>
  <si>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</si>
  <si>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</si>
  <si>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</si>
  <si>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</si>
  <si>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</si>
  <si>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</si>
  <si>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</si>
  <si>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</si>
  <si>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</si>
  <si>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</si>
  <si>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</si>
  <si>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</si>
  <si>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</si>
  <si>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</si>
  <si>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</si>
  <si>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</si>
  <si>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</si>
  <si>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</si>
  <si>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</si>
  <si>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</si>
  <si>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</si>
  <si>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</si>
  <si>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神奈川県湯河原町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</si>
  <si>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</si>
  <si>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</si>
  <si>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</si>
  <si>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</si>
  <si>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</si>
  <si>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</si>
  <si>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</si>
  <si>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</si>
  <si>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</si>
  <si>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</si>
  <si>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</si>
  <si>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</si>
  <si>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</si>
  <si>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</si>
  <si>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</si>
  <si>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</si>
  <si>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</si>
  <si>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</si>
  <si>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</si>
  <si>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</si>
  <si>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</si>
  <si>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</si>
  <si>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</si>
  <si>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</si>
  <si>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</si>
  <si>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</si>
  <si>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</si>
  <si>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</si>
  <si>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</si>
  <si>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</si>
  <si>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</si>
  <si>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</si>
  <si>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</si>
  <si>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</si>
  <si>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</si>
  <si>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</si>
  <si>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</si>
  <si>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</si>
  <si>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</si>
  <si>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</si>
  <si>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</si>
  <si>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</si>
  <si>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</si>
  <si>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</si>
  <si>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</si>
  <si>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</si>
  <si>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</si>
  <si>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</si>
  <si>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</si>
  <si>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</si>
  <si>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</si>
  <si>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</si>
  <si>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</si>
  <si>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</si>
  <si>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</si>
  <si>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</si>
  <si>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</si>
  <si>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</si>
  <si>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</si>
  <si>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</si>
  <si>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</si>
  <si>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</si>
  <si>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</si>
  <si>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</si>
  <si>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</si>
  <si>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</si>
  <si>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</si>
  <si>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</si>
  <si>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</si>
  <si>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</si>
  <si>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</si>
  <si>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</si>
  <si>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</si>
  <si>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</si>
  <si>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</si>
  <si>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</si>
  <si>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</si>
  <si>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</si>
  <si>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</si>
  <si>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</si>
  <si>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</si>
  <si>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</si>
  <si>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</si>
  <si>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</si>
  <si>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</si>
  <si>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</si>
  <si>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</si>
  <si>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</si>
  <si>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</si>
  <si>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</si>
  <si>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</si>
  <si>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</si>
  <si>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</si>
  <si>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</si>
  <si>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</si>
  <si>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</si>
  <si>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</si>
  <si>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</si>
  <si>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</si>
  <si>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</si>
  <si>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</si>
  <si>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</si>
  <si>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</si>
  <si>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</si>
  <si>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</si>
  <si>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</si>
  <si>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</si>
  <si>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</si>
  <si>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</si>
  <si>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</si>
  <si>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</si>
  <si>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</si>
  <si>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</si>
  <si>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</si>
  <si>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</si>
  <si>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</si>
  <si>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</si>
  <si>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</si>
  <si>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</si>
  <si>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</si>
  <si>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</si>
  <si>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</si>
  <si>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</si>
  <si>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</si>
  <si>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</si>
  <si>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</si>
  <si>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</si>
  <si>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</si>
  <si>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</si>
  <si>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</si>
  <si>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</si>
  <si>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</si>
  <si>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</si>
  <si>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</si>
  <si>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</si>
  <si>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</si>
  <si>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</si>
  <si>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</si>
  <si>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</si>
  <si>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</si>
  <si>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</si>
  <si>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</si>
  <si>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</si>
  <si>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</si>
  <si>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</si>
  <si>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</si>
  <si>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</si>
  <si>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</si>
  <si>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</si>
  <si>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神奈川県湯河原町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</si>
  <si>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</si>
  <si>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</si>
  <si>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</si>
  <si>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</si>
  <si>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</si>
  <si>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</si>
  <si>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</si>
  <si>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</si>
  <si>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</si>
  <si>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</si>
  <si>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</si>
  <si>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</si>
  <si>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</si>
  <si>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</si>
  <si>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</si>
  <si>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</si>
  <si>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</si>
  <si>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</si>
  <si>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</si>
  <si>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</si>
  <si>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</si>
  <si>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</si>
  <si>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</si>
  <si>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</si>
  <si>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</si>
  <si>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</si>
  <si>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</si>
  <si>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</si>
  <si>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</si>
  <si>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</si>
  <si>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</si>
  <si>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</si>
  <si>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</si>
  <si>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</si>
  <si>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</si>
  <si>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</si>
  <si>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</si>
  <si>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</si>
  <si>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</si>
  <si>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</si>
  <si>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温泉事業会計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</si>
  <si>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</si>
  <si>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</si>
  <si>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</si>
  <si>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</si>
  <si>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</si>
  <si>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</si>
  <si>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</si>
  <si>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</si>
  <si>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</si>
  <si>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</si>
  <si>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</si>
  <si>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</si>
  <si>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</si>
  <si>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</si>
  <si>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</si>
  <si>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</si>
  <si>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</si>
  <si>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</si>
  <si>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</si>
  <si>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</si>
  <si>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</si>
  <si>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</si>
  <si>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</si>
  <si>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</si>
  <si>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</si>
  <si>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</si>
  <si>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</si>
  <si>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</si>
  <si>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</si>
  <si>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</si>
  <si>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</si>
  <si>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</si>
  <si>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</si>
  <si>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</si>
  <si>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</si>
  <si>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</si>
  <si>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</si>
  <si>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</si>
  <si>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</si>
  <si>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</si>
  <si>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</si>
  <si>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</si>
  <si>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</si>
  <si>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</si>
  <si>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</si>
  <si>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</si>
  <si>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</si>
  <si>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</si>
  <si>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</si>
  <si>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</si>
  <si>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</si>
  <si>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</si>
  <si>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</si>
  <si>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</si>
  <si>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</si>
  <si>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</si>
  <si>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</si>
  <si>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</si>
  <si>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</si>
  <si>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</si>
  <si>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</si>
  <si>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温泉事業会計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</si>
  <si>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</si>
  <si>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</si>
  <si>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</si>
  <si>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</si>
  <si>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</si>
  <si>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</si>
  <si>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</si>
  <si>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</si>
  <si>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</si>
  <si>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</si>
  <si>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</si>
  <si>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</si>
  <si>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</si>
  <si>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</si>
  <si>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</si>
  <si>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</si>
  <si>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</si>
  <si>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</si>
  <si>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</si>
  <si>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</si>
  <si>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</si>
  <si>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</si>
  <si>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</si>
  <si>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</si>
  <si>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</si>
  <si>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</si>
  <si>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</si>
  <si>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</si>
  <si>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</si>
  <si>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</si>
  <si>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</si>
  <si>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</si>
  <si>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</si>
  <si>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</si>
  <si>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</si>
  <si>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</si>
  <si>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</si>
  <si>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</si>
  <si>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</si>
  <si>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</si>
  <si>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</si>
  <si>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</si>
  <si>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</si>
  <si>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</si>
  <si>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</si>
  <si>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</si>
  <si>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</si>
  <si>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</si>
  <si>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</si>
  <si>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</si>
  <si>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</si>
  <si>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</si>
  <si>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</si>
  <si>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</si>
  <si>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</si>
  <si>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</si>
  <si>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</si>
  <si>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</si>
  <si>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</si>
  <si>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</si>
  <si>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</si>
  <si>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</si>
  <si>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</si>
  <si>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</si>
  <si>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</si>
  <si>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</si>
  <si>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</si>
  <si>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</si>
  <si>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</si>
  <si>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</si>
  <si>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</si>
  <si>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</si>
  <si>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</si>
  <si>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</si>
  <si>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</si>
  <si>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</si>
  <si>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</si>
  <si>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</si>
  <si>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</si>
  <si>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</si>
  <si>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</si>
  <si>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</si>
  <si>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</si>
  <si>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</si>
  <si>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</si>
  <si>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</si>
  <si>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</si>
  <si>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</si>
  <si>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</si>
  <si>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1.68</t>
  </si>
  <si>
    <t>▲ 1.83</t>
  </si>
  <si>
    <t>水道事業会計</t>
  </si>
  <si>
    <t>一般会計</t>
  </si>
  <si>
    <t>下水道事業会計</t>
  </si>
  <si>
    <t>温泉事業会計</t>
  </si>
  <si>
    <t>国民健康保険事業特別会計</t>
  </si>
  <si>
    <t>介護保険事業特別会計（保険事業勘定）</t>
  </si>
  <si>
    <t>後期高齢者医療特別会計</t>
  </si>
  <si>
    <t>介護保険事業特別会計（介護サービス事業勘定）</t>
  </si>
  <si>
    <t>その他会計（赤字）</t>
  </si>
  <si>
    <t>その他会計（黒字）</t>
  </si>
  <si>
    <t>H25末</t>
    <phoneticPr fontId="5"/>
  </si>
  <si>
    <t>H26末</t>
    <phoneticPr fontId="5"/>
  </si>
  <si>
    <t>H27末</t>
    <phoneticPr fontId="5"/>
  </si>
  <si>
    <t>H28末</t>
    <phoneticPr fontId="5"/>
  </si>
  <si>
    <t>H29末</t>
    <phoneticPr fontId="5"/>
  </si>
  <si>
    <t>公共施設総合管理計画推進基金</t>
    <rPh sb="0" eb="2">
      <t>コウキョウ</t>
    </rPh>
    <rPh sb="2" eb="4">
      <t>シセツ</t>
    </rPh>
    <rPh sb="4" eb="6">
      <t>ソウゴウ</t>
    </rPh>
    <rPh sb="6" eb="8">
      <t>カンリ</t>
    </rPh>
    <rPh sb="8" eb="10">
      <t>ケイカク</t>
    </rPh>
    <rPh sb="10" eb="12">
      <t>スイシン</t>
    </rPh>
    <rPh sb="12" eb="14">
      <t>キキン</t>
    </rPh>
    <phoneticPr fontId="11"/>
  </si>
  <si>
    <t>まちづくり基金</t>
    <rPh sb="5" eb="7">
      <t>キキン</t>
    </rPh>
    <phoneticPr fontId="11"/>
  </si>
  <si>
    <t>防災基金</t>
    <rPh sb="0" eb="2">
      <t>ボウサイ</t>
    </rPh>
    <rPh sb="2" eb="4">
      <t>キキン</t>
    </rPh>
    <phoneticPr fontId="11"/>
  </si>
  <si>
    <t>社会福祉基金</t>
    <rPh sb="0" eb="2">
      <t>シャカイ</t>
    </rPh>
    <rPh sb="2" eb="4">
      <t>フクシ</t>
    </rPh>
    <rPh sb="4" eb="6">
      <t>キキン</t>
    </rPh>
    <phoneticPr fontId="11"/>
  </si>
  <si>
    <t>教育文化施設建設基金</t>
    <rPh sb="0" eb="2">
      <t>キョウイク</t>
    </rPh>
    <rPh sb="2" eb="4">
      <t>ブンカ</t>
    </rPh>
    <rPh sb="4" eb="6">
      <t>シセツ</t>
    </rPh>
    <rPh sb="6" eb="8">
      <t>ケンセツ</t>
    </rPh>
    <rPh sb="8" eb="10">
      <t>キキン</t>
    </rPh>
    <phoneticPr fontId="11"/>
  </si>
  <si>
    <t>（有）コミュニティーサービス</t>
    <rPh sb="1" eb="2">
      <t>ユウ</t>
    </rPh>
    <phoneticPr fontId="2"/>
  </si>
  <si>
    <t>湯河原町土地開発公社</t>
    <rPh sb="0" eb="3">
      <t>ユガワラ</t>
    </rPh>
    <rPh sb="3" eb="4">
      <t>マチ</t>
    </rPh>
    <rPh sb="4" eb="6">
      <t>トチ</t>
    </rPh>
    <rPh sb="6" eb="8">
      <t>カイハツ</t>
    </rPh>
    <rPh sb="8" eb="10">
      <t>コウシャ</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</si>
  <si>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</si>
  <si>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0" eb="2">
      <t>コウエキ</t>
    </rPh>
    <rPh sb="2" eb="4">
      <t>ザイダン</t>
    </rPh>
    <rPh sb="4" eb="6">
      <t>ホウジン</t>
    </rPh>
    <rPh sb="10" eb="12">
      <t>ケンコウ</t>
    </rPh>
    <rPh sb="12" eb="14">
      <t>ザイダン</t>
    </rPh>
    <phoneticPr fontId="2"/>
  </si>
  <si>
    <t>湯河原町真鶴町衛生組合</t>
    <rPh sb="0" eb="3">
      <t>ユガワラ</t>
    </rPh>
    <rPh sb="3" eb="4">
      <t>マチ</t>
    </rPh>
    <rPh sb="4" eb="6">
      <t>マナヅル</t>
    </rPh>
    <rPh sb="6" eb="7">
      <t>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</si>
  <si>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</si>
  <si>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</si>
  <si>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</si>
  <si>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町村情報システム共同事業組合</t>
    <rPh sb="0" eb="2">
      <t>チョウソン</t>
    </rPh>
    <rPh sb="2" eb="4">
      <t>ジョウホウ</t>
    </rPh>
    <rPh sb="8" eb="10">
      <t>キョウドウ</t>
    </rPh>
    <rPh sb="10" eb="12">
      <t>ジギョウ</t>
    </rPh>
    <rPh sb="12" eb="14">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</si>
  <si>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</si>
  <si>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</si>
  <si>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</si>
  <si>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</si>
  <si>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</si>
  <si>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</si>
  <si>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</si>
  <si>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</si>
  <si>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</si>
  <si>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</si>
  <si>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</si>
  <si>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</si>
  <si>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</si>
  <si>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</si>
  <si>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</si>
  <si>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</si>
  <si>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</si>
  <si>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</si>
  <si>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</si>
  <si>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</si>
  <si>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営住宅や橋りょう・トンネル、図書館などで減価償却率が高く、一刻も早い更新改良が必要である。施設改修に伴い償還する元金以上の借入を行っており、地方債残高が増加しているため、将来負担比率は増加していく見込みである。</t>
    <rPh sb="0" eb="2">
      <t>コウエイ</t>
    </rPh>
    <rPh sb="2" eb="4">
      <t>ジュウタク</t>
    </rPh>
    <rPh sb="5" eb="6">
      <t>キョウ</t>
    </rPh>
    <rPh sb="15" eb="18">
      <t>トショカン</t>
    </rPh>
    <rPh sb="21" eb="23">
      <t>ゲンカ</t>
    </rPh>
    <rPh sb="23" eb="25">
      <t>ショウキャク</t>
    </rPh>
    <rPh sb="25" eb="26">
      <t>リツ</t>
    </rPh>
    <rPh sb="27" eb="28">
      <t>タカ</t>
    </rPh>
    <rPh sb="30" eb="32">
      <t>イッコク</t>
    </rPh>
    <rPh sb="33" eb="34">
      <t>ハヤ</t>
    </rPh>
    <rPh sb="35" eb="37">
      <t>コウシン</t>
    </rPh>
    <rPh sb="37" eb="39">
      <t>カイリョウ</t>
    </rPh>
    <rPh sb="40" eb="42">
      <t>ヒツヨウ</t>
    </rPh>
    <rPh sb="46" eb="48">
      <t>シセツ</t>
    </rPh>
    <rPh sb="48" eb="50">
      <t>カイシュウ</t>
    </rPh>
    <rPh sb="51" eb="52">
      <t>トモナ</t>
    </rPh>
    <rPh sb="53" eb="55">
      <t>ショウカン</t>
    </rPh>
    <rPh sb="57" eb="59">
      <t>ガンキン</t>
    </rPh>
    <rPh sb="59" eb="61">
      <t>イジョウ</t>
    </rPh>
    <rPh sb="62" eb="64">
      <t>カリイレ</t>
    </rPh>
    <rPh sb="65" eb="66">
      <t>オコナ</t>
    </rPh>
    <rPh sb="71" eb="73">
      <t>チホウ</t>
    </rPh>
    <rPh sb="73" eb="74">
      <t>サイ</t>
    </rPh>
    <rPh sb="74" eb="76">
      <t>ザンダカ</t>
    </rPh>
    <rPh sb="77" eb="78">
      <t>ゾウ</t>
    </rPh>
    <rPh sb="78" eb="79">
      <t>カ</t>
    </rPh>
    <rPh sb="86" eb="88">
      <t>ショウライ</t>
    </rPh>
    <rPh sb="88" eb="90">
      <t>フタン</t>
    </rPh>
    <rPh sb="90" eb="92">
      <t>ヒリツ</t>
    </rPh>
    <rPh sb="93" eb="95">
      <t>ゾウカ</t>
    </rPh>
    <rPh sb="99" eb="101">
      <t>ミコ</t>
    </rPh>
    <phoneticPr fontId="5"/>
  </si>
  <si>
    <t xml:space="preserve">地方債現在高の増や一部事務組合等の負担額の増により、将来負担額が増加しているため、将来負担比率が増加した。
今後も、湯河原町真鶴町衛生組合に対しての公債費負担金の増加が見込まれることや基金の取り崩しなどが予想されるため、将来負担比率は増加していく見込みである。
</t>
    <rPh sb="0" eb="2">
      <t>チホウ</t>
    </rPh>
    <rPh sb="2" eb="3">
      <t>サイ</t>
    </rPh>
    <rPh sb="3" eb="5">
      <t>ゲンザイ</t>
    </rPh>
    <rPh sb="5" eb="6">
      <t>ダカ</t>
    </rPh>
    <rPh sb="7" eb="8">
      <t>ゾウ</t>
    </rPh>
    <rPh sb="9" eb="11">
      <t>イチブ</t>
    </rPh>
    <rPh sb="11" eb="13">
      <t>ジム</t>
    </rPh>
    <rPh sb="13" eb="15">
      <t>クミアイ</t>
    </rPh>
    <rPh sb="48" eb="49">
      <t>ゾウ</t>
    </rPh>
    <rPh sb="49" eb="50">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</si>
</sst>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1B04-4D97-8212-6F540DCFAD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30980</c:v>
                </c:pt>
                <c:pt idx="1">
                  <c:v>40194</c:v>
                </c:pt>
                <c:pt idx="2">
                  <c:v>30777</c:v>
                </c:pt>
                <c:pt idx="3">
                  <c:v>47419</c:v>
                </c:pt>
                <c:pt idx="4">
                  <c:v>59856</c:v>
                </c:pt>
              </c:numCache>
            </c:numRef>
          </c:val>
          <c:smooth val="0"/>
          <c:extLst xmlns:c16r2="http://schemas.microsoft.com/office/drawing/2015/06/chart">
            <c:ext xmlns:c16="http://schemas.microsoft.com/office/drawing/2014/chart" uri="{C3380CC4-5D6E-409C-BE32-E72D297353CC}">
              <c16:uniqueId val="{00000001-1B04-4D97-8212-6F540DCFADA1}"/>
            </c:ext>
          </c:extLst>
        </c:ser>
        <c:dLbls>
          <c:showLegendKey val="0"/>
          <c:showVal val="0"/>
          <c:showCatName val="0"/>
          <c:showSerName val="0"/>
          <c:showPercent val="0"/>
          <c:showBubbleSize val="0"/>
        </c:dLbls>
        <c:marker val="1"/>
        <c:smooth val="0"/>
        <c:axId val="429515648"/>
        <c:axId val="174861048"/>
      </c:lineChart>
      <c:catAx>
        <c:axId val="429515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861048"/>
        <c:crosses val="autoZero"/>
        <c:auto val="1"/>
        <c:lblAlgn val="ctr"/>
        <c:lblOffset val="100"/>
        <c:tickLblSkip val="1"/>
        <c:tickMarkSkip val="1"/>
        <c:noMultiLvlLbl val="0"/>
      </c:catAx>
      <c:valAx>
        <c:axId val="174861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515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6.81</c:v>
                </c:pt>
                <c:pt idx="1">
                  <c:v>8.35</c:v>
                </c:pt>
                <c:pt idx="2">
                  <c:v>7.65</c:v>
                </c:pt>
                <c:pt idx="3">
                  <c:v>2.04</c:v>
                </c:pt>
                <c:pt idx="4">
                  <c:v>5.05</c:v>
                </c:pt>
              </c:numCache>
            </c:numRef>
          </c:val>
          <c:extLst xmlns:c16r2="http://schemas.microsoft.com/office/drawing/2015/06/chart">
            <c:ext xmlns:c16="http://schemas.microsoft.com/office/drawing/2014/chart" uri="{C3380CC4-5D6E-409C-BE32-E72D297353CC}">
              <c16:uniqueId val="{00000000-50A8-429E-9FF0-228E7782FA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9.18</c:v>
                </c:pt>
                <c:pt idx="1">
                  <c:v>13.45</c:v>
                </c:pt>
                <c:pt idx="2">
                  <c:v>14.5</c:v>
                </c:pt>
                <c:pt idx="3">
                  <c:v>18.36</c:v>
                </c:pt>
                <c:pt idx="4">
                  <c:v>17.77</c:v>
                </c:pt>
              </c:numCache>
            </c:numRef>
          </c:val>
          <c:extLst xmlns:c16r2="http://schemas.microsoft.com/office/drawing/2015/06/chart">
            <c:ext xmlns:c16="http://schemas.microsoft.com/office/drawing/2014/chart" uri="{C3380CC4-5D6E-409C-BE32-E72D297353CC}">
              <c16:uniqueId val="{00000001-50A8-429E-9FF0-228E7782FACA}"/>
            </c:ext>
          </c:extLst>
        </c:ser>
        <c:dLbls>
          <c:showLegendKey val="0"/>
          <c:showVal val="0"/>
          <c:showCatName val="0"/>
          <c:showSerName val="0"/>
          <c:showPercent val="0"/>
          <c:showBubbleSize val="0"/>
        </c:dLbls>
        <c:gapWidth val="250"/>
        <c:overlap val="100"/>
        <c:axId val="437373408"/>
        <c:axId val="43737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-1.68</c:v>
                </c:pt>
                <c:pt idx="1">
                  <c:v>6.18</c:v>
                </c:pt>
                <c:pt idx="2">
                  <c:v>0.12</c:v>
                </c:pt>
                <c:pt idx="3">
                  <c:v>-1.83</c:v>
                </c:pt>
                <c:pt idx="4">
                  <c:v>2.4700000000000002</c:v>
                </c:pt>
              </c:numCache>
            </c:numRef>
          </c:val>
          <c:smooth val="0"/>
          <c:extLst xmlns:c16r2="http://schemas.microsoft.com/office/drawing/2015/06/chart">
            <c:ext xmlns:c16="http://schemas.microsoft.com/office/drawing/2014/chart" uri="{C3380CC4-5D6E-409C-BE32-E72D297353CC}">
              <c16:uniqueId val="{00000002-50A8-429E-9FF0-228E7782FACA}"/>
            </c:ext>
          </c:extLst>
        </c:ser>
        <c:dLbls>
          <c:showLegendKey val="0"/>
          <c:showVal val="0"/>
          <c:showCatName val="0"/>
          <c:showSerName val="0"/>
          <c:showPercent val="0"/>
          <c:showBubbleSize val="0"/>
        </c:dLbls>
        <c:marker val="1"/>
        <c:smooth val="0"/>
        <c:axId val="437373408"/>
        <c:axId val="437371840"/>
      </c:lineChart>
      <c:catAx>
        <c:axId val="4373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7371840"/>
        <c:crosses val="autoZero"/>
        <c:auto val="1"/>
        <c:lblAlgn val="ctr"/>
        <c:lblOffset val="100"/>
        <c:tickLblSkip val="1"/>
        <c:tickMarkSkip val="1"/>
        <c:noMultiLvlLbl val="0"/>
      </c:catAx>
      <c:valAx>
        <c:axId val="43737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37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0.23</c:v>
                </c:pt>
                <c:pt idx="4">
                  <c:v>#N/A</c:v>
                </c:pt>
                <c:pt idx="5">
                  <c:v>0.94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A9D-4FA9-B3EF-CC7004B01E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9D-4FA9-B3EF-CC7004B01EC8}"/>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0.05</c:v>
                </c:pt>
                <c:pt idx="4">
                  <c:v>#N/A</c:v>
                </c:pt>
                <c:pt idx="5">
                  <c:v>0.03</c:v>
                </c:pt>
                <c:pt idx="6">
                  <c:v>#N/A</c:v>
                </c:pt>
                <c:pt idx="7">
                  <c:v>0.05</c:v>
                </c:pt>
                <c:pt idx="8">
                  <c:v>#N/A</c:v>
                </c:pt>
                <c:pt idx="9">
                  <c:v>0.12</c:v>
                </c:pt>
              </c:numCache>
            </c:numRef>
          </c:val>
          <c:extLst xmlns:c16r2="http://schemas.microsoft.com/office/drawing/2015/06/chart">
            <c:ext xmlns:c16="http://schemas.microsoft.com/office/drawing/2014/chart" uri="{C3380CC4-5D6E-409C-BE32-E72D297353CC}">
              <c16:uniqueId val="{00000002-6A9D-4FA9-B3EF-CC7004B01EC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0.26</c:v>
                </c:pt>
                <c:pt idx="2">
                  <c:v>#N/A</c:v>
                </c:pt>
                <c:pt idx="3">
                  <c:v>0.11</c:v>
                </c:pt>
                <c:pt idx="4">
                  <c:v>#N/A</c:v>
                </c:pt>
                <c:pt idx="5">
                  <c:v>0.1</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3-6A9D-4FA9-B3EF-CC7004B01EC8}"/>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0.87</c:v>
                </c:pt>
                <c:pt idx="2">
                  <c:v>#N/A</c:v>
                </c:pt>
                <c:pt idx="3">
                  <c:v>0.82</c:v>
                </c:pt>
                <c:pt idx="4">
                  <c:v>#N/A</c:v>
                </c:pt>
                <c:pt idx="5">
                  <c:v>1.01</c:v>
                </c:pt>
                <c:pt idx="6">
                  <c:v>#N/A</c:v>
                </c:pt>
                <c:pt idx="7">
                  <c:v>1.06</c:v>
                </c:pt>
                <c:pt idx="8">
                  <c:v>#N/A</c:v>
                </c:pt>
                <c:pt idx="9">
                  <c:v>1.18</c:v>
                </c:pt>
              </c:numCache>
            </c:numRef>
          </c:val>
          <c:extLst xmlns:c16r2="http://schemas.microsoft.com/office/drawing/2015/06/chart">
            <c:ext xmlns:c16="http://schemas.microsoft.com/office/drawing/2014/chart" uri="{C3380CC4-5D6E-409C-BE32-E72D297353CC}">
              <c16:uniqueId val="{00000004-6A9D-4FA9-B3EF-CC7004B01EC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8.2899999999999991</c:v>
                </c:pt>
                <c:pt idx="2">
                  <c:v>#N/A</c:v>
                </c:pt>
                <c:pt idx="3">
                  <c:v>8.0399999999999991</c:v>
                </c:pt>
                <c:pt idx="4">
                  <c:v>#N/A</c:v>
                </c:pt>
                <c:pt idx="5">
                  <c:v>7.53</c:v>
                </c:pt>
                <c:pt idx="6">
                  <c:v>#N/A</c:v>
                </c:pt>
                <c:pt idx="7">
                  <c:v>8.68</c:v>
                </c:pt>
                <c:pt idx="8">
                  <c:v>#N/A</c:v>
                </c:pt>
                <c:pt idx="9">
                  <c:v>2.84</c:v>
                </c:pt>
              </c:numCache>
            </c:numRef>
          </c:val>
          <c:extLst xmlns:c16r2="http://schemas.microsoft.com/office/drawing/2015/06/chart">
            <c:ext xmlns:c16="http://schemas.microsoft.com/office/drawing/2014/chart" uri="{C3380CC4-5D6E-409C-BE32-E72D297353CC}">
              <c16:uniqueId val="{00000005-6A9D-4FA9-B3EF-CC7004B01EC8}"/>
            </c:ext>
          </c:extLst>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0.81</c:v>
                </c:pt>
                <c:pt idx="2">
                  <c:v>#N/A</c:v>
                </c:pt>
                <c:pt idx="3">
                  <c:v>1.78</c:v>
                </c:pt>
                <c:pt idx="4">
                  <c:v>#N/A</c:v>
                </c:pt>
                <c:pt idx="5">
                  <c:v>1.95</c:v>
                </c:pt>
                <c:pt idx="6">
                  <c:v>#N/A</c:v>
                </c:pt>
                <c:pt idx="7">
                  <c:v>3.66</c:v>
                </c:pt>
                <c:pt idx="8">
                  <c:v>#N/A</c:v>
                </c:pt>
                <c:pt idx="9">
                  <c:v>3.12</c:v>
                </c:pt>
              </c:numCache>
            </c:numRef>
          </c:val>
          <c:extLst xmlns:c16r2="http://schemas.microsoft.com/office/drawing/2015/06/chart">
            <c:ext xmlns:c16="http://schemas.microsoft.com/office/drawing/2014/chart" uri="{C3380CC4-5D6E-409C-BE32-E72D297353CC}">
              <c16:uniqueId val="{00000006-6A9D-4FA9-B3EF-CC7004B01EC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3.45</c:v>
                </c:pt>
                <c:pt idx="8">
                  <c:v>#N/A</c:v>
                </c:pt>
                <c:pt idx="9">
                  <c:v>4.2300000000000004</c:v>
                </c:pt>
              </c:numCache>
            </c:numRef>
          </c:val>
          <c:extLst xmlns:c16r2="http://schemas.microsoft.com/office/drawing/2015/06/chart">
            <c:ext xmlns:c16="http://schemas.microsoft.com/office/drawing/2014/chart" uri="{C3380CC4-5D6E-409C-BE32-E72D297353CC}">
              <c16:uniqueId val="{00000007-6A9D-4FA9-B3EF-CC7004B01E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c:v>
                </c:pt>
                <c:pt idx="2">
                  <c:v>#N/A</c:v>
                </c:pt>
                <c:pt idx="3">
                  <c:v>8.34</c:v>
                </c:pt>
                <c:pt idx="4">
                  <c:v>#N/A</c:v>
                </c:pt>
                <c:pt idx="5">
                  <c:v>7.64</c:v>
                </c:pt>
                <c:pt idx="6">
                  <c:v>#N/A</c:v>
                </c:pt>
                <c:pt idx="7">
                  <c:v>2.04</c:v>
                </c:pt>
                <c:pt idx="8">
                  <c:v>#N/A</c:v>
                </c:pt>
                <c:pt idx="9">
                  <c:v>5.04</c:v>
                </c:pt>
              </c:numCache>
            </c:numRef>
          </c:val>
          <c:extLst xmlns:c16r2="http://schemas.microsoft.com/office/drawing/2015/06/chart">
            <c:ext xmlns:c16="http://schemas.microsoft.com/office/drawing/2014/chart" uri="{C3380CC4-5D6E-409C-BE32-E72D297353CC}">
              <c16:uniqueId val="{00000008-6A9D-4FA9-B3EF-CC7004B01E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3.73</c:v>
                </c:pt>
                <c:pt idx="2">
                  <c:v>#N/A</c:v>
                </c:pt>
                <c:pt idx="3">
                  <c:v>3.82</c:v>
                </c:pt>
                <c:pt idx="4">
                  <c:v>#N/A</c:v>
                </c:pt>
                <c:pt idx="5">
                  <c:v>5.52</c:v>
                </c:pt>
                <c:pt idx="6">
                  <c:v>#N/A</c:v>
                </c:pt>
                <c:pt idx="7">
                  <c:v>6.22</c:v>
                </c:pt>
                <c:pt idx="8">
                  <c:v>#N/A</c:v>
                </c:pt>
                <c:pt idx="9">
                  <c:v>6.44</c:v>
                </c:pt>
              </c:numCache>
            </c:numRef>
          </c:val>
          <c:extLst xmlns:c16r2="http://schemas.microsoft.com/office/drawing/2015/06/chart">
            <c:ext xmlns:c16="http://schemas.microsoft.com/office/drawing/2014/chart" uri="{C3380CC4-5D6E-409C-BE32-E72D297353CC}">
              <c16:uniqueId val="{00000009-6A9D-4FA9-B3EF-CC7004B01EC8}"/>
            </c:ext>
          </c:extLst>
        </c:ser>
        <c:dLbls>
          <c:showLegendKey val="0"/>
          <c:showVal val="0"/>
          <c:showCatName val="0"/>
          <c:showSerName val="0"/>
          <c:showPercent val="0"/>
          <c:showBubbleSize val="0"/>
        </c:dLbls>
        <c:gapWidth val="150"/>
        <c:overlap val="100"/>
        <c:axId val="437372232"/>
        <c:axId val="437372624"/>
      </c:barChart>
      <c:catAx>
        <c:axId val="43737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372624"/>
        <c:crosses val="autoZero"/>
        <c:auto val="1"/>
        <c:lblAlgn val="ctr"/>
        <c:lblOffset val="100"/>
        <c:tickLblSkip val="1"/>
        <c:tickMarkSkip val="1"/>
        <c:noMultiLvlLbl val="0"/>
      </c:catAx>
      <c:valAx>
        <c:axId val="43737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372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941</c:v>
                </c:pt>
                <c:pt idx="5">
                  <c:v>915</c:v>
                </c:pt>
                <c:pt idx="8">
                  <c:v>872</c:v>
                </c:pt>
                <c:pt idx="11">
                  <c:v>904</c:v>
                </c:pt>
                <c:pt idx="14">
                  <c:v>924</c:v>
                </c:pt>
              </c:numCache>
            </c:numRef>
          </c:val>
          <c:extLst xmlns:c16r2="http://schemas.microsoft.com/office/drawing/2015/06/chart">
            <c:ext xmlns:c16="http://schemas.microsoft.com/office/drawing/2014/chart" uri="{C3380CC4-5D6E-409C-BE32-E72D297353CC}">
              <c16:uniqueId val="{00000000-4273-4256-99E4-DEB51C5A78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73-4256-99E4-DEB51C5A78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28</c:v>
                </c:pt>
                <c:pt idx="6">
                  <c:v>18</c:v>
                </c:pt>
                <c:pt idx="9">
                  <c:v>41</c:v>
                </c:pt>
                <c:pt idx="12">
                  <c:v>22</c:v>
                </c:pt>
              </c:numCache>
            </c:numRef>
          </c:val>
          <c:extLst xmlns:c16r2="http://schemas.microsoft.com/office/drawing/2015/06/chart">
            <c:ext xmlns:c16="http://schemas.microsoft.com/office/drawing/2014/chart" uri="{C3380CC4-5D6E-409C-BE32-E72D297353CC}">
              <c16:uniqueId val="{00000002-4273-4256-99E4-DEB51C5A78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20</c:v>
                </c:pt>
                <c:pt idx="6">
                  <c:v>27</c:v>
                </c:pt>
                <c:pt idx="9">
                  <c:v>236</c:v>
                </c:pt>
                <c:pt idx="12">
                  <c:v>256</c:v>
                </c:pt>
              </c:numCache>
            </c:numRef>
          </c:val>
          <c:extLst xmlns:c16r2="http://schemas.microsoft.com/office/drawing/2015/06/chart">
            <c:ext xmlns:c16="http://schemas.microsoft.com/office/drawing/2014/chart" uri="{C3380CC4-5D6E-409C-BE32-E72D297353CC}">
              <c16:uniqueId val="{00000003-4273-4256-99E4-DEB51C5A78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133</c:v>
                </c:pt>
                <c:pt idx="3">
                  <c:v>144</c:v>
                </c:pt>
                <c:pt idx="6">
                  <c:v>152</c:v>
                </c:pt>
                <c:pt idx="9">
                  <c:v>138</c:v>
                </c:pt>
                <c:pt idx="12">
                  <c:v>170</c:v>
                </c:pt>
              </c:numCache>
            </c:numRef>
          </c:val>
          <c:extLst xmlns:c16r2="http://schemas.microsoft.com/office/drawing/2015/06/chart">
            <c:ext xmlns:c16="http://schemas.microsoft.com/office/drawing/2014/chart" uri="{C3380CC4-5D6E-409C-BE32-E72D297353CC}">
              <c16:uniqueId val="{00000004-4273-4256-99E4-DEB51C5A78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73-4256-99E4-DEB51C5A78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73-4256-99E4-DEB51C5A78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808</c:v>
                </c:pt>
                <c:pt idx="3">
                  <c:v>744</c:v>
                </c:pt>
                <c:pt idx="6">
                  <c:v>717</c:v>
                </c:pt>
                <c:pt idx="9">
                  <c:v>661</c:v>
                </c:pt>
                <c:pt idx="12">
                  <c:v>635</c:v>
                </c:pt>
              </c:numCache>
            </c:numRef>
          </c:val>
          <c:extLst xmlns:c16r2="http://schemas.microsoft.com/office/drawing/2015/06/chart">
            <c:ext xmlns:c16="http://schemas.microsoft.com/office/drawing/2014/chart" uri="{C3380CC4-5D6E-409C-BE32-E72D297353CC}">
              <c16:uniqueId val="{00000007-4273-4256-99E4-DEB51C5A786E}"/>
            </c:ext>
          </c:extLst>
        </c:ser>
        <c:dLbls>
          <c:showLegendKey val="0"/>
          <c:showVal val="0"/>
          <c:showCatName val="0"/>
          <c:showSerName val="0"/>
          <c:showPercent val="0"/>
          <c:showBubbleSize val="0"/>
        </c:dLbls>
        <c:gapWidth val="100"/>
        <c:overlap val="100"/>
        <c:axId val="437374192"/>
        <c:axId val="437373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c:v>
                </c:pt>
                <c:pt idx="2">
                  <c:v>#N/A</c:v>
                </c:pt>
                <c:pt idx="3">
                  <c:v>#N/A</c:v>
                </c:pt>
                <c:pt idx="4">
                  <c:v>21</c:v>
                </c:pt>
                <c:pt idx="5">
                  <c:v>#N/A</c:v>
                </c:pt>
                <c:pt idx="6">
                  <c:v>#N/A</c:v>
                </c:pt>
                <c:pt idx="7">
                  <c:v>42</c:v>
                </c:pt>
                <c:pt idx="8">
                  <c:v>#N/A</c:v>
                </c:pt>
                <c:pt idx="9">
                  <c:v>#N/A</c:v>
                </c:pt>
                <c:pt idx="10">
                  <c:v>172</c:v>
                </c:pt>
                <c:pt idx="11">
                  <c:v>#N/A</c:v>
                </c:pt>
                <c:pt idx="12">
                  <c:v>#N/A</c:v>
                </c:pt>
                <c:pt idx="13">
                  <c:v>159</c:v>
                </c:pt>
                <c:pt idx="14">
                  <c:v>#N/A</c:v>
                </c:pt>
              </c:numCache>
            </c:numRef>
          </c:val>
          <c:smooth val="0"/>
          <c:extLst xmlns:c16r2="http://schemas.microsoft.com/office/drawing/2015/06/chart">
            <c:ext xmlns:c16="http://schemas.microsoft.com/office/drawing/2014/chart" uri="{C3380CC4-5D6E-409C-BE32-E72D297353CC}">
              <c16:uniqueId val="{00000008-4273-4256-99E4-DEB51C5A786E}"/>
            </c:ext>
          </c:extLst>
        </c:ser>
        <c:dLbls>
          <c:showLegendKey val="0"/>
          <c:showVal val="0"/>
          <c:showCatName val="0"/>
          <c:showSerName val="0"/>
          <c:showPercent val="0"/>
          <c:showBubbleSize val="0"/>
        </c:dLbls>
        <c:marker val="1"/>
        <c:smooth val="0"/>
        <c:axId val="437374192"/>
        <c:axId val="437373016"/>
      </c:lineChart>
      <c:catAx>
        <c:axId val="43737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373016"/>
        <c:crosses val="autoZero"/>
        <c:auto val="1"/>
        <c:lblAlgn val="ctr"/>
        <c:lblOffset val="100"/>
        <c:tickLblSkip val="1"/>
        <c:tickMarkSkip val="1"/>
        <c:noMultiLvlLbl val="0"/>
      </c:catAx>
      <c:valAx>
        <c:axId val="437373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37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8086</c:v>
                </c:pt>
                <c:pt idx="5">
                  <c:v>8522</c:v>
                </c:pt>
                <c:pt idx="8">
                  <c:v>8747</c:v>
                </c:pt>
                <c:pt idx="11">
                  <c:v>9127</c:v>
                </c:pt>
                <c:pt idx="14">
                  <c:v>9393</c:v>
                </c:pt>
              </c:numCache>
            </c:numRef>
          </c:val>
          <c:extLst xmlns:c16r2="http://schemas.microsoft.com/office/drawing/2015/06/chart">
            <c:ext xmlns:c16="http://schemas.microsoft.com/office/drawing/2014/chart" uri="{C3380CC4-5D6E-409C-BE32-E72D297353CC}">
              <c16:uniqueId val="{00000000-F79A-4A53-9D76-6D5B256E86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3701</c:v>
                </c:pt>
                <c:pt idx="5">
                  <c:v>4432</c:v>
                </c:pt>
                <c:pt idx="8">
                  <c:v>5599</c:v>
                </c:pt>
                <c:pt idx="11">
                  <c:v>5513</c:v>
                </c:pt>
                <c:pt idx="14">
                  <c:v>5194</c:v>
                </c:pt>
              </c:numCache>
            </c:numRef>
          </c:val>
          <c:extLst xmlns:c16r2="http://schemas.microsoft.com/office/drawing/2015/06/chart">
            <c:ext xmlns:c16="http://schemas.microsoft.com/office/drawing/2014/chart" uri="{C3380CC4-5D6E-409C-BE32-E72D297353CC}">
              <c16:uniqueId val="{00000001-F79A-4A53-9D76-6D5B256E86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786</c:v>
                </c:pt>
                <c:pt idx="5">
                  <c:v>1256</c:v>
                </c:pt>
                <c:pt idx="8">
                  <c:v>1913</c:v>
                </c:pt>
                <c:pt idx="11">
                  <c:v>3158</c:v>
                </c:pt>
                <c:pt idx="14">
                  <c:v>3170</c:v>
                </c:pt>
              </c:numCache>
            </c:numRef>
          </c:val>
          <c:extLst xmlns:c16r2="http://schemas.microsoft.com/office/drawing/2015/06/chart">
            <c:ext xmlns:c16="http://schemas.microsoft.com/office/drawing/2014/chart" uri="{C3380CC4-5D6E-409C-BE32-E72D297353CC}">
              <c16:uniqueId val="{00000002-F79A-4A53-9D76-6D5B256E86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79A-4A53-9D76-6D5B256E86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79A-4A53-9D76-6D5B256E86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80</c:v>
                </c:pt>
                <c:pt idx="3">
                  <c:v>54</c:v>
                </c:pt>
                <c:pt idx="6">
                  <c:v>29</c:v>
                </c:pt>
                <c:pt idx="9">
                  <c:v>5</c:v>
                </c:pt>
                <c:pt idx="12">
                  <c:v>0</c:v>
                </c:pt>
              </c:numCache>
            </c:numRef>
          </c:val>
          <c:extLst xmlns:c16r2="http://schemas.microsoft.com/office/drawing/2015/06/chart">
            <c:ext xmlns:c16="http://schemas.microsoft.com/office/drawing/2014/chart" uri="{C3380CC4-5D6E-409C-BE32-E72D297353CC}">
              <c16:uniqueId val="{00000005-F79A-4A53-9D76-6D5B256E86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2722</c:v>
                </c:pt>
                <c:pt idx="3">
                  <c:v>2611</c:v>
                </c:pt>
                <c:pt idx="6">
                  <c:v>2602</c:v>
                </c:pt>
                <c:pt idx="9">
                  <c:v>2590</c:v>
                </c:pt>
                <c:pt idx="12">
                  <c:v>2492</c:v>
                </c:pt>
              </c:numCache>
            </c:numRef>
          </c:val>
          <c:extLst xmlns:c16r2="http://schemas.microsoft.com/office/drawing/2015/06/chart">
            <c:ext xmlns:c16="http://schemas.microsoft.com/office/drawing/2014/chart" uri="{C3380CC4-5D6E-409C-BE32-E72D297353CC}">
              <c16:uniqueId val="{00000006-F79A-4A53-9D76-6D5B256E86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2835</c:v>
                </c:pt>
                <c:pt idx="3">
                  <c:v>3121</c:v>
                </c:pt>
                <c:pt idx="6">
                  <c:v>4128</c:v>
                </c:pt>
                <c:pt idx="9">
                  <c:v>4731</c:v>
                </c:pt>
                <c:pt idx="12">
                  <c:v>5342</c:v>
                </c:pt>
              </c:numCache>
            </c:numRef>
          </c:val>
          <c:extLst xmlns:c16r2="http://schemas.microsoft.com/office/drawing/2015/06/chart">
            <c:ext xmlns:c16="http://schemas.microsoft.com/office/drawing/2014/chart" uri="{C3380CC4-5D6E-409C-BE32-E72D297353CC}">
              <c16:uniqueId val="{00000007-F79A-4A53-9D76-6D5B256E86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1326</c:v>
                </c:pt>
                <c:pt idx="3">
                  <c:v>1382</c:v>
                </c:pt>
                <c:pt idx="6">
                  <c:v>1491</c:v>
                </c:pt>
                <c:pt idx="9">
                  <c:v>1797</c:v>
                </c:pt>
                <c:pt idx="12">
                  <c:v>1954</c:v>
                </c:pt>
              </c:numCache>
            </c:numRef>
          </c:val>
          <c:extLst xmlns:c16r2="http://schemas.microsoft.com/office/drawing/2015/06/chart">
            <c:ext xmlns:c16="http://schemas.microsoft.com/office/drawing/2014/chart" uri="{C3380CC4-5D6E-409C-BE32-E72D297353CC}">
              <c16:uniqueId val="{00000008-F79A-4A53-9D76-6D5B256E86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661</c:v>
                </c:pt>
                <c:pt idx="3">
                  <c:v>633</c:v>
                </c:pt>
                <c:pt idx="6">
                  <c:v>749</c:v>
                </c:pt>
                <c:pt idx="9">
                  <c:v>698</c:v>
                </c:pt>
                <c:pt idx="12">
                  <c:v>600</c:v>
                </c:pt>
              </c:numCache>
            </c:numRef>
          </c:val>
          <c:extLst xmlns:c16r2="http://schemas.microsoft.com/office/drawing/2015/06/chart">
            <c:ext xmlns:c16="http://schemas.microsoft.com/office/drawing/2014/chart" uri="{C3380CC4-5D6E-409C-BE32-E72D297353CC}">
              <c16:uniqueId val="{00000009-F79A-4A53-9D76-6D5B256E86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7949</c:v>
                </c:pt>
                <c:pt idx="3">
                  <c:v>8254</c:v>
                </c:pt>
                <c:pt idx="6">
                  <c:v>8269</c:v>
                </c:pt>
                <c:pt idx="9">
                  <c:v>8716</c:v>
                </c:pt>
                <c:pt idx="12">
                  <c:v>9481</c:v>
                </c:pt>
              </c:numCache>
            </c:numRef>
          </c:val>
          <c:extLst xmlns:c16r2="http://schemas.microsoft.com/office/drawing/2015/06/chart">
            <c:ext xmlns:c16="http://schemas.microsoft.com/office/drawing/2014/chart" uri="{C3380CC4-5D6E-409C-BE32-E72D297353CC}">
              <c16:uniqueId val="{0000000A-F79A-4A53-9D76-6D5B256E863B}"/>
            </c:ext>
          </c:extLst>
        </c:ser>
        <c:dLbls>
          <c:showLegendKey val="0"/>
          <c:showVal val="0"/>
          <c:showCatName val="0"/>
          <c:showSerName val="0"/>
          <c:showPercent val="0"/>
          <c:showBubbleSize val="0"/>
        </c:dLbls>
        <c:gapWidth val="100"/>
        <c:overlap val="100"/>
        <c:axId val="443776456"/>
        <c:axId val="443781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2999</c:v>
                </c:pt>
                <c:pt idx="2">
                  <c:v>#N/A</c:v>
                </c:pt>
                <c:pt idx="3">
                  <c:v>#N/A</c:v>
                </c:pt>
                <c:pt idx="4">
                  <c:v>1845</c:v>
                </c:pt>
                <c:pt idx="5">
                  <c:v>#N/A</c:v>
                </c:pt>
                <c:pt idx="6">
                  <c:v>#N/A</c:v>
                </c:pt>
                <c:pt idx="7">
                  <c:v>1010</c:v>
                </c:pt>
                <c:pt idx="8">
                  <c:v>#N/A</c:v>
                </c:pt>
                <c:pt idx="9">
                  <c:v>#N/A</c:v>
                </c:pt>
                <c:pt idx="10">
                  <c:v>739</c:v>
                </c:pt>
                <c:pt idx="11">
                  <c:v>#N/A</c:v>
                </c:pt>
                <c:pt idx="12">
                  <c:v>#N/A</c:v>
                </c:pt>
                <c:pt idx="13">
                  <c:v>2113</c:v>
                </c:pt>
                <c:pt idx="14">
                  <c:v>#N/A</c:v>
                </c:pt>
              </c:numCache>
            </c:numRef>
          </c:val>
          <c:smooth val="0"/>
          <c:extLst xmlns:c16r2="http://schemas.microsoft.com/office/drawing/2015/06/chart">
            <c:ext xmlns:c16="http://schemas.microsoft.com/office/drawing/2014/chart" uri="{C3380CC4-5D6E-409C-BE32-E72D297353CC}">
              <c16:uniqueId val="{0000000B-F79A-4A53-9D76-6D5B256E863B}"/>
            </c:ext>
          </c:extLst>
        </c:ser>
        <c:dLbls>
          <c:showLegendKey val="0"/>
          <c:showVal val="0"/>
          <c:showCatName val="0"/>
          <c:showSerName val="0"/>
          <c:showPercent val="0"/>
          <c:showBubbleSize val="0"/>
        </c:dLbls>
        <c:marker val="1"/>
        <c:smooth val="0"/>
        <c:axId val="443776456"/>
        <c:axId val="443781160"/>
      </c:lineChart>
      <c:catAx>
        <c:axId val="44377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781160"/>
        <c:crosses val="autoZero"/>
        <c:auto val="1"/>
        <c:lblAlgn val="ctr"/>
        <c:lblOffset val="100"/>
        <c:tickLblSkip val="1"/>
        <c:tickMarkSkip val="1"/>
        <c:noMultiLvlLbl val="0"/>
      </c:catAx>
      <c:valAx>
        <c:axId val="443781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77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801</c:v>
                </c:pt>
                <c:pt idx="1">
                  <c:v>1010</c:v>
                </c:pt>
                <c:pt idx="2">
                  <c:v>980</c:v>
                </c:pt>
              </c:numCache>
            </c:numRef>
          </c:val>
          <c:extLst xmlns:c16r2="http://schemas.microsoft.com/office/drawing/2015/06/chart">
            <c:ext xmlns:c16="http://schemas.microsoft.com/office/drawing/2014/chart" uri="{C3380CC4-5D6E-409C-BE32-E72D297353CC}">
              <c16:uniqueId val="{00000000-5778-4065-88BD-A4E37D8300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5778-4065-88BD-A4E37D8300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1279</c:v>
                </c:pt>
                <c:pt idx="1">
                  <c:v>1461</c:v>
                </c:pt>
                <c:pt idx="2">
                  <c:v>1204</c:v>
                </c:pt>
              </c:numCache>
            </c:numRef>
          </c:val>
          <c:extLst xmlns:c16r2="http://schemas.microsoft.com/office/drawing/2015/06/chart">
            <c:ext xmlns:c16="http://schemas.microsoft.com/office/drawing/2014/chart" uri="{C3380CC4-5D6E-409C-BE32-E72D297353CC}">
              <c16:uniqueId val="{00000002-5778-4065-88BD-A4E37D8300EF}"/>
            </c:ext>
          </c:extLst>
        </c:ser>
        <c:dLbls>
          <c:showLegendKey val="0"/>
          <c:showVal val="0"/>
          <c:showCatName val="0"/>
          <c:showSerName val="0"/>
          <c:showPercent val="0"/>
          <c:showBubbleSize val="0"/>
        </c:dLbls>
        <c:gapWidth val="120"/>
        <c:overlap val="100"/>
        <c:axId val="443774496"/>
        <c:axId val="443779592"/>
      </c:barChart>
      <c:catAx>
        <c:axId val="44377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779592"/>
        <c:crosses val="autoZero"/>
        <c:auto val="1"/>
        <c:lblAlgn val="ctr"/>
        <c:lblOffset val="100"/>
        <c:tickLblSkip val="1"/>
        <c:tickMarkSkip val="1"/>
        <c:noMultiLvlLbl val="0"/>
      </c:catAx>
      <c:valAx>
        <c:axId val="443779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77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78-4CB8-BAD8-09D5E951118A}"/>
                </c:ext>
                <c:ext xmlns:c15="http://schemas.microsoft.com/office/drawing/2012/chart" uri="{CE6537A1-D6FC-4f65-9D91-7224C49458BB}">
                  <c15:dlblFieldTable>
                    <c15:dlblFTEntry>
                      <c15:txfldGUID>{E70747AE-9F75-4B48-80CA-56C93D797401}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78-4CB8-BAD8-09D5E951118A}"/>
                </c:ext>
                <c:ext xmlns:c15="http://schemas.microsoft.com/office/drawing/2012/chart" uri="{CE6537A1-D6FC-4f65-9D91-7224C49458BB}">
                  <c15:dlblFieldTable>
                    <c15:dlblFTEntry>
                      <c15:txfldGUID>{CEE8BEBC-E9B1-4E96-8A2F-37EE732ECDA9}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78-4CB8-BAD8-09D5E951118A}"/>
                </c:ext>
                <c:ext xmlns:c15="http://schemas.microsoft.com/office/drawing/2012/chart" uri="{CE6537A1-D6FC-4f65-9D91-7224C49458BB}">
                  <c15:dlblFieldTable>
                    <c15:dlblFTEntry>
                      <c15:txfldGUID>{7CB345DA-830D-48C8-A8B2-6FA7E97F2CDB}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78-4CB8-BAD8-09D5E951118A}"/>
                </c:ext>
                <c:ext xmlns:c15="http://schemas.microsoft.com/office/drawing/2012/chart" uri="{CE6537A1-D6FC-4f65-9D91-7224C49458BB}">
                  <c15:dlblFieldTable>
                    <c15:dlblFTEntry>
                      <c15:txfldGUID>{0EDE5435-9EF4-41CD-A492-C61CCAB87034}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78-4CB8-BAD8-09D5E951118A}"/>
                </c:ext>
                <c:ext xmlns:c15="http://schemas.microsoft.com/office/drawing/2012/chart" uri="{CE6537A1-D6FC-4f65-9D91-7224C49458BB}">
                  <c15:dlblFieldTable>
                    <c15:dlblFTEntry>
                      <c15:txfldGUID>{EAE40ABE-BB9A-4098-990C-0E42255EF189}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78-4CB8-BAD8-09D5E951118A}"/>
                </c:ext>
                <c:ext xmlns:c15="http://schemas.microsoft.com/office/drawing/2012/chart" uri="{CE6537A1-D6FC-4f65-9D91-7224C49458BB}">
                  <c15:dlblFieldTable>
                    <c15:dlblFTEntry>
                      <c15:txfldGUID>{FAD40393-3EB7-43B8-B5E1-F6DB4EEB0FA1}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78-4CB8-BAD8-09D5E951118A}"/>
                </c:ext>
                <c:ext xmlns:c15="http://schemas.microsoft.com/office/drawing/2012/chart" uri="{CE6537A1-D6FC-4f65-9D91-7224C49458BB}">
                  <c15:dlblFieldTable>
                    <c15:dlblFTEntry>
                      <c15:txfldGUID>{ECF6A5D5-795C-41B1-B16A-1DE8493C594C}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78-4CB8-BAD8-09D5E951118A}"/>
                </c:ext>
                <c:ext xmlns:c15="http://schemas.microsoft.com/office/drawing/2012/chart" uri="{CE6537A1-D6FC-4f65-9D91-7224C49458BB}">
                  <c15:dlblFieldTable>
                    <c15:dlblFTEntry>
                      <c15:txfldGUID>{38D42F3F-8EFC-4FF3-9657-DAF6063CA087}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78-4CB8-BAD8-09D5E951118A}"/>
                </c:ext>
                <c:ext xmlns:c15="http://schemas.microsoft.com/office/drawing/2012/chart" uri="{CE6537A1-D6FC-4f65-9D91-7224C49458BB}">
                  <c15:dlblFieldTable>
                    <c15:dlblFTEntry>
                      <c15:txfldGUID>{4E47B20A-B06E-4C59-9E71-BDE7075421E2}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65.7</c:v>
                </c:pt>
                <c:pt idx="24">
                  <c:v>65.400000000000006</c:v>
                </c:pt>
                <c:pt idx="32">
                  <c:v>67.400000000000006</c:v>
                </c:pt>
              </c:numCache>
            </c:numRef>
          </c:xVal>
          <c:yVal>
            <c:numRef>
              <c:f>公会計指標分析・財政指標組合せ分析表!$BP$51:$DC$51</c:f>
              <c:numCache>
                <c:formatCode>#,##0.0;"▲ "#,##0.0</c:formatCode>
                <c:ptCount val="40"/>
                <c:pt idx="16">
                  <c:v>20.5</c:v>
                </c:pt>
                <c:pt idx="24">
                  <c:v>15.2</c:v>
                </c:pt>
                <c:pt idx="32">
                  <c:v>43.4</c:v>
                </c:pt>
              </c:numCache>
            </c:numRef>
          </c:yVal>
          <c:smooth val="0"/>
          <c:extLst xmlns:c16r2="http://schemas.microsoft.com/office/drawing/2015/06/chart">
            <c:ext xmlns:c16="http://schemas.microsoft.com/office/drawing/2014/chart" uri="{C3380CC4-5D6E-409C-BE32-E72D297353CC}">
              <c16:uniqueId val="{00000009-5878-4CB8-BAD8-09D5E95111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78-4CB8-BAD8-09D5E951118A}"/>
                </c:ext>
                <c:ext xmlns:c15="http://schemas.microsoft.com/office/drawing/2012/chart" uri="{CE6537A1-D6FC-4f65-9D91-7224C49458BB}">
                  <c15:dlblFieldTable>
                    <c15:dlblFTEntry>
                      <c15:txfldGUID>{C2BFF2F9-867C-4E39-B361-16D3B18A7174}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78-4CB8-BAD8-09D5E951118A}"/>
                </c:ext>
                <c:ext xmlns:c15="http://schemas.microsoft.com/office/drawing/2012/chart" uri="{CE6537A1-D6FC-4f65-9D91-7224C49458BB}">
                  <c15:dlblFieldTable>
                    <c15:dlblFTEntry>
                      <c15:txfldGUID>{BCAC83CC-8698-4CC1-899C-DFC007358105}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78-4CB8-BAD8-09D5E951118A}"/>
                </c:ext>
                <c:ext xmlns:c15="http://schemas.microsoft.com/office/drawing/2012/chart" uri="{CE6537A1-D6FC-4f65-9D91-7224C49458BB}">
                  <c15:dlblFieldTable>
                    <c15:dlblFTEntry>
                      <c15:txfldGUID>{3C1F23C5-E206-4A42-89E6-73E346F34B25}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78-4CB8-BAD8-09D5E951118A}"/>
                </c:ext>
                <c:ext xmlns:c15="http://schemas.microsoft.com/office/drawing/2012/chart" uri="{CE6537A1-D6FC-4f65-9D91-7224C49458BB}">
                  <c15:dlblFieldTable>
                    <c15:dlblFTEntry>
                      <c15:txfldGUID>{42D62982-0850-449D-8181-1BC971046B3D}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78-4CB8-BAD8-09D5E951118A}"/>
                </c:ext>
                <c:ext xmlns:c15="http://schemas.microsoft.com/office/drawing/2012/chart" uri="{CE6537A1-D6FC-4f65-9D91-7224C49458BB}">
                  <c15:dlblFieldTable>
                    <c15:dlblFTEntry>
                      <c15:txfldGUID>{CA7AED74-613A-4884-AD16-480245624B8A}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78-4CB8-BAD8-09D5E951118A}"/>
                </c:ext>
                <c:ext xmlns:c15="http://schemas.microsoft.com/office/drawing/2012/chart" uri="{CE6537A1-D6FC-4f65-9D91-7224C49458BB}">
                  <c15:dlblFieldTable>
                    <c15:dlblFTEntry>
                      <c15:txfldGUID>{63F3C2FE-540F-44CB-B25B-1599F2876735}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78-4CB8-BAD8-09D5E951118A}"/>
                </c:ext>
                <c:ext xmlns:c15="http://schemas.microsoft.com/office/drawing/2012/chart" uri="{CE6537A1-D6FC-4f65-9D91-7224C49458BB}">
                  <c15:dlblFieldTable>
                    <c15:dlblFTEntry>
                      <c15:txfldGUID>{A409EE71-792F-4325-902C-EE1F9667DF6B}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78-4CB8-BAD8-09D5E951118A}"/>
                </c:ext>
                <c:ext xmlns:c15="http://schemas.microsoft.com/office/drawing/2012/chart" uri="{CE6537A1-D6FC-4f65-9D91-7224C49458BB}">
                  <c15:dlblFieldTable>
                    <c15:dlblFTEntry>
                      <c15:txfldGUID>{B8069D9F-D30D-46C9-A155-D34B04389922}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78-4CB8-BAD8-09D5E951118A}"/>
                </c:ext>
                <c:ext xmlns:c15="http://schemas.microsoft.com/office/drawing/2012/chart" uri="{CE6537A1-D6FC-4f65-9D91-7224C49458BB}">
                  <c15:dlblFieldTable>
                    <c15:dlblFTEntry>
                      <c15:txfldGUID>{65229783-C386-42B8-9ACE-ED42A44EC369}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5878-4CB8-BAD8-09D5E951118A}"/>
            </c:ext>
          </c:extLst>
        </c:ser>
        <c:dLbls>
          <c:showLegendKey val="0"/>
          <c:showVal val="1"/>
          <c:showCatName val="0"/>
          <c:showSerName val="0"/>
          <c:showPercent val="0"/>
          <c:showBubbleSize val="0"/>
        </c:dLbls>
        <c:axId val="443779984"/>
        <c:axId val="443776848"/>
      </c:scatterChart>
      <c:valAx>
        <c:axId val="443779984"/>
        <c:scaling>
          <c:orientation val="minMax"/>
          <c:max val="6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776848"/>
        <c:crosses val="autoZero"/>
        <c:crossBetween val="midCat"/>
      </c:valAx>
      <c:valAx>
        <c:axId val="443776848"/>
        <c:scaling>
          <c:orientation val="minMax"/>
          <c:max val="4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779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4F-457B-91BF-9445A099ACCC}"/>
                </c:ext>
                <c:ext xmlns:c15="http://schemas.microsoft.com/office/drawing/2012/chart" uri="{CE6537A1-D6FC-4f65-9D91-7224C49458BB}">
                  <c15:dlblFieldTable>
                    <c15:dlblFTEntry>
                      <c15:txfldGUID>{A0B6A4FB-474F-41CF-98AA-D3728D024C07}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4F-457B-91BF-9445A099ACCC}"/>
                </c:ext>
                <c:ext xmlns:c15="http://schemas.microsoft.com/office/drawing/2012/chart" uri="{CE6537A1-D6FC-4f65-9D91-7224C49458BB}">
                  <c15:dlblFieldTable>
                    <c15:dlblFTEntry>
                      <c15:txfldGUID>{25F13C1C-CBDD-44FB-A1D5-1814632F146C}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4F-457B-91BF-9445A099ACCC}"/>
                </c:ext>
                <c:ext xmlns:c15="http://schemas.microsoft.com/office/drawing/2012/chart" uri="{CE6537A1-D6FC-4f65-9D91-7224C49458BB}">
                  <c15:dlblFieldTable>
                    <c15:dlblFTEntry>
                      <c15:txfldGUID>{CAE5EE24-DCC1-4DA6-94B4-089CBF5975F8}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4F-457B-91BF-9445A099ACCC}"/>
                </c:ext>
                <c:ext xmlns:c15="http://schemas.microsoft.com/office/drawing/2012/chart" uri="{CE6537A1-D6FC-4f65-9D91-7224C49458BB}">
                  <c15:dlblFieldTable>
                    <c15:dlblFTEntry>
                      <c15:txfldGUID>{45ADCCDC-5605-4D9A-80C8-5660EA85F1C0}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4F-457B-91BF-9445A099ACCC}"/>
                </c:ext>
                <c:ext xmlns:c15="http://schemas.microsoft.com/office/drawing/2012/chart" uri="{CE6537A1-D6FC-4f65-9D91-7224C49458BB}">
                  <c15:dlblFieldTable>
                    <c15:dlblFTEntry>
                      <c15:txfldGUID>{F3326889-18D3-4E65-8039-A00F0D713C25}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4F-457B-91BF-9445A099ACCC}"/>
                </c:ext>
                <c:ext xmlns:c15="http://schemas.microsoft.com/office/drawing/2012/chart" uri="{CE6537A1-D6FC-4f65-9D91-7224C49458BB}">
                  <c15:dlblFieldTable>
                    <c15:dlblFTEntry>
                      <c15:txfldGUID>{F75896A6-56B9-4AFD-AFEE-FC86269BD1A7}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4F-457B-91BF-9445A099ACCC}"/>
                </c:ext>
                <c:ext xmlns:c15="http://schemas.microsoft.com/office/drawing/2012/chart" uri="{CE6537A1-D6FC-4f65-9D91-7224C49458BB}">
                  <c15:dlblFieldTable>
                    <c15:dlblFTEntry>
                      <c15:txfldGUID>{293AA903-4C1B-415D-B41A-2F3F6983ACF4}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4F-457B-91BF-9445A099ACCC}"/>
                </c:ext>
                <c:ext xmlns:c15="http://schemas.microsoft.com/office/drawing/2012/chart" uri="{CE6537A1-D6FC-4f65-9D91-7224C49458BB}">
                  <c15:dlblFieldTable>
                    <c15:dlblFTEntry>
                      <c15:txfldGUID>{5158FF15-E345-433D-BE9D-01F1CF48F38D}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4F-457B-91BF-9445A099ACCC}"/>
                </c:ext>
                <c:ext xmlns:c15="http://schemas.microsoft.com/office/drawing/2012/chart" uri="{CE6537A1-D6FC-4f65-9D91-7224C49458BB}">
                  <c15:dlblFieldTable>
                    <c15:dlblFTEntry>
                      <c15:txfldGUID>{B3444B01-0274-4DFD-BEF0-88A47C94838C}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1.6</c:v>
                </c:pt>
                <c:pt idx="16">
                  <c:v>0.7</c:v>
                </c:pt>
                <c:pt idx="24">
                  <c:v>1.6</c:v>
                </c:pt>
                <c:pt idx="32">
                  <c:v>2.5</c:v>
                </c:pt>
              </c:numCache>
            </c:numRef>
          </c:xVal>
          <c:yVal>
            <c:numRef>
              <c:f>公会計指標分析・財政指標組合せ分析表!$BP$73:$DC$73</c:f>
              <c:numCache>
                <c:formatCode>#,##0.0;"▲ "#,##0.0</c:formatCode>
                <c:ptCount val="40"/>
                <c:pt idx="0">
                  <c:v>62.4</c:v>
                </c:pt>
                <c:pt idx="8">
                  <c:v>37.1</c:v>
                </c:pt>
                <c:pt idx="16">
                  <c:v>20.5</c:v>
                </c:pt>
                <c:pt idx="24">
                  <c:v>15.2</c:v>
                </c:pt>
                <c:pt idx="32">
                  <c:v>43.4</c:v>
                </c:pt>
              </c:numCache>
            </c:numRef>
          </c:yVal>
          <c:smooth val="0"/>
          <c:extLst xmlns:c16r2="http://schemas.microsoft.com/office/drawing/2015/06/chart">
            <c:ext xmlns:c16="http://schemas.microsoft.com/office/drawing/2014/chart" uri="{C3380CC4-5D6E-409C-BE32-E72D297353CC}">
              <c16:uniqueId val="{00000009-C14F-457B-91BF-9445A099AC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4F-457B-91BF-9445A099ACCC}"/>
                </c:ext>
                <c:ext xmlns:c15="http://schemas.microsoft.com/office/drawing/2012/chart" uri="{CE6537A1-D6FC-4f65-9D91-7224C49458BB}">
                  <c15:dlblFieldTable>
                    <c15:dlblFTEntry>
                      <c15:txfldGUID>{257115FE-B6AD-4690-B67D-ACEE01AE0C0E}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4F-457B-91BF-9445A099ACCC}"/>
                </c:ext>
                <c:ext xmlns:c15="http://schemas.microsoft.com/office/drawing/2012/chart" uri="{CE6537A1-D6FC-4f65-9D91-7224C49458BB}">
                  <c15:dlblFieldTable>
                    <c15:dlblFTEntry>
                      <c15:txfldGUID>{EB9B3C74-5E87-4047-9D26-D5E80B502195}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4F-457B-91BF-9445A099ACCC}"/>
                </c:ext>
                <c:ext xmlns:c15="http://schemas.microsoft.com/office/drawing/2012/chart" uri="{CE6537A1-D6FC-4f65-9D91-7224C49458BB}">
                  <c15:dlblFieldTable>
                    <c15:dlblFTEntry>
                      <c15:txfldGUID>{363AF485-200C-4ECA-9F64-1153CFB4CFEB}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4F-457B-91BF-9445A099ACCC}"/>
                </c:ext>
                <c:ext xmlns:c15="http://schemas.microsoft.com/office/drawing/2012/chart" uri="{CE6537A1-D6FC-4f65-9D91-7224C49458BB}">
                  <c15:dlblFieldTable>
                    <c15:dlblFTEntry>
                      <c15:txfldGUID>{784E954F-430D-4B6A-8045-4A874B3F665B}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4F-457B-91BF-9445A099ACCC}"/>
                </c:ext>
                <c:ext xmlns:c15="http://schemas.microsoft.com/office/drawing/2012/chart" uri="{CE6537A1-D6FC-4f65-9D91-7224C49458BB}">
                  <c15:dlblFieldTable>
                    <c15:dlblFTEntry>
                      <c15:txfldGUID>{293F2BC1-82E6-4191-A237-B1A0A1AB654A}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4F-457B-91BF-9445A099ACCC}"/>
                </c:ext>
                <c:ext xmlns:c15="http://schemas.microsoft.com/office/drawing/2012/chart" uri="{CE6537A1-D6FC-4f65-9D91-7224C49458BB}">
                  <c15:dlblFieldTable>
                    <c15:dlblFTEntry>
                      <c15:txfldGUID>{42FC8EAD-FD2D-4486-A4E9-19FF03E3E625}</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6.490242186659826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4F-457B-91BF-9445A099ACCC}"/>
                </c:ext>
                <c:ext xmlns:c15="http://schemas.microsoft.com/office/drawing/2012/chart" uri="{CE6537A1-D6FC-4f65-9D91-7224C49458BB}">
                  <c15:dlblFieldTable>
                    <c15:dlblFTEntry>
                      <c15:txfldGUID>{6EBF8169-EB2B-4E1B-B7D6-EDC474B29F38}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852919398290438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4F-457B-91BF-9445A099ACCC}"/>
                </c:ext>
                <c:ext xmlns:c15="http://schemas.microsoft.com/office/drawing/2012/chart" uri="{CE6537A1-D6FC-4f65-9D91-7224C49458BB}">
                  <c15:dlblFieldTable>
                    <c15:dlblFTEntry>
                      <c15:txfldGUID>{ED9259DD-B9DE-4906-B5DF-0F6BD8C6D533}</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381832541387918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4F-457B-91BF-9445A099ACCC}"/>
                </c:ext>
                <c:ext xmlns:c15="http://schemas.microsoft.com/office/drawing/2012/chart" uri="{CE6537A1-D6FC-4f65-9D91-7224C49458BB}">
                  <c15:dlblFieldTable>
                    <c15:dlblFTEntry>
                      <c15:txfldGUID>{D815114C-7832-4290-8C29-F209CC5031B5}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C14F-457B-91BF-9445A099ACCC}"/>
            </c:ext>
          </c:extLst>
        </c:ser>
        <c:dLbls>
          <c:showLegendKey val="0"/>
          <c:showVal val="1"/>
          <c:showCatName val="0"/>
          <c:showSerName val="0"/>
          <c:showPercent val="0"/>
          <c:showBubbleSize val="0"/>
        </c:dLbls>
        <c:axId val="443778416"/>
        <c:axId val="443781944"/>
      </c:scatterChart>
      <c:valAx>
        <c:axId val="443778416"/>
        <c:scaling>
          <c:orientation val="minMax"/>
          <c:max val="8.2999999999999989"/>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781944"/>
        <c:crosses val="autoZero"/>
        <c:crossBetween val="midCat"/>
      </c:valAx>
      <c:valAx>
        <c:axId val="443781944"/>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778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組合等が起こした地方債の元利償還金に対する負担金の大幅な増加は、湯河原町真鶴町衛生組合の公債費に対する負担金の増加によるものであると考える。</a:t>
          </a:r>
          <a:endParaRPr lang="ja-JP" altLang="ja-JP" sz="1400">
            <a:effectLst/>
          </a:endParaRPr>
        </a:p>
        <a:p>
          <a:r>
            <a:rPr kumimoji="1" lang="ja-JP" altLang="ja-JP" sz="1100">
              <a:solidFill>
                <a:schemeClr val="dk1"/>
              </a:solidFill>
              <a:effectLst/>
              <a:latin typeface="+mn-lt"/>
              <a:ea typeface="+mn-ea"/>
              <a:cs typeface="+mn-cs"/>
            </a:rPr>
            <a:t>　債務負担行為に基づく支出額に関しては、土地開発公社からの用地買戻しに加え、県から万葉荘を分割で取得するものが加わったため増加した。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毎年利子分の積立を行っている。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組合等の負担額や支出予定額の増により将来負担額は年々増加し</a:t>
          </a:r>
          <a:r>
            <a:rPr kumimoji="1" lang="ja-JP" altLang="en-US" sz="1100">
              <a:solidFill>
                <a:schemeClr val="dk1"/>
              </a:solidFill>
              <a:effectLst/>
              <a:latin typeface="+mn-lt"/>
              <a:ea typeface="+mn-ea"/>
              <a:cs typeface="+mn-cs"/>
            </a:rPr>
            <a:t>ている。昨年度は</a:t>
          </a:r>
          <a:r>
            <a:rPr kumimoji="1" lang="ja-JP" altLang="ja-JP" sz="1100">
              <a:solidFill>
                <a:schemeClr val="dk1"/>
              </a:solidFill>
              <a:effectLst/>
              <a:latin typeface="+mn-lt"/>
              <a:ea typeface="+mn-ea"/>
              <a:cs typeface="+mn-cs"/>
            </a:rPr>
            <a:t>充当可能財源等について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財政調整基金やふるさと納税に伴うまちづくり基金の増額が大きかったため将来負担比率（分子）が減少し</a:t>
          </a:r>
          <a:r>
            <a:rPr kumimoji="1" lang="ja-JP" altLang="en-US" sz="1100">
              <a:solidFill>
                <a:schemeClr val="dk1"/>
              </a:solidFill>
              <a:effectLst/>
              <a:latin typeface="+mn-lt"/>
              <a:ea typeface="+mn-ea"/>
              <a:cs typeface="+mn-cs"/>
            </a:rPr>
            <a:t>ていたが、今年度はまちづくり寄附金は減少していることなどから、増加している。</a:t>
          </a:r>
          <a:endParaRPr lang="ja-JP" altLang="ja-JP" sz="1400">
            <a:effectLst/>
          </a:endParaRPr>
        </a:p>
        <a:p>
          <a:r>
            <a:rPr kumimoji="1" lang="ja-JP" altLang="ja-JP" sz="1100">
              <a:solidFill>
                <a:schemeClr val="dk1"/>
              </a:solidFill>
              <a:effectLst/>
              <a:latin typeface="+mn-lt"/>
              <a:ea typeface="+mn-ea"/>
              <a:cs typeface="+mn-cs"/>
            </a:rPr>
            <a:t>  今後、湯河原町真鶴町衛生組合に対しての公債費負担金の増加が見込まれることや基金の取り崩しなどが予想され、</a:t>
          </a:r>
          <a:r>
            <a:rPr kumimoji="1" lang="ja-JP" altLang="en-US" sz="1100">
              <a:solidFill>
                <a:schemeClr val="dk1"/>
              </a:solidFill>
              <a:effectLst/>
              <a:latin typeface="+mn-lt"/>
              <a:ea typeface="+mn-ea"/>
              <a:cs typeface="+mn-cs"/>
            </a:rPr>
            <a:t>さらに増加が予想されるため、</a:t>
          </a:r>
          <a:r>
            <a:rPr kumimoji="1" lang="ja-JP" altLang="ja-JP" sz="1100">
              <a:solidFill>
                <a:schemeClr val="dk1"/>
              </a:solidFill>
              <a:effectLst/>
              <a:latin typeface="+mn-lt"/>
              <a:ea typeface="+mn-ea"/>
              <a:cs typeface="+mn-cs"/>
            </a:rPr>
            <a:t>今後も財政の健全化に努める。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神奈川県湯河原町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旧湯河原中学校のグラウンドの売却益を公共施設総合管理計画推進基金</a:t>
          </a:r>
          <a:r>
            <a:rPr kumimoji="1" lang="ja-JP" altLang="en-US" sz="1300">
              <a:solidFill>
                <a:schemeClr val="dk1"/>
              </a:solidFill>
              <a:effectLst/>
              <a:latin typeface="+mn-lt"/>
              <a:ea typeface="+mn-ea"/>
              <a:cs typeface="+mn-cs"/>
            </a:rPr>
            <a:t>に積み立てたことや、まちづくり寄附金の増加に伴うまちづくり基金の増などにより基金は増加していたが、今年度は財政調整基金の取り崩し、（仮称）防災コミュニティセンター整備事業や湯河原町真鶴町衛生組合負担金などへまちづくり繰入金を充てたことで減少してい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今後も利子分を積み立てていきながら、必要に応じて積立、取り崩しを行っていく。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・公共施設等総合管理計画推進基金：町の所有する公共施設等について、更新、統廃合及び長寿命化など総合的な管理計画を推進するための基金。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・まちづくり基金：まちづくり寄附金に伴う積立金。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・防災基金：安全・安心なまちづくりに係る事業並びに災害時の復旧事業及び災害の復興事業に活用するための基金。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・社会福祉基金：湯河原町が行う社会福祉事業の資金に充てるための基金。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・教育文化施設建設基金：教育施設また文化施設の整備を図るための基金。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年度に旧湯河原中学校グラウンドを売却した際の利益を積み立てており、それに伴い増額となる。今年度は会館の改修工事や町民体育館整備事業などに充当したため減額となっている。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まちづくり寄附のクレジット払い受付を始めたことから急激に寄附額が増えたことにより、積立額も増加していた。今年度は（仮称）防災コミュニティセンター整備事業や湯河原町真鶴町衛生組合負担金などに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防災基金は広島県三原市への災害支援を行ったことなどにより減少している。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公共施設等総合管理計画推進基金は今後も、地域福祉会館や公共施設の管理の必要などに伴い取り崩ししていくと思われる。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は寄附をいただく際、使用事業の使途を選んでいただいているため、あてはまる事業に伴い取り崩していく予定である。また返礼率の変更などに伴い寄附額の減少が見込まれるため、今後積立額は減ると思わ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湯河原町真鶴町衛生組合に対する負担金が増加することが予想されてたので、それに備え財政調整基金を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億円を目標に積立てていた。今年度は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年から衛生組合の元金の償還がはじまったので、</a:t>
          </a:r>
          <a:r>
            <a:rPr kumimoji="1" lang="ja-JP" altLang="en-US" sz="1400">
              <a:solidFill>
                <a:schemeClr val="dk1"/>
              </a:solidFill>
              <a:effectLst/>
              <a:latin typeface="+mn-lt"/>
              <a:ea typeface="+mn-ea"/>
              <a:cs typeface="+mn-cs"/>
            </a:rPr>
            <a:t>これからは</a:t>
          </a:r>
          <a:r>
            <a:rPr kumimoji="1" lang="ja-JP" altLang="ja-JP" sz="1400">
              <a:solidFill>
                <a:schemeClr val="dk1"/>
              </a:solidFill>
              <a:effectLst/>
              <a:latin typeface="+mn-lt"/>
              <a:ea typeface="+mn-ea"/>
              <a:cs typeface="+mn-cs"/>
            </a:rPr>
            <a:t>財源調整するためにも取り崩す予定。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減債基金より町債の支払いはするつもりは当面ないが、利子の積立てをしている。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今後も動かす予定はない。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969A839-25E3-440E-8DFF-B8402861E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ED59874-8F14-49D5-A1C9-7CEE81811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A518C24-5132-4CED-9AA1-A79C427F71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4DD5D31F-1E15-45A7-A22C-BBD50F58C14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E8D16E9C-44C8-4576-8F16-B754A2F444B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48E130F-1B7D-4606-B294-375DC4731C3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1E0988AA-E077-4721-85AE-43120F2DB3D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21CE03B6-7E16-4E96-B075-4B90621A2C7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9969E15-1879-47CD-B419-970CA7663F2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E3D59E46-02FC-4AC1-B76E-53EA632E6D9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44111B2-8DE6-4A3E-B7A2-55D82823A3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2778E0B3-2A2F-429E-9B92-F4CB6681BE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13D4D085-1401-4BD8-8F80-2EC3354672B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6FD38A7-22CB-4CD3-AE55-56A33C770D6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313A33A-86A8-401D-A303-0B06A2A4E89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C8A304A8-20A0-4F68-9BD2-6647D12C2F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C7D546CD-9BDD-4B3A-9F07-2463D11BA1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99D534E5-024F-40DB-86BD-7A33AFD6F3D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2266E0E9-A305-4B3C-A49E-17AB092C24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EAF4E701-8B41-4A72-87D3-7B9B3AB2FC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50C85EB5-57C7-42C9-BDB3-93C1AD0E112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5DEC70E-9F57-4C74-A0BF-2E074AC47D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E89DA951-B9FF-46E0-B4C5-1A0281CCCD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13E96540-7127-4B5F-8F08-5513E43C10F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7CF8C31-2F30-4E2D-BAA0-5376421A9F4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9821E2AF-C234-411F-ACD6-AC5F56B6528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D54742C9-D0D1-4EF2-8123-10839CB814B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DBA3404-261C-4F5C-8ECF-0C69C2C396F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D839DE6-4917-4F44-8EBA-1CDC9EEEA03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4106B249-766C-42AD-B1B1-22A0AA68E49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F3549CBB-B9AD-41E4-883F-78078EBB167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EAEF392-7C3E-4E89-AB03-1ECBFF8333B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503363E6-1EE8-40B6-B08D-717366FF2E2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D58EC19A-61AF-4A4E-98CF-A0205C36686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F3C6FA76-5D6A-4B9A-8043-9AA9AED875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BCD1A072-D358-4CC3-969D-39A8C6E9636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B8E72AF7-8E22-42E1-A540-77E527AF2B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ECD48161-FC5E-407F-A868-7D177A20DEE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80C95F33-FB35-4C05-A62A-CACF6DD501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816A601A-32C6-40A8-9425-52755181E2C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9061F70-5F8B-4067-AA8C-57376500A08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402979B8-EAE9-4601-A81C-7A63A8BD55E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CD4F1875-772E-4FF1-93D7-349638E2178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38527439-5B08-4DF6-9DF9-E5DF958532A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42872F79-23F9-4B44-A06C-805DE9C7F2E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76C4C21F-7121-4CAF-9BEB-172283DC79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昨年に比べ値は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、類似団体より値が大きい。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湯河原町公共施設等総合管理計画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に基づき施設の管理を行い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、適正な数値になるよう目指していく。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EFEDCA28-9755-4E94-95C8-003CBCB0CDC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9E9F700F-BC0D-40A3-B926-52E0DE10F2F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9580BC84-8176-4E9A-8839-65EC80EBC0F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592380FF-9B0E-4216-ABA1-34CF07246FE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EFB24179-29E1-498A-8296-3932B0726A2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B8786A5D-C88A-471A-9AFF-496982979B1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D6143D8F-150C-4E1D-9647-F45946EB656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59501447-ABF8-4C26-A0D1-D4089ECDBD6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45AFF689-495A-46B9-8BB2-A9E7199E935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C4D06B4F-04C5-4A7F-AB4F-7009A09F375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F93F9675-1E04-406E-942B-7768589FCB7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B30E4543-0D07-4387-9FAA-EA696030FD5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56DE02E4-8910-41D0-B87C-53CD8FFBB7F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1DDA6155-10C9-4F06-A9F6-D05B771B15C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50AE4C2B-C13F-4C82-9D0E-3B71DCD88A3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F1991D7E-D42E-4BFF-B84B-A37157765D7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xmlns="" id="{D553D285-0916-4F67-A5A3-9AEE6A300EB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96C90CFC-89B2-4A98-8CD1-DC70A43D198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xmlns="" id="{1B41869E-1C0E-4DCE-BF84-B2FE5D7808D3}"/>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xmlns="" id="{741AB7B8-4265-40C6-A0CC-14317ADCABCB}"/>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xmlns="" id="{E00D8E8B-C308-4890-9A5A-D4F9B080DD9C}"/>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xmlns="" id="{A43771BA-C128-4C49-9276-26BA242A847D}"/>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xmlns="" id="{85949942-0C80-4E8C-89DB-318CCC848849}"/>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xmlns="" id="{78976D5E-EDF8-4856-A956-9C9EF7DC9FC3}"/>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xmlns="" id="{73E99BE5-BDF2-4D6D-82AE-24CF0D97DE7E}"/>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xmlns="" id="{7227E1C9-8422-4382-8C2E-BBBB9300189D}"/>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xmlns="" id="{701DAFAC-F756-4F6E-94E5-C6F9035BB62E}"/>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xmlns="" id="{88455DE4-7B8F-4ED2-BDAE-619C2F613767}"/>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1B87468-FA56-45A2-91A2-5D41CEBAC0D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AC2892E0-1DD1-4DF2-BEBC-0C8E495E744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B9D7B13A-38FA-43D1-B36F-903B37D9A5D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E079B365-4961-4B93-9B71-45B83AE8061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341653FD-0613-4CD3-A7F7-A17FAF6F3C6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164102</xdr:rowOff>
    </xdr:from>
    <xdr:to>
      <xdr:col>23</xdr:col>
      <xdr:colOff>136525</xdr:colOff>
      <xdr:row>30</xdr:row>
      <xdr:rowOff>94252</xdr:rowOff>
    </xdr:to>
    <xdr:sp macro="" textlink="">
      <xdr:nvSpPr>
        <xdr:cNvPr id="81" name="楕円 80">
          <a:extLst>
            <a:ext uri="{FF2B5EF4-FFF2-40B4-BE49-F238E27FC236}">
              <a16:creationId xmlns:a16="http://schemas.microsoft.com/office/drawing/2014/main" xmlns="" id="{71993BD5-8A30-41E3-A610-4A3A33E61241}"/>
            </a:ext>
          </a:extLst>
        </xdr:cNvPr>
        <xdr:cNvSpPr/>
      </xdr:nvSpPr>
      <xdr:spPr>
        <a:xfrm>
          <a:off x="47117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15529</xdr:rowOff>
    </xdr:from>
    <xdr:ext cx="405111" cy="259045"/>
    <xdr:sp macro="" textlink="">
      <xdr:nvSpPr>
        <xdr:cNvPr id="82" name="有形固定資産減価償却率該当値テキスト">
          <a:extLst>
            <a:ext uri="{FF2B5EF4-FFF2-40B4-BE49-F238E27FC236}">
              <a16:creationId xmlns:a16="http://schemas.microsoft.com/office/drawing/2014/main" xmlns="" id="{29ED5AFC-AC05-41C4-A6FD-CECC70952D67}"/>
            </a:ext>
          </a:extLst>
        </xdr:cNvPr>
        <xdr:cNvSpPr txBox="1"/>
      </xdr:nvSpPr>
      <xdr:spPr>
        <a:xfrm>
          <a:off x="4813300" y="575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3" name="楕円 82">
          <a:extLst>
            <a:ext uri="{FF2B5EF4-FFF2-40B4-BE49-F238E27FC236}">
              <a16:creationId xmlns:a16="http://schemas.microsoft.com/office/drawing/2014/main" xmlns="" id="{73B88216-C723-4C30-AF52-6DC3CD99D723}"/>
            </a:ext>
          </a:extLst>
        </xdr:cNvPr>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105138</xdr:rowOff>
    </xdr:to>
    <xdr:cxnSp macro="">
      <xdr:nvCxnSpPr>
        <xdr:cNvPr id="84" name="直線コネクタ 83">
          <a:extLst>
            <a:ext uri="{FF2B5EF4-FFF2-40B4-BE49-F238E27FC236}">
              <a16:creationId xmlns:a16="http://schemas.microsoft.com/office/drawing/2014/main" xmlns="" id="{58445088-6731-424D-88BD-9F2C145E7548}"/>
            </a:ext>
          </a:extLst>
        </xdr:cNvPr>
        <xdr:cNvCxnSpPr/>
      </xdr:nvCxnSpPr>
      <xdr:spPr>
        <a:xfrm flipV="1">
          <a:off x="4051300" y="5958477"/>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a:extLst>
            <a:ext uri="{FF2B5EF4-FFF2-40B4-BE49-F238E27FC236}">
              <a16:creationId xmlns:a16="http://schemas.microsoft.com/office/drawing/2014/main" xmlns="" id="{5C81F5D2-AC15-48D2-93A3-FEE54FD7323B}"/>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105138</xdr:rowOff>
    </xdr:to>
    <xdr:cxnSp macro="">
      <xdr:nvCxnSpPr>
        <xdr:cNvPr id="86" name="直線コネクタ 85">
          <a:extLst>
            <a:ext uri="{FF2B5EF4-FFF2-40B4-BE49-F238E27FC236}">
              <a16:creationId xmlns:a16="http://schemas.microsoft.com/office/drawing/2014/main" xmlns="" id="{68E717A1-36F9-42A6-B38E-DC2FE51D9066}"/>
            </a:ext>
          </a:extLst>
        </xdr:cNvPr>
        <xdr:cNvCxnSpPr/>
      </xdr:nvCxnSpPr>
      <xdr:spPr>
        <a:xfrm>
          <a:off x="3289300" y="601091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7" name="n_1aveValue有形固定資産減価償却率">
          <a:extLst>
            <a:ext uri="{FF2B5EF4-FFF2-40B4-BE49-F238E27FC236}">
              <a16:creationId xmlns:a16="http://schemas.microsoft.com/office/drawing/2014/main" xmlns="" id="{5B066974-B34A-41BA-94D4-B3D8C0DE3321}"/>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8" name="n_2aveValue有形固定資産減価償却率">
          <a:extLst>
            <a:ext uri="{FF2B5EF4-FFF2-40B4-BE49-F238E27FC236}">
              <a16:creationId xmlns:a16="http://schemas.microsoft.com/office/drawing/2014/main" xmlns="" id="{89BEE6FA-8532-48B1-B914-89C0E32F7F79}"/>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a:extLst>
            <a:ext uri="{FF2B5EF4-FFF2-40B4-BE49-F238E27FC236}">
              <a16:creationId xmlns:a16="http://schemas.microsoft.com/office/drawing/2014/main" xmlns="" id="{DD68D0F8-9D62-411F-9A20-9CDA4157E698}"/>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1015</xdr:rowOff>
    </xdr:from>
    <xdr:ext cx="405111" cy="259045"/>
    <xdr:sp macro="" textlink="">
      <xdr:nvSpPr>
        <xdr:cNvPr id="90" name="n_1mainValue有形固定資産減価償却率">
          <a:extLst>
            <a:ext uri="{FF2B5EF4-FFF2-40B4-BE49-F238E27FC236}">
              <a16:creationId xmlns:a16="http://schemas.microsoft.com/office/drawing/2014/main" xmlns="" id="{CAABADA3-2405-4792-8BFC-EDB1F89EC7ED}"/>
            </a:ext>
          </a:extLst>
        </xdr:cNvPr>
        <xdr:cNvSpPr txBox="1"/>
      </xdr:nvSpPr>
      <xdr:spPr>
        <a:xfrm>
          <a:off x="38360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1" name="n_2mainValue有形固定資産減価償却率">
          <a:extLst>
            <a:ext uri="{FF2B5EF4-FFF2-40B4-BE49-F238E27FC236}">
              <a16:creationId xmlns:a16="http://schemas.microsoft.com/office/drawing/2014/main" xmlns="" id="{1F9A2C77-E2D0-4652-9C17-EE89A021CDE8}"/>
            </a:ext>
          </a:extLst>
        </xdr:cNvPr>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2E240A82-ADCD-45D0-A9A8-0C9561E25C5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xmlns="" id="{AC23B570-5EAC-4E36-AE6D-DDFFF58345D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xmlns="" id="{4073C39E-E65D-41AB-826C-E1891599AA9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E71B38EE-C51D-465D-9966-2E1CC98242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10E24433-2231-4269-A542-F3E7DCFB471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C9631012-4420-4F8A-8C65-00D5CCD779A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2C3A549F-FD80-4086-96D2-E15A758E40E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9F1D444C-E951-470A-A74B-6984A0C1D88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0A604DE3-F9F1-4185-A061-75099F51A99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D19BC9F2-0B6E-43C2-92AB-98B9777C0E8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05D50B32-2810-4889-B6B8-30301063D0F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4632C82D-B0E0-4218-BD7A-7E24BF2744D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72CD7FCA-9500-4FE5-A2DD-1F948C6EB1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税収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などの減により、年々値が増加するものと思われる。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6931581E-522B-44BA-9CED-310A1C5F7C3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FE3D3102-C00C-4E38-A251-31B8C2F15D2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xmlns="" id="{8191314F-618D-4F80-9926-4B7F0718829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xmlns="" id="{50E18396-5DC8-4E3A-922D-3D001F1896A5}"/>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xmlns="" id="{1C3A926F-ACE0-4727-BA95-0A4F6E705C2B}"/>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xmlns="" id="{BE23586F-0ECC-4EC7-B130-958BA51CFACB}"/>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xmlns="" id="{BD3BD8E7-4A6C-452F-AD8E-71CEE393EEDE}"/>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xmlns="" id="{8FC0A155-384D-4DCC-B73D-7208642E70BD}"/>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xmlns="" id="{76A40D9D-A998-466E-9601-0E017A38542D}"/>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xmlns="" id="{410C3D4D-F82A-4669-A205-AF0BF3D6F0CD}"/>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xmlns="" id="{248905F8-A08C-4971-A159-E96FB137A8D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xmlns="" id="{06754703-AECD-4356-8200-E617E171D2B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xmlns="" id="{73D23ED7-0184-4098-A7B0-A00A65D969F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xmlns="" id="{934EACBB-9A54-4E61-98F2-25549334389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xmlns="" id="{1044741F-17D8-4F23-BA0E-AF04AEB835B7}"/>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xmlns="" id="{5F93931D-69A8-467E-B152-ED5A6AAEC407}"/>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a:extLst>
            <a:ext uri="{FF2B5EF4-FFF2-40B4-BE49-F238E27FC236}">
              <a16:creationId xmlns:a16="http://schemas.microsoft.com/office/drawing/2014/main" xmlns="" id="{133F2B4F-F4EF-4F16-8823-EC6047B21153}"/>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a:extLst>
            <a:ext uri="{FF2B5EF4-FFF2-40B4-BE49-F238E27FC236}">
              <a16:creationId xmlns:a16="http://schemas.microsoft.com/office/drawing/2014/main" xmlns="" id="{64B13965-4D8B-4EE0-94A1-147C6831CBD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a:extLst>
            <a:ext uri="{FF2B5EF4-FFF2-40B4-BE49-F238E27FC236}">
              <a16:creationId xmlns:a16="http://schemas.microsoft.com/office/drawing/2014/main" xmlns="" id="{BA7E72B3-44EE-46A2-BB01-2E51E6E66491}"/>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a:extLst>
            <a:ext uri="{FF2B5EF4-FFF2-40B4-BE49-F238E27FC236}">
              <a16:creationId xmlns:a16="http://schemas.microsoft.com/office/drawing/2014/main" xmlns="" id="{FCDA23C5-31AF-4BCE-965A-CED50CE8F4C5}"/>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a:extLst>
            <a:ext uri="{FF2B5EF4-FFF2-40B4-BE49-F238E27FC236}">
              <a16:creationId xmlns:a16="http://schemas.microsoft.com/office/drawing/2014/main" xmlns="" id="{DFAABDF5-98C9-44A7-8525-25DB23E54371}"/>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674AA7F0-6BAC-416F-A013-503EBE30B95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D179E18F-6E7A-48B0-AEE9-A56B4DA9C0A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1EED7E55-89E6-4BBC-A11E-60AF26DAA0C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32A92701-F9C4-4459-B1A3-FB867790CD4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22584473-FD3B-417E-86D3-B0B4234EC4E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82936</xdr:rowOff>
    </xdr:from>
    <xdr:to>
      <xdr:col>76</xdr:col>
      <xdr:colOff>73025</xdr:colOff>
      <xdr:row>30</xdr:row>
      <xdr:rowOff>13086</xdr:rowOff>
    </xdr:to>
    <xdr:sp macro="" textlink="">
      <xdr:nvSpPr>
        <xdr:cNvPr id="131" name="楕円 130">
          <a:extLst>
            <a:ext uri="{FF2B5EF4-FFF2-40B4-BE49-F238E27FC236}">
              <a16:creationId xmlns:a16="http://schemas.microsoft.com/office/drawing/2014/main" xmlns="" id="{C818375A-D0C0-439E-AB01-F974445284AC}"/>
            </a:ext>
          </a:extLst>
        </xdr:cNvPr>
        <xdr:cNvSpPr/>
      </xdr:nvSpPr>
      <xdr:spPr>
        <a:xfrm>
          <a:off x="14744700" y="582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105813</xdr:rowOff>
    </xdr:from>
    <xdr:ext cx="469744" cy="259045"/>
    <xdr:sp macro="" textlink="">
      <xdr:nvSpPr>
        <xdr:cNvPr id="132" name="債務償還比率該当値テキスト">
          <a:extLst>
            <a:ext uri="{FF2B5EF4-FFF2-40B4-BE49-F238E27FC236}">
              <a16:creationId xmlns:a16="http://schemas.microsoft.com/office/drawing/2014/main" xmlns="" id="{55C8D789-DD32-49DF-879B-F67105343F99}"/>
            </a:ext>
          </a:extLst>
        </xdr:cNvPr>
        <xdr:cNvSpPr txBox="1"/>
      </xdr:nvSpPr>
      <xdr:spPr>
        <a:xfrm>
          <a:off x="14846300" y="567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148483</xdr:rowOff>
    </xdr:from>
    <xdr:to>
      <xdr:col>72</xdr:col>
      <xdr:colOff>123825</xdr:colOff>
      <xdr:row>30</xdr:row>
      <xdr:rowOff>78633</xdr:rowOff>
    </xdr:to>
    <xdr:sp macro="" textlink="">
      <xdr:nvSpPr>
        <xdr:cNvPr id="133" name="楕円 132">
          <a:extLst>
            <a:ext uri="{FF2B5EF4-FFF2-40B4-BE49-F238E27FC236}">
              <a16:creationId xmlns:a16="http://schemas.microsoft.com/office/drawing/2014/main" xmlns="" id="{3C679FA0-013F-4DF2-9045-5FAECD2B6107}"/>
            </a:ext>
          </a:extLst>
        </xdr:cNvPr>
        <xdr:cNvSpPr/>
      </xdr:nvSpPr>
      <xdr:spPr>
        <a:xfrm>
          <a:off x="14033500" y="589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133736</xdr:rowOff>
    </xdr:from>
    <xdr:to>
      <xdr:col>76</xdr:col>
      <xdr:colOff>22225</xdr:colOff>
      <xdr:row>30</xdr:row>
      <xdr:rowOff>27833</xdr:rowOff>
    </xdr:to>
    <xdr:cxnSp macro="">
      <xdr:nvCxnSpPr>
        <xdr:cNvPr id="134" name="直線コネクタ 133">
          <a:extLst>
            <a:ext uri="{FF2B5EF4-FFF2-40B4-BE49-F238E27FC236}">
              <a16:creationId xmlns:a16="http://schemas.microsoft.com/office/drawing/2014/main" xmlns="" id="{25E48378-FE2C-4A2F-813C-365F9FC7AB1D}"/>
            </a:ext>
          </a:extLst>
        </xdr:cNvPr>
        <xdr:cNvCxnSpPr/>
      </xdr:nvCxnSpPr>
      <xdr:spPr>
        <a:xfrm flipV="1">
          <a:off x="14084300" y="5877311"/>
          <a:ext cx="711200" cy="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a:extLst>
            <a:ext uri="{FF2B5EF4-FFF2-40B4-BE49-F238E27FC236}">
              <a16:creationId xmlns:a16="http://schemas.microsoft.com/office/drawing/2014/main" xmlns="" id="{65A4028E-14F5-43EC-8506-C3D4FA684553}"/>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95160</xdr:rowOff>
    </xdr:from>
    <xdr:ext cx="469744" cy="259045"/>
    <xdr:sp macro="" textlink="">
      <xdr:nvSpPr>
        <xdr:cNvPr id="136" name="n_1mainValue債務償還比率">
          <a:extLst>
            <a:ext uri="{FF2B5EF4-FFF2-40B4-BE49-F238E27FC236}">
              <a16:creationId xmlns:a16="http://schemas.microsoft.com/office/drawing/2014/main" xmlns="" id="{524BF1E1-DF30-4943-B47D-C419650CC530}"/>
            </a:ext>
          </a:extLst>
        </xdr:cNvPr>
        <xdr:cNvSpPr txBox="1"/>
      </xdr:nvSpPr>
      <xdr:spPr>
        <a:xfrm>
          <a:off x="13836727" y="566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xmlns="" id="{087816FD-6384-403D-946B-DD610A9E33E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xmlns="" id="{2AEC53D4-9B8E-4228-BDFF-D53EE914A90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xmlns="" id="{37751A23-81BB-4808-B88C-F7B4F5CB01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xmlns="" id="{0693F024-4CF1-445D-9920-521B0C82828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xmlns="" id="{7DB5552F-B842-40F1-9AE3-F6DC7C42736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xmlns="" id="{30BB64C1-6B2D-4BF4-91C3-7B34246E034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4F487DA-029E-4906-9EB2-4B146C0D2B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8C7B243-6801-4380-8807-F9D0D2887F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D2162F8-804F-4AC7-B55B-29D13AA331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CF36817-EAFC-4361-8295-ACB54A1DCA8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ED4912D-6CBF-49FE-8172-AB8F0AFC3E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6610572-2DCC-42C9-96C3-EB10BA0241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92F1409-8499-4ED4-BC46-39EC5E2747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34C1AF0-B657-42F4-A625-47E2DBE720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30A0EA3-D1EB-4CEB-9ED0-BA4ED1D59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48EA9F2-E129-4607-94BD-BAFAE9D580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185FDEA-CB84-4CE7-8896-4406DEB516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CFE4D8-59C9-4D70-9BA1-3D0529B4CD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F03E70C-9339-49A6-A9D4-EA445B3AC8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D6DF927-F6F0-434F-84EA-F3C25FCA83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DE02759-0CBC-42CB-9A25-6DA854796B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60F0F67F-0643-432F-AFE6-ECB89EDF2F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AF75FAE-4DB3-4190-8E35-2E1949244F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FF8B0A9-D969-4F0F-A6BD-5DD4CC56DE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D4A525E-0301-4DDB-AAB7-825BED6CCC1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083F205-3C2C-4709-BD3D-3EA5A032A5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6809C3B-04DC-4921-8ACA-C0FB98A740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70EAA7D-6109-49AD-B3D5-1A07A45FFC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8654D28-8B72-4F81-93DA-18E9BC0725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BAA3B1F-D6F2-4317-8A01-42CDB925A0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E8717F3-450B-4516-A9C1-7E327489B9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4C8A977-69BF-449F-B4D5-93579FCFE8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1D7B384-454E-4741-9E3B-255C6D85B7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ADC3ABB-AC55-48FC-BD15-FF2BAAF292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0AE42D1-AAF9-41AD-9CB2-1127675849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B8191A3-0EAA-4232-AF54-39F1032C156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37F7928-9F3E-4D60-A514-BB3700BC03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97C42CEB-CE43-4C45-8DC6-0266F2F19B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A380C405-7125-4691-9F8F-F7D5B67F27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CFA01C31-7449-41BA-B4B3-F64BCBA5C4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3D617E28-1EAF-4F60-8076-8BB2E2AFA8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646E2B3-A164-431A-B4ED-D228B6E26AE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AC1EA2E1-CD8C-45A8-B34B-1594C88ED3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EA4D5CE0-2CE6-4166-90D7-9B3A2E8AF5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177A086-086E-44D8-A7A1-E33ADE29D2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526B79E-3F5A-4DD8-A9BC-A3D00F4805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E32B7879-7027-4B8B-A9E7-BEAEFFE1948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133FDBFC-E283-4366-887D-70A1073593E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8E57A29E-C581-4746-A7C9-CB7EBC98AB1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2DAA87A7-7FC6-4A31-B1B2-7EA81D59A50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6318AE8F-ABDB-453F-AF07-13D5B5E9E2D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F5477D0F-FCA8-4BF1-83BF-C875BA3FE2F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FD36D562-C9A8-4C5F-B52B-CBE9FB55F84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9B97AF51-D7AE-4D86-BA5A-5D308A5B75F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301D9EE8-3A5B-48B5-B60A-BDBDDA6BCCC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43F5EB01-EBB9-434E-A9A7-95736ABFF22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A33966DE-5EB4-472D-B54E-E940DB74BB1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2E847160-F9A1-4E0A-BF60-1231EA22D3C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2F9C84E4-10A9-4E7E-B3E8-117CDB1CD51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C44B466F-A8F1-44FD-AF2F-C0FDE41642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xmlns="" id="{C24E2281-1F62-4293-AFA3-293F51F5B11F}"/>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CD53EF78-65AD-4893-93B3-6DB2A939D587}"/>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xmlns="" id="{58167407-88CC-4691-8BD4-913550705E5D}"/>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97EAE3B2-D674-436D-A25D-518753EFCDDE}"/>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xmlns="" id="{1A78B7F5-537E-4A42-8CB6-875A477A2C36}"/>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4D6F84AC-59C2-4F01-B435-5659BD544FB5}"/>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xmlns="" id="{2F7773E9-A61B-4C6A-B703-257285AFE3CC}"/>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xmlns="" id="{39ABA0AB-3123-4521-86A8-1951C470DCFD}"/>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xmlns="" id="{02AD57B7-98CC-4D95-867F-A048B24282A7}"/>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xmlns="" id="{A481B2B2-A5AC-48C7-A9D6-C0DC78FEDDDD}"/>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87EFD1D6-75E3-499B-AED6-8CBA75FFBA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806B9E1-647D-479D-9517-264E63A563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47F14FA-254B-45E7-ABFD-DA9A016D5B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18B32C9-720B-4242-B0DB-711653964AC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C29CD5F-2BD4-4103-B0C3-4B88C87DF3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1" name="楕円 70">
          <a:extLst>
            <a:ext uri="{FF2B5EF4-FFF2-40B4-BE49-F238E27FC236}">
              <a16:creationId xmlns:a16="http://schemas.microsoft.com/office/drawing/2014/main" xmlns="" id="{A00BA418-765F-4404-BA12-E6D7DDA454CE}"/>
            </a:ext>
          </a:extLst>
        </xdr:cNvPr>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82215D34-FFBF-4B16-A413-47DE652E75CC}"/>
            </a:ext>
          </a:extLst>
        </xdr:cNvPr>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42545</xdr:rowOff>
    </xdr:from>
    <xdr:to>
      <xdr:col>20</xdr:col>
      <xdr:colOff>38100</xdr:colOff>
      <xdr:row>39</xdr:row>
      <xdr:rowOff>144145</xdr:rowOff>
    </xdr:to>
    <xdr:sp macro="" textlink="">
      <xdr:nvSpPr>
        <xdr:cNvPr id="73" name="楕円 72">
          <a:extLst>
            <a:ext uri="{FF2B5EF4-FFF2-40B4-BE49-F238E27FC236}">
              <a16:creationId xmlns:a16="http://schemas.microsoft.com/office/drawing/2014/main" xmlns="" id="{22C72FCB-6E37-470C-A2B7-79E7DF8A314A}"/>
            </a:ext>
          </a:extLst>
        </xdr:cNvPr>
        <xdr:cNvSpPr/>
      </xdr:nvSpPr>
      <xdr:spPr>
        <a:xfrm>
          <a:off x="3746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93345</xdr:rowOff>
    </xdr:to>
    <xdr:cxnSp macro="">
      <xdr:nvCxnSpPr>
        <xdr:cNvPr id="74" name="直線コネクタ 73">
          <a:extLst>
            <a:ext uri="{FF2B5EF4-FFF2-40B4-BE49-F238E27FC236}">
              <a16:creationId xmlns:a16="http://schemas.microsoft.com/office/drawing/2014/main" xmlns="" id="{C995F1AF-3F70-42BE-8A39-F33F677D8840}"/>
            </a:ext>
          </a:extLst>
        </xdr:cNvPr>
        <xdr:cNvCxnSpPr/>
      </xdr:nvCxnSpPr>
      <xdr:spPr>
        <a:xfrm flipV="1">
          <a:off x="3797300" y="6743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63500</xdr:rowOff>
    </xdr:from>
    <xdr:to>
      <xdr:col>15</xdr:col>
      <xdr:colOff>101600</xdr:colOff>
      <xdr:row>39</xdr:row>
      <xdr:rowOff>165100</xdr:rowOff>
    </xdr:to>
    <xdr:sp macro="" textlink="">
      <xdr:nvSpPr>
        <xdr:cNvPr id="75" name="楕円 74">
          <a:extLst>
            <a:ext uri="{FF2B5EF4-FFF2-40B4-BE49-F238E27FC236}">
              <a16:creationId xmlns:a16="http://schemas.microsoft.com/office/drawing/2014/main" xmlns="" id="{586A0868-AE2E-4562-95BE-A9C8085D25A4}"/>
            </a:ext>
          </a:extLst>
        </xdr:cNvPr>
        <xdr:cNvSpPr/>
      </xdr:nvSpPr>
      <xdr:spPr>
        <a:xfrm>
          <a:off x="2857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93345</xdr:rowOff>
    </xdr:from>
    <xdr:to>
      <xdr:col>19</xdr:col>
      <xdr:colOff>177800</xdr:colOff>
      <xdr:row>39</xdr:row>
      <xdr:rowOff>114300</xdr:rowOff>
    </xdr:to>
    <xdr:cxnSp macro="">
      <xdr:nvCxnSpPr>
        <xdr:cNvPr id="76" name="直線コネクタ 75">
          <a:extLst>
            <a:ext uri="{FF2B5EF4-FFF2-40B4-BE49-F238E27FC236}">
              <a16:creationId xmlns:a16="http://schemas.microsoft.com/office/drawing/2014/main" xmlns="" id="{6BF02825-FAD1-4C3C-8EF0-9C6795873E92}"/>
            </a:ext>
          </a:extLst>
        </xdr:cNvPr>
        <xdr:cNvCxnSpPr/>
      </xdr:nvCxnSpPr>
      <xdr:spPr>
        <a:xfrm flipV="1">
          <a:off x="2908300" y="67798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a:extLst>
            <a:ext uri="{FF2B5EF4-FFF2-40B4-BE49-F238E27FC236}">
              <a16:creationId xmlns:a16="http://schemas.microsoft.com/office/drawing/2014/main" xmlns="" id="{DDB92C33-1885-4E6F-B122-1E9A2D8CCF0C}"/>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a:extLst>
            <a:ext uri="{FF2B5EF4-FFF2-40B4-BE49-F238E27FC236}">
              <a16:creationId xmlns:a16="http://schemas.microsoft.com/office/drawing/2014/main" xmlns="" id="{32BE93DC-ADE4-48E9-BF04-61DB4E3B39BA}"/>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a:extLst>
            <a:ext uri="{FF2B5EF4-FFF2-40B4-BE49-F238E27FC236}">
              <a16:creationId xmlns:a16="http://schemas.microsoft.com/office/drawing/2014/main" xmlns="" id="{FBD6F135-F37B-4173-8AC3-4290BAC355F3}"/>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135272</xdr:rowOff>
    </xdr:from>
    <xdr:ext cx="405111" cy="259045"/>
    <xdr:sp macro="" textlink="">
      <xdr:nvSpPr>
        <xdr:cNvPr id="80" name="n_1mainValue【道路】&#10;有形固定資産減価償却率">
          <a:extLst>
            <a:ext uri="{FF2B5EF4-FFF2-40B4-BE49-F238E27FC236}">
              <a16:creationId xmlns:a16="http://schemas.microsoft.com/office/drawing/2014/main" xmlns="" id="{28753DBD-FB27-4EBC-8B1F-08C82D7E3E9F}"/>
            </a:ext>
          </a:extLst>
        </xdr:cNvPr>
        <xdr:cNvSpPr txBox="1"/>
      </xdr:nvSpPr>
      <xdr:spPr>
        <a:xfrm>
          <a:off x="3582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156227</xdr:rowOff>
    </xdr:from>
    <xdr:ext cx="405111" cy="259045"/>
    <xdr:sp macro="" textlink="">
      <xdr:nvSpPr>
        <xdr:cNvPr id="81" name="n_2mainValue【道路】&#10;有形固定資産減価償却率">
          <a:extLst>
            <a:ext uri="{FF2B5EF4-FFF2-40B4-BE49-F238E27FC236}">
              <a16:creationId xmlns:a16="http://schemas.microsoft.com/office/drawing/2014/main" xmlns="" id="{CE5C3C37-4C41-48CB-B01F-A99CFA86941F}"/>
            </a:ext>
          </a:extLst>
        </xdr:cNvPr>
        <xdr:cNvSpPr txBox="1"/>
      </xdr:nvSpPr>
      <xdr:spPr>
        <a:xfrm>
          <a:off x="2705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CE545B7C-419C-4273-AB1D-ECD9BDE83B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9DFB1F7A-B054-4ACF-8F78-F02D0879299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0258E8FA-B5D7-4F84-9B35-C5EEDA3D11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22C755E9-9900-4FEF-9C76-7E06BB6B38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D2BD3193-81D4-47D3-BABE-84BA54032D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90CDE7C2-FDE4-424B-8EED-0481A63B8C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C85C2093-7AF7-4EDC-8B14-53C3DAA9E2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5D40BFAB-9D98-4FAC-9CC8-A5417247236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B6B96801-E7FD-4BDD-8218-F5E17C4D7B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2382957E-DE12-4140-85B9-C5CCE1DB7B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xmlns="" id="{F7612021-1D2C-465D-9F2A-9EFFEF5B2D6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xmlns="" id="{C85EF9EF-C7EA-4C33-9558-F16B6F4A540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xmlns="" id="{D6B6D5BC-F651-4670-810A-99880073FE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xmlns="" id="{7D3FDA42-24FB-413B-A39C-C7CC19CED8A7}"/>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xmlns="" id="{70B45A41-F2CB-4BAA-A481-3EC3030CDFC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xmlns="" id="{974042B3-06EF-4D2F-A3D5-09B0075119A3}"/>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xmlns="" id="{367F716D-F4B3-42A0-BEC8-1D259FCD511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xmlns="" id="{2AB28E42-BB22-441E-88ED-FFA4F0A99B0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4159B626-BC23-49CF-A555-9B0B96EF252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xmlns="" id="{37CA7DCE-7904-48BD-BA65-23E3DD6A7D2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974F7F15-82CD-4FCD-8BF9-4056855DF8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xmlns="" id="{97756A52-63AF-49C2-981D-7FBABF023006}"/>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xmlns="" id="{6513B9E4-B4D7-4E32-B2FC-C85C27337A34}"/>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xmlns="" id="{7888D4E5-7983-4644-B5D6-45D65371E5BC}"/>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xmlns="" id="{2DF3FF63-8077-4207-9D4C-7C433B475D7C}"/>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xmlns="" id="{6B8AA154-C964-48DF-8475-721349A4B773}"/>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a:extLst>
            <a:ext uri="{FF2B5EF4-FFF2-40B4-BE49-F238E27FC236}">
              <a16:creationId xmlns:a16="http://schemas.microsoft.com/office/drawing/2014/main" xmlns="" id="{15C20460-F2B5-4F0F-852B-2FD5F1EC3427}"/>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xmlns="" id="{EDC66B95-B9C1-47EF-83D6-3CF181483B5A}"/>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xmlns="" id="{A8A7E713-9425-4510-915C-95DF8BC1DE58}"/>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xmlns="" id="{C5C91EE7-83FD-41D2-AFC9-47EA6FEC60D7}"/>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xmlns="" id="{049BF15F-B6E7-4640-9F97-D138E055AF3B}"/>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26E973A5-3625-4A51-8494-BBA5C7E1E95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533C88DB-1EF1-4830-AA5B-D555427DA3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3BB8B51F-5FF7-4364-91B0-66F356A6EF1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8E52BC3C-DC91-488E-8B7D-800B0F7219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12169CD2-D381-4BF5-A3DE-2DE5FA134C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171018</xdr:rowOff>
    </xdr:from>
    <xdr:to>
      <xdr:col>55</xdr:col>
      <xdr:colOff>50800</xdr:colOff>
      <xdr:row>40</xdr:row>
      <xdr:rowOff>101168</xdr:rowOff>
    </xdr:to>
    <xdr:sp macro="" textlink="">
      <xdr:nvSpPr>
        <xdr:cNvPr id="118" name="楕円 117">
          <a:extLst>
            <a:ext uri="{FF2B5EF4-FFF2-40B4-BE49-F238E27FC236}">
              <a16:creationId xmlns:a16="http://schemas.microsoft.com/office/drawing/2014/main" xmlns="" id="{E3861A3F-043F-4476-B0FB-0A93F6B3C942}"/>
            </a:ext>
          </a:extLst>
        </xdr:cNvPr>
        <xdr:cNvSpPr/>
      </xdr:nvSpPr>
      <xdr:spPr>
        <a:xfrm>
          <a:off x="10426700" y="68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149445</xdr:rowOff>
    </xdr:from>
    <xdr:ext cx="469744" cy="259045"/>
    <xdr:sp macro="" textlink="">
      <xdr:nvSpPr>
        <xdr:cNvPr id="119" name="【道路】&#10;一人当たり延長該当値テキスト">
          <a:extLst>
            <a:ext uri="{FF2B5EF4-FFF2-40B4-BE49-F238E27FC236}">
              <a16:creationId xmlns:a16="http://schemas.microsoft.com/office/drawing/2014/main" xmlns="" id="{2314F931-ABCE-420A-B708-348183D082E7}"/>
            </a:ext>
          </a:extLst>
        </xdr:cNvPr>
        <xdr:cNvSpPr txBox="1"/>
      </xdr:nvSpPr>
      <xdr:spPr>
        <a:xfrm>
          <a:off x="10515600" y="68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1900</xdr:rowOff>
    </xdr:from>
    <xdr:to>
      <xdr:col>50</xdr:col>
      <xdr:colOff>165100</xdr:colOff>
      <xdr:row>40</xdr:row>
      <xdr:rowOff>103500</xdr:rowOff>
    </xdr:to>
    <xdr:sp macro="" textlink="">
      <xdr:nvSpPr>
        <xdr:cNvPr id="120" name="楕円 119">
          <a:extLst>
            <a:ext uri="{FF2B5EF4-FFF2-40B4-BE49-F238E27FC236}">
              <a16:creationId xmlns:a16="http://schemas.microsoft.com/office/drawing/2014/main" xmlns="" id="{37DCB5BF-32F2-4915-B713-60F19433F527}"/>
            </a:ext>
          </a:extLst>
        </xdr:cNvPr>
        <xdr:cNvSpPr/>
      </xdr:nvSpPr>
      <xdr:spPr>
        <a:xfrm>
          <a:off x="9588500" y="68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50368</xdr:rowOff>
    </xdr:from>
    <xdr:to>
      <xdr:col>55</xdr:col>
      <xdr:colOff>0</xdr:colOff>
      <xdr:row>40</xdr:row>
      <xdr:rowOff>52700</xdr:rowOff>
    </xdr:to>
    <xdr:cxnSp macro="">
      <xdr:nvCxnSpPr>
        <xdr:cNvPr id="121" name="直線コネクタ 120">
          <a:extLst>
            <a:ext uri="{FF2B5EF4-FFF2-40B4-BE49-F238E27FC236}">
              <a16:creationId xmlns:a16="http://schemas.microsoft.com/office/drawing/2014/main" xmlns="" id="{A046DBDB-C58E-46E9-9A27-3C5707022040}"/>
            </a:ext>
          </a:extLst>
        </xdr:cNvPr>
        <xdr:cNvCxnSpPr/>
      </xdr:nvCxnSpPr>
      <xdr:spPr>
        <a:xfrm flipV="1">
          <a:off x="9639300" y="6908368"/>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4049</xdr:rowOff>
    </xdr:from>
    <xdr:to>
      <xdr:col>46</xdr:col>
      <xdr:colOff>38100</xdr:colOff>
      <xdr:row>40</xdr:row>
      <xdr:rowOff>105649</xdr:rowOff>
    </xdr:to>
    <xdr:sp macro="" textlink="">
      <xdr:nvSpPr>
        <xdr:cNvPr id="122" name="楕円 121">
          <a:extLst>
            <a:ext uri="{FF2B5EF4-FFF2-40B4-BE49-F238E27FC236}">
              <a16:creationId xmlns:a16="http://schemas.microsoft.com/office/drawing/2014/main" xmlns="" id="{0E1158B8-4C46-44E6-AB3A-F22D79A2645C}"/>
            </a:ext>
          </a:extLst>
        </xdr:cNvPr>
        <xdr:cNvSpPr/>
      </xdr:nvSpPr>
      <xdr:spPr>
        <a:xfrm>
          <a:off x="8699500" y="68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52700</xdr:rowOff>
    </xdr:from>
    <xdr:to>
      <xdr:col>50</xdr:col>
      <xdr:colOff>114300</xdr:colOff>
      <xdr:row>40</xdr:row>
      <xdr:rowOff>54849</xdr:rowOff>
    </xdr:to>
    <xdr:cxnSp macro="">
      <xdr:nvCxnSpPr>
        <xdr:cNvPr id="123" name="直線コネクタ 122">
          <a:extLst>
            <a:ext uri="{FF2B5EF4-FFF2-40B4-BE49-F238E27FC236}">
              <a16:creationId xmlns:a16="http://schemas.microsoft.com/office/drawing/2014/main" xmlns="" id="{7EF0ECE2-BB16-4E11-B51B-8DD44138F407}"/>
            </a:ext>
          </a:extLst>
        </xdr:cNvPr>
        <xdr:cNvCxnSpPr/>
      </xdr:nvCxnSpPr>
      <xdr:spPr>
        <a:xfrm flipV="1">
          <a:off x="8750300" y="6910700"/>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a:extLst>
            <a:ext uri="{FF2B5EF4-FFF2-40B4-BE49-F238E27FC236}">
              <a16:creationId xmlns:a16="http://schemas.microsoft.com/office/drawing/2014/main" xmlns="" id="{DF6BF573-F76D-4E88-917D-D901438F0E76}"/>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a:extLst>
            <a:ext uri="{FF2B5EF4-FFF2-40B4-BE49-F238E27FC236}">
              <a16:creationId xmlns:a16="http://schemas.microsoft.com/office/drawing/2014/main" xmlns="" id="{BBDC0835-3055-4FD9-99E1-D6DCBF5068DA}"/>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a:extLst>
            <a:ext uri="{FF2B5EF4-FFF2-40B4-BE49-F238E27FC236}">
              <a16:creationId xmlns:a16="http://schemas.microsoft.com/office/drawing/2014/main" xmlns="" id="{DEE07062-56F5-4AB8-869A-2A6409DC62ED}"/>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94627</xdr:rowOff>
    </xdr:from>
    <xdr:ext cx="469744" cy="259045"/>
    <xdr:sp macro="" textlink="">
      <xdr:nvSpPr>
        <xdr:cNvPr id="127" name="n_1mainValue【道路】&#10;一人当たり延長">
          <a:extLst>
            <a:ext uri="{FF2B5EF4-FFF2-40B4-BE49-F238E27FC236}">
              <a16:creationId xmlns:a16="http://schemas.microsoft.com/office/drawing/2014/main" xmlns="" id="{1D0599B5-289F-4B73-B01F-E4244A4DD2B9}"/>
            </a:ext>
          </a:extLst>
        </xdr:cNvPr>
        <xdr:cNvSpPr txBox="1"/>
      </xdr:nvSpPr>
      <xdr:spPr>
        <a:xfrm>
          <a:off x="9391727" y="69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96776</xdr:rowOff>
    </xdr:from>
    <xdr:ext cx="469744" cy="259045"/>
    <xdr:sp macro="" textlink="">
      <xdr:nvSpPr>
        <xdr:cNvPr id="128" name="n_2mainValue【道路】&#10;一人当たり延長">
          <a:extLst>
            <a:ext uri="{FF2B5EF4-FFF2-40B4-BE49-F238E27FC236}">
              <a16:creationId xmlns:a16="http://schemas.microsoft.com/office/drawing/2014/main" xmlns="" id="{CB5765CB-8C39-41A3-B505-CE82A1098870}"/>
            </a:ext>
          </a:extLst>
        </xdr:cNvPr>
        <xdr:cNvSpPr txBox="1"/>
      </xdr:nvSpPr>
      <xdr:spPr>
        <a:xfrm>
          <a:off x="8515427" y="69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xmlns="" id="{048A5446-E736-4F8C-A465-9460874F235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xmlns="" id="{0B207B86-8294-4686-BAE2-B326E5F16D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xmlns="" id="{5264F82C-02C0-444B-B2A6-69A9F4B5DE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xmlns="" id="{CDFE1DBF-C279-4402-AED1-3EEDD16C085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xmlns="" id="{F0E28A3C-0B18-4D31-B3D5-BA1D0E67C6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xmlns="" id="{3EAADA68-7356-4848-B95B-B299C179CA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xmlns="" id="{DB325DBB-30A2-4804-9654-EA6B116E08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xmlns="" id="{252A5B6A-B2BC-468D-A263-80F67CA441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xmlns="" id="{B53749BE-8BBE-44A7-ACCA-05DE59C6C2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xmlns="" id="{511BFF22-0B9E-4780-BA96-1C73389649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xmlns="" id="{A1E7DFDF-9FF0-411A-A345-7347DA3A17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xmlns="" id="{5996AEE2-BACD-4308-864E-B0A78EF3414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xmlns="" id="{B93A14B0-0040-4922-95DA-72A6DA749A4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xmlns="" id="{181F647F-1E17-414E-A7DA-F5E496F38C9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xmlns="" id="{D3478E7C-EA30-418E-81E0-1587C5C3F8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xmlns="" id="{771487A6-E836-47B9-8BFB-80677D01DDB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xmlns="" id="{3A416235-FACD-4D91-A1EA-32C44A4311D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xmlns="" id="{DADB740E-3902-49C3-8502-2906C0FED9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xmlns="" id="{8E2FF77E-1A6B-413E-94DF-D5F80E161D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xmlns="" id="{DF8A46A0-500E-4CAC-96BB-16D081ED689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xmlns="" id="{92C6A3DB-FCFE-4BB3-B9B4-87F1725765C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xmlns="" id="{6867205A-EA69-4DDB-A699-CA8661AA830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xmlns="" id="{EABBBB69-AD50-47C1-B81A-D6A12A122B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xmlns="" id="{EBF4E17F-01D8-49C2-AC19-CB09A931B8F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xmlns="" id="{7CE259EB-07D9-4EAF-BFD8-FC5B992C0B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xmlns="" id="{20B452C2-0416-4ED7-9060-56A17F1B3FEE}"/>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xmlns="" id="{3959AD9B-C80C-4395-ACE5-AEE73A38DB8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xmlns="" id="{26F73B71-327D-490B-AE79-D6FA8C903D7D}"/>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xmlns="" id="{71413830-13B6-4171-BB48-123AC5E99718}"/>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xmlns="" id="{D9D8F59A-B069-4B95-8FA5-91D1B434F502}"/>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xmlns="" id="{EA7398BD-EFFF-45F1-A424-D970FC8F8963}"/>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xmlns="" id="{A07983E4-7766-4972-9B2F-05ACEE9B359F}"/>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xmlns="" id="{3F33D09A-0545-47AC-A95F-7E5F76721E29}"/>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xmlns="" id="{7CACEA79-352D-476D-9336-9E9BEE82648D}"/>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xmlns="" id="{FE7774B0-E2FE-4E53-985D-6190C1A0CDA6}"/>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70D12521-885E-4C9B-B9B3-C06B8C7ACB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33E62CCE-5E11-4B5F-BE49-299B3461D4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8F04BAB1-F298-41D0-801D-B70CF503C9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C220F79F-E670-4CCB-BD8A-A76B26FD63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C50C7486-A8D1-4402-90AE-1F5318EB66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69" name="楕円 168">
          <a:extLst>
            <a:ext uri="{FF2B5EF4-FFF2-40B4-BE49-F238E27FC236}">
              <a16:creationId xmlns:a16="http://schemas.microsoft.com/office/drawing/2014/main" xmlns="" id="{DE7A02B8-E424-495F-9D54-6160B61C3B7E}"/>
            </a:ext>
          </a:extLst>
        </xdr:cNvPr>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xmlns="" id="{DA74E2E5-50C3-4DA5-95E3-BA7CAF738FF8}"/>
            </a:ext>
          </a:extLst>
        </xdr:cNvPr>
        <xdr:cNvSpPr txBox="1"/>
      </xdr:nvSpPr>
      <xdr:spPr>
        <a:xfrm>
          <a:off x="4673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71" name="楕円 170">
          <a:extLst>
            <a:ext uri="{FF2B5EF4-FFF2-40B4-BE49-F238E27FC236}">
              <a16:creationId xmlns:a16="http://schemas.microsoft.com/office/drawing/2014/main" xmlns="" id="{17C50B45-1A86-4E3C-A803-E35BDCCAAD46}"/>
            </a:ext>
          </a:extLst>
        </xdr:cNvPr>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21227</xdr:rowOff>
    </xdr:to>
    <xdr:cxnSp macro="">
      <xdr:nvCxnSpPr>
        <xdr:cNvPr id="172" name="直線コネクタ 171">
          <a:extLst>
            <a:ext uri="{FF2B5EF4-FFF2-40B4-BE49-F238E27FC236}">
              <a16:creationId xmlns:a16="http://schemas.microsoft.com/office/drawing/2014/main" xmlns="" id="{D79CCEFF-EA57-46D4-A69C-87924773B984}"/>
            </a:ext>
          </a:extLst>
        </xdr:cNvPr>
        <xdr:cNvCxnSpPr/>
      </xdr:nvCxnSpPr>
      <xdr:spPr>
        <a:xfrm flipV="1">
          <a:off x="3797300" y="990981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73" name="楕円 172">
          <a:extLst>
            <a:ext uri="{FF2B5EF4-FFF2-40B4-BE49-F238E27FC236}">
              <a16:creationId xmlns:a16="http://schemas.microsoft.com/office/drawing/2014/main" xmlns="" id="{2A002D4C-0328-4E62-9DE0-4F9FDD46A682}"/>
            </a:ext>
          </a:extLst>
        </xdr:cNvPr>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21227</xdr:rowOff>
    </xdr:from>
    <xdr:to>
      <xdr:col>19</xdr:col>
      <xdr:colOff>177800</xdr:colOff>
      <xdr:row>58</xdr:row>
      <xdr:rowOff>45720</xdr:rowOff>
    </xdr:to>
    <xdr:cxnSp macro="">
      <xdr:nvCxnSpPr>
        <xdr:cNvPr id="174" name="直線コネクタ 173">
          <a:extLst>
            <a:ext uri="{FF2B5EF4-FFF2-40B4-BE49-F238E27FC236}">
              <a16:creationId xmlns:a16="http://schemas.microsoft.com/office/drawing/2014/main" xmlns="" id="{A4E6DC0C-C6DB-40DE-B441-3EB8159C67DA}"/>
            </a:ext>
          </a:extLst>
        </xdr:cNvPr>
        <xdr:cNvCxnSpPr/>
      </xdr:nvCxnSpPr>
      <xdr:spPr>
        <a:xfrm flipV="1">
          <a:off x="2908300" y="99653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xmlns="" id="{5CFD504C-6C17-456F-883A-D19C11F99535}"/>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xmlns="" id="{32B8EBA9-1384-41E8-BB70-698418523249}"/>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xmlns="" id="{FA08B585-FF35-41FB-B409-60950462F956}"/>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xmlns="" id="{B25A0561-4C7D-4418-84D2-21A8FC2AD873}"/>
            </a:ext>
          </a:extLst>
        </xdr:cNvPr>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xmlns="" id="{A9D84DE7-D8D1-473F-B4E4-FC869EBF4EC4}"/>
            </a:ext>
          </a:extLst>
        </xdr:cNvPr>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xmlns="" id="{6DBA67C4-D1A1-453B-8F28-865C70BF95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xmlns="" id="{3D1EF166-AE3E-4863-8780-37253B19F6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xmlns="" id="{FEB80740-9210-430E-8FA4-3C1C3A9081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xmlns="" id="{F5A4E239-A4D9-42EA-8CB8-43FC0FCFC2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xmlns="" id="{B171E347-6E80-4B66-9F47-9BAA1F74D7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xmlns="" id="{BEFA9CB9-3DC4-4DBE-8802-80D194FC3D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xmlns="" id="{B86F4DCE-C7A2-4C15-BFA2-B5F3489E25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xmlns="" id="{7B435FEE-1BD3-402B-808F-06D30877D4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xmlns="" id="{53C43915-6CBC-47CD-9CAB-A6806573D7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xmlns="" id="{F04E7621-021E-45A4-ACF2-BCF885E2AC2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xmlns="" id="{317B6346-2E81-471B-ADDF-503098AAAB2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xmlns="" id="{CD086128-A1A4-443A-BAA7-0EF2B259424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xmlns="" id="{BB8BE773-1059-4D96-ADF9-D8C4D2F5E65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xmlns="" id="{4EC1BBA4-A3B7-42EE-9F15-2877FE19B56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xmlns="" id="{3B920D66-32CA-40E2-B371-36CA4CA9B9F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xmlns="" id="{D07E0A80-437E-417D-85F3-CBE5B64AA09A}"/>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xmlns="" id="{614B05CB-5F01-4D96-94C8-17C8A5E6C50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xmlns="" id="{60CE1BE2-4E8F-4B97-925E-87718A0A6D6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xmlns="" id="{4D3E4D45-F959-4D3E-83F5-62DFCC1A052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xmlns="" id="{340384DD-3BC5-4D89-BC02-1DA73707EFB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xmlns="" id="{F5751261-2F03-4C72-8907-BB24134418F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xmlns="" id="{3D6181BF-3EA4-4684-B931-AE6274F7565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xmlns="" id="{917E7B67-57C8-4FE2-A757-F6ACD2645A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xmlns="" id="{2137200C-301C-4AEA-9C34-8268BB958BD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xmlns="" id="{5F4B6AA0-AD46-4662-B3D8-BE243F25FE0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xmlns="" id="{5144CF68-22DF-416C-A2BE-3051C2316926}"/>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xmlns="" id="{A4F1EBFF-1B4B-4716-B6BB-DAD0AF0AD9FA}"/>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xmlns="" id="{7342B673-9437-4E80-A2EF-9311880300EE}"/>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xmlns="" id="{F0631702-7C3D-4149-892A-9BF70A3E4E12}"/>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xmlns="" id="{81B60BAA-B794-44E0-878F-9EAE00EA9C51}"/>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xmlns="" id="{224514E4-5D45-41A8-A785-BB6409CC6F45}"/>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xmlns="" id="{2A8A0377-B503-4B80-A559-4DD3EC486CE8}"/>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xmlns="" id="{A16BD16B-3D9F-41C5-8289-31ABB280F72E}"/>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xmlns="" id="{2D860AEF-540B-4742-9B1A-C19885A7D3B6}"/>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xmlns="" id="{CD18B0D2-5CF0-44F1-B018-2C262E6935A5}"/>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226CB914-1939-40AE-9F68-A53CD1125C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E16F687D-AEC4-47D8-9380-9FFDEDFACD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D3B29AA7-E033-4EDB-906D-F8547C0340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3D82AB9C-3509-45E4-9171-90A3340AC1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3CB9B081-41A1-47BE-8E7C-FC7402F180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73652</xdr:rowOff>
    </xdr:from>
    <xdr:to>
      <xdr:col>55</xdr:col>
      <xdr:colOff>50800</xdr:colOff>
      <xdr:row>63</xdr:row>
      <xdr:rowOff>3802</xdr:rowOff>
    </xdr:to>
    <xdr:sp macro="" textlink="">
      <xdr:nvSpPr>
        <xdr:cNvPr id="220" name="楕円 219">
          <a:extLst>
            <a:ext uri="{FF2B5EF4-FFF2-40B4-BE49-F238E27FC236}">
              <a16:creationId xmlns:a16="http://schemas.microsoft.com/office/drawing/2014/main" xmlns="" id="{E2361F00-7833-4B3C-9951-B4CABBF202AA}"/>
            </a:ext>
          </a:extLst>
        </xdr:cNvPr>
        <xdr:cNvSpPr/>
      </xdr:nvSpPr>
      <xdr:spPr>
        <a:xfrm>
          <a:off x="10426700" y="107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96529</xdr:rowOff>
    </xdr:from>
    <xdr:ext cx="690189" cy="259045"/>
    <xdr:sp macro="" textlink="">
      <xdr:nvSpPr>
        <xdr:cNvPr id="221" name="【橋りょう・トンネル】&#10;一人当たり有形固定資産（償却資産）額該当値テキスト">
          <a:extLst>
            <a:ext uri="{FF2B5EF4-FFF2-40B4-BE49-F238E27FC236}">
              <a16:creationId xmlns:a16="http://schemas.microsoft.com/office/drawing/2014/main" xmlns="" id="{FB6B7D01-7ABA-4BFB-AF09-275A66E99C7C}"/>
            </a:ext>
          </a:extLst>
        </xdr:cNvPr>
        <xdr:cNvSpPr txBox="1"/>
      </xdr:nvSpPr>
      <xdr:spPr>
        <a:xfrm>
          <a:off x="10515600" y="10554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75385</xdr:rowOff>
    </xdr:from>
    <xdr:to>
      <xdr:col>50</xdr:col>
      <xdr:colOff>165100</xdr:colOff>
      <xdr:row>63</xdr:row>
      <xdr:rowOff>5535</xdr:rowOff>
    </xdr:to>
    <xdr:sp macro="" textlink="">
      <xdr:nvSpPr>
        <xdr:cNvPr id="222" name="楕円 221">
          <a:extLst>
            <a:ext uri="{FF2B5EF4-FFF2-40B4-BE49-F238E27FC236}">
              <a16:creationId xmlns:a16="http://schemas.microsoft.com/office/drawing/2014/main" xmlns="" id="{0284355C-23F5-49D8-9041-D626F6EA3B22}"/>
            </a:ext>
          </a:extLst>
        </xdr:cNvPr>
        <xdr:cNvSpPr/>
      </xdr:nvSpPr>
      <xdr:spPr>
        <a:xfrm>
          <a:off x="9588500" y="107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124452</xdr:rowOff>
    </xdr:from>
    <xdr:to>
      <xdr:col>55</xdr:col>
      <xdr:colOff>0</xdr:colOff>
      <xdr:row>62</xdr:row>
      <xdr:rowOff>126185</xdr:rowOff>
    </xdr:to>
    <xdr:cxnSp macro="">
      <xdr:nvCxnSpPr>
        <xdr:cNvPr id="223" name="直線コネクタ 222">
          <a:extLst>
            <a:ext uri="{FF2B5EF4-FFF2-40B4-BE49-F238E27FC236}">
              <a16:creationId xmlns:a16="http://schemas.microsoft.com/office/drawing/2014/main" xmlns="" id="{6DBC9772-C935-4287-A82A-6104861509EE}"/>
            </a:ext>
          </a:extLst>
        </xdr:cNvPr>
        <xdr:cNvCxnSpPr/>
      </xdr:nvCxnSpPr>
      <xdr:spPr>
        <a:xfrm flipV="1">
          <a:off x="9639300" y="10754352"/>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79251</xdr:rowOff>
    </xdr:from>
    <xdr:to>
      <xdr:col>46</xdr:col>
      <xdr:colOff>38100</xdr:colOff>
      <xdr:row>63</xdr:row>
      <xdr:rowOff>9401</xdr:rowOff>
    </xdr:to>
    <xdr:sp macro="" textlink="">
      <xdr:nvSpPr>
        <xdr:cNvPr id="224" name="楕円 223">
          <a:extLst>
            <a:ext uri="{FF2B5EF4-FFF2-40B4-BE49-F238E27FC236}">
              <a16:creationId xmlns:a16="http://schemas.microsoft.com/office/drawing/2014/main" xmlns="" id="{8C249FC8-59A3-43F7-8963-0583B540B7BA}"/>
            </a:ext>
          </a:extLst>
        </xdr:cNvPr>
        <xdr:cNvSpPr/>
      </xdr:nvSpPr>
      <xdr:spPr>
        <a:xfrm>
          <a:off x="8699500" y="1070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126185</xdr:rowOff>
    </xdr:from>
    <xdr:to>
      <xdr:col>50</xdr:col>
      <xdr:colOff>114300</xdr:colOff>
      <xdr:row>62</xdr:row>
      <xdr:rowOff>130051</xdr:rowOff>
    </xdr:to>
    <xdr:cxnSp macro="">
      <xdr:nvCxnSpPr>
        <xdr:cNvPr id="225" name="直線コネクタ 224">
          <a:extLst>
            <a:ext uri="{FF2B5EF4-FFF2-40B4-BE49-F238E27FC236}">
              <a16:creationId xmlns:a16="http://schemas.microsoft.com/office/drawing/2014/main" xmlns="" id="{F1251CF2-B959-422B-825E-646FF560E723}"/>
            </a:ext>
          </a:extLst>
        </xdr:cNvPr>
        <xdr:cNvCxnSpPr/>
      </xdr:nvCxnSpPr>
      <xdr:spPr>
        <a:xfrm flipV="1">
          <a:off x="8750300" y="10756085"/>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xmlns="" id="{636A9AD5-C39E-4A55-BEEC-7521EE0CEA1B}"/>
            </a:ext>
          </a:extLst>
        </xdr:cNvPr>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xmlns="" id="{8F6B2C0E-A81E-4F3D-A23B-CC79BAC5CDC4}"/>
            </a:ext>
          </a:extLst>
        </xdr:cNvPr>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xmlns="" id="{C6E22EB9-7BA7-4DDC-A3E3-7E91F12C4F66}"/>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22062</xdr:rowOff>
    </xdr:from>
    <xdr:ext cx="690189" cy="259045"/>
    <xdr:sp macro="" textlink="">
      <xdr:nvSpPr>
        <xdr:cNvPr id="229" name="n_1mainValue【橋りょう・トンネル】&#10;一人当たり有形固定資産（償却資産）額">
          <a:extLst>
            <a:ext uri="{FF2B5EF4-FFF2-40B4-BE49-F238E27FC236}">
              <a16:creationId xmlns:a16="http://schemas.microsoft.com/office/drawing/2014/main" xmlns="" id="{5883B394-BDCF-491B-9C83-B7821282E696}"/>
            </a:ext>
          </a:extLst>
        </xdr:cNvPr>
        <xdr:cNvSpPr txBox="1"/>
      </xdr:nvSpPr>
      <xdr:spPr>
        <a:xfrm>
          <a:off x="9281505" y="104805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25928</xdr:rowOff>
    </xdr:from>
    <xdr:ext cx="690189" cy="259045"/>
    <xdr:sp macro="" textlink="">
      <xdr:nvSpPr>
        <xdr:cNvPr id="230" name="n_2mainValue【橋りょう・トンネル】&#10;一人当たり有形固定資産（償却資産）額">
          <a:extLst>
            <a:ext uri="{FF2B5EF4-FFF2-40B4-BE49-F238E27FC236}">
              <a16:creationId xmlns:a16="http://schemas.microsoft.com/office/drawing/2014/main" xmlns="" id="{0D712E0C-9D5E-4F0F-819F-C1F343FDBFAE}"/>
            </a:ext>
          </a:extLst>
        </xdr:cNvPr>
        <xdr:cNvSpPr txBox="1"/>
      </xdr:nvSpPr>
      <xdr:spPr>
        <a:xfrm>
          <a:off x="8405205" y="10484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xmlns="" id="{ECA90F21-FCF2-40BA-8609-6A6271FC2D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xmlns="" id="{0E70EC7E-3FC1-4FDB-9C44-DD57C396A5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xmlns="" id="{D055006C-4162-40F4-A8A5-1A0B7E8344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xmlns="" id="{B403D460-A19E-4870-86B5-91502A6C365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xmlns="" id="{962B89F5-FD1A-40D1-9A30-8C80BDD190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xmlns="" id="{52E545B4-4310-44D3-9578-8881249E6AE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xmlns="" id="{DE0B2A8F-3DB1-4070-91C0-3A8E2192A4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xmlns="" id="{E333655C-12C5-4F73-A588-BE351782A8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xmlns="" id="{05E66602-6061-464F-9A0A-722EAB5B58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xmlns="" id="{9B53255F-978E-44E1-9547-F7A9CC74503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xmlns="" id="{0B67C1C6-C130-4092-98CE-AEAAD9AB11E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xmlns="" id="{5EFDE18C-D8BB-45EC-8BAA-FDA09E53E7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xmlns="" id="{D6DDC762-6580-4F7B-8777-D2830BEE804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xmlns="" id="{D6A20716-E60E-459F-8BEE-9223B72E1C7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xmlns="" id="{CAAF7406-EE8D-4172-9CC5-ECDB873B331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xmlns="" id="{403306C6-BD6F-4D46-992D-381EC43CE3C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xmlns="" id="{7E9BAA56-E72E-4A9E-BE92-580704C7F37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xmlns="" id="{EFC73E01-0F39-4A8D-BC11-9DE23B8B94E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xmlns="" id="{29C86FA8-AF17-499D-A511-B93C9ED6CE3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xmlns="" id="{32D72F37-1C48-45F8-AFCE-A55DDB1B63C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xmlns="" id="{2B2B89D0-EF9D-46A5-A49C-4062E18AC2F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xmlns="" id="{BE3E429E-E9AB-456E-801C-2282BF18C38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xmlns="" id="{81AEFE10-F1F2-4AB3-B194-CAD179AB73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xmlns="" id="{8543C8BF-2C70-40AA-ACA4-E0A8BFFBA3C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xmlns="" id="{A8CAAC59-4DA5-45C7-8995-981BA33A9D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xmlns="" id="{6DFC989D-FA4E-400F-A8E8-7C965CBD11A1}"/>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xmlns="" id="{F67D7C07-6640-4414-A28B-9CA4563DF9F2}"/>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xmlns="" id="{8F8C7ADB-A3AE-4C81-A8CB-389D411BB07F}"/>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xmlns="" id="{20D65064-6925-4B3C-A25B-806BF585AE6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xmlns="" id="{8CAB0917-8FA2-4809-B5F9-717CA79D8C1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a:extLst>
            <a:ext uri="{FF2B5EF4-FFF2-40B4-BE49-F238E27FC236}">
              <a16:creationId xmlns:a16="http://schemas.microsoft.com/office/drawing/2014/main" xmlns="" id="{E0B4CBE2-E58C-43DB-B2A0-EF9F4989A8CB}"/>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xmlns="" id="{103DBDF9-91D1-43B6-B00F-C8D66F3D618B}"/>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xmlns="" id="{ED7BEA02-DBB9-4099-B4EC-1C1218325C51}"/>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xmlns="" id="{AEEBE7F3-5055-4D91-A200-A3159C24F8B6}"/>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a16="http://schemas.microsoft.com/office/drawing/2014/main" xmlns="" id="{79EECBBD-1E9C-4E4D-85E9-077E0CCA806A}"/>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A0BA22D2-CD6B-4F8B-BB51-91C6A5F890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D5854703-E4C6-480E-980A-BA503AA4F9F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4F4ABD6D-2CC2-4A6A-B383-B64F3C4DDC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F5F19E5-68A8-4921-BBAF-1F1BA115C1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41D63615-14CB-4E25-BB80-0D08BCA45D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33020</xdr:rowOff>
    </xdr:from>
    <xdr:to>
      <xdr:col>24</xdr:col>
      <xdr:colOff>114300</xdr:colOff>
      <xdr:row>77</xdr:row>
      <xdr:rowOff>134620</xdr:rowOff>
    </xdr:to>
    <xdr:sp macro="" textlink="">
      <xdr:nvSpPr>
        <xdr:cNvPr id="271" name="楕円 270">
          <a:extLst>
            <a:ext uri="{FF2B5EF4-FFF2-40B4-BE49-F238E27FC236}">
              <a16:creationId xmlns:a16="http://schemas.microsoft.com/office/drawing/2014/main" xmlns="" id="{1C5D5FC9-BBC1-444A-80DB-39689B897D96}"/>
            </a:ext>
          </a:extLst>
        </xdr:cNvPr>
        <xdr:cNvSpPr/>
      </xdr:nvSpPr>
      <xdr:spPr>
        <a:xfrm>
          <a:off x="4584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05111" cy="259045"/>
    <xdr:sp macro="" textlink="">
      <xdr:nvSpPr>
        <xdr:cNvPr id="272" name="【公営住宅】&#10;有形固定資産減価償却率該当値テキスト">
          <a:extLst>
            <a:ext uri="{FF2B5EF4-FFF2-40B4-BE49-F238E27FC236}">
              <a16:creationId xmlns:a16="http://schemas.microsoft.com/office/drawing/2014/main" xmlns="" id="{1C790A2F-839C-46E7-8D03-94BDC02A2F29}"/>
            </a:ext>
          </a:extLst>
        </xdr:cNvPr>
        <xdr:cNvSpPr txBox="1"/>
      </xdr:nvSpPr>
      <xdr:spPr>
        <a:xfrm>
          <a:off x="4673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60779</xdr:rowOff>
    </xdr:from>
    <xdr:to>
      <xdr:col>20</xdr:col>
      <xdr:colOff>38100</xdr:colOff>
      <xdr:row>77</xdr:row>
      <xdr:rowOff>162379</xdr:rowOff>
    </xdr:to>
    <xdr:sp macro="" textlink="">
      <xdr:nvSpPr>
        <xdr:cNvPr id="273" name="楕円 272">
          <a:extLst>
            <a:ext uri="{FF2B5EF4-FFF2-40B4-BE49-F238E27FC236}">
              <a16:creationId xmlns:a16="http://schemas.microsoft.com/office/drawing/2014/main" xmlns="" id="{6BB8C676-B435-46A9-9FCA-923519E74136}"/>
            </a:ext>
          </a:extLst>
        </xdr:cNvPr>
        <xdr:cNvSpPr/>
      </xdr:nvSpPr>
      <xdr:spPr>
        <a:xfrm>
          <a:off x="3746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83820</xdr:rowOff>
    </xdr:from>
    <xdr:to>
      <xdr:col>24</xdr:col>
      <xdr:colOff>63500</xdr:colOff>
      <xdr:row>77</xdr:row>
      <xdr:rowOff>111579</xdr:rowOff>
    </xdr:to>
    <xdr:cxnSp macro="">
      <xdr:nvCxnSpPr>
        <xdr:cNvPr id="274" name="直線コネクタ 273">
          <a:extLst>
            <a:ext uri="{FF2B5EF4-FFF2-40B4-BE49-F238E27FC236}">
              <a16:creationId xmlns:a16="http://schemas.microsoft.com/office/drawing/2014/main" xmlns="" id="{4ED0C1EC-3DC6-4366-B614-A09A645D52A8}"/>
            </a:ext>
          </a:extLst>
        </xdr:cNvPr>
        <xdr:cNvCxnSpPr/>
      </xdr:nvCxnSpPr>
      <xdr:spPr>
        <a:xfrm flipV="1">
          <a:off x="3797300" y="132854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85271</xdr:rowOff>
    </xdr:from>
    <xdr:to>
      <xdr:col>15</xdr:col>
      <xdr:colOff>101600</xdr:colOff>
      <xdr:row>78</xdr:row>
      <xdr:rowOff>15421</xdr:rowOff>
    </xdr:to>
    <xdr:sp macro="" textlink="">
      <xdr:nvSpPr>
        <xdr:cNvPr id="275" name="楕円 274">
          <a:extLst>
            <a:ext uri="{FF2B5EF4-FFF2-40B4-BE49-F238E27FC236}">
              <a16:creationId xmlns:a16="http://schemas.microsoft.com/office/drawing/2014/main" xmlns="" id="{D3488A85-5793-433E-ADF3-26E59439D980}"/>
            </a:ext>
          </a:extLst>
        </xdr:cNvPr>
        <xdr:cNvSpPr/>
      </xdr:nvSpPr>
      <xdr:spPr>
        <a:xfrm>
          <a:off x="2857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111579</xdr:rowOff>
    </xdr:from>
    <xdr:to>
      <xdr:col>19</xdr:col>
      <xdr:colOff>177800</xdr:colOff>
      <xdr:row>77</xdr:row>
      <xdr:rowOff>136071</xdr:rowOff>
    </xdr:to>
    <xdr:cxnSp macro="">
      <xdr:nvCxnSpPr>
        <xdr:cNvPr id="276" name="直線コネクタ 275">
          <a:extLst>
            <a:ext uri="{FF2B5EF4-FFF2-40B4-BE49-F238E27FC236}">
              <a16:creationId xmlns:a16="http://schemas.microsoft.com/office/drawing/2014/main" xmlns="" id="{7D71DAA2-3207-4131-8459-A92CCE7AB52F}"/>
            </a:ext>
          </a:extLst>
        </xdr:cNvPr>
        <xdr:cNvCxnSpPr/>
      </xdr:nvCxnSpPr>
      <xdr:spPr>
        <a:xfrm flipV="1">
          <a:off x="2908300" y="1331322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7" name="n_1aveValue【公営住宅】&#10;有形固定資産減価償却率">
          <a:extLst>
            <a:ext uri="{FF2B5EF4-FFF2-40B4-BE49-F238E27FC236}">
              <a16:creationId xmlns:a16="http://schemas.microsoft.com/office/drawing/2014/main" xmlns="" id="{EEE341A3-FBDC-4598-8BA2-1ADE27572246}"/>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8" name="n_2aveValue【公営住宅】&#10;有形固定資産減価償却率">
          <a:extLst>
            <a:ext uri="{FF2B5EF4-FFF2-40B4-BE49-F238E27FC236}">
              <a16:creationId xmlns:a16="http://schemas.microsoft.com/office/drawing/2014/main" xmlns="" id="{A606269B-A563-48BE-A82D-135F24B6652A}"/>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a:extLst>
            <a:ext uri="{FF2B5EF4-FFF2-40B4-BE49-F238E27FC236}">
              <a16:creationId xmlns:a16="http://schemas.microsoft.com/office/drawing/2014/main" xmlns="" id="{9B739288-534D-4C98-BA47-99413B8DD716}"/>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7456</xdr:rowOff>
    </xdr:from>
    <xdr:ext cx="405111" cy="259045"/>
    <xdr:sp macro="" textlink="">
      <xdr:nvSpPr>
        <xdr:cNvPr id="280" name="n_1mainValue【公営住宅】&#10;有形固定資産減価償却率">
          <a:extLst>
            <a:ext uri="{FF2B5EF4-FFF2-40B4-BE49-F238E27FC236}">
              <a16:creationId xmlns:a16="http://schemas.microsoft.com/office/drawing/2014/main" xmlns="" id="{CCDAB6CF-B41B-4952-9E2D-096482FD4480}"/>
            </a:ext>
          </a:extLst>
        </xdr:cNvPr>
        <xdr:cNvSpPr txBox="1"/>
      </xdr:nvSpPr>
      <xdr:spPr>
        <a:xfrm>
          <a:off x="3582044" y="1303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31948</xdr:rowOff>
    </xdr:from>
    <xdr:ext cx="405111" cy="259045"/>
    <xdr:sp macro="" textlink="">
      <xdr:nvSpPr>
        <xdr:cNvPr id="281" name="n_2mainValue【公営住宅】&#10;有形固定資産減価償却率">
          <a:extLst>
            <a:ext uri="{FF2B5EF4-FFF2-40B4-BE49-F238E27FC236}">
              <a16:creationId xmlns:a16="http://schemas.microsoft.com/office/drawing/2014/main" xmlns="" id="{58F4C2F1-50D3-4B9B-8682-FA8252ADF5F1}"/>
            </a:ext>
          </a:extLst>
        </xdr:cNvPr>
        <xdr:cNvSpPr txBox="1"/>
      </xdr:nvSpPr>
      <xdr:spPr>
        <a:xfrm>
          <a:off x="27057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xmlns="" id="{7AF0F8D4-7742-4C9C-8502-A9475C4A7A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xmlns="" id="{03C95C0C-7894-4855-A0DE-AB463157E7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xmlns="" id="{04AE325C-8DEF-4901-846A-A3B150C936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xmlns="" id="{47DBEFC1-FAC3-4FB0-86AC-9C40D0F946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xmlns="" id="{9CBFBFDB-A2E0-4D72-8801-44C931F285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xmlns="" id="{9483C8A0-D84E-47F3-B80A-263591197A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xmlns="" id="{E81386DB-B516-4F60-8FFA-91D9ED4F2DD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xmlns="" id="{260440AE-6C75-445E-8ACF-163321AB801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xmlns="" id="{FBB66B45-B16A-47CA-B37E-C1E3F86FEC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xmlns="" id="{5AACE42A-826A-4E6C-AC16-3A6050DD9D9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xmlns="" id="{871A1F6E-3010-43E9-9B78-8C5496B8D70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xmlns="" id="{18819639-DABA-4485-9949-5337C72FF5D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xmlns="" id="{48119B4C-A2AD-45AF-9DF0-26E6C80071C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xmlns="" id="{1C539E62-EF4A-46D5-B794-B5ED93F4178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xmlns="" id="{71508CF2-6255-4521-BEE8-1B1425F4DDA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xmlns="" id="{4790BF3C-4C16-4AAF-B9AF-B8CD288F738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xmlns="" id="{36298065-4E62-4416-91AC-2B6001686B4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xmlns="" id="{5686AE2F-2A7D-4BF0-BFC8-2F18BC229F7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xmlns="" id="{7D9407C6-4E6F-459D-B4FA-CD9EBDFE0BA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xmlns="" id="{4144843C-D0C2-48AC-BCEB-BCD4B77D274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xmlns="" id="{75D9FF1E-70E9-4DB6-BE2E-52BA963F5CD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xmlns="" id="{62959D25-0E2B-420D-9221-53138767226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xmlns="" id="{D7F36A6B-9DB1-4D31-B010-4DC606F128B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xmlns="" id="{E8924F4D-51DB-476E-A8CD-A86D92627F8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xmlns="" id="{4A59F001-D48C-432D-888E-3C795E6B71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xmlns="" id="{AF3B3C48-9C81-42F8-884F-B3F6B8245AF2}"/>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xmlns="" id="{E2121B98-A393-411F-8AC9-D9BDEE675A28}"/>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xmlns="" id="{3355709A-9DA1-41D9-BFFF-147990400B1E}"/>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xmlns="" id="{41B18150-9EC3-48BC-99B7-7AB4F8898EDD}"/>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xmlns="" id="{23F8BE74-AB06-4A56-AE38-8472DF5B1BB8}"/>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a:extLst>
            <a:ext uri="{FF2B5EF4-FFF2-40B4-BE49-F238E27FC236}">
              <a16:creationId xmlns:a16="http://schemas.microsoft.com/office/drawing/2014/main" xmlns="" id="{55C4C845-D1FC-499E-95D2-FB72BB3EF2C9}"/>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xmlns="" id="{C2ECA6B7-9279-4945-AC17-9667B02E5D17}"/>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xmlns="" id="{629127EC-9C0D-402C-9501-DDAE24B9C79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xmlns="" id="{56A4CD5A-56CC-4163-99F7-33143176D8F5}"/>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a16="http://schemas.microsoft.com/office/drawing/2014/main" xmlns="" id="{3014F717-72CD-45EA-80CD-BBFBD215E77E}"/>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BAEAAC72-FB97-4617-B689-E475288F5D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2A611C85-6609-428C-9EB7-5203CDFA093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6F5DF252-6965-43B1-B198-8F9B560BBD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01D2B147-DE5F-4E28-AB03-5EF0FC16C0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366DBFC7-9E5C-4A24-8652-72E0B3883C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97028</xdr:rowOff>
    </xdr:from>
    <xdr:to>
      <xdr:col>55</xdr:col>
      <xdr:colOff>50800</xdr:colOff>
      <xdr:row>87</xdr:row>
      <xdr:rowOff>27178</xdr:rowOff>
    </xdr:to>
    <xdr:sp macro="" textlink="">
      <xdr:nvSpPr>
        <xdr:cNvPr id="322" name="楕円 321">
          <a:extLst>
            <a:ext uri="{FF2B5EF4-FFF2-40B4-BE49-F238E27FC236}">
              <a16:creationId xmlns:a16="http://schemas.microsoft.com/office/drawing/2014/main" xmlns="" id="{CB371C80-4FB9-443E-B77C-8A5A2BA9F565}"/>
            </a:ext>
          </a:extLst>
        </xdr:cNvPr>
        <xdr:cNvSpPr/>
      </xdr:nvSpPr>
      <xdr:spPr>
        <a:xfrm>
          <a:off x="10426700" y="148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11955</xdr:rowOff>
    </xdr:from>
    <xdr:ext cx="469744" cy="259045"/>
    <xdr:sp macro="" textlink="">
      <xdr:nvSpPr>
        <xdr:cNvPr id="323" name="【公営住宅】&#10;一人当たり面積該当値テキスト">
          <a:extLst>
            <a:ext uri="{FF2B5EF4-FFF2-40B4-BE49-F238E27FC236}">
              <a16:creationId xmlns:a16="http://schemas.microsoft.com/office/drawing/2014/main" xmlns="" id="{F20D9466-5433-4D9D-B765-FEDF5EAB7423}"/>
            </a:ext>
          </a:extLst>
        </xdr:cNvPr>
        <xdr:cNvSpPr txBox="1"/>
      </xdr:nvSpPr>
      <xdr:spPr>
        <a:xfrm>
          <a:off x="10515600" y="1475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97191</xdr:rowOff>
    </xdr:from>
    <xdr:to>
      <xdr:col>50</xdr:col>
      <xdr:colOff>165100</xdr:colOff>
      <xdr:row>87</xdr:row>
      <xdr:rowOff>27341</xdr:rowOff>
    </xdr:to>
    <xdr:sp macro="" textlink="">
      <xdr:nvSpPr>
        <xdr:cNvPr id="324" name="楕円 323">
          <a:extLst>
            <a:ext uri="{FF2B5EF4-FFF2-40B4-BE49-F238E27FC236}">
              <a16:creationId xmlns:a16="http://schemas.microsoft.com/office/drawing/2014/main" xmlns="" id="{454BD2CF-B17A-4CB7-A4FA-183D002EF5F4}"/>
            </a:ext>
          </a:extLst>
        </xdr:cNvPr>
        <xdr:cNvSpPr/>
      </xdr:nvSpPr>
      <xdr:spPr>
        <a:xfrm>
          <a:off x="9588500" y="14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147828</xdr:rowOff>
    </xdr:from>
    <xdr:to>
      <xdr:col>55</xdr:col>
      <xdr:colOff>0</xdr:colOff>
      <xdr:row>86</xdr:row>
      <xdr:rowOff>147991</xdr:rowOff>
    </xdr:to>
    <xdr:cxnSp macro="">
      <xdr:nvCxnSpPr>
        <xdr:cNvPr id="325" name="直線コネクタ 324">
          <a:extLst>
            <a:ext uri="{FF2B5EF4-FFF2-40B4-BE49-F238E27FC236}">
              <a16:creationId xmlns:a16="http://schemas.microsoft.com/office/drawing/2014/main" xmlns="" id="{B73A35CC-44F5-4DCB-83CA-54BCC2374A6D}"/>
            </a:ext>
          </a:extLst>
        </xdr:cNvPr>
        <xdr:cNvCxnSpPr/>
      </xdr:nvCxnSpPr>
      <xdr:spPr>
        <a:xfrm flipV="1">
          <a:off x="9639300" y="1489252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97518</xdr:rowOff>
    </xdr:from>
    <xdr:to>
      <xdr:col>46</xdr:col>
      <xdr:colOff>38100</xdr:colOff>
      <xdr:row>87</xdr:row>
      <xdr:rowOff>27668</xdr:rowOff>
    </xdr:to>
    <xdr:sp macro="" textlink="">
      <xdr:nvSpPr>
        <xdr:cNvPr id="326" name="楕円 325">
          <a:extLst>
            <a:ext uri="{FF2B5EF4-FFF2-40B4-BE49-F238E27FC236}">
              <a16:creationId xmlns:a16="http://schemas.microsoft.com/office/drawing/2014/main" xmlns="" id="{97880918-33C4-4590-99AC-353AE73443F3}"/>
            </a:ext>
          </a:extLst>
        </xdr:cNvPr>
        <xdr:cNvSpPr/>
      </xdr:nvSpPr>
      <xdr:spPr>
        <a:xfrm>
          <a:off x="8699500" y="1484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147991</xdr:rowOff>
    </xdr:from>
    <xdr:to>
      <xdr:col>50</xdr:col>
      <xdr:colOff>114300</xdr:colOff>
      <xdr:row>86</xdr:row>
      <xdr:rowOff>148318</xdr:rowOff>
    </xdr:to>
    <xdr:cxnSp macro="">
      <xdr:nvCxnSpPr>
        <xdr:cNvPr id="327" name="直線コネクタ 326">
          <a:extLst>
            <a:ext uri="{FF2B5EF4-FFF2-40B4-BE49-F238E27FC236}">
              <a16:creationId xmlns:a16="http://schemas.microsoft.com/office/drawing/2014/main" xmlns="" id="{09FD746A-F670-47F3-BD56-9189D02A9A8A}"/>
            </a:ext>
          </a:extLst>
        </xdr:cNvPr>
        <xdr:cNvCxnSpPr/>
      </xdr:nvCxnSpPr>
      <xdr:spPr>
        <a:xfrm flipV="1">
          <a:off x="8750300" y="1489269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a:extLst>
            <a:ext uri="{FF2B5EF4-FFF2-40B4-BE49-F238E27FC236}">
              <a16:creationId xmlns:a16="http://schemas.microsoft.com/office/drawing/2014/main" xmlns="" id="{0D97BB61-CD76-4B35-9B9F-291328DAB8D1}"/>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a:extLst>
            <a:ext uri="{FF2B5EF4-FFF2-40B4-BE49-F238E27FC236}">
              <a16:creationId xmlns:a16="http://schemas.microsoft.com/office/drawing/2014/main" xmlns="" id="{0A5DADDD-AC98-4FA0-B64F-A7C2763FF5DD}"/>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a:extLst>
            <a:ext uri="{FF2B5EF4-FFF2-40B4-BE49-F238E27FC236}">
              <a16:creationId xmlns:a16="http://schemas.microsoft.com/office/drawing/2014/main" xmlns="" id="{A1850E6D-43BC-4841-85DF-5A928B1597A9}"/>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18468</xdr:rowOff>
    </xdr:from>
    <xdr:ext cx="469744" cy="259045"/>
    <xdr:sp macro="" textlink="">
      <xdr:nvSpPr>
        <xdr:cNvPr id="331" name="n_1mainValue【公営住宅】&#10;一人当たり面積">
          <a:extLst>
            <a:ext uri="{FF2B5EF4-FFF2-40B4-BE49-F238E27FC236}">
              <a16:creationId xmlns:a16="http://schemas.microsoft.com/office/drawing/2014/main" xmlns="" id="{9263C8FF-EDFB-45CE-9BBA-395578D2FDA4}"/>
            </a:ext>
          </a:extLst>
        </xdr:cNvPr>
        <xdr:cNvSpPr txBox="1"/>
      </xdr:nvSpPr>
      <xdr:spPr>
        <a:xfrm>
          <a:off x="9391727" y="1493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18795</xdr:rowOff>
    </xdr:from>
    <xdr:ext cx="469744" cy="259045"/>
    <xdr:sp macro="" textlink="">
      <xdr:nvSpPr>
        <xdr:cNvPr id="332" name="n_2mainValue【公営住宅】&#10;一人当たり面積">
          <a:extLst>
            <a:ext uri="{FF2B5EF4-FFF2-40B4-BE49-F238E27FC236}">
              <a16:creationId xmlns:a16="http://schemas.microsoft.com/office/drawing/2014/main" xmlns="" id="{154ACA4D-401F-4576-A944-39F47A04B28A}"/>
            </a:ext>
          </a:extLst>
        </xdr:cNvPr>
        <xdr:cNvSpPr txBox="1"/>
      </xdr:nvSpPr>
      <xdr:spPr>
        <a:xfrm>
          <a:off x="8515427" y="1493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xmlns="" id="{26906F00-1170-4488-A305-810471F7D8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xmlns="" id="{04DB8141-AF8A-4FC9-97EF-5479A3CFB1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xmlns="" id="{376E2C3C-C416-4CC3-B517-56B5AD8802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xmlns="" id="{AA40E865-BB11-48C3-A054-F714C9A7FC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xmlns="" id="{BAC44C08-87AC-4057-A2F4-077A15792B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xmlns="" id="{9DA871A5-811A-435A-A3DC-EE79ACB372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xmlns="" id="{12B1BB14-66FD-4AE4-93EA-736AF6BA15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xmlns="" id="{1262E391-AB0F-402A-BF3C-118832BEBD2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xmlns="" id="{7EEBB356-FAD7-456C-878D-91B88DFDFD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xmlns="" id="{31765349-AE2E-41A4-903A-0CFEEE8CCA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a:extLst>
            <a:ext uri="{FF2B5EF4-FFF2-40B4-BE49-F238E27FC236}">
              <a16:creationId xmlns:a16="http://schemas.microsoft.com/office/drawing/2014/main" xmlns="" id="{D802D430-602D-42E0-9733-C70BD3B6FF6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4" name="テキスト ボックス 343">
          <a:extLst>
            <a:ext uri="{FF2B5EF4-FFF2-40B4-BE49-F238E27FC236}">
              <a16:creationId xmlns:a16="http://schemas.microsoft.com/office/drawing/2014/main" xmlns="" id="{A2EA6307-3E8E-49A1-896C-62F163EFE835}"/>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a:extLst>
            <a:ext uri="{FF2B5EF4-FFF2-40B4-BE49-F238E27FC236}">
              <a16:creationId xmlns:a16="http://schemas.microsoft.com/office/drawing/2014/main" xmlns="" id="{64C90382-AADD-4796-BEE0-5F81A6922CE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xmlns="" id="{3E7A6333-B953-4FB5-88B7-FBC0E6D4C0D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a:extLst>
            <a:ext uri="{FF2B5EF4-FFF2-40B4-BE49-F238E27FC236}">
              <a16:creationId xmlns:a16="http://schemas.microsoft.com/office/drawing/2014/main" xmlns="" id="{81FD94B3-1F6C-45F9-B53F-82FAE9DCDD7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xmlns="" id="{7F5282DA-E9A8-41D5-BC08-DE2FE5DE3B8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a:extLst>
            <a:ext uri="{FF2B5EF4-FFF2-40B4-BE49-F238E27FC236}">
              <a16:creationId xmlns:a16="http://schemas.microsoft.com/office/drawing/2014/main" xmlns="" id="{C99FD4B4-734C-4634-8BA9-86D2D2B2F42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xmlns="" id="{32B48B5C-5DAB-4C32-B44E-AD587E5E9D9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a:extLst>
            <a:ext uri="{FF2B5EF4-FFF2-40B4-BE49-F238E27FC236}">
              <a16:creationId xmlns:a16="http://schemas.microsoft.com/office/drawing/2014/main" xmlns="" id="{8A6E3DA4-163E-4085-8E35-0F6916B6BE9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2" name="テキスト ボックス 351">
          <a:extLst>
            <a:ext uri="{FF2B5EF4-FFF2-40B4-BE49-F238E27FC236}">
              <a16:creationId xmlns:a16="http://schemas.microsoft.com/office/drawing/2014/main" xmlns="" id="{3BE38A0E-4E9C-41FD-BB39-5A6BAB0E23B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xmlns="" id="{77968314-0976-4F03-A405-0405B357253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xmlns="" id="{2B788745-E08A-4AB4-9D6D-9EDEBEECDA6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a:extLst>
            <a:ext uri="{FF2B5EF4-FFF2-40B4-BE49-F238E27FC236}">
              <a16:creationId xmlns:a16="http://schemas.microsoft.com/office/drawing/2014/main" xmlns="" id="{53C93864-4532-454D-8A17-1CC2DC7346C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56" name="直線コネクタ 355">
          <a:extLst>
            <a:ext uri="{FF2B5EF4-FFF2-40B4-BE49-F238E27FC236}">
              <a16:creationId xmlns:a16="http://schemas.microsoft.com/office/drawing/2014/main" xmlns="" id="{8E6B93BF-F266-4D5D-A6B2-33896E85D636}"/>
            </a:ext>
          </a:extLst>
        </xdr:cNvPr>
        <xdr:cNvCxnSpPr/>
      </xdr:nvCxnSpPr>
      <xdr:spPr>
        <a:xfrm flipV="1">
          <a:off x="4634865" y="1737169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357" name="【港湾・漁港】&#10;有形固定資産減価償却率最小値テキスト">
          <a:extLst>
            <a:ext uri="{FF2B5EF4-FFF2-40B4-BE49-F238E27FC236}">
              <a16:creationId xmlns:a16="http://schemas.microsoft.com/office/drawing/2014/main" xmlns="" id="{DC95B717-A16D-4021-A5AA-7D1B29B2A916}"/>
            </a:ext>
          </a:extLst>
        </xdr:cNvPr>
        <xdr:cNvSpPr txBox="1"/>
      </xdr:nvSpPr>
      <xdr:spPr>
        <a:xfrm>
          <a:off x="4673600" y="1860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58" name="直線コネクタ 357">
          <a:extLst>
            <a:ext uri="{FF2B5EF4-FFF2-40B4-BE49-F238E27FC236}">
              <a16:creationId xmlns:a16="http://schemas.microsoft.com/office/drawing/2014/main" xmlns="" id="{9F303090-28BD-4B9E-9EC8-2626EF91D8FD}"/>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359" name="【港湾・漁港】&#10;有形固定資産減価償却率最大値テキスト">
          <a:extLst>
            <a:ext uri="{FF2B5EF4-FFF2-40B4-BE49-F238E27FC236}">
              <a16:creationId xmlns:a16="http://schemas.microsoft.com/office/drawing/2014/main" xmlns="" id="{9369E73F-5D78-4AF1-88DF-AA7F0D9E6CD4}"/>
            </a:ext>
          </a:extLst>
        </xdr:cNvPr>
        <xdr:cNvSpPr txBox="1"/>
      </xdr:nvSpPr>
      <xdr:spPr>
        <a:xfrm>
          <a:off x="4673600" y="1714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60" name="直線コネクタ 359">
          <a:extLst>
            <a:ext uri="{FF2B5EF4-FFF2-40B4-BE49-F238E27FC236}">
              <a16:creationId xmlns:a16="http://schemas.microsoft.com/office/drawing/2014/main" xmlns="" id="{8B3A22A6-4DEB-4F01-8A88-9FC98BEF98E3}"/>
            </a:ext>
          </a:extLst>
        </xdr:cNvPr>
        <xdr:cNvCxnSpPr/>
      </xdr:nvCxnSpPr>
      <xdr:spPr>
        <a:xfrm>
          <a:off x="4546600" y="1737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45738</xdr:rowOff>
    </xdr:from>
    <xdr:ext cx="405111" cy="259045"/>
    <xdr:sp macro="" textlink="">
      <xdr:nvSpPr>
        <xdr:cNvPr id="361" name="【港湾・漁港】&#10;有形固定資産減価償却率平均値テキスト">
          <a:extLst>
            <a:ext uri="{FF2B5EF4-FFF2-40B4-BE49-F238E27FC236}">
              <a16:creationId xmlns:a16="http://schemas.microsoft.com/office/drawing/2014/main" xmlns="" id="{3D751A92-1F8C-4179-A061-22F1433B89AB}"/>
            </a:ext>
          </a:extLst>
        </xdr:cNvPr>
        <xdr:cNvSpPr txBox="1"/>
      </xdr:nvSpPr>
      <xdr:spPr>
        <a:xfrm>
          <a:off x="4673600" y="1770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62" name="フローチャート: 判断 361">
          <a:extLst>
            <a:ext uri="{FF2B5EF4-FFF2-40B4-BE49-F238E27FC236}">
              <a16:creationId xmlns:a16="http://schemas.microsoft.com/office/drawing/2014/main" xmlns="" id="{CCA3CA89-1390-42A1-A585-B707FC4E33C8}"/>
            </a:ext>
          </a:extLst>
        </xdr:cNvPr>
        <xdr:cNvSpPr/>
      </xdr:nvSpPr>
      <xdr:spPr>
        <a:xfrm>
          <a:off x="45847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63" name="フローチャート: 判断 362">
          <a:extLst>
            <a:ext uri="{FF2B5EF4-FFF2-40B4-BE49-F238E27FC236}">
              <a16:creationId xmlns:a16="http://schemas.microsoft.com/office/drawing/2014/main" xmlns="" id="{F6ABCED1-4755-48F7-981C-5DD266D03A34}"/>
            </a:ext>
          </a:extLst>
        </xdr:cNvPr>
        <xdr:cNvSpPr/>
      </xdr:nvSpPr>
      <xdr:spPr>
        <a:xfrm>
          <a:off x="3746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364" name="フローチャート: 判断 363">
          <a:extLst>
            <a:ext uri="{FF2B5EF4-FFF2-40B4-BE49-F238E27FC236}">
              <a16:creationId xmlns:a16="http://schemas.microsoft.com/office/drawing/2014/main" xmlns="" id="{3143F7A4-18AB-4B31-9C3E-C58DE311876A}"/>
            </a:ext>
          </a:extLst>
        </xdr:cNvPr>
        <xdr:cNvSpPr/>
      </xdr:nvSpPr>
      <xdr:spPr>
        <a:xfrm>
          <a:off x="2857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365" name="フローチャート: 判断 364">
          <a:extLst>
            <a:ext uri="{FF2B5EF4-FFF2-40B4-BE49-F238E27FC236}">
              <a16:creationId xmlns:a16="http://schemas.microsoft.com/office/drawing/2014/main" xmlns="" id="{C0513D2E-8602-484E-90A8-01BC84ED2C7A}"/>
            </a:ext>
          </a:extLst>
        </xdr:cNvPr>
        <xdr:cNvSpPr/>
      </xdr:nvSpPr>
      <xdr:spPr>
        <a:xfrm>
          <a:off x="1968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xmlns="" id="{FB45158E-0968-44DF-9253-09AC5195021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8086AB0D-F153-410C-B247-C89D0D497BC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C2271223-AE78-4FDC-A5B9-9F57C6D449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34CB4B57-2BCE-48AF-9BDC-178146FD56C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0254A197-670A-47CF-B7CF-2753CBE8595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149225</xdr:rowOff>
    </xdr:from>
    <xdr:to>
      <xdr:col>24</xdr:col>
      <xdr:colOff>114300</xdr:colOff>
      <xdr:row>102</xdr:row>
      <xdr:rowOff>79375</xdr:rowOff>
    </xdr:to>
    <xdr:sp macro="" textlink="">
      <xdr:nvSpPr>
        <xdr:cNvPr id="371" name="楕円 370">
          <a:extLst>
            <a:ext uri="{FF2B5EF4-FFF2-40B4-BE49-F238E27FC236}">
              <a16:creationId xmlns:a16="http://schemas.microsoft.com/office/drawing/2014/main" xmlns="" id="{C45F0112-6E37-420F-BA8E-BFD926E575EA}"/>
            </a:ext>
          </a:extLst>
        </xdr:cNvPr>
        <xdr:cNvSpPr/>
      </xdr:nvSpPr>
      <xdr:spPr>
        <a:xfrm>
          <a:off x="45847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652</xdr:rowOff>
    </xdr:from>
    <xdr:ext cx="405111" cy="259045"/>
    <xdr:sp macro="" textlink="">
      <xdr:nvSpPr>
        <xdr:cNvPr id="372" name="【港湾・漁港】&#10;有形固定資産減価償却率該当値テキスト">
          <a:extLst>
            <a:ext uri="{FF2B5EF4-FFF2-40B4-BE49-F238E27FC236}">
              <a16:creationId xmlns:a16="http://schemas.microsoft.com/office/drawing/2014/main" xmlns="" id="{E26AC22D-C76A-4925-8049-5EF700D14E7E}"/>
            </a:ext>
          </a:extLst>
        </xdr:cNvPr>
        <xdr:cNvSpPr txBox="1"/>
      </xdr:nvSpPr>
      <xdr:spPr>
        <a:xfrm>
          <a:off x="4673600"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50164</xdr:rowOff>
    </xdr:from>
    <xdr:to>
      <xdr:col>20</xdr:col>
      <xdr:colOff>38100</xdr:colOff>
      <xdr:row>102</xdr:row>
      <xdr:rowOff>151764</xdr:rowOff>
    </xdr:to>
    <xdr:sp macro="" textlink="">
      <xdr:nvSpPr>
        <xdr:cNvPr id="373" name="楕円 372">
          <a:extLst>
            <a:ext uri="{FF2B5EF4-FFF2-40B4-BE49-F238E27FC236}">
              <a16:creationId xmlns:a16="http://schemas.microsoft.com/office/drawing/2014/main" xmlns="" id="{E0CB6E13-2D11-4145-9BA7-7583FBC779B5}"/>
            </a:ext>
          </a:extLst>
        </xdr:cNvPr>
        <xdr:cNvSpPr/>
      </xdr:nvSpPr>
      <xdr:spPr>
        <a:xfrm>
          <a:off x="3746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28575</xdr:rowOff>
    </xdr:from>
    <xdr:to>
      <xdr:col>24</xdr:col>
      <xdr:colOff>63500</xdr:colOff>
      <xdr:row>102</xdr:row>
      <xdr:rowOff>100964</xdr:rowOff>
    </xdr:to>
    <xdr:cxnSp macro="">
      <xdr:nvCxnSpPr>
        <xdr:cNvPr id="374" name="直線コネクタ 373">
          <a:extLst>
            <a:ext uri="{FF2B5EF4-FFF2-40B4-BE49-F238E27FC236}">
              <a16:creationId xmlns:a16="http://schemas.microsoft.com/office/drawing/2014/main" xmlns="" id="{C850960A-525C-4D3D-863F-8C433C137435}"/>
            </a:ext>
          </a:extLst>
        </xdr:cNvPr>
        <xdr:cNvCxnSpPr/>
      </xdr:nvCxnSpPr>
      <xdr:spPr>
        <a:xfrm flipV="1">
          <a:off x="3797300" y="1751647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88264</xdr:rowOff>
    </xdr:from>
    <xdr:to>
      <xdr:col>15</xdr:col>
      <xdr:colOff>101600</xdr:colOff>
      <xdr:row>103</xdr:row>
      <xdr:rowOff>18414</xdr:rowOff>
    </xdr:to>
    <xdr:sp macro="" textlink="">
      <xdr:nvSpPr>
        <xdr:cNvPr id="375" name="楕円 374">
          <a:extLst>
            <a:ext uri="{FF2B5EF4-FFF2-40B4-BE49-F238E27FC236}">
              <a16:creationId xmlns:a16="http://schemas.microsoft.com/office/drawing/2014/main" xmlns="" id="{FA10DD95-43F9-4C1B-AE26-8C0ED0B7A8C1}"/>
            </a:ext>
          </a:extLst>
        </xdr:cNvPr>
        <xdr:cNvSpPr/>
      </xdr:nvSpPr>
      <xdr:spPr>
        <a:xfrm>
          <a:off x="2857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100964</xdr:rowOff>
    </xdr:from>
    <xdr:to>
      <xdr:col>19</xdr:col>
      <xdr:colOff>177800</xdr:colOff>
      <xdr:row>102</xdr:row>
      <xdr:rowOff>139064</xdr:rowOff>
    </xdr:to>
    <xdr:cxnSp macro="">
      <xdr:nvCxnSpPr>
        <xdr:cNvPr id="376" name="直線コネクタ 375">
          <a:extLst>
            <a:ext uri="{FF2B5EF4-FFF2-40B4-BE49-F238E27FC236}">
              <a16:creationId xmlns:a16="http://schemas.microsoft.com/office/drawing/2014/main" xmlns="" id="{FE818CC3-9CC5-4A52-817F-86125B0ECAB5}"/>
            </a:ext>
          </a:extLst>
        </xdr:cNvPr>
        <xdr:cNvCxnSpPr/>
      </xdr:nvCxnSpPr>
      <xdr:spPr>
        <a:xfrm flipV="1">
          <a:off x="2908300" y="17588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167657</xdr:rowOff>
    </xdr:from>
    <xdr:ext cx="405111" cy="259045"/>
    <xdr:sp macro="" textlink="">
      <xdr:nvSpPr>
        <xdr:cNvPr id="377" name="n_1aveValue【港湾・漁港】&#10;有形固定資産減価償却率">
          <a:extLst>
            <a:ext uri="{FF2B5EF4-FFF2-40B4-BE49-F238E27FC236}">
              <a16:creationId xmlns:a16="http://schemas.microsoft.com/office/drawing/2014/main" xmlns="" id="{5A1F6E32-174F-469F-8BA1-7BBA7265EE3B}"/>
            </a:ext>
          </a:extLst>
        </xdr:cNvPr>
        <xdr:cNvSpPr txBox="1"/>
      </xdr:nvSpPr>
      <xdr:spPr>
        <a:xfrm>
          <a:off x="3582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28591</xdr:rowOff>
    </xdr:from>
    <xdr:ext cx="405111" cy="259045"/>
    <xdr:sp macro="" textlink="">
      <xdr:nvSpPr>
        <xdr:cNvPr id="378" name="n_2aveValue【港湾・漁港】&#10;有形固定資産減価償却率">
          <a:extLst>
            <a:ext uri="{FF2B5EF4-FFF2-40B4-BE49-F238E27FC236}">
              <a16:creationId xmlns:a16="http://schemas.microsoft.com/office/drawing/2014/main" xmlns="" id="{87062D04-32DD-48C0-BCD0-92EAA1396880}"/>
            </a:ext>
          </a:extLst>
        </xdr:cNvPr>
        <xdr:cNvSpPr txBox="1"/>
      </xdr:nvSpPr>
      <xdr:spPr>
        <a:xfrm>
          <a:off x="2705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82566</xdr:rowOff>
    </xdr:from>
    <xdr:ext cx="405111" cy="259045"/>
    <xdr:sp macro="" textlink="">
      <xdr:nvSpPr>
        <xdr:cNvPr id="379" name="n_3aveValue【港湾・漁港】&#10;有形固定資産減価償却率">
          <a:extLst>
            <a:ext uri="{FF2B5EF4-FFF2-40B4-BE49-F238E27FC236}">
              <a16:creationId xmlns:a16="http://schemas.microsoft.com/office/drawing/2014/main" xmlns="" id="{F6944B14-892D-4351-B5C0-987F55D6A656}"/>
            </a:ext>
          </a:extLst>
        </xdr:cNvPr>
        <xdr:cNvSpPr txBox="1"/>
      </xdr:nvSpPr>
      <xdr:spPr>
        <a:xfrm>
          <a:off x="1816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168291</xdr:rowOff>
    </xdr:from>
    <xdr:ext cx="405111" cy="259045"/>
    <xdr:sp macro="" textlink="">
      <xdr:nvSpPr>
        <xdr:cNvPr id="380" name="n_1mainValue【港湾・漁港】&#10;有形固定資産減価償却率">
          <a:extLst>
            <a:ext uri="{FF2B5EF4-FFF2-40B4-BE49-F238E27FC236}">
              <a16:creationId xmlns:a16="http://schemas.microsoft.com/office/drawing/2014/main" xmlns="" id="{6F90DD0A-DEFB-4C44-AAD3-31A63F0A1977}"/>
            </a:ext>
          </a:extLst>
        </xdr:cNvPr>
        <xdr:cNvSpPr txBox="1"/>
      </xdr:nvSpPr>
      <xdr:spPr>
        <a:xfrm>
          <a:off x="35820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34941</xdr:rowOff>
    </xdr:from>
    <xdr:ext cx="405111" cy="259045"/>
    <xdr:sp macro="" textlink="">
      <xdr:nvSpPr>
        <xdr:cNvPr id="381" name="n_2mainValue【港湾・漁港】&#10;有形固定資産減価償却率">
          <a:extLst>
            <a:ext uri="{FF2B5EF4-FFF2-40B4-BE49-F238E27FC236}">
              <a16:creationId xmlns:a16="http://schemas.microsoft.com/office/drawing/2014/main" xmlns="" id="{13418111-2328-46F3-8B65-EB6AFC3B09C3}"/>
            </a:ext>
          </a:extLst>
        </xdr:cNvPr>
        <xdr:cNvSpPr txBox="1"/>
      </xdr:nvSpPr>
      <xdr:spPr>
        <a:xfrm>
          <a:off x="2705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xmlns="" id="{646184FC-6747-4AB7-946A-90736C1D8A4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xmlns="" id="{9B54A292-A03B-4F92-A274-9DC6CA128D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xmlns="" id="{490F8D44-F154-4378-B176-1E895920DF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xmlns="" id="{4F1EA346-3A6F-412E-B2E6-D76FECBEB7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xmlns="" id="{8B95E8E7-67B7-4133-9C68-175927E20C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xmlns="" id="{6030645D-0A2F-4849-B0BF-B1828BFACB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xmlns="" id="{6278008D-E1AF-4DF4-808F-9256701D7C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xmlns="" id="{D8B397DD-4785-4F2B-93C1-9A522371CC6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xmlns="" id="{F32A0FA6-C86F-4E28-B1C1-1B50380255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xmlns="" id="{34607F06-90FB-4D83-95E5-36650A2A609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a:extLst>
            <a:ext uri="{FF2B5EF4-FFF2-40B4-BE49-F238E27FC236}">
              <a16:creationId xmlns:a16="http://schemas.microsoft.com/office/drawing/2014/main" xmlns="" id="{6E1AA6F3-A03B-4E18-B5EC-275DBCD6D9F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a:extLst>
            <a:ext uri="{FF2B5EF4-FFF2-40B4-BE49-F238E27FC236}">
              <a16:creationId xmlns:a16="http://schemas.microsoft.com/office/drawing/2014/main" xmlns="" id="{4D57459E-2C57-498A-B040-F59894E30BA9}"/>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a:extLst>
            <a:ext uri="{FF2B5EF4-FFF2-40B4-BE49-F238E27FC236}">
              <a16:creationId xmlns:a16="http://schemas.microsoft.com/office/drawing/2014/main" xmlns="" id="{0E412E5C-2FE0-4A2D-BC9C-BA756CAADDA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5" name="テキスト ボックス 394">
          <a:extLst>
            <a:ext uri="{FF2B5EF4-FFF2-40B4-BE49-F238E27FC236}">
              <a16:creationId xmlns:a16="http://schemas.microsoft.com/office/drawing/2014/main" xmlns="" id="{2BEE8417-73FE-422C-B159-6100E9C3D078}"/>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a:extLst>
            <a:ext uri="{FF2B5EF4-FFF2-40B4-BE49-F238E27FC236}">
              <a16:creationId xmlns:a16="http://schemas.microsoft.com/office/drawing/2014/main" xmlns="" id="{9AAB8ABD-FC17-42CE-9D8C-6E7A771B845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7" name="テキスト ボックス 396">
          <a:extLst>
            <a:ext uri="{FF2B5EF4-FFF2-40B4-BE49-F238E27FC236}">
              <a16:creationId xmlns:a16="http://schemas.microsoft.com/office/drawing/2014/main" xmlns="" id="{18CA3443-4039-49F5-94F8-63F1B8F1AF16}"/>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a:extLst>
            <a:ext uri="{FF2B5EF4-FFF2-40B4-BE49-F238E27FC236}">
              <a16:creationId xmlns:a16="http://schemas.microsoft.com/office/drawing/2014/main" xmlns="" id="{03AE3D31-3F37-4CA2-8FC9-4B86C9C01C7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9" name="テキスト ボックス 398">
          <a:extLst>
            <a:ext uri="{FF2B5EF4-FFF2-40B4-BE49-F238E27FC236}">
              <a16:creationId xmlns:a16="http://schemas.microsoft.com/office/drawing/2014/main" xmlns="" id="{CF82AB5E-06A1-4C1E-B3DE-EAD6496362CA}"/>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xmlns="" id="{95B64816-3B77-40EA-B272-1694D2ED930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1" name="テキスト ボックス 400">
          <a:extLst>
            <a:ext uri="{FF2B5EF4-FFF2-40B4-BE49-F238E27FC236}">
              <a16:creationId xmlns:a16="http://schemas.microsoft.com/office/drawing/2014/main" xmlns="" id="{3E441FAE-26D0-4637-9FB3-64D5170CEA3B}"/>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a16="http://schemas.microsoft.com/office/drawing/2014/main" xmlns="" id="{53C616D3-F184-40AE-8B9C-E554DD80217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403" name="直線コネクタ 402">
          <a:extLst>
            <a:ext uri="{FF2B5EF4-FFF2-40B4-BE49-F238E27FC236}">
              <a16:creationId xmlns:a16="http://schemas.microsoft.com/office/drawing/2014/main" xmlns="" id="{DDA85728-23D9-454E-925C-611C67EE2B0F}"/>
            </a:ext>
          </a:extLst>
        </xdr:cNvPr>
        <xdr:cNvCxnSpPr/>
      </xdr:nvCxnSpPr>
      <xdr:spPr>
        <a:xfrm flipV="1">
          <a:off x="10476865" y="17211256"/>
          <a:ext cx="0" cy="137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04" name="【港湾・漁港】&#10;一人当たり有形固定資産（償却資産）額最小値テキスト">
          <a:extLst>
            <a:ext uri="{FF2B5EF4-FFF2-40B4-BE49-F238E27FC236}">
              <a16:creationId xmlns:a16="http://schemas.microsoft.com/office/drawing/2014/main" xmlns="" id="{2E3DADC7-5002-43C4-8CF4-C24EE7372E53}"/>
            </a:ext>
          </a:extLst>
        </xdr:cNvPr>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05" name="直線コネクタ 404">
          <a:extLst>
            <a:ext uri="{FF2B5EF4-FFF2-40B4-BE49-F238E27FC236}">
              <a16:creationId xmlns:a16="http://schemas.microsoft.com/office/drawing/2014/main" xmlns="" id="{092D764A-E8B8-40B8-B34C-322EAFFA652A}"/>
            </a:ext>
          </a:extLst>
        </xdr:cNvPr>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406" name="【港湾・漁港】&#10;一人当たり有形固定資産（償却資産）額最大値テキスト">
          <a:extLst>
            <a:ext uri="{FF2B5EF4-FFF2-40B4-BE49-F238E27FC236}">
              <a16:creationId xmlns:a16="http://schemas.microsoft.com/office/drawing/2014/main" xmlns="" id="{85FD764F-A44A-4AFA-ABB7-634A3710AAC5}"/>
            </a:ext>
          </a:extLst>
        </xdr:cNvPr>
        <xdr:cNvSpPr txBox="1"/>
      </xdr:nvSpPr>
      <xdr:spPr>
        <a:xfrm>
          <a:off x="10515600" y="169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407" name="直線コネクタ 406">
          <a:extLst>
            <a:ext uri="{FF2B5EF4-FFF2-40B4-BE49-F238E27FC236}">
              <a16:creationId xmlns:a16="http://schemas.microsoft.com/office/drawing/2014/main" xmlns="" id="{15941F86-EB97-4B86-8477-ECB4D0DF9210}"/>
            </a:ext>
          </a:extLst>
        </xdr:cNvPr>
        <xdr:cNvCxnSpPr/>
      </xdr:nvCxnSpPr>
      <xdr:spPr>
        <a:xfrm>
          <a:off x="10388600" y="1721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142876</xdr:rowOff>
    </xdr:from>
    <xdr:ext cx="534377" cy="259045"/>
    <xdr:sp macro="" textlink="">
      <xdr:nvSpPr>
        <xdr:cNvPr id="408" name="【港湾・漁港】&#10;一人当たり有形固定資産（償却資産）額平均値テキスト">
          <a:extLst>
            <a:ext uri="{FF2B5EF4-FFF2-40B4-BE49-F238E27FC236}">
              <a16:creationId xmlns:a16="http://schemas.microsoft.com/office/drawing/2014/main" xmlns="" id="{7D6BF4EC-F645-43A3-80A5-C44EEA85184D}"/>
            </a:ext>
          </a:extLst>
        </xdr:cNvPr>
        <xdr:cNvSpPr txBox="1"/>
      </xdr:nvSpPr>
      <xdr:spPr>
        <a:xfrm>
          <a:off x="10515600" y="17973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409" name="フローチャート: 判断 408">
          <a:extLst>
            <a:ext uri="{FF2B5EF4-FFF2-40B4-BE49-F238E27FC236}">
              <a16:creationId xmlns:a16="http://schemas.microsoft.com/office/drawing/2014/main" xmlns="" id="{AB940B6D-CD19-45BD-BC81-2C62CCFD02A3}"/>
            </a:ext>
          </a:extLst>
        </xdr:cNvPr>
        <xdr:cNvSpPr/>
      </xdr:nvSpPr>
      <xdr:spPr>
        <a:xfrm>
          <a:off x="104267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410" name="フローチャート: 判断 409">
          <a:extLst>
            <a:ext uri="{FF2B5EF4-FFF2-40B4-BE49-F238E27FC236}">
              <a16:creationId xmlns:a16="http://schemas.microsoft.com/office/drawing/2014/main" xmlns="" id="{E80033BF-724D-4E1D-BA7F-3EB637798023}"/>
            </a:ext>
          </a:extLst>
        </xdr:cNvPr>
        <xdr:cNvSpPr/>
      </xdr:nvSpPr>
      <xdr:spPr>
        <a:xfrm>
          <a:off x="9588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411" name="フローチャート: 判断 410">
          <a:extLst>
            <a:ext uri="{FF2B5EF4-FFF2-40B4-BE49-F238E27FC236}">
              <a16:creationId xmlns:a16="http://schemas.microsoft.com/office/drawing/2014/main" xmlns="" id="{08628A7F-982C-4CF1-B330-97025751FC3C}"/>
            </a:ext>
          </a:extLst>
        </xdr:cNvPr>
        <xdr:cNvSpPr/>
      </xdr:nvSpPr>
      <xdr:spPr>
        <a:xfrm>
          <a:off x="8699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75940</xdr:rowOff>
    </xdr:from>
    <xdr:to>
      <xdr:col>41</xdr:col>
      <xdr:colOff>101600</xdr:colOff>
      <xdr:row>105</xdr:row>
      <xdr:rowOff>6090</xdr:rowOff>
    </xdr:to>
    <xdr:sp macro="" textlink="">
      <xdr:nvSpPr>
        <xdr:cNvPr id="412" name="フローチャート: 判断 411">
          <a:extLst>
            <a:ext uri="{FF2B5EF4-FFF2-40B4-BE49-F238E27FC236}">
              <a16:creationId xmlns:a16="http://schemas.microsoft.com/office/drawing/2014/main" xmlns="" id="{3AA9966C-371F-4715-B23B-8F9E6278CAB0}"/>
            </a:ext>
          </a:extLst>
        </xdr:cNvPr>
        <xdr:cNvSpPr/>
      </xdr:nvSpPr>
      <xdr:spPr>
        <a:xfrm>
          <a:off x="7810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13311824-95BF-41E6-9813-E2224557395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3D6E058B-5317-4A33-AA13-22C4E501842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B162C002-86BE-4C85-8AEB-43B70C69F5B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829CD554-2CE0-456D-9476-A68A5840BD3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5B9D2DC-49C4-43B0-BF92-74DE69BC57F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71779</xdr:rowOff>
    </xdr:from>
    <xdr:to>
      <xdr:col>55</xdr:col>
      <xdr:colOff>50800</xdr:colOff>
      <xdr:row>108</xdr:row>
      <xdr:rowOff>1929</xdr:rowOff>
    </xdr:to>
    <xdr:sp macro="" textlink="">
      <xdr:nvSpPr>
        <xdr:cNvPr id="418" name="楕円 417">
          <a:extLst>
            <a:ext uri="{FF2B5EF4-FFF2-40B4-BE49-F238E27FC236}">
              <a16:creationId xmlns:a16="http://schemas.microsoft.com/office/drawing/2014/main" xmlns="" id="{81C4C633-0A15-49BB-A92F-58D2434FA8FC}"/>
            </a:ext>
          </a:extLst>
        </xdr:cNvPr>
        <xdr:cNvSpPr/>
      </xdr:nvSpPr>
      <xdr:spPr>
        <a:xfrm>
          <a:off x="10426700" y="18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158156</xdr:rowOff>
    </xdr:from>
    <xdr:ext cx="534377" cy="259045"/>
    <xdr:sp macro="" textlink="">
      <xdr:nvSpPr>
        <xdr:cNvPr id="419" name="【港湾・漁港】&#10;一人当たり有形固定資産（償却資産）額該当値テキスト">
          <a:extLst>
            <a:ext uri="{FF2B5EF4-FFF2-40B4-BE49-F238E27FC236}">
              <a16:creationId xmlns:a16="http://schemas.microsoft.com/office/drawing/2014/main" xmlns="" id="{6A239D6F-A57D-4167-A6F1-A12A37A2EF98}"/>
            </a:ext>
          </a:extLst>
        </xdr:cNvPr>
        <xdr:cNvSpPr txBox="1"/>
      </xdr:nvSpPr>
      <xdr:spPr>
        <a:xfrm>
          <a:off x="10515600" y="183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72921</xdr:rowOff>
    </xdr:from>
    <xdr:to>
      <xdr:col>50</xdr:col>
      <xdr:colOff>165100</xdr:colOff>
      <xdr:row>108</xdr:row>
      <xdr:rowOff>3071</xdr:rowOff>
    </xdr:to>
    <xdr:sp macro="" textlink="">
      <xdr:nvSpPr>
        <xdr:cNvPr id="420" name="楕円 419">
          <a:extLst>
            <a:ext uri="{FF2B5EF4-FFF2-40B4-BE49-F238E27FC236}">
              <a16:creationId xmlns:a16="http://schemas.microsoft.com/office/drawing/2014/main" xmlns="" id="{60DDA89B-0521-4A32-8FCF-4D7F5D6AF92E}"/>
            </a:ext>
          </a:extLst>
        </xdr:cNvPr>
        <xdr:cNvSpPr/>
      </xdr:nvSpPr>
      <xdr:spPr>
        <a:xfrm>
          <a:off x="9588500" y="184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122579</xdr:rowOff>
    </xdr:from>
    <xdr:to>
      <xdr:col>55</xdr:col>
      <xdr:colOff>0</xdr:colOff>
      <xdr:row>107</xdr:row>
      <xdr:rowOff>123721</xdr:rowOff>
    </xdr:to>
    <xdr:cxnSp macro="">
      <xdr:nvCxnSpPr>
        <xdr:cNvPr id="421" name="直線コネクタ 420">
          <a:extLst>
            <a:ext uri="{FF2B5EF4-FFF2-40B4-BE49-F238E27FC236}">
              <a16:creationId xmlns:a16="http://schemas.microsoft.com/office/drawing/2014/main" xmlns="" id="{9EEF8E14-87A2-425B-A8E5-194A07A23EBD}"/>
            </a:ext>
          </a:extLst>
        </xdr:cNvPr>
        <xdr:cNvCxnSpPr/>
      </xdr:nvCxnSpPr>
      <xdr:spPr>
        <a:xfrm flipV="1">
          <a:off x="9639300" y="18467729"/>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74033</xdr:rowOff>
    </xdr:from>
    <xdr:to>
      <xdr:col>46</xdr:col>
      <xdr:colOff>38100</xdr:colOff>
      <xdr:row>108</xdr:row>
      <xdr:rowOff>4183</xdr:rowOff>
    </xdr:to>
    <xdr:sp macro="" textlink="">
      <xdr:nvSpPr>
        <xdr:cNvPr id="422" name="楕円 421">
          <a:extLst>
            <a:ext uri="{FF2B5EF4-FFF2-40B4-BE49-F238E27FC236}">
              <a16:creationId xmlns:a16="http://schemas.microsoft.com/office/drawing/2014/main" xmlns="" id="{C5767AF8-D63B-4EDD-A39A-4C95DB12BC85}"/>
            </a:ext>
          </a:extLst>
        </xdr:cNvPr>
        <xdr:cNvSpPr/>
      </xdr:nvSpPr>
      <xdr:spPr>
        <a:xfrm>
          <a:off x="8699500" y="184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123721</xdr:rowOff>
    </xdr:from>
    <xdr:to>
      <xdr:col>50</xdr:col>
      <xdr:colOff>114300</xdr:colOff>
      <xdr:row>107</xdr:row>
      <xdr:rowOff>124833</xdr:rowOff>
    </xdr:to>
    <xdr:cxnSp macro="">
      <xdr:nvCxnSpPr>
        <xdr:cNvPr id="423" name="直線コネクタ 422">
          <a:extLst>
            <a:ext uri="{FF2B5EF4-FFF2-40B4-BE49-F238E27FC236}">
              <a16:creationId xmlns:a16="http://schemas.microsoft.com/office/drawing/2014/main" xmlns="" id="{5E1BBB7E-5CBE-4BA2-BC00-167D12395B9B}"/>
            </a:ext>
          </a:extLst>
        </xdr:cNvPr>
        <xdr:cNvCxnSpPr/>
      </xdr:nvCxnSpPr>
      <xdr:spPr>
        <a:xfrm flipV="1">
          <a:off x="8750300" y="18468871"/>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25592</xdr:rowOff>
    </xdr:from>
    <xdr:ext cx="599010" cy="259045"/>
    <xdr:sp macro="" textlink="">
      <xdr:nvSpPr>
        <xdr:cNvPr id="424" name="n_1aveValue【港湾・漁港】&#10;一人当たり有形固定資産（償却資産）額">
          <a:extLst>
            <a:ext uri="{FF2B5EF4-FFF2-40B4-BE49-F238E27FC236}">
              <a16:creationId xmlns:a16="http://schemas.microsoft.com/office/drawing/2014/main" xmlns="" id="{4A839838-8217-43D9-A68A-7A0738B4463A}"/>
            </a:ext>
          </a:extLst>
        </xdr:cNvPr>
        <xdr:cNvSpPr txBox="1"/>
      </xdr:nvSpPr>
      <xdr:spPr>
        <a:xfrm>
          <a:off x="93270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138988</xdr:rowOff>
    </xdr:from>
    <xdr:ext cx="599010" cy="259045"/>
    <xdr:sp macro="" textlink="">
      <xdr:nvSpPr>
        <xdr:cNvPr id="425" name="n_2aveValue【港湾・漁港】&#10;一人当たり有形固定資産（償却資産）額">
          <a:extLst>
            <a:ext uri="{FF2B5EF4-FFF2-40B4-BE49-F238E27FC236}">
              <a16:creationId xmlns:a16="http://schemas.microsoft.com/office/drawing/2014/main" xmlns="" id="{AD8E41FE-91C5-47ED-A2FB-5D5E59A1815F}"/>
            </a:ext>
          </a:extLst>
        </xdr:cNvPr>
        <xdr:cNvSpPr txBox="1"/>
      </xdr:nvSpPr>
      <xdr:spPr>
        <a:xfrm>
          <a:off x="8450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22617</xdr:rowOff>
    </xdr:from>
    <xdr:ext cx="599010" cy="259045"/>
    <xdr:sp macro="" textlink="">
      <xdr:nvSpPr>
        <xdr:cNvPr id="426" name="n_3aveValue【港湾・漁港】&#10;一人当たり有形固定資産（償却資産）額">
          <a:extLst>
            <a:ext uri="{FF2B5EF4-FFF2-40B4-BE49-F238E27FC236}">
              <a16:creationId xmlns:a16="http://schemas.microsoft.com/office/drawing/2014/main" xmlns="" id="{C4C7E75F-5D2A-4325-938D-8380CE418E34}"/>
            </a:ext>
          </a:extLst>
        </xdr:cNvPr>
        <xdr:cNvSpPr txBox="1"/>
      </xdr:nvSpPr>
      <xdr:spPr>
        <a:xfrm>
          <a:off x="7561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165648</xdr:rowOff>
    </xdr:from>
    <xdr:ext cx="534377" cy="259045"/>
    <xdr:sp macro="" textlink="">
      <xdr:nvSpPr>
        <xdr:cNvPr id="427" name="n_1mainValue【港湾・漁港】&#10;一人当たり有形固定資産（償却資産）額">
          <a:extLst>
            <a:ext uri="{FF2B5EF4-FFF2-40B4-BE49-F238E27FC236}">
              <a16:creationId xmlns:a16="http://schemas.microsoft.com/office/drawing/2014/main" xmlns="" id="{692352D0-F57A-4F70-8449-18122215C848}"/>
            </a:ext>
          </a:extLst>
        </xdr:cNvPr>
        <xdr:cNvSpPr txBox="1"/>
      </xdr:nvSpPr>
      <xdr:spPr>
        <a:xfrm>
          <a:off x="9359411" y="185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166760</xdr:rowOff>
    </xdr:from>
    <xdr:ext cx="534377" cy="259045"/>
    <xdr:sp macro="" textlink="">
      <xdr:nvSpPr>
        <xdr:cNvPr id="428" name="n_2mainValue【港湾・漁港】&#10;一人当たり有形固定資産（償却資産）額">
          <a:extLst>
            <a:ext uri="{FF2B5EF4-FFF2-40B4-BE49-F238E27FC236}">
              <a16:creationId xmlns:a16="http://schemas.microsoft.com/office/drawing/2014/main" xmlns="" id="{8F7FD5C8-ADC6-4002-9175-195DDE8A9F83}"/>
            </a:ext>
          </a:extLst>
        </xdr:cNvPr>
        <xdr:cNvSpPr txBox="1"/>
      </xdr:nvSpPr>
      <xdr:spPr>
        <a:xfrm>
          <a:off x="8483111" y="185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xmlns="" id="{31ACCAB4-7A96-44D1-B628-A02E897BA5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xmlns="" id="{0977B4F1-F819-4131-B3B2-ADD236E915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xmlns="" id="{FC37EEEB-B10E-4959-880C-A0407D3ECF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xmlns="" id="{CD2C2EDC-7985-4E24-8751-6066C97646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xmlns="" id="{C281EA2F-2CA7-49BF-8E0D-B2205F9934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xmlns="" id="{63C0E1B0-DEA1-4083-B62A-4CB0E75A19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xmlns="" id="{0DD82D4B-D09F-45DA-A300-88A50AE975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xmlns="" id="{948720D4-1399-4C14-B7D7-30FEE6A1EF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xmlns="" id="{FB45F552-7411-4105-BF0A-E6F5802A09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xmlns="" id="{5FCBF0C6-34F2-462D-8A92-41C5B216CB6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xmlns="" id="{7E180FA1-07C6-4124-833D-080D38AF582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a16="http://schemas.microsoft.com/office/drawing/2014/main" xmlns="" id="{5C936EF7-29A8-4D25-BE37-14976B5F263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xmlns="" id="{06500EEA-91B5-46DF-AC9F-B952EFFA235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xmlns="" id="{046ED3B4-4E4A-4BC8-BF18-2D7F4FA1B6D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xmlns="" id="{DAF12C8B-7A56-4BA8-B2B2-368196BA6DF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xmlns="" id="{95DB6651-8CA0-4CF7-8183-628CBEE4FED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xmlns="" id="{DCFA21C9-05D7-45EF-A924-DDE45135AE5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xmlns="" id="{2ABE185F-1B1D-4430-B961-E694D12941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xmlns="" id="{024F3467-F4E7-49C3-8C36-31988598739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xmlns="" id="{4386F1AB-22A3-4A74-880F-CB8A7422E61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xmlns="" id="{ECD3A63A-05A7-40DE-B6D2-D92877E5374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xmlns="" id="{1F5D2B16-31BB-48EA-8A05-D312B358C62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xmlns="" id="{F0783180-ACDE-41FD-A721-95B04C2654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xmlns="" id="{9C5F57C7-9FA7-409D-B3AC-79B273FD5DE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xmlns="" id="{4E79A0DB-DF45-4E12-8ED4-030A98252E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454" name="直線コネクタ 453">
          <a:extLst>
            <a:ext uri="{FF2B5EF4-FFF2-40B4-BE49-F238E27FC236}">
              <a16:creationId xmlns:a16="http://schemas.microsoft.com/office/drawing/2014/main" xmlns="" id="{F4D4D23F-7847-42F5-997F-A140DC1C6875}"/>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455" name="【認定こども園・幼稚園・保育所】&#10;有形固定資産減価償却率最小値テキスト">
          <a:extLst>
            <a:ext uri="{FF2B5EF4-FFF2-40B4-BE49-F238E27FC236}">
              <a16:creationId xmlns:a16="http://schemas.microsoft.com/office/drawing/2014/main" xmlns="" id="{A94510F6-3C32-465D-814D-90E8B0B9F45C}"/>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56" name="直線コネクタ 455">
          <a:extLst>
            <a:ext uri="{FF2B5EF4-FFF2-40B4-BE49-F238E27FC236}">
              <a16:creationId xmlns:a16="http://schemas.microsoft.com/office/drawing/2014/main" xmlns="" id="{35BAC368-A16F-4DE0-A665-10F09AB1329B}"/>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a:extLst>
            <a:ext uri="{FF2B5EF4-FFF2-40B4-BE49-F238E27FC236}">
              <a16:creationId xmlns:a16="http://schemas.microsoft.com/office/drawing/2014/main" xmlns="" id="{72596324-AE1D-4D86-B464-C95909D826C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a16="http://schemas.microsoft.com/office/drawing/2014/main" xmlns="" id="{8EC4BF90-334E-49B3-909F-F65CA46B982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xmlns="" id="{98A6ED46-73DF-457A-8E77-8596626F7829}"/>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60" name="フローチャート: 判断 459">
          <a:extLst>
            <a:ext uri="{FF2B5EF4-FFF2-40B4-BE49-F238E27FC236}">
              <a16:creationId xmlns:a16="http://schemas.microsoft.com/office/drawing/2014/main" xmlns="" id="{28EAB72E-D068-4DAB-8E31-10B67A7496B1}"/>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61" name="フローチャート: 判断 460">
          <a:extLst>
            <a:ext uri="{FF2B5EF4-FFF2-40B4-BE49-F238E27FC236}">
              <a16:creationId xmlns:a16="http://schemas.microsoft.com/office/drawing/2014/main" xmlns="" id="{068A3A50-2B88-4593-9990-B159F6202D76}"/>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62" name="フローチャート: 判断 461">
          <a:extLst>
            <a:ext uri="{FF2B5EF4-FFF2-40B4-BE49-F238E27FC236}">
              <a16:creationId xmlns:a16="http://schemas.microsoft.com/office/drawing/2014/main" xmlns="" id="{BFD3B09B-9199-479E-BDCE-DD627C2DD6C2}"/>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a:extLst>
            <a:ext uri="{FF2B5EF4-FFF2-40B4-BE49-F238E27FC236}">
              <a16:creationId xmlns:a16="http://schemas.microsoft.com/office/drawing/2014/main" xmlns="" id="{9811E5D1-DB56-4899-9FDE-83FE737CEEFA}"/>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C46556E0-96B9-4141-AF94-AE9313BE64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F89327EC-BAED-4F19-9DBC-90EC7630C8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A0AEF8A6-67FA-4EE0-8D47-D23387D2F5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5C4B1C35-6698-46AB-9D1A-16AA34106B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0C4046D3-959C-4C5F-9A46-F3A0581437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469" name="楕円 468">
          <a:extLst>
            <a:ext uri="{FF2B5EF4-FFF2-40B4-BE49-F238E27FC236}">
              <a16:creationId xmlns:a16="http://schemas.microsoft.com/office/drawing/2014/main" xmlns="" id="{965B465F-F3B8-4F70-BFCF-B0EBF82F0327}"/>
            </a:ext>
          </a:extLst>
        </xdr:cNvPr>
        <xdr:cNvSpPr/>
      </xdr:nvSpPr>
      <xdr:spPr>
        <a:xfrm>
          <a:off x="16268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470" name="【認定こども園・幼稚園・保育所】&#10;有形固定資産減価償却率該当値テキスト">
          <a:extLst>
            <a:ext uri="{FF2B5EF4-FFF2-40B4-BE49-F238E27FC236}">
              <a16:creationId xmlns:a16="http://schemas.microsoft.com/office/drawing/2014/main" xmlns="" id="{541D7250-3933-476A-BA93-E1665464FD2A}"/>
            </a:ext>
          </a:extLst>
        </xdr:cNvPr>
        <xdr:cNvSpPr txBox="1"/>
      </xdr:nvSpPr>
      <xdr:spPr>
        <a:xfrm>
          <a:off x="16357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471" name="楕円 470">
          <a:extLst>
            <a:ext uri="{FF2B5EF4-FFF2-40B4-BE49-F238E27FC236}">
              <a16:creationId xmlns:a16="http://schemas.microsoft.com/office/drawing/2014/main" xmlns="" id="{C07BC6C6-CF55-42FD-B15C-9FC34E9AAA91}"/>
            </a:ext>
          </a:extLst>
        </xdr:cNvPr>
        <xdr:cNvSpPr/>
      </xdr:nvSpPr>
      <xdr:spPr>
        <a:xfrm>
          <a:off x="1543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120287</xdr:rowOff>
    </xdr:from>
    <xdr:to>
      <xdr:col>85</xdr:col>
      <xdr:colOff>127000</xdr:colOff>
      <xdr:row>36</xdr:row>
      <xdr:rowOff>159476</xdr:rowOff>
    </xdr:to>
    <xdr:cxnSp macro="">
      <xdr:nvCxnSpPr>
        <xdr:cNvPr id="472" name="直線コネクタ 471">
          <a:extLst>
            <a:ext uri="{FF2B5EF4-FFF2-40B4-BE49-F238E27FC236}">
              <a16:creationId xmlns:a16="http://schemas.microsoft.com/office/drawing/2014/main" xmlns="" id="{EC52B135-B8A1-460D-AE6A-FF3B15DB89C5}"/>
            </a:ext>
          </a:extLst>
        </xdr:cNvPr>
        <xdr:cNvCxnSpPr/>
      </xdr:nvCxnSpPr>
      <xdr:spPr>
        <a:xfrm flipV="1">
          <a:off x="15481300" y="62924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136434</xdr:rowOff>
    </xdr:from>
    <xdr:to>
      <xdr:col>76</xdr:col>
      <xdr:colOff>165100</xdr:colOff>
      <xdr:row>34</xdr:row>
      <xdr:rowOff>66584</xdr:rowOff>
    </xdr:to>
    <xdr:sp macro="" textlink="">
      <xdr:nvSpPr>
        <xdr:cNvPr id="473" name="楕円 472">
          <a:extLst>
            <a:ext uri="{FF2B5EF4-FFF2-40B4-BE49-F238E27FC236}">
              <a16:creationId xmlns:a16="http://schemas.microsoft.com/office/drawing/2014/main" xmlns="" id="{7D41DB65-4D44-4F46-BB2D-B636034C5B1A}"/>
            </a:ext>
          </a:extLst>
        </xdr:cNvPr>
        <xdr:cNvSpPr/>
      </xdr:nvSpPr>
      <xdr:spPr>
        <a:xfrm>
          <a:off x="14541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xdr:rowOff>
    </xdr:from>
    <xdr:to>
      <xdr:col>81</xdr:col>
      <xdr:colOff>50800</xdr:colOff>
      <xdr:row>36</xdr:row>
      <xdr:rowOff>159476</xdr:rowOff>
    </xdr:to>
    <xdr:cxnSp macro="">
      <xdr:nvCxnSpPr>
        <xdr:cNvPr id="474" name="直線コネクタ 473">
          <a:extLst>
            <a:ext uri="{FF2B5EF4-FFF2-40B4-BE49-F238E27FC236}">
              <a16:creationId xmlns:a16="http://schemas.microsoft.com/office/drawing/2014/main" xmlns="" id="{92C3E0A5-728F-47B7-BFFB-8270333ACC83}"/>
            </a:ext>
          </a:extLst>
        </xdr:cNvPr>
        <xdr:cNvCxnSpPr/>
      </xdr:nvCxnSpPr>
      <xdr:spPr>
        <a:xfrm>
          <a:off x="14592300" y="5845084"/>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75" name="n_1aveValue【認定こども園・幼稚園・保育所】&#10;有形固定資産減価償却率">
          <a:extLst>
            <a:ext uri="{FF2B5EF4-FFF2-40B4-BE49-F238E27FC236}">
              <a16:creationId xmlns:a16="http://schemas.microsoft.com/office/drawing/2014/main" xmlns="" id="{3E321FD9-5D31-4A53-93A8-4664502E700E}"/>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76" name="n_2aveValue【認定こども園・幼稚園・保育所】&#10;有形固定資産減価償却率">
          <a:extLst>
            <a:ext uri="{FF2B5EF4-FFF2-40B4-BE49-F238E27FC236}">
              <a16:creationId xmlns:a16="http://schemas.microsoft.com/office/drawing/2014/main" xmlns="" id="{0E991A3B-0A3F-4F70-8337-7BC59180C551}"/>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7" name="n_3aveValue【認定こども園・幼稚園・保育所】&#10;有形固定資産減価償却率">
          <a:extLst>
            <a:ext uri="{FF2B5EF4-FFF2-40B4-BE49-F238E27FC236}">
              <a16:creationId xmlns:a16="http://schemas.microsoft.com/office/drawing/2014/main" xmlns="" id="{05856A61-119E-40BE-812B-863C75F0CCFA}"/>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55353</xdr:rowOff>
    </xdr:from>
    <xdr:ext cx="405111" cy="259045"/>
    <xdr:sp macro="" textlink="">
      <xdr:nvSpPr>
        <xdr:cNvPr id="478" name="n_1mainValue【認定こども園・幼稚園・保育所】&#10;有形固定資産減価償却率">
          <a:extLst>
            <a:ext uri="{FF2B5EF4-FFF2-40B4-BE49-F238E27FC236}">
              <a16:creationId xmlns:a16="http://schemas.microsoft.com/office/drawing/2014/main" xmlns="" id="{359F22C6-17C5-44EF-869F-45FEB188E14D}"/>
            </a:ext>
          </a:extLst>
        </xdr:cNvPr>
        <xdr:cNvSpPr txBox="1"/>
      </xdr:nvSpPr>
      <xdr:spPr>
        <a:xfrm>
          <a:off x="15266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83111</xdr:rowOff>
    </xdr:from>
    <xdr:ext cx="405111" cy="259045"/>
    <xdr:sp macro="" textlink="">
      <xdr:nvSpPr>
        <xdr:cNvPr id="479" name="n_2mainValue【認定こども園・幼稚園・保育所】&#10;有形固定資産減価償却率">
          <a:extLst>
            <a:ext uri="{FF2B5EF4-FFF2-40B4-BE49-F238E27FC236}">
              <a16:creationId xmlns:a16="http://schemas.microsoft.com/office/drawing/2014/main" xmlns="" id="{FA80BC00-6470-413D-919E-BCACCDB3F727}"/>
            </a:ext>
          </a:extLst>
        </xdr:cNvPr>
        <xdr:cNvSpPr txBox="1"/>
      </xdr:nvSpPr>
      <xdr:spPr>
        <a:xfrm>
          <a:off x="143897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xmlns="" id="{BB41A7CC-499F-45C5-890C-B175C3F875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xmlns="" id="{218C481B-211B-44EF-A80D-BD4B38AA5D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xmlns="" id="{116876A5-764D-466A-990A-D98187868B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xmlns="" id="{1B6B7674-DCEB-4705-899B-278660B15A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xmlns="" id="{C6F5AFFD-3BF0-46BB-B86E-C653DF1ED9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xmlns="" id="{947BB8A9-880A-4852-90FD-1CC6F7C815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xmlns="" id="{94323EB4-2CB4-47C4-9D88-593CE42899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xmlns="" id="{6E48416E-D19A-42ED-BDCE-EB106FF611C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xmlns="" id="{CC10EA96-7AD1-44AB-9E9A-2A1CA8E84A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xmlns="" id="{55A6BE5F-D57A-45E9-80D0-8A9C6EE596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xmlns="" id="{207DCC94-74A8-4A30-BFEA-DE33D15AF71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1" name="テキスト ボックス 490">
          <a:extLst>
            <a:ext uri="{FF2B5EF4-FFF2-40B4-BE49-F238E27FC236}">
              <a16:creationId xmlns:a16="http://schemas.microsoft.com/office/drawing/2014/main" xmlns="" id="{CB450108-B6FB-46C9-8553-A18F02182C8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xmlns="" id="{359AEE7E-80BD-4479-8F0C-0C1AD40A7EE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3" name="テキスト ボックス 492">
          <a:extLst>
            <a:ext uri="{FF2B5EF4-FFF2-40B4-BE49-F238E27FC236}">
              <a16:creationId xmlns:a16="http://schemas.microsoft.com/office/drawing/2014/main" xmlns="" id="{88D16BA9-8529-4E3C-A037-6234BE5E20D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xmlns="" id="{D78BF089-5AB4-423F-8676-EEF20571D4A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5" name="テキスト ボックス 494">
          <a:extLst>
            <a:ext uri="{FF2B5EF4-FFF2-40B4-BE49-F238E27FC236}">
              <a16:creationId xmlns:a16="http://schemas.microsoft.com/office/drawing/2014/main" xmlns="" id="{DA43F41D-559A-4E46-942F-B5CEE4C8395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xmlns="" id="{70329474-4B11-41F5-84DA-FF45B1719BA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7" name="テキスト ボックス 496">
          <a:extLst>
            <a:ext uri="{FF2B5EF4-FFF2-40B4-BE49-F238E27FC236}">
              <a16:creationId xmlns:a16="http://schemas.microsoft.com/office/drawing/2014/main" xmlns="" id="{275D9329-FF5D-42E6-8330-8A1AA335E13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xmlns="" id="{474C90B7-5514-4411-A284-EA87D1DB627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9" name="テキスト ボックス 498">
          <a:extLst>
            <a:ext uri="{FF2B5EF4-FFF2-40B4-BE49-F238E27FC236}">
              <a16:creationId xmlns:a16="http://schemas.microsoft.com/office/drawing/2014/main" xmlns="" id="{11393485-13E7-4ACD-A0DC-8DF9CA0CAE8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xmlns="" id="{12CF3903-B835-450F-AA48-1C30228443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a:extLst>
            <a:ext uri="{FF2B5EF4-FFF2-40B4-BE49-F238E27FC236}">
              <a16:creationId xmlns:a16="http://schemas.microsoft.com/office/drawing/2014/main" xmlns="" id="{1E854530-923D-49CE-8C6F-16E81725FBF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a:extLst>
            <a:ext uri="{FF2B5EF4-FFF2-40B4-BE49-F238E27FC236}">
              <a16:creationId xmlns:a16="http://schemas.microsoft.com/office/drawing/2014/main" xmlns="" id="{D1243E34-8826-4EA4-9B71-2C13AF8017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503" name="直線コネクタ 502">
          <a:extLst>
            <a:ext uri="{FF2B5EF4-FFF2-40B4-BE49-F238E27FC236}">
              <a16:creationId xmlns:a16="http://schemas.microsoft.com/office/drawing/2014/main" xmlns="" id="{5F4DBCFA-3F77-45F7-B314-8DD5C20B17DB}"/>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04" name="【認定こども園・幼稚園・保育所】&#10;一人当たり面積最小値テキスト">
          <a:extLst>
            <a:ext uri="{FF2B5EF4-FFF2-40B4-BE49-F238E27FC236}">
              <a16:creationId xmlns:a16="http://schemas.microsoft.com/office/drawing/2014/main" xmlns="" id="{2ACB614D-A3E1-42F0-A0A6-2AFDECFDD2F2}"/>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05" name="直線コネクタ 504">
          <a:extLst>
            <a:ext uri="{FF2B5EF4-FFF2-40B4-BE49-F238E27FC236}">
              <a16:creationId xmlns:a16="http://schemas.microsoft.com/office/drawing/2014/main" xmlns="" id="{ABB65DB2-86E0-4DCE-9383-B978BB006059}"/>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506" name="【認定こども園・幼稚園・保育所】&#10;一人当たり面積最大値テキスト">
          <a:extLst>
            <a:ext uri="{FF2B5EF4-FFF2-40B4-BE49-F238E27FC236}">
              <a16:creationId xmlns:a16="http://schemas.microsoft.com/office/drawing/2014/main" xmlns="" id="{5B267382-9F19-478D-A6B4-378471A12A21}"/>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507" name="直線コネクタ 506">
          <a:extLst>
            <a:ext uri="{FF2B5EF4-FFF2-40B4-BE49-F238E27FC236}">
              <a16:creationId xmlns:a16="http://schemas.microsoft.com/office/drawing/2014/main" xmlns="" id="{676D4D0F-7149-4FB9-AA82-F1BD23DAD149}"/>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08" name="【認定こども園・幼稚園・保育所】&#10;一人当たり面積平均値テキスト">
          <a:extLst>
            <a:ext uri="{FF2B5EF4-FFF2-40B4-BE49-F238E27FC236}">
              <a16:creationId xmlns:a16="http://schemas.microsoft.com/office/drawing/2014/main" xmlns="" id="{A9A30815-8198-4147-ACF6-9B84088F9FE9}"/>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09" name="フローチャート: 判断 508">
          <a:extLst>
            <a:ext uri="{FF2B5EF4-FFF2-40B4-BE49-F238E27FC236}">
              <a16:creationId xmlns:a16="http://schemas.microsoft.com/office/drawing/2014/main" xmlns="" id="{C542DD0E-6FE8-4432-8871-514246DDA1E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510" name="フローチャート: 判断 509">
          <a:extLst>
            <a:ext uri="{FF2B5EF4-FFF2-40B4-BE49-F238E27FC236}">
              <a16:creationId xmlns:a16="http://schemas.microsoft.com/office/drawing/2014/main" xmlns="" id="{3CCF4DAF-3DE0-48C0-B948-6C0E8D3775F8}"/>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511" name="フローチャート: 判断 510">
          <a:extLst>
            <a:ext uri="{FF2B5EF4-FFF2-40B4-BE49-F238E27FC236}">
              <a16:creationId xmlns:a16="http://schemas.microsoft.com/office/drawing/2014/main" xmlns="" id="{E4670C75-C42F-476C-B396-DD51DF163447}"/>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12" name="フローチャート: 判断 511">
          <a:extLst>
            <a:ext uri="{FF2B5EF4-FFF2-40B4-BE49-F238E27FC236}">
              <a16:creationId xmlns:a16="http://schemas.microsoft.com/office/drawing/2014/main" xmlns="" id="{714104A0-2772-4A0D-8855-FC32004D33A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xmlns="" id="{6DB9746F-C9C7-4482-8CCB-E0D1B53DE7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xmlns="" id="{554B71CD-9EA0-4F21-8F5B-B5A1E43DAAE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xmlns="" id="{DB3419DD-4E9A-44E6-8995-4B0FD2ADB6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xmlns="" id="{4DC850E6-2A11-4CC0-A960-25C5C163FE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xmlns="" id="{8EE4AE5B-2ED3-4E85-8C3C-0D2C3D46FD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518" name="楕円 517">
          <a:extLst>
            <a:ext uri="{FF2B5EF4-FFF2-40B4-BE49-F238E27FC236}">
              <a16:creationId xmlns:a16="http://schemas.microsoft.com/office/drawing/2014/main" xmlns="" id="{C7406BA5-8852-4C0A-95C0-F08257DABF11}"/>
            </a:ext>
          </a:extLst>
        </xdr:cNvPr>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519" name="【認定こども園・幼稚園・保育所】&#10;一人当たり面積該当値テキスト">
          <a:extLst>
            <a:ext uri="{FF2B5EF4-FFF2-40B4-BE49-F238E27FC236}">
              <a16:creationId xmlns:a16="http://schemas.microsoft.com/office/drawing/2014/main" xmlns="" id="{2565ED0B-82EE-4EF1-8A49-1CA8A3A06480}"/>
            </a:ext>
          </a:extLst>
        </xdr:cNvPr>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520" name="楕円 519">
          <a:extLst>
            <a:ext uri="{FF2B5EF4-FFF2-40B4-BE49-F238E27FC236}">
              <a16:creationId xmlns:a16="http://schemas.microsoft.com/office/drawing/2014/main" xmlns="" id="{194636C0-66BC-4A0C-A611-EE388E3DCD46}"/>
            </a:ext>
          </a:extLst>
        </xdr:cNvPr>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129540</xdr:rowOff>
    </xdr:from>
    <xdr:to>
      <xdr:col>116</xdr:col>
      <xdr:colOff>63500</xdr:colOff>
      <xdr:row>38</xdr:row>
      <xdr:rowOff>133350</xdr:rowOff>
    </xdr:to>
    <xdr:cxnSp macro="">
      <xdr:nvCxnSpPr>
        <xdr:cNvPr id="521" name="直線コネクタ 520">
          <a:extLst>
            <a:ext uri="{FF2B5EF4-FFF2-40B4-BE49-F238E27FC236}">
              <a16:creationId xmlns:a16="http://schemas.microsoft.com/office/drawing/2014/main" xmlns="" id="{A278B25C-4CDB-4F37-8910-F8BCF26A844A}"/>
            </a:ext>
          </a:extLst>
        </xdr:cNvPr>
        <xdr:cNvCxnSpPr/>
      </xdr:nvCxnSpPr>
      <xdr:spPr>
        <a:xfrm flipV="1">
          <a:off x="21323300" y="6644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90170</xdr:rowOff>
    </xdr:from>
    <xdr:to>
      <xdr:col>107</xdr:col>
      <xdr:colOff>101600</xdr:colOff>
      <xdr:row>39</xdr:row>
      <xdr:rowOff>20320</xdr:rowOff>
    </xdr:to>
    <xdr:sp macro="" textlink="">
      <xdr:nvSpPr>
        <xdr:cNvPr id="522" name="楕円 521">
          <a:extLst>
            <a:ext uri="{FF2B5EF4-FFF2-40B4-BE49-F238E27FC236}">
              <a16:creationId xmlns:a16="http://schemas.microsoft.com/office/drawing/2014/main" xmlns="" id="{3EF0FB12-154F-4E7D-94FA-020CB2A383CB}"/>
            </a:ext>
          </a:extLst>
        </xdr:cNvPr>
        <xdr:cNvSpPr/>
      </xdr:nvSpPr>
      <xdr:spPr>
        <a:xfrm>
          <a:off x="20383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140970</xdr:rowOff>
    </xdr:to>
    <xdr:cxnSp macro="">
      <xdr:nvCxnSpPr>
        <xdr:cNvPr id="523" name="直線コネクタ 522">
          <a:extLst>
            <a:ext uri="{FF2B5EF4-FFF2-40B4-BE49-F238E27FC236}">
              <a16:creationId xmlns:a16="http://schemas.microsoft.com/office/drawing/2014/main" xmlns="" id="{90B5A421-C05E-4EB4-908F-EC0C839E0029}"/>
            </a:ext>
          </a:extLst>
        </xdr:cNvPr>
        <xdr:cNvCxnSpPr/>
      </xdr:nvCxnSpPr>
      <xdr:spPr>
        <a:xfrm flipV="1">
          <a:off x="20434300" y="664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524" name="n_1aveValue【認定こども園・幼稚園・保育所】&#10;一人当たり面積">
          <a:extLst>
            <a:ext uri="{FF2B5EF4-FFF2-40B4-BE49-F238E27FC236}">
              <a16:creationId xmlns:a16="http://schemas.microsoft.com/office/drawing/2014/main" xmlns="" id="{9E7A51D7-1B1F-4AD2-B68F-6F4975534A0D}"/>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525" name="n_2aveValue【認定こども園・幼稚園・保育所】&#10;一人当たり面積">
          <a:extLst>
            <a:ext uri="{FF2B5EF4-FFF2-40B4-BE49-F238E27FC236}">
              <a16:creationId xmlns:a16="http://schemas.microsoft.com/office/drawing/2014/main" xmlns="" id="{8CAADA11-BA9B-4AF0-B45F-44BD6AD736DB}"/>
            </a:ext>
          </a:extLst>
        </xdr:cNvPr>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26" name="n_3aveValue【認定こども園・幼稚園・保育所】&#10;一人当たり面積">
          <a:extLst>
            <a:ext uri="{FF2B5EF4-FFF2-40B4-BE49-F238E27FC236}">
              <a16:creationId xmlns:a16="http://schemas.microsoft.com/office/drawing/2014/main" xmlns="" id="{6F1C1DB8-8A0C-48A6-B381-57A7CA2C1783}"/>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527" name="n_1mainValue【認定こども園・幼稚園・保育所】&#10;一人当たり面積">
          <a:extLst>
            <a:ext uri="{FF2B5EF4-FFF2-40B4-BE49-F238E27FC236}">
              <a16:creationId xmlns:a16="http://schemas.microsoft.com/office/drawing/2014/main" xmlns="" id="{BB096B67-8953-4F12-8820-9ADD6271A29B}"/>
            </a:ext>
          </a:extLst>
        </xdr:cNvPr>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28" name="n_2mainValue【認定こども園・幼稚園・保育所】&#10;一人当たり面積">
          <a:extLst>
            <a:ext uri="{FF2B5EF4-FFF2-40B4-BE49-F238E27FC236}">
              <a16:creationId xmlns:a16="http://schemas.microsoft.com/office/drawing/2014/main" xmlns="" id="{24910226-D726-401E-B305-BAE8CCCFED26}"/>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xmlns="" id="{58503A9C-55B5-4E95-A360-5D61F398C2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xmlns="" id="{06112B34-7C7D-467B-B231-1FAC15BE95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xmlns="" id="{E3AE51A4-465D-4B57-BFF7-B84242912B0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xmlns="" id="{FC1D06F9-9A1F-47F3-B6EB-66035D5C88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xmlns="" id="{825EE52C-C9AA-4AAF-AF4E-AC06E1D74B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xmlns="" id="{6355E750-7DB2-4BCC-9729-9835A3D140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xmlns="" id="{4B759339-189F-4BBB-A49F-5299261D30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xmlns="" id="{26D8D3A8-C059-4FE7-958D-DE100C8424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xmlns="" id="{C9BC99F4-F3C6-4352-9820-2ECD9178C0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xmlns="" id="{0C8D5968-3B35-45B8-88EE-94BC6927E2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a:extLst>
            <a:ext uri="{FF2B5EF4-FFF2-40B4-BE49-F238E27FC236}">
              <a16:creationId xmlns:a16="http://schemas.microsoft.com/office/drawing/2014/main" xmlns="" id="{C7C98687-A57E-4419-9BC1-56C33BFF73C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a:extLst>
            <a:ext uri="{FF2B5EF4-FFF2-40B4-BE49-F238E27FC236}">
              <a16:creationId xmlns:a16="http://schemas.microsoft.com/office/drawing/2014/main" xmlns="" id="{A5B32E91-ACA2-4BD7-A6E1-C1F6E29FABB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a:extLst>
            <a:ext uri="{FF2B5EF4-FFF2-40B4-BE49-F238E27FC236}">
              <a16:creationId xmlns:a16="http://schemas.microsoft.com/office/drawing/2014/main" xmlns="" id="{F3754F68-CB95-4D36-9A63-B8828A38071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a:extLst>
            <a:ext uri="{FF2B5EF4-FFF2-40B4-BE49-F238E27FC236}">
              <a16:creationId xmlns:a16="http://schemas.microsoft.com/office/drawing/2014/main" xmlns="" id="{39A5BC06-52E6-4542-89A2-CEA94652DFA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a:extLst>
            <a:ext uri="{FF2B5EF4-FFF2-40B4-BE49-F238E27FC236}">
              <a16:creationId xmlns:a16="http://schemas.microsoft.com/office/drawing/2014/main" xmlns="" id="{F60D3972-6ADC-4F91-9B65-92AA0F0911F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a:extLst>
            <a:ext uri="{FF2B5EF4-FFF2-40B4-BE49-F238E27FC236}">
              <a16:creationId xmlns:a16="http://schemas.microsoft.com/office/drawing/2014/main" xmlns="" id="{C41D60D5-9A71-4DDD-9EC5-DD4E3A2C6E1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a:extLst>
            <a:ext uri="{FF2B5EF4-FFF2-40B4-BE49-F238E27FC236}">
              <a16:creationId xmlns:a16="http://schemas.microsoft.com/office/drawing/2014/main" xmlns="" id="{3C0550BA-630C-4DE5-BE2A-B03931C91A8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a:extLst>
            <a:ext uri="{FF2B5EF4-FFF2-40B4-BE49-F238E27FC236}">
              <a16:creationId xmlns:a16="http://schemas.microsoft.com/office/drawing/2014/main" xmlns="" id="{A9CAD2DF-1750-4AA5-925E-E79FAD88980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a:extLst>
            <a:ext uri="{FF2B5EF4-FFF2-40B4-BE49-F238E27FC236}">
              <a16:creationId xmlns:a16="http://schemas.microsoft.com/office/drawing/2014/main" xmlns="" id="{0D8C3470-2763-413D-A590-BBD01889362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a:extLst>
            <a:ext uri="{FF2B5EF4-FFF2-40B4-BE49-F238E27FC236}">
              <a16:creationId xmlns:a16="http://schemas.microsoft.com/office/drawing/2014/main" xmlns="" id="{D1E97132-1AF4-49BF-91DD-B8D2C5A67C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a:extLst>
            <a:ext uri="{FF2B5EF4-FFF2-40B4-BE49-F238E27FC236}">
              <a16:creationId xmlns:a16="http://schemas.microsoft.com/office/drawing/2014/main" xmlns="" id="{01CB31BF-E9EB-4CF4-9EB2-2F2EA871D85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a:extLst>
            <a:ext uri="{FF2B5EF4-FFF2-40B4-BE49-F238E27FC236}">
              <a16:creationId xmlns:a16="http://schemas.microsoft.com/office/drawing/2014/main" xmlns="" id="{EE1902DC-69AE-46AB-81BB-9C05F53788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a:extLst>
            <a:ext uri="{FF2B5EF4-FFF2-40B4-BE49-F238E27FC236}">
              <a16:creationId xmlns:a16="http://schemas.microsoft.com/office/drawing/2014/main" xmlns="" id="{3E45B55A-8AFF-4282-AFB0-2361EA7CA9F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a:extLst>
            <a:ext uri="{FF2B5EF4-FFF2-40B4-BE49-F238E27FC236}">
              <a16:creationId xmlns:a16="http://schemas.microsoft.com/office/drawing/2014/main" xmlns="" id="{5AEE8BD9-074F-4E2C-8D2A-06CB938B13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553" name="直線コネクタ 552">
          <a:extLst>
            <a:ext uri="{FF2B5EF4-FFF2-40B4-BE49-F238E27FC236}">
              <a16:creationId xmlns:a16="http://schemas.microsoft.com/office/drawing/2014/main" xmlns="" id="{C3125027-0798-4C3D-A317-53A812C117BC}"/>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54" name="【学校施設】&#10;有形固定資産減価償却率最小値テキスト">
          <a:extLst>
            <a:ext uri="{FF2B5EF4-FFF2-40B4-BE49-F238E27FC236}">
              <a16:creationId xmlns:a16="http://schemas.microsoft.com/office/drawing/2014/main" xmlns="" id="{90412DCA-B971-4119-AE4A-53031F2A7163}"/>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55" name="直線コネクタ 554">
          <a:extLst>
            <a:ext uri="{FF2B5EF4-FFF2-40B4-BE49-F238E27FC236}">
              <a16:creationId xmlns:a16="http://schemas.microsoft.com/office/drawing/2014/main" xmlns="" id="{A9541884-78B1-4A2C-840F-701CA41A3B2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56" name="【学校施設】&#10;有形固定資産減価償却率最大値テキスト">
          <a:extLst>
            <a:ext uri="{FF2B5EF4-FFF2-40B4-BE49-F238E27FC236}">
              <a16:creationId xmlns:a16="http://schemas.microsoft.com/office/drawing/2014/main" xmlns="" id="{BD043996-0F99-43A2-AAA6-E5962D7B9BBD}"/>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57" name="直線コネクタ 556">
          <a:extLst>
            <a:ext uri="{FF2B5EF4-FFF2-40B4-BE49-F238E27FC236}">
              <a16:creationId xmlns:a16="http://schemas.microsoft.com/office/drawing/2014/main" xmlns="" id="{501A0CFC-3772-420D-AF79-0E3D313DE38C}"/>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58" name="【学校施設】&#10;有形固定資産減価償却率平均値テキスト">
          <a:extLst>
            <a:ext uri="{FF2B5EF4-FFF2-40B4-BE49-F238E27FC236}">
              <a16:creationId xmlns:a16="http://schemas.microsoft.com/office/drawing/2014/main" xmlns="" id="{ABB33476-0100-429A-8507-81627868B2A8}"/>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59" name="フローチャート: 判断 558">
          <a:extLst>
            <a:ext uri="{FF2B5EF4-FFF2-40B4-BE49-F238E27FC236}">
              <a16:creationId xmlns:a16="http://schemas.microsoft.com/office/drawing/2014/main" xmlns="" id="{E7E02EB1-E403-42F4-85BE-87C92B158D76}"/>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60" name="フローチャート: 判断 559">
          <a:extLst>
            <a:ext uri="{FF2B5EF4-FFF2-40B4-BE49-F238E27FC236}">
              <a16:creationId xmlns:a16="http://schemas.microsoft.com/office/drawing/2014/main" xmlns="" id="{39A0700B-C7D7-4E24-B5CC-49B884E747DA}"/>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61" name="フローチャート: 判断 560">
          <a:extLst>
            <a:ext uri="{FF2B5EF4-FFF2-40B4-BE49-F238E27FC236}">
              <a16:creationId xmlns:a16="http://schemas.microsoft.com/office/drawing/2014/main" xmlns="" id="{592D27FE-9EBA-4805-8379-07A51E1E97D8}"/>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62" name="フローチャート: 判断 561">
          <a:extLst>
            <a:ext uri="{FF2B5EF4-FFF2-40B4-BE49-F238E27FC236}">
              <a16:creationId xmlns:a16="http://schemas.microsoft.com/office/drawing/2014/main" xmlns="" id="{D8306F43-575B-4B81-A9E4-AD1CF3413909}"/>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6AC4C135-D67A-4A25-88E9-362E16B4A6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C27E8571-2CED-47A4-BE46-5EEDAB13B5D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xmlns="" id="{7CB16610-2B43-4596-AD72-540F0EDABA4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xmlns="" id="{8957E812-0CA7-45BC-ADFC-DE558994B6E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xmlns="" id="{5923C456-92C0-4E5C-BDCA-B75D8A144AD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568" name="楕円 567">
          <a:extLst>
            <a:ext uri="{FF2B5EF4-FFF2-40B4-BE49-F238E27FC236}">
              <a16:creationId xmlns:a16="http://schemas.microsoft.com/office/drawing/2014/main" xmlns="" id="{A2DF5BD5-3ECE-4B97-B6EB-B0CDC0344E18}"/>
            </a:ext>
          </a:extLst>
        </xdr:cNvPr>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19702</xdr:rowOff>
    </xdr:from>
    <xdr:ext cx="405111" cy="259045"/>
    <xdr:sp macro="" textlink="">
      <xdr:nvSpPr>
        <xdr:cNvPr id="569" name="【学校施設】&#10;有形固定資産減価償却率該当値テキスト">
          <a:extLst>
            <a:ext uri="{FF2B5EF4-FFF2-40B4-BE49-F238E27FC236}">
              <a16:creationId xmlns:a16="http://schemas.microsoft.com/office/drawing/2014/main" xmlns="" id="{AF3CBFD7-342F-4F2D-896B-25D657E60D0B}"/>
            </a:ext>
          </a:extLst>
        </xdr:cNvPr>
        <xdr:cNvSpPr txBox="1"/>
      </xdr:nvSpPr>
      <xdr:spPr>
        <a:xfrm>
          <a:off x="16357600"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570" name="楕円 569">
          <a:extLst>
            <a:ext uri="{FF2B5EF4-FFF2-40B4-BE49-F238E27FC236}">
              <a16:creationId xmlns:a16="http://schemas.microsoft.com/office/drawing/2014/main" xmlns="" id="{95D31E41-CA1E-45DB-986E-99C3114D6B80}"/>
            </a:ext>
          </a:extLst>
        </xdr:cNvPr>
        <xdr:cNvSpPr/>
      </xdr:nvSpPr>
      <xdr:spPr>
        <a:xfrm>
          <a:off x="15430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47625</xdr:rowOff>
    </xdr:from>
    <xdr:to>
      <xdr:col>85</xdr:col>
      <xdr:colOff>127000</xdr:colOff>
      <xdr:row>57</xdr:row>
      <xdr:rowOff>72390</xdr:rowOff>
    </xdr:to>
    <xdr:cxnSp macro="">
      <xdr:nvCxnSpPr>
        <xdr:cNvPr id="571" name="直線コネクタ 570">
          <a:extLst>
            <a:ext uri="{FF2B5EF4-FFF2-40B4-BE49-F238E27FC236}">
              <a16:creationId xmlns:a16="http://schemas.microsoft.com/office/drawing/2014/main" xmlns="" id="{3A1825F0-EA06-49C0-A581-723FE93B1B8A}"/>
            </a:ext>
          </a:extLst>
        </xdr:cNvPr>
        <xdr:cNvCxnSpPr/>
      </xdr:nvCxnSpPr>
      <xdr:spPr>
        <a:xfrm flipV="1">
          <a:off x="15481300" y="98202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72" name="楕円 571">
          <a:extLst>
            <a:ext uri="{FF2B5EF4-FFF2-40B4-BE49-F238E27FC236}">
              <a16:creationId xmlns:a16="http://schemas.microsoft.com/office/drawing/2014/main" xmlns="" id="{E3F6306E-5962-43FD-96ED-0007926F6104}"/>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72390</xdr:rowOff>
    </xdr:from>
    <xdr:to>
      <xdr:col>81</xdr:col>
      <xdr:colOff>50800</xdr:colOff>
      <xdr:row>57</xdr:row>
      <xdr:rowOff>80010</xdr:rowOff>
    </xdr:to>
    <xdr:cxnSp macro="">
      <xdr:nvCxnSpPr>
        <xdr:cNvPr id="573" name="直線コネクタ 572">
          <a:extLst>
            <a:ext uri="{FF2B5EF4-FFF2-40B4-BE49-F238E27FC236}">
              <a16:creationId xmlns:a16="http://schemas.microsoft.com/office/drawing/2014/main" xmlns="" id="{7BC5971A-75FC-4D74-88BC-6CB49FDC7A47}"/>
            </a:ext>
          </a:extLst>
        </xdr:cNvPr>
        <xdr:cNvCxnSpPr/>
      </xdr:nvCxnSpPr>
      <xdr:spPr>
        <a:xfrm flipV="1">
          <a:off x="14592300" y="9845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74" name="n_1aveValue【学校施設】&#10;有形固定資産減価償却率">
          <a:extLst>
            <a:ext uri="{FF2B5EF4-FFF2-40B4-BE49-F238E27FC236}">
              <a16:creationId xmlns:a16="http://schemas.microsoft.com/office/drawing/2014/main" xmlns="" id="{960076C5-EDE2-4AB2-9810-D1F2F7CA8C17}"/>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75" name="n_2aveValue【学校施設】&#10;有形固定資産減価償却率">
          <a:extLst>
            <a:ext uri="{FF2B5EF4-FFF2-40B4-BE49-F238E27FC236}">
              <a16:creationId xmlns:a16="http://schemas.microsoft.com/office/drawing/2014/main" xmlns="" id="{91B37B59-E3D8-4B50-86A4-676CC22195F2}"/>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76" name="n_3aveValue【学校施設】&#10;有形固定資産減価償却率">
          <a:extLst>
            <a:ext uri="{FF2B5EF4-FFF2-40B4-BE49-F238E27FC236}">
              <a16:creationId xmlns:a16="http://schemas.microsoft.com/office/drawing/2014/main" xmlns="" id="{98BCA40F-99DA-4EA8-BC87-842F05663BFB}"/>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139717</xdr:rowOff>
    </xdr:from>
    <xdr:ext cx="405111" cy="259045"/>
    <xdr:sp macro="" textlink="">
      <xdr:nvSpPr>
        <xdr:cNvPr id="577" name="n_1mainValue【学校施設】&#10;有形固定資産減価償却率">
          <a:extLst>
            <a:ext uri="{FF2B5EF4-FFF2-40B4-BE49-F238E27FC236}">
              <a16:creationId xmlns:a16="http://schemas.microsoft.com/office/drawing/2014/main" xmlns="" id="{DCE18074-F2C8-4B3D-BC02-45DEB5535531}"/>
            </a:ext>
          </a:extLst>
        </xdr:cNvPr>
        <xdr:cNvSpPr txBox="1"/>
      </xdr:nvSpPr>
      <xdr:spPr>
        <a:xfrm>
          <a:off x="15266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78" name="n_2mainValue【学校施設】&#10;有形固定資産減価償却率">
          <a:extLst>
            <a:ext uri="{FF2B5EF4-FFF2-40B4-BE49-F238E27FC236}">
              <a16:creationId xmlns:a16="http://schemas.microsoft.com/office/drawing/2014/main" xmlns="" id="{267F4AE4-B4B0-4DBD-8BD6-046B83DD2769}"/>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xmlns="" id="{D0464231-A0EF-45AD-A3E0-111CD04B55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xmlns="" id="{85155102-BD8D-4366-BE31-8C2D0456BA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xmlns="" id="{29632993-B9F8-435B-ABF4-71AF9054A3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xmlns="" id="{23BCFC57-0BB5-4350-A85C-E6B02CBABF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xmlns="" id="{0710F9DC-C49E-44F7-91E9-B7A77CE5925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xmlns="" id="{72BD3CE8-0984-4D04-953C-BF702DB0D03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xmlns="" id="{1AB3DCE4-E6D6-42B3-8038-8201D56915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xmlns="" id="{55648A00-9FD7-4ECA-8249-83E5E0C8EFA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xmlns="" id="{EE72688E-10D9-4CD5-8582-19EAA54BA45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xmlns="" id="{517CDBB5-44D1-4B4D-8A2E-6EA09B93AA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xmlns="" id="{A59B5046-5013-4DC6-881A-00B0011B500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90" name="直線コネクタ 589">
          <a:extLst>
            <a:ext uri="{FF2B5EF4-FFF2-40B4-BE49-F238E27FC236}">
              <a16:creationId xmlns:a16="http://schemas.microsoft.com/office/drawing/2014/main" xmlns="" id="{3D16CF9D-576A-4E12-872E-346758BF259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1" name="テキスト ボックス 590">
          <a:extLst>
            <a:ext uri="{FF2B5EF4-FFF2-40B4-BE49-F238E27FC236}">
              <a16:creationId xmlns:a16="http://schemas.microsoft.com/office/drawing/2014/main" xmlns="" id="{F0D55B60-2699-4B6F-9AAC-E2DDDEB1DFE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2" name="直線コネクタ 591">
          <a:extLst>
            <a:ext uri="{FF2B5EF4-FFF2-40B4-BE49-F238E27FC236}">
              <a16:creationId xmlns:a16="http://schemas.microsoft.com/office/drawing/2014/main" xmlns="" id="{F1F8A1C1-9891-4A43-B572-086EBD1605A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3" name="テキスト ボックス 592">
          <a:extLst>
            <a:ext uri="{FF2B5EF4-FFF2-40B4-BE49-F238E27FC236}">
              <a16:creationId xmlns:a16="http://schemas.microsoft.com/office/drawing/2014/main" xmlns="" id="{D2E14BAF-C92B-4D81-A48D-194C858A908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4" name="直線コネクタ 593">
          <a:extLst>
            <a:ext uri="{FF2B5EF4-FFF2-40B4-BE49-F238E27FC236}">
              <a16:creationId xmlns:a16="http://schemas.microsoft.com/office/drawing/2014/main" xmlns="" id="{59223A84-3A22-4F12-A15D-7C0DCA492AB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5" name="テキスト ボックス 594">
          <a:extLst>
            <a:ext uri="{FF2B5EF4-FFF2-40B4-BE49-F238E27FC236}">
              <a16:creationId xmlns:a16="http://schemas.microsoft.com/office/drawing/2014/main" xmlns="" id="{5A094C35-7389-4BDC-A528-352B307088D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6" name="直線コネクタ 595">
          <a:extLst>
            <a:ext uri="{FF2B5EF4-FFF2-40B4-BE49-F238E27FC236}">
              <a16:creationId xmlns:a16="http://schemas.microsoft.com/office/drawing/2014/main" xmlns="" id="{3BCE15C0-301A-40CD-A59F-DAC7B00585F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7" name="テキスト ボックス 596">
          <a:extLst>
            <a:ext uri="{FF2B5EF4-FFF2-40B4-BE49-F238E27FC236}">
              <a16:creationId xmlns:a16="http://schemas.microsoft.com/office/drawing/2014/main" xmlns="" id="{E8D152F5-B4C2-4C45-8550-67DB3BE46B0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xmlns="" id="{7038C865-F80C-4782-92DC-8C604AB233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xmlns="" id="{029AE206-F82B-426D-BE86-6ADBEB68363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xmlns="" id="{2AC40836-680B-4E41-8C5F-BAACC9976F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601" name="直線コネクタ 600">
          <a:extLst>
            <a:ext uri="{FF2B5EF4-FFF2-40B4-BE49-F238E27FC236}">
              <a16:creationId xmlns:a16="http://schemas.microsoft.com/office/drawing/2014/main" xmlns="" id="{3FCED9EB-F302-4BC1-AF3A-73C620AD7A22}"/>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602" name="【学校施設】&#10;一人当たり面積最小値テキスト">
          <a:extLst>
            <a:ext uri="{FF2B5EF4-FFF2-40B4-BE49-F238E27FC236}">
              <a16:creationId xmlns:a16="http://schemas.microsoft.com/office/drawing/2014/main" xmlns="" id="{2A26334B-9AD8-4F04-8024-453BDB95F1F9}"/>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603" name="直線コネクタ 602">
          <a:extLst>
            <a:ext uri="{FF2B5EF4-FFF2-40B4-BE49-F238E27FC236}">
              <a16:creationId xmlns:a16="http://schemas.microsoft.com/office/drawing/2014/main" xmlns="" id="{B9E1130F-BD74-466E-A3F9-8B4B7488C1CD}"/>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604" name="【学校施設】&#10;一人当たり面積最大値テキスト">
          <a:extLst>
            <a:ext uri="{FF2B5EF4-FFF2-40B4-BE49-F238E27FC236}">
              <a16:creationId xmlns:a16="http://schemas.microsoft.com/office/drawing/2014/main" xmlns="" id="{5A5D5026-C039-4D37-8354-AE7186B67DD9}"/>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605" name="直線コネクタ 604">
          <a:extLst>
            <a:ext uri="{FF2B5EF4-FFF2-40B4-BE49-F238E27FC236}">
              <a16:creationId xmlns:a16="http://schemas.microsoft.com/office/drawing/2014/main" xmlns="" id="{A731F8D4-4AEC-4900-BF5E-A7749AC783EF}"/>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606" name="【学校施設】&#10;一人当たり面積平均値テキスト">
          <a:extLst>
            <a:ext uri="{FF2B5EF4-FFF2-40B4-BE49-F238E27FC236}">
              <a16:creationId xmlns:a16="http://schemas.microsoft.com/office/drawing/2014/main" xmlns="" id="{51809BB2-34F0-4A19-BA6F-9D3364BA77EE}"/>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607" name="フローチャート: 判断 606">
          <a:extLst>
            <a:ext uri="{FF2B5EF4-FFF2-40B4-BE49-F238E27FC236}">
              <a16:creationId xmlns:a16="http://schemas.microsoft.com/office/drawing/2014/main" xmlns="" id="{659A5D53-B814-4FEE-B2D9-DD03884DA40C}"/>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608" name="フローチャート: 判断 607">
          <a:extLst>
            <a:ext uri="{FF2B5EF4-FFF2-40B4-BE49-F238E27FC236}">
              <a16:creationId xmlns:a16="http://schemas.microsoft.com/office/drawing/2014/main" xmlns="" id="{F6DA7722-CAEF-4BBD-A168-0DCB18A717F5}"/>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609" name="フローチャート: 判断 608">
          <a:extLst>
            <a:ext uri="{FF2B5EF4-FFF2-40B4-BE49-F238E27FC236}">
              <a16:creationId xmlns:a16="http://schemas.microsoft.com/office/drawing/2014/main" xmlns="" id="{D52588E8-76BC-47E0-B5FC-0D71C8CF94B6}"/>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610" name="フローチャート: 判断 609">
          <a:extLst>
            <a:ext uri="{FF2B5EF4-FFF2-40B4-BE49-F238E27FC236}">
              <a16:creationId xmlns:a16="http://schemas.microsoft.com/office/drawing/2014/main" xmlns="" id="{BEDCCD6D-2A47-4EBD-8837-2140D716EDB7}"/>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57033C3A-7FD1-4A5A-B634-C254491C17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DB5D034F-C63E-4C6B-9919-405D7BF83F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CC271DE9-C583-44C3-AC73-B4C7ACB7FD9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C84F549E-B2A2-4E8D-AB7A-E19F6C3D12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625D40ED-0BED-4660-9646-EFE95D05AA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115164</xdr:rowOff>
    </xdr:from>
    <xdr:to>
      <xdr:col>116</xdr:col>
      <xdr:colOff>114300</xdr:colOff>
      <xdr:row>63</xdr:row>
      <xdr:rowOff>45314</xdr:rowOff>
    </xdr:to>
    <xdr:sp macro="" textlink="">
      <xdr:nvSpPr>
        <xdr:cNvPr id="616" name="楕円 615">
          <a:extLst>
            <a:ext uri="{FF2B5EF4-FFF2-40B4-BE49-F238E27FC236}">
              <a16:creationId xmlns:a16="http://schemas.microsoft.com/office/drawing/2014/main" xmlns="" id="{9D3D2B25-5718-4A46-834A-D7B0087F6D9F}"/>
            </a:ext>
          </a:extLst>
        </xdr:cNvPr>
        <xdr:cNvSpPr/>
      </xdr:nvSpPr>
      <xdr:spPr>
        <a:xfrm>
          <a:off x="22110700" y="107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93591</xdr:rowOff>
    </xdr:from>
    <xdr:ext cx="469744" cy="259045"/>
    <xdr:sp macro="" textlink="">
      <xdr:nvSpPr>
        <xdr:cNvPr id="617" name="【学校施設】&#10;一人当たり面積該当値テキスト">
          <a:extLst>
            <a:ext uri="{FF2B5EF4-FFF2-40B4-BE49-F238E27FC236}">
              <a16:creationId xmlns:a16="http://schemas.microsoft.com/office/drawing/2014/main" xmlns="" id="{731F7DCB-462F-4737-8EE4-F36F7033B0E3}"/>
            </a:ext>
          </a:extLst>
        </xdr:cNvPr>
        <xdr:cNvSpPr txBox="1"/>
      </xdr:nvSpPr>
      <xdr:spPr>
        <a:xfrm>
          <a:off x="22199600" y="107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18" name="楕円 617">
          <a:extLst>
            <a:ext uri="{FF2B5EF4-FFF2-40B4-BE49-F238E27FC236}">
              <a16:creationId xmlns:a16="http://schemas.microsoft.com/office/drawing/2014/main" xmlns="" id="{3CF9D877-6FCE-4E4F-9611-4928586A95DE}"/>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165964</xdr:rowOff>
    </xdr:from>
    <xdr:to>
      <xdr:col>116</xdr:col>
      <xdr:colOff>63500</xdr:colOff>
      <xdr:row>63</xdr:row>
      <xdr:rowOff>0</xdr:rowOff>
    </xdr:to>
    <xdr:cxnSp macro="">
      <xdr:nvCxnSpPr>
        <xdr:cNvPr id="619" name="直線コネクタ 618">
          <a:extLst>
            <a:ext uri="{FF2B5EF4-FFF2-40B4-BE49-F238E27FC236}">
              <a16:creationId xmlns:a16="http://schemas.microsoft.com/office/drawing/2014/main" xmlns="" id="{37BD416A-FC31-4E60-A0D9-A6034F344338}"/>
            </a:ext>
          </a:extLst>
        </xdr:cNvPr>
        <xdr:cNvCxnSpPr/>
      </xdr:nvCxnSpPr>
      <xdr:spPr>
        <a:xfrm flipV="1">
          <a:off x="21323300" y="1079586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126594</xdr:rowOff>
    </xdr:from>
    <xdr:to>
      <xdr:col>107</xdr:col>
      <xdr:colOff>101600</xdr:colOff>
      <xdr:row>63</xdr:row>
      <xdr:rowOff>56744</xdr:rowOff>
    </xdr:to>
    <xdr:sp macro="" textlink="">
      <xdr:nvSpPr>
        <xdr:cNvPr id="620" name="楕円 619">
          <a:extLst>
            <a:ext uri="{FF2B5EF4-FFF2-40B4-BE49-F238E27FC236}">
              <a16:creationId xmlns:a16="http://schemas.microsoft.com/office/drawing/2014/main" xmlns="" id="{CC80E85B-D591-4182-A129-0251D1A53299}"/>
            </a:ext>
          </a:extLst>
        </xdr:cNvPr>
        <xdr:cNvSpPr/>
      </xdr:nvSpPr>
      <xdr:spPr>
        <a:xfrm>
          <a:off x="20383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5944</xdr:rowOff>
    </xdr:to>
    <xdr:cxnSp macro="">
      <xdr:nvCxnSpPr>
        <xdr:cNvPr id="621" name="直線コネクタ 620">
          <a:extLst>
            <a:ext uri="{FF2B5EF4-FFF2-40B4-BE49-F238E27FC236}">
              <a16:creationId xmlns:a16="http://schemas.microsoft.com/office/drawing/2014/main" xmlns="" id="{9B014FD9-6713-43AC-B58F-DAEB69C490EF}"/>
            </a:ext>
          </a:extLst>
        </xdr:cNvPr>
        <xdr:cNvCxnSpPr/>
      </xdr:nvCxnSpPr>
      <xdr:spPr>
        <a:xfrm flipV="1">
          <a:off x="20434300" y="1080135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622" name="n_1aveValue【学校施設】&#10;一人当たり面積">
          <a:extLst>
            <a:ext uri="{FF2B5EF4-FFF2-40B4-BE49-F238E27FC236}">
              <a16:creationId xmlns:a16="http://schemas.microsoft.com/office/drawing/2014/main" xmlns="" id="{BDA71C30-6650-4E4A-9EBF-DF2DC4E72064}"/>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623" name="n_2aveValue【学校施設】&#10;一人当たり面積">
          <a:extLst>
            <a:ext uri="{FF2B5EF4-FFF2-40B4-BE49-F238E27FC236}">
              <a16:creationId xmlns:a16="http://schemas.microsoft.com/office/drawing/2014/main" xmlns="" id="{E19D7E83-4C1F-4057-9C90-C3DB58130FFE}"/>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624" name="n_3aveValue【学校施設】&#10;一人当たり面積">
          <a:extLst>
            <a:ext uri="{FF2B5EF4-FFF2-40B4-BE49-F238E27FC236}">
              <a16:creationId xmlns:a16="http://schemas.microsoft.com/office/drawing/2014/main" xmlns="" id="{5671FBD9-95DC-45D0-BBC3-451CA29852AB}"/>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625" name="n_1mainValue【学校施設】&#10;一人当たり面積">
          <a:extLst>
            <a:ext uri="{FF2B5EF4-FFF2-40B4-BE49-F238E27FC236}">
              <a16:creationId xmlns:a16="http://schemas.microsoft.com/office/drawing/2014/main" xmlns="" id="{38D79465-083E-4861-88AB-039A97673847}"/>
            </a:ext>
          </a:extLst>
        </xdr:cNvPr>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47871</xdr:rowOff>
    </xdr:from>
    <xdr:ext cx="469744" cy="259045"/>
    <xdr:sp macro="" textlink="">
      <xdr:nvSpPr>
        <xdr:cNvPr id="626" name="n_2mainValue【学校施設】&#10;一人当たり面積">
          <a:extLst>
            <a:ext uri="{FF2B5EF4-FFF2-40B4-BE49-F238E27FC236}">
              <a16:creationId xmlns:a16="http://schemas.microsoft.com/office/drawing/2014/main" xmlns="" id="{52FC3242-59D2-447A-A716-96FC226591DD}"/>
            </a:ext>
          </a:extLst>
        </xdr:cNvPr>
        <xdr:cNvSpPr txBox="1"/>
      </xdr:nvSpPr>
      <xdr:spPr>
        <a:xfrm>
          <a:off x="20199427" y="108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xmlns="" id="{8EAEE136-2979-4EEF-B5C8-BCAE57C6DC8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xmlns="" id="{77608025-FBA4-4EAB-8540-162714095B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xmlns="" id="{DEC5080E-96E1-4611-BF7A-DB61337C9A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xmlns="" id="{9A705A97-24F6-4C9F-B473-682A60B913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xmlns="" id="{54C80BD6-BEF6-40FA-A24F-5FB243FB91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xmlns="" id="{4AC4D753-46C7-4AFD-8849-F575B4F5AC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xmlns="" id="{34AF9452-72D0-4739-8305-0E6BD8D7CA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xmlns="" id="{92F763DA-4497-4D87-A438-CFC74EFCB7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xmlns="" id="{A94FE114-BA3A-42D7-9195-39E7B08031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xmlns="" id="{5353EBB0-0E87-47EA-B977-A9F22BD358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xmlns="" id="{C358E5E8-C343-4EC9-A3A1-7981410A56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xmlns="" id="{C41E22D7-9827-429C-B79F-92DB44C493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xmlns="" id="{822AEC52-5586-4314-A8B6-1D31C459FB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xmlns="" id="{13674EB9-8271-4A54-B3F9-B10DDB8D65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xmlns="" id="{9376B364-5056-4909-8911-7DD6D2DA18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xmlns="" id="{EC69A208-D78B-4C65-9C76-6624CFCCE1E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xmlns="" id="{A674135C-CAD9-484D-A8E4-92C6381AC9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xmlns="" id="{B0B53556-41EF-4D5C-89E2-12E4038D344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xmlns="" id="{5882429A-0E0E-445A-A93D-7984CC980C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xmlns="" id="{4DDAC523-2416-481F-9C97-516464C982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xmlns="" id="{4E38F2D6-5D00-4BCE-9BE1-99A6737120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xmlns="" id="{94BA4902-F09D-4241-8AD2-CD267DA595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xmlns="" id="{5760F106-C68F-4B2F-9734-476CAD9E50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xmlns="" id="{A41494F3-0459-4D13-BE21-BE9D3DD32BD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a:extLst>
            <a:ext uri="{FF2B5EF4-FFF2-40B4-BE49-F238E27FC236}">
              <a16:creationId xmlns:a16="http://schemas.microsoft.com/office/drawing/2014/main" xmlns="" id="{D81C67B1-9E35-4FB3-BF2F-A0CEC62455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a:extLst>
            <a:ext uri="{FF2B5EF4-FFF2-40B4-BE49-F238E27FC236}">
              <a16:creationId xmlns:a16="http://schemas.microsoft.com/office/drawing/2014/main" xmlns="" id="{7047065E-2047-4F48-9443-2FA9CA834E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a:extLst>
            <a:ext uri="{FF2B5EF4-FFF2-40B4-BE49-F238E27FC236}">
              <a16:creationId xmlns:a16="http://schemas.microsoft.com/office/drawing/2014/main" xmlns="" id="{76245DF7-2A5B-4BDA-8A7F-481E7D79F8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a:extLst>
            <a:ext uri="{FF2B5EF4-FFF2-40B4-BE49-F238E27FC236}">
              <a16:creationId xmlns:a16="http://schemas.microsoft.com/office/drawing/2014/main" xmlns="" id="{56F92522-63CF-4C0C-9C2A-7F0DA818539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a:extLst>
            <a:ext uri="{FF2B5EF4-FFF2-40B4-BE49-F238E27FC236}">
              <a16:creationId xmlns:a16="http://schemas.microsoft.com/office/drawing/2014/main" xmlns="" id="{5ED9FA5C-B052-404C-BD3A-2D398D22BC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a:extLst>
            <a:ext uri="{FF2B5EF4-FFF2-40B4-BE49-F238E27FC236}">
              <a16:creationId xmlns:a16="http://schemas.microsoft.com/office/drawing/2014/main" xmlns="" id="{BB598FAE-7E81-481E-A90A-9912D71C64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a:extLst>
            <a:ext uri="{FF2B5EF4-FFF2-40B4-BE49-F238E27FC236}">
              <a16:creationId xmlns:a16="http://schemas.microsoft.com/office/drawing/2014/main" xmlns="" id="{70723341-1E40-4B60-8627-2DE5007514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a:extLst>
            <a:ext uri="{FF2B5EF4-FFF2-40B4-BE49-F238E27FC236}">
              <a16:creationId xmlns:a16="http://schemas.microsoft.com/office/drawing/2014/main" xmlns="" id="{0C85A501-076D-496D-AE7A-E65B7DD50F1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xmlns="" id="{0CCE444B-56A1-4970-B9E1-FA25D22BDB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xmlns="" id="{8250850B-1ED2-435A-9799-918C116199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xmlns="" id="{CAEB0D25-F517-4E1E-AEA3-1F7A2FE0AB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公営住宅については築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数年を経過しており、老朽化が顕著であるため、高い減価償却率となっている。</a:t>
          </a:r>
          <a:endParaRPr lang="ja-JP" altLang="ja-JP" sz="1400">
            <a:effectLst/>
          </a:endParaRPr>
        </a:p>
        <a:p>
          <a:r>
            <a:rPr kumimoji="1" lang="ja-JP" altLang="ja-JP" sz="1100">
              <a:solidFill>
                <a:schemeClr val="dk1"/>
              </a:solidFill>
              <a:effectLst/>
              <a:latin typeface="+mn-lt"/>
              <a:ea typeface="+mn-ea"/>
              <a:cs typeface="+mn-cs"/>
            </a:rPr>
            <a:t>記載の公共施設等・インフラ施設については、平成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年度に「湯河原町公共施設等総合管理計画」を策定したが、</a:t>
          </a:r>
          <a:endParaRPr lang="ja-JP" altLang="ja-JP" sz="1400">
            <a:effectLst/>
          </a:endParaRPr>
        </a:p>
        <a:p>
          <a:r>
            <a:rPr kumimoji="1" lang="ja-JP" altLang="ja-JP" sz="1100">
              <a:solidFill>
                <a:schemeClr val="dk1"/>
              </a:solidFill>
              <a:effectLst/>
              <a:latin typeface="+mn-lt"/>
              <a:ea typeface="+mn-ea"/>
              <a:cs typeface="+mn-cs"/>
            </a:rPr>
            <a:t>時代とともに変化する町民ニーズ、財政状況等を反映させるため、中長期的な視点が必要と考える。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6D9A2BB-2C2E-4CF4-B032-1BEF39DB03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7B04820-EF0D-40A5-8216-DE0F2282485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A6752EE-AF9D-4013-B745-1AB1FFB9B4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79CE99F-8BF7-48D3-9370-8405C83F79F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B7405FC-82CD-4314-B4CD-1477197026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7DB7DAE-DC33-4AA8-A5B8-279AA7BC5BA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FE3567B-CB40-48AA-9C87-9DADE5C1A0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87DFBE0-52CF-485C-9816-3F5635F313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AB6BD48-5BD9-4F2A-8A36-8C9776D2F7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523C4D9-D8AB-431B-89C7-52682411BF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D2016D4-131A-4F37-8279-6E42370B2E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5145F19-C313-4A9F-B1B2-90C9E6D8CE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0C50374-EF1B-4AD3-851F-0DA99C9DEB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9AE0AC9-6A2A-4EBA-89B9-20E08F45E5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7AE22F9-D357-4741-ABB5-88BB704EE0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5962F129-4656-4EDB-9A86-0C07303BCD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F6ACFA1-B184-4443-907C-722A3F82DB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5579F6A-7A72-44D1-A97D-4E9A125F57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1DEB608-6411-4E9D-BB93-5465E657FB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4C45EEE-5A5A-44E1-8E38-765A6BC5F1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1AC244C-96CB-4F70-9A52-0970868971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6FA2E9D-3B6E-48C9-91A6-CF8A22557A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BBAB3FF-3820-494B-BFEA-E32031BFDD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5477942-2709-487A-BF24-F2C2B09AE2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FD7D0AC-C88B-472A-BDA2-4F2873F461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F07927A-9392-40C2-876E-93D7E419E79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D486B3F-ECDA-4AE3-84BB-F5B7AA5334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9A0B299-082A-4DFA-A421-495DA1721B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CA1860E-0CF8-46EC-8373-C1416FB8F4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3A9B76B-5393-4209-AB86-1735201B668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434E804E-E7B1-4613-9EF2-D667C3446F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E2515731-6D9E-4F26-BFFF-7711B36A83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55E9802-CFBD-41A1-BED1-2C1521F0F4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FB0C5602-2A73-4993-AC1B-0A66257FEE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6902EC48-AAE3-4D07-A3CE-CF0CBBE9EF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3E0925A-A154-4D1F-8214-DB9A206CD1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49B9511-219F-4BC0-98D3-0E5A638976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7E8B164-C180-45EB-A0BB-C1E0FD6C04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4065DB4-B841-448E-9FF3-B1F9B94FB7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4FAE609-FF7B-45D6-B878-FE5376742A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7BC0786E-84AD-41B3-B184-8C7731C9C29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8A1D738D-0C4C-4CB3-A2FE-A2D04D2E1CE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88AF0E79-30BF-4FB0-9148-F8E45303FB1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73F67EBF-1564-4FA5-9329-5104E7BCAB4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DA9DC2F8-EC7C-4D68-A55E-88E8C62368D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1D52A1F5-6AAA-4100-8B3D-46B97E791CF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564988C7-89C9-4737-A6DE-8C18D236B5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DC16A3E9-91EA-406B-8919-4CFF5126F73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4DD5ED13-69EF-4A8F-8F7C-09CC72257FF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E7B60443-8E5E-414B-B840-7B868BCA1FE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D538C580-7E87-468E-990D-782E27C7CF7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9AD9B068-1C95-49F1-8FB1-678EE41FF3D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DC12CFA-0D0D-4D37-8534-A87F0E859C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AABDACCB-C368-450A-BDC6-8ACD2356D35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BF4ADA10-3A0F-48E1-B5BF-DF9BE9F0139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xmlns="" id="{F1C80580-8D1F-4DD5-8604-9A2C1E89D653}"/>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4EEAD019-B019-49A5-903B-C32D9AE67973}"/>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xmlns="" id="{CC63D92B-44F4-4AEB-8D56-04556B159EA6}"/>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1A53D100-1D46-4873-97CC-CDFA505F032D}"/>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BDDD213B-6FEA-41D7-AA82-1481EEFB876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AB471E27-6EC4-4111-A2ED-921D3362BF5B}"/>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xmlns="" id="{9C7660B4-7899-47DD-926B-22D7C53103DC}"/>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xmlns="" id="{50BDF78B-EE44-4300-929E-93C5383CE017}"/>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xmlns="" id="{508950FF-B3C4-4D05-BF4D-8F2C1462A175}"/>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xmlns="" id="{F144869D-30D1-4636-9B3C-C4A50B2AB524}"/>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B1541254-F407-49B1-B520-6C6AAAAF0B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EF19310-9802-4CA4-8603-5FAAC90B24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D8DA803-C811-4760-8A4A-43A9BD9F7C8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EAD8006-3E69-4B3D-827D-396D82E5E1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E44BA87-80EA-476B-87C9-570295E46B4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46627</xdr:rowOff>
    </xdr:from>
    <xdr:to>
      <xdr:col>24</xdr:col>
      <xdr:colOff>114300</xdr:colOff>
      <xdr:row>34</xdr:row>
      <xdr:rowOff>148227</xdr:rowOff>
    </xdr:to>
    <xdr:sp macro="" textlink="">
      <xdr:nvSpPr>
        <xdr:cNvPr id="72" name="楕円 71">
          <a:extLst>
            <a:ext uri="{FF2B5EF4-FFF2-40B4-BE49-F238E27FC236}">
              <a16:creationId xmlns:a16="http://schemas.microsoft.com/office/drawing/2014/main" xmlns="" id="{98F5E9AD-D7AE-49A2-8E2D-651965393372}"/>
            </a:ext>
          </a:extLst>
        </xdr:cNvPr>
        <xdr:cNvSpPr/>
      </xdr:nvSpPr>
      <xdr:spPr>
        <a:xfrm>
          <a:off x="45847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69504</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94673E23-F386-4EE3-B6F1-49F7671BD152}"/>
            </a:ext>
          </a:extLst>
        </xdr:cNvPr>
        <xdr:cNvSpPr txBox="1"/>
      </xdr:nvSpPr>
      <xdr:spPr>
        <a:xfrm>
          <a:off x="4673600" y="57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118473</xdr:rowOff>
    </xdr:from>
    <xdr:to>
      <xdr:col>20</xdr:col>
      <xdr:colOff>38100</xdr:colOff>
      <xdr:row>35</xdr:row>
      <xdr:rowOff>48623</xdr:rowOff>
    </xdr:to>
    <xdr:sp macro="" textlink="">
      <xdr:nvSpPr>
        <xdr:cNvPr id="74" name="楕円 73">
          <a:extLst>
            <a:ext uri="{FF2B5EF4-FFF2-40B4-BE49-F238E27FC236}">
              <a16:creationId xmlns:a16="http://schemas.microsoft.com/office/drawing/2014/main" xmlns="" id="{930AEFD6-0C55-40A2-9551-3604765DF5C2}"/>
            </a:ext>
          </a:extLst>
        </xdr:cNvPr>
        <xdr:cNvSpPr/>
      </xdr:nvSpPr>
      <xdr:spPr>
        <a:xfrm>
          <a:off x="3746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97427</xdr:rowOff>
    </xdr:from>
    <xdr:to>
      <xdr:col>24</xdr:col>
      <xdr:colOff>63500</xdr:colOff>
      <xdr:row>34</xdr:row>
      <xdr:rowOff>169273</xdr:rowOff>
    </xdr:to>
    <xdr:cxnSp macro="">
      <xdr:nvCxnSpPr>
        <xdr:cNvPr id="75" name="直線コネクタ 74">
          <a:extLst>
            <a:ext uri="{FF2B5EF4-FFF2-40B4-BE49-F238E27FC236}">
              <a16:creationId xmlns:a16="http://schemas.microsoft.com/office/drawing/2014/main" xmlns="" id="{9DA3149E-9538-4AEA-B5EA-6E8C7C578A51}"/>
            </a:ext>
          </a:extLst>
        </xdr:cNvPr>
        <xdr:cNvCxnSpPr/>
      </xdr:nvCxnSpPr>
      <xdr:spPr>
        <a:xfrm flipV="1">
          <a:off x="3797300" y="592672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141333</xdr:rowOff>
    </xdr:from>
    <xdr:to>
      <xdr:col>15</xdr:col>
      <xdr:colOff>101600</xdr:colOff>
      <xdr:row>35</xdr:row>
      <xdr:rowOff>71483</xdr:rowOff>
    </xdr:to>
    <xdr:sp macro="" textlink="">
      <xdr:nvSpPr>
        <xdr:cNvPr id="76" name="楕円 75">
          <a:extLst>
            <a:ext uri="{FF2B5EF4-FFF2-40B4-BE49-F238E27FC236}">
              <a16:creationId xmlns:a16="http://schemas.microsoft.com/office/drawing/2014/main" xmlns="" id="{C979F2E7-9E60-4FC3-AFB7-3139A28D9095}"/>
            </a:ext>
          </a:extLst>
        </xdr:cNvPr>
        <xdr:cNvSpPr/>
      </xdr:nvSpPr>
      <xdr:spPr>
        <a:xfrm>
          <a:off x="2857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169273</xdr:rowOff>
    </xdr:from>
    <xdr:to>
      <xdr:col>19</xdr:col>
      <xdr:colOff>177800</xdr:colOff>
      <xdr:row>35</xdr:row>
      <xdr:rowOff>20683</xdr:rowOff>
    </xdr:to>
    <xdr:cxnSp macro="">
      <xdr:nvCxnSpPr>
        <xdr:cNvPr id="77" name="直線コネクタ 76">
          <a:extLst>
            <a:ext uri="{FF2B5EF4-FFF2-40B4-BE49-F238E27FC236}">
              <a16:creationId xmlns:a16="http://schemas.microsoft.com/office/drawing/2014/main" xmlns="" id="{10676B6A-D02D-43DF-870C-CEA581992874}"/>
            </a:ext>
          </a:extLst>
        </xdr:cNvPr>
        <xdr:cNvCxnSpPr/>
      </xdr:nvCxnSpPr>
      <xdr:spPr>
        <a:xfrm flipV="1">
          <a:off x="2908300" y="59985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a:extLst>
            <a:ext uri="{FF2B5EF4-FFF2-40B4-BE49-F238E27FC236}">
              <a16:creationId xmlns:a16="http://schemas.microsoft.com/office/drawing/2014/main" xmlns="" id="{3EBD1659-F44B-41CC-9762-2E94E9A29C18}"/>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a:extLst>
            <a:ext uri="{FF2B5EF4-FFF2-40B4-BE49-F238E27FC236}">
              <a16:creationId xmlns:a16="http://schemas.microsoft.com/office/drawing/2014/main" xmlns="" id="{988863D5-B055-4AD8-B23D-936B35C1233E}"/>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a:extLst>
            <a:ext uri="{FF2B5EF4-FFF2-40B4-BE49-F238E27FC236}">
              <a16:creationId xmlns:a16="http://schemas.microsoft.com/office/drawing/2014/main" xmlns="" id="{DAC8DC91-A4CE-43A7-A0E5-0A527D9BA73B}"/>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65150</xdr:rowOff>
    </xdr:from>
    <xdr:ext cx="405111" cy="259045"/>
    <xdr:sp macro="" textlink="">
      <xdr:nvSpPr>
        <xdr:cNvPr id="81" name="n_1mainValue【図書館】&#10;有形固定資産減価償却率">
          <a:extLst>
            <a:ext uri="{FF2B5EF4-FFF2-40B4-BE49-F238E27FC236}">
              <a16:creationId xmlns:a16="http://schemas.microsoft.com/office/drawing/2014/main" xmlns="" id="{29EFD407-5073-4A96-A1E5-9EFFC541C696}"/>
            </a:ext>
          </a:extLst>
        </xdr:cNvPr>
        <xdr:cNvSpPr txBox="1"/>
      </xdr:nvSpPr>
      <xdr:spPr>
        <a:xfrm>
          <a:off x="3582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88010</xdr:rowOff>
    </xdr:from>
    <xdr:ext cx="405111" cy="259045"/>
    <xdr:sp macro="" textlink="">
      <xdr:nvSpPr>
        <xdr:cNvPr id="82" name="n_2mainValue【図書館】&#10;有形固定資産減価償却率">
          <a:extLst>
            <a:ext uri="{FF2B5EF4-FFF2-40B4-BE49-F238E27FC236}">
              <a16:creationId xmlns:a16="http://schemas.microsoft.com/office/drawing/2014/main" xmlns="" id="{2540EB5F-43B6-4168-B450-2BEC55A31B43}"/>
            </a:ext>
          </a:extLst>
        </xdr:cNvPr>
        <xdr:cNvSpPr txBox="1"/>
      </xdr:nvSpPr>
      <xdr:spPr>
        <a:xfrm>
          <a:off x="27057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C70DE34D-9FAE-4C50-ADD1-2713C351D9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58C660BC-4879-49BA-9CA8-C4BDD27C5B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A3E767A9-3898-49B8-993F-F952054695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FB78FA3F-BAE3-4F1E-9470-9E34BE22D7E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3153066C-900B-4984-B991-D87FF4689D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2F877F8D-AAEC-42B7-B34D-891DFF4E31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F198B887-4EBA-41D6-A3FD-5AF2FE83BB7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0C689741-F275-4D3C-9EB0-1BBB6F6DCB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47F691DF-C8B4-4A40-B22B-D414186F68C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AC054D57-6DC8-4BCF-9CE7-12E2CD578E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xmlns="" id="{D05E4928-344C-45F7-BCD6-87C3C92380BF}"/>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xmlns="" id="{B52AD53C-B498-4068-BA77-E21E9B4B8FD7}"/>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xmlns="" id="{09416335-3B4F-4AE2-A1A8-DB2D550C346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xmlns="" id="{3B1EF20B-2E64-4764-BC9E-6B8275A8115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xmlns="" id="{C8B0292D-23E3-4ECE-AE87-6846C7B92815}"/>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xmlns="" id="{7E0B9883-1F67-49A6-A608-5E3F0BCCFBDE}"/>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E9271BDA-BFF9-495E-89BE-62F78AEB4A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xmlns="" id="{59A4ACE1-6147-4E22-B601-5A2768927D0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xmlns="" id="{241AEEC3-9915-44A6-BEC9-D307624A32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xmlns="" id="{373653C1-D033-4BDC-81DF-D01474600148}"/>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xmlns="" id="{852548DA-5583-417F-A266-5FF524ED9E43}"/>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xmlns="" id="{264403D9-D625-4BA3-B6EF-5D7397141C03}"/>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xmlns="" id="{A0237B8A-BD4E-400B-B70E-D939DE4B1773}"/>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xmlns="" id="{9A69E455-6044-43D4-B9AE-7E00BBF5D956}"/>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a:extLst>
            <a:ext uri="{FF2B5EF4-FFF2-40B4-BE49-F238E27FC236}">
              <a16:creationId xmlns:a16="http://schemas.microsoft.com/office/drawing/2014/main" xmlns="" id="{4BE7C18E-77AE-478A-BB5E-23720803540A}"/>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a16="http://schemas.microsoft.com/office/drawing/2014/main" xmlns="" id="{AE5E5F0B-C188-4B9F-95D7-06699C94B6DB}"/>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a16="http://schemas.microsoft.com/office/drawing/2014/main" xmlns="" id="{B2267D42-E0ED-47A3-AEB8-35EEA731002A}"/>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a:extLst>
            <a:ext uri="{FF2B5EF4-FFF2-40B4-BE49-F238E27FC236}">
              <a16:creationId xmlns:a16="http://schemas.microsoft.com/office/drawing/2014/main" xmlns="" id="{45B2B7E9-84F8-4112-81F8-4F2CBEC46CEB}"/>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a:extLst>
            <a:ext uri="{FF2B5EF4-FFF2-40B4-BE49-F238E27FC236}">
              <a16:creationId xmlns:a16="http://schemas.microsoft.com/office/drawing/2014/main" xmlns="" id="{E4088A8C-909E-49A0-B33D-C031611C7177}"/>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E4AD03F8-E27E-4FDA-8863-B85E263216C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98454FF2-399D-40B5-BC2C-BE1CE28827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B459B5B-110D-41E3-9C1A-0647C2CCFB8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34329772-D6DB-44C8-ADFC-812F350B34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9768AE7A-89DA-419A-B479-A16625E231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59690</xdr:rowOff>
    </xdr:from>
    <xdr:to>
      <xdr:col>55</xdr:col>
      <xdr:colOff>50800</xdr:colOff>
      <xdr:row>38</xdr:row>
      <xdr:rowOff>161290</xdr:rowOff>
    </xdr:to>
    <xdr:sp macro="" textlink="">
      <xdr:nvSpPr>
        <xdr:cNvPr id="117" name="楕円 116">
          <a:extLst>
            <a:ext uri="{FF2B5EF4-FFF2-40B4-BE49-F238E27FC236}">
              <a16:creationId xmlns:a16="http://schemas.microsoft.com/office/drawing/2014/main" xmlns="" id="{6FB8023D-86B6-4865-9283-BBE18DE4E843}"/>
            </a:ext>
          </a:extLst>
        </xdr:cNvPr>
        <xdr:cNvSpPr/>
      </xdr:nvSpPr>
      <xdr:spPr>
        <a:xfrm>
          <a:off x="10426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82567</xdr:rowOff>
    </xdr:from>
    <xdr:ext cx="469744" cy="259045"/>
    <xdr:sp macro="" textlink="">
      <xdr:nvSpPr>
        <xdr:cNvPr id="118" name="【図書館】&#10;一人当たり面積該当値テキスト">
          <a:extLst>
            <a:ext uri="{FF2B5EF4-FFF2-40B4-BE49-F238E27FC236}">
              <a16:creationId xmlns:a16="http://schemas.microsoft.com/office/drawing/2014/main" xmlns="" id="{31063F2E-F433-454C-9822-EC58338A287F}"/>
            </a:ext>
          </a:extLst>
        </xdr:cNvPr>
        <xdr:cNvSpPr txBox="1"/>
      </xdr:nvSpPr>
      <xdr:spPr>
        <a:xfrm>
          <a:off x="105156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65405</xdr:rowOff>
    </xdr:from>
    <xdr:to>
      <xdr:col>50</xdr:col>
      <xdr:colOff>165100</xdr:colOff>
      <xdr:row>38</xdr:row>
      <xdr:rowOff>167005</xdr:rowOff>
    </xdr:to>
    <xdr:sp macro="" textlink="">
      <xdr:nvSpPr>
        <xdr:cNvPr id="119" name="楕円 118">
          <a:extLst>
            <a:ext uri="{FF2B5EF4-FFF2-40B4-BE49-F238E27FC236}">
              <a16:creationId xmlns:a16="http://schemas.microsoft.com/office/drawing/2014/main" xmlns="" id="{C747DA8D-12F4-4970-9D24-5279FD6149B5}"/>
            </a:ext>
          </a:extLst>
        </xdr:cNvPr>
        <xdr:cNvSpPr/>
      </xdr:nvSpPr>
      <xdr:spPr>
        <a:xfrm>
          <a:off x="958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110490</xdr:rowOff>
    </xdr:from>
    <xdr:to>
      <xdr:col>55</xdr:col>
      <xdr:colOff>0</xdr:colOff>
      <xdr:row>38</xdr:row>
      <xdr:rowOff>116205</xdr:rowOff>
    </xdr:to>
    <xdr:cxnSp macro="">
      <xdr:nvCxnSpPr>
        <xdr:cNvPr id="120" name="直線コネクタ 119">
          <a:extLst>
            <a:ext uri="{FF2B5EF4-FFF2-40B4-BE49-F238E27FC236}">
              <a16:creationId xmlns:a16="http://schemas.microsoft.com/office/drawing/2014/main" xmlns="" id="{28CE87BC-D6DB-4E53-BFF6-CA653E94ACB3}"/>
            </a:ext>
          </a:extLst>
        </xdr:cNvPr>
        <xdr:cNvCxnSpPr/>
      </xdr:nvCxnSpPr>
      <xdr:spPr>
        <a:xfrm flipV="1">
          <a:off x="9639300" y="66255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65405</xdr:rowOff>
    </xdr:from>
    <xdr:to>
      <xdr:col>46</xdr:col>
      <xdr:colOff>38100</xdr:colOff>
      <xdr:row>38</xdr:row>
      <xdr:rowOff>167005</xdr:rowOff>
    </xdr:to>
    <xdr:sp macro="" textlink="">
      <xdr:nvSpPr>
        <xdr:cNvPr id="121" name="楕円 120">
          <a:extLst>
            <a:ext uri="{FF2B5EF4-FFF2-40B4-BE49-F238E27FC236}">
              <a16:creationId xmlns:a16="http://schemas.microsoft.com/office/drawing/2014/main" xmlns="" id="{C33D4F8B-EAAE-4E3D-9AE6-351BAD8F7B06}"/>
            </a:ext>
          </a:extLst>
        </xdr:cNvPr>
        <xdr:cNvSpPr/>
      </xdr:nvSpPr>
      <xdr:spPr>
        <a:xfrm>
          <a:off x="869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116205</xdr:rowOff>
    </xdr:from>
    <xdr:to>
      <xdr:col>50</xdr:col>
      <xdr:colOff>114300</xdr:colOff>
      <xdr:row>38</xdr:row>
      <xdr:rowOff>116205</xdr:rowOff>
    </xdr:to>
    <xdr:cxnSp macro="">
      <xdr:nvCxnSpPr>
        <xdr:cNvPr id="122" name="直線コネクタ 121">
          <a:extLst>
            <a:ext uri="{FF2B5EF4-FFF2-40B4-BE49-F238E27FC236}">
              <a16:creationId xmlns:a16="http://schemas.microsoft.com/office/drawing/2014/main" xmlns="" id="{419D0BF5-A04E-4C53-993C-99E583F21BC9}"/>
            </a:ext>
          </a:extLst>
        </xdr:cNvPr>
        <xdr:cNvCxnSpPr/>
      </xdr:nvCxnSpPr>
      <xdr:spPr>
        <a:xfrm>
          <a:off x="8750300" y="663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a:extLst>
            <a:ext uri="{FF2B5EF4-FFF2-40B4-BE49-F238E27FC236}">
              <a16:creationId xmlns:a16="http://schemas.microsoft.com/office/drawing/2014/main" xmlns="" id="{B53C904E-42A9-4843-A247-909C045B3E80}"/>
            </a:ext>
          </a:extLst>
        </xdr:cNvPr>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a:extLst>
            <a:ext uri="{FF2B5EF4-FFF2-40B4-BE49-F238E27FC236}">
              <a16:creationId xmlns:a16="http://schemas.microsoft.com/office/drawing/2014/main" xmlns="" id="{72744A57-5169-4E6F-92D8-F92A2A565CD2}"/>
            </a:ext>
          </a:extLst>
        </xdr:cNvPr>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a:extLst>
            <a:ext uri="{FF2B5EF4-FFF2-40B4-BE49-F238E27FC236}">
              <a16:creationId xmlns:a16="http://schemas.microsoft.com/office/drawing/2014/main" xmlns="" id="{4CFED8A9-A9FF-4497-99E7-ACA2501E2C98}"/>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12082</xdr:rowOff>
    </xdr:from>
    <xdr:ext cx="469744" cy="259045"/>
    <xdr:sp macro="" textlink="">
      <xdr:nvSpPr>
        <xdr:cNvPr id="126" name="n_1mainValue【図書館】&#10;一人当たり面積">
          <a:extLst>
            <a:ext uri="{FF2B5EF4-FFF2-40B4-BE49-F238E27FC236}">
              <a16:creationId xmlns:a16="http://schemas.microsoft.com/office/drawing/2014/main" xmlns="" id="{9667A007-30F5-434F-8CC9-F9B7A38B7773}"/>
            </a:ext>
          </a:extLst>
        </xdr:cNvPr>
        <xdr:cNvSpPr txBox="1"/>
      </xdr:nvSpPr>
      <xdr:spPr>
        <a:xfrm>
          <a:off x="93917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12082</xdr:rowOff>
    </xdr:from>
    <xdr:ext cx="469744" cy="259045"/>
    <xdr:sp macro="" textlink="">
      <xdr:nvSpPr>
        <xdr:cNvPr id="127" name="n_2mainValue【図書館】&#10;一人当たり面積">
          <a:extLst>
            <a:ext uri="{FF2B5EF4-FFF2-40B4-BE49-F238E27FC236}">
              <a16:creationId xmlns:a16="http://schemas.microsoft.com/office/drawing/2014/main" xmlns="" id="{70272057-CCCE-4EEC-8940-50E0B62F2535}"/>
            </a:ext>
          </a:extLst>
        </xdr:cNvPr>
        <xdr:cNvSpPr txBox="1"/>
      </xdr:nvSpPr>
      <xdr:spPr>
        <a:xfrm>
          <a:off x="85154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xmlns="" id="{5E135EA8-35D6-4088-AE1D-E1FB36B29D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xmlns="" id="{110C5D99-5977-47A7-A588-1D12A3E5F4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xmlns="" id="{48ABB4C7-3CA9-4281-A0EB-874C323701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xmlns="" id="{3A2D9B66-4742-4EAF-B714-AD56356F33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xmlns="" id="{CEA9CC5D-F348-43E3-81F2-76329388E5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xmlns="" id="{D6EE4755-F220-4943-B44B-42BBA7C7FC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xmlns="" id="{771C201B-78B4-4A53-92FF-9B79F8D17DE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xmlns="" id="{E2802A1C-F938-43A3-A8E7-405276B128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xmlns="" id="{B26004DE-DC53-422A-8BA5-D9C8C5E2E1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xmlns="" id="{75B03D7F-B68E-446F-844C-F07B408E92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xmlns="" id="{ECA05EED-CDF1-4733-BD04-08DBCD35FF7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xmlns="" id="{5D7F0ED5-25CB-4994-8A2E-0916DC8061F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xmlns="" id="{53646F16-F62C-4F42-830F-F0064A3BEAC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xmlns="" id="{6BFA127C-4CC3-4AEE-9173-DED4DAA4E1F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xmlns="" id="{4AC65B0C-B982-40FD-B666-B2FB7148D0E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xmlns="" id="{53B1DA6D-C3B8-4217-937B-8547EED60C7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xmlns="" id="{184C93FE-D734-47AE-B974-18C11CB1097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xmlns="" id="{1EBB115A-0D79-43DD-A8AF-59E611244DF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xmlns="" id="{271A6350-DBAA-4C31-B8C2-BB54D239A67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xmlns="" id="{E8D45AC8-DE54-4173-8973-54A88DF5491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xmlns="" id="{C5C56A58-D4FB-45FA-9492-1852FD5E90D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xmlns="" id="{6C21ED81-CB05-4DC3-A900-DCE88AAFEB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xmlns="" id="{61E9B6FE-C39E-4C42-A5C5-8181B877394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xmlns="" id="{CE7568DA-CE64-4C76-84CF-666AD564FD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a:extLst>
            <a:ext uri="{FF2B5EF4-FFF2-40B4-BE49-F238E27FC236}">
              <a16:creationId xmlns:a16="http://schemas.microsoft.com/office/drawing/2014/main" xmlns="" id="{11C38F8D-E913-4513-B1FC-B1A1DC2CFD9A}"/>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xmlns="" id="{711B7BF2-7BB6-4EFB-B746-F1DE5505375E}"/>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a:extLst>
            <a:ext uri="{FF2B5EF4-FFF2-40B4-BE49-F238E27FC236}">
              <a16:creationId xmlns:a16="http://schemas.microsoft.com/office/drawing/2014/main" xmlns="" id="{A74C1DF4-4864-4515-9AA2-C7A71E408F3C}"/>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xmlns="" id="{8C9E1B5E-C8F4-4820-9917-C4EAA642CD1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xmlns="" id="{52F1C38B-731C-4B07-9FC0-1BE0B5F8970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xmlns="" id="{D665C3A7-51B7-4237-821E-4BBBDA961ADC}"/>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a:extLst>
            <a:ext uri="{FF2B5EF4-FFF2-40B4-BE49-F238E27FC236}">
              <a16:creationId xmlns:a16="http://schemas.microsoft.com/office/drawing/2014/main" xmlns="" id="{771825A9-133F-4B10-88ED-B541F3FB718B}"/>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a:extLst>
            <a:ext uri="{FF2B5EF4-FFF2-40B4-BE49-F238E27FC236}">
              <a16:creationId xmlns:a16="http://schemas.microsoft.com/office/drawing/2014/main" xmlns="" id="{96E52D48-8443-4676-A677-090998EB6FCA}"/>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a:extLst>
            <a:ext uri="{FF2B5EF4-FFF2-40B4-BE49-F238E27FC236}">
              <a16:creationId xmlns:a16="http://schemas.microsoft.com/office/drawing/2014/main" xmlns="" id="{FA9177E8-397A-4D58-B400-2CA199F14F23}"/>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a:extLst>
            <a:ext uri="{FF2B5EF4-FFF2-40B4-BE49-F238E27FC236}">
              <a16:creationId xmlns:a16="http://schemas.microsoft.com/office/drawing/2014/main" xmlns="" id="{DA7E508F-2C88-4C3F-9138-AE5AC03F38EF}"/>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B8758C43-3F8C-4773-8099-B7302529C6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576EA3EC-82FF-403F-AD82-F4FD7409A6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DF8E14D9-5A21-43C5-BA33-D7F9BF1D3D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CCACFF3C-5105-4617-826D-843944621F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C6814B2D-3205-451F-953C-48558B8CFA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36830</xdr:rowOff>
    </xdr:from>
    <xdr:to>
      <xdr:col>24</xdr:col>
      <xdr:colOff>114300</xdr:colOff>
      <xdr:row>56</xdr:row>
      <xdr:rowOff>138430</xdr:rowOff>
    </xdr:to>
    <xdr:sp macro="" textlink="">
      <xdr:nvSpPr>
        <xdr:cNvPr id="167" name="楕円 166">
          <a:extLst>
            <a:ext uri="{FF2B5EF4-FFF2-40B4-BE49-F238E27FC236}">
              <a16:creationId xmlns:a16="http://schemas.microsoft.com/office/drawing/2014/main" xmlns="" id="{86B33E39-852F-49D9-886C-0EF2CB4F39A2}"/>
            </a:ext>
          </a:extLst>
        </xdr:cNvPr>
        <xdr:cNvSpPr/>
      </xdr:nvSpPr>
      <xdr:spPr>
        <a:xfrm>
          <a:off x="4584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59707</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xmlns="" id="{793CE235-691E-4776-B809-61CB46BE5C2E}"/>
            </a:ext>
          </a:extLst>
        </xdr:cNvPr>
        <xdr:cNvSpPr txBox="1"/>
      </xdr:nvSpPr>
      <xdr:spPr>
        <a:xfrm>
          <a:off x="4673600"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61595</xdr:rowOff>
    </xdr:from>
    <xdr:to>
      <xdr:col>20</xdr:col>
      <xdr:colOff>38100</xdr:colOff>
      <xdr:row>55</xdr:row>
      <xdr:rowOff>163195</xdr:rowOff>
    </xdr:to>
    <xdr:sp macro="" textlink="">
      <xdr:nvSpPr>
        <xdr:cNvPr id="169" name="楕円 168">
          <a:extLst>
            <a:ext uri="{FF2B5EF4-FFF2-40B4-BE49-F238E27FC236}">
              <a16:creationId xmlns:a16="http://schemas.microsoft.com/office/drawing/2014/main" xmlns="" id="{A7E11B4C-FC8C-400D-8851-1A71828832D6}"/>
            </a:ext>
          </a:extLst>
        </xdr:cNvPr>
        <xdr:cNvSpPr/>
      </xdr:nvSpPr>
      <xdr:spPr>
        <a:xfrm>
          <a:off x="3746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112395</xdr:rowOff>
    </xdr:from>
    <xdr:to>
      <xdr:col>24</xdr:col>
      <xdr:colOff>63500</xdr:colOff>
      <xdr:row>56</xdr:row>
      <xdr:rowOff>87630</xdr:rowOff>
    </xdr:to>
    <xdr:cxnSp macro="">
      <xdr:nvCxnSpPr>
        <xdr:cNvPr id="170" name="直線コネクタ 169">
          <a:extLst>
            <a:ext uri="{FF2B5EF4-FFF2-40B4-BE49-F238E27FC236}">
              <a16:creationId xmlns:a16="http://schemas.microsoft.com/office/drawing/2014/main" xmlns="" id="{C2A79660-BA49-4CE2-99EA-79C18375C615}"/>
            </a:ext>
          </a:extLst>
        </xdr:cNvPr>
        <xdr:cNvCxnSpPr/>
      </xdr:nvCxnSpPr>
      <xdr:spPr>
        <a:xfrm>
          <a:off x="3797300" y="954214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52070</xdr:rowOff>
    </xdr:from>
    <xdr:to>
      <xdr:col>15</xdr:col>
      <xdr:colOff>101600</xdr:colOff>
      <xdr:row>55</xdr:row>
      <xdr:rowOff>153670</xdr:rowOff>
    </xdr:to>
    <xdr:sp macro="" textlink="">
      <xdr:nvSpPr>
        <xdr:cNvPr id="171" name="楕円 170">
          <a:extLst>
            <a:ext uri="{FF2B5EF4-FFF2-40B4-BE49-F238E27FC236}">
              <a16:creationId xmlns:a16="http://schemas.microsoft.com/office/drawing/2014/main" xmlns="" id="{20F14B49-5BFB-4C52-BF16-9251D400CB7E}"/>
            </a:ext>
          </a:extLst>
        </xdr:cNvPr>
        <xdr:cNvSpPr/>
      </xdr:nvSpPr>
      <xdr:spPr>
        <a:xfrm>
          <a:off x="2857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102870</xdr:rowOff>
    </xdr:from>
    <xdr:to>
      <xdr:col>19</xdr:col>
      <xdr:colOff>177800</xdr:colOff>
      <xdr:row>55</xdr:row>
      <xdr:rowOff>112395</xdr:rowOff>
    </xdr:to>
    <xdr:cxnSp macro="">
      <xdr:nvCxnSpPr>
        <xdr:cNvPr id="172" name="直線コネクタ 171">
          <a:extLst>
            <a:ext uri="{FF2B5EF4-FFF2-40B4-BE49-F238E27FC236}">
              <a16:creationId xmlns:a16="http://schemas.microsoft.com/office/drawing/2014/main" xmlns="" id="{648B8BB3-62E6-4170-8A41-7389B7E8BC0D}"/>
            </a:ext>
          </a:extLst>
        </xdr:cNvPr>
        <xdr:cNvCxnSpPr/>
      </xdr:nvCxnSpPr>
      <xdr:spPr>
        <a:xfrm>
          <a:off x="2908300" y="95326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3" name="n_1aveValue【体育館・プール】&#10;有形固定資産減価償却率">
          <a:extLst>
            <a:ext uri="{FF2B5EF4-FFF2-40B4-BE49-F238E27FC236}">
              <a16:creationId xmlns:a16="http://schemas.microsoft.com/office/drawing/2014/main" xmlns="" id="{E167A6B0-790A-4A20-8DA3-B91B77CFCD62}"/>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a:extLst>
            <a:ext uri="{FF2B5EF4-FFF2-40B4-BE49-F238E27FC236}">
              <a16:creationId xmlns:a16="http://schemas.microsoft.com/office/drawing/2014/main" xmlns="" id="{AE1B307A-925F-4376-8630-3C2D1B1EAD1C}"/>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a:extLst>
            <a:ext uri="{FF2B5EF4-FFF2-40B4-BE49-F238E27FC236}">
              <a16:creationId xmlns:a16="http://schemas.microsoft.com/office/drawing/2014/main" xmlns="" id="{EC5A2C76-2BB4-4140-807D-96900774BE4F}"/>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8272</xdr:rowOff>
    </xdr:from>
    <xdr:ext cx="405111" cy="259045"/>
    <xdr:sp macro="" textlink="">
      <xdr:nvSpPr>
        <xdr:cNvPr id="176" name="n_1mainValue【体育館・プール】&#10;有形固定資産減価償却率">
          <a:extLst>
            <a:ext uri="{FF2B5EF4-FFF2-40B4-BE49-F238E27FC236}">
              <a16:creationId xmlns:a16="http://schemas.microsoft.com/office/drawing/2014/main" xmlns="" id="{D186175B-49FF-4882-BB6B-2ABE37F7BCA3}"/>
            </a:ext>
          </a:extLst>
        </xdr:cNvPr>
        <xdr:cNvSpPr txBox="1"/>
      </xdr:nvSpPr>
      <xdr:spPr>
        <a:xfrm>
          <a:off x="35820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170197</xdr:rowOff>
    </xdr:from>
    <xdr:ext cx="405111" cy="259045"/>
    <xdr:sp macro="" textlink="">
      <xdr:nvSpPr>
        <xdr:cNvPr id="177" name="n_2mainValue【体育館・プール】&#10;有形固定資産減価償却率">
          <a:extLst>
            <a:ext uri="{FF2B5EF4-FFF2-40B4-BE49-F238E27FC236}">
              <a16:creationId xmlns:a16="http://schemas.microsoft.com/office/drawing/2014/main" xmlns="" id="{6F7CC3B0-4CE4-4E7E-A225-2DC1EE1CAEB1}"/>
            </a:ext>
          </a:extLst>
        </xdr:cNvPr>
        <xdr:cNvSpPr txBox="1"/>
      </xdr:nvSpPr>
      <xdr:spPr>
        <a:xfrm>
          <a:off x="2705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xmlns="" id="{9BB6C159-FEEF-4195-93F9-51EEE50618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xmlns="" id="{B520B753-1168-4740-AC23-47DD813827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xmlns="" id="{2DA47387-699F-42D6-92BF-3822B2F01A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xmlns="" id="{C1CECA62-2845-48CE-8F8E-2AFE437D53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xmlns="" id="{A4B167CA-FB70-4AE4-B50D-AA2AD0D3C9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xmlns="" id="{8E7E3C15-673A-4E48-9218-FEF06B1EF8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xmlns="" id="{BAF3F484-CE21-4C1A-B062-96591A3A8C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xmlns="" id="{3418019B-DDA2-4E28-A78F-38D0D30824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xmlns="" id="{010A9622-862F-49AC-99F4-7C80AF638C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xmlns="" id="{90A770E5-BF68-40AE-8133-8369A0860A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xmlns="" id="{D056210A-99DE-48F6-AEB4-3F82E3C0F0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a:extLst>
            <a:ext uri="{FF2B5EF4-FFF2-40B4-BE49-F238E27FC236}">
              <a16:creationId xmlns:a16="http://schemas.microsoft.com/office/drawing/2014/main" xmlns="" id="{C89D06FA-4A22-4FF6-84AB-CF7AD25F9A4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xmlns="" id="{EAEDDD09-B807-4EE5-8892-1DAFFEE342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a:extLst>
            <a:ext uri="{FF2B5EF4-FFF2-40B4-BE49-F238E27FC236}">
              <a16:creationId xmlns:a16="http://schemas.microsoft.com/office/drawing/2014/main" xmlns="" id="{DF31F8D1-C08A-4D74-918D-526E54708F5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xmlns="" id="{365B5FBC-20B5-4784-BFA0-8745CAD5425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a:extLst>
            <a:ext uri="{FF2B5EF4-FFF2-40B4-BE49-F238E27FC236}">
              <a16:creationId xmlns:a16="http://schemas.microsoft.com/office/drawing/2014/main" xmlns="" id="{B6AD26DC-A517-43DA-B26F-88E29E1253C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xmlns="" id="{24A86247-B02C-42B6-9457-4C3B9D83E72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a:extLst>
            <a:ext uri="{FF2B5EF4-FFF2-40B4-BE49-F238E27FC236}">
              <a16:creationId xmlns:a16="http://schemas.microsoft.com/office/drawing/2014/main" xmlns="" id="{84114711-88B5-433D-9C34-15A6745EDC2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xmlns="" id="{5530415B-D821-45E0-9C14-318213D4466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a:extLst>
            <a:ext uri="{FF2B5EF4-FFF2-40B4-BE49-F238E27FC236}">
              <a16:creationId xmlns:a16="http://schemas.microsoft.com/office/drawing/2014/main" xmlns="" id="{20535C19-4A9F-4311-92CB-98FCBA235CB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xmlns="" id="{EF2A75C2-5702-40F8-BC55-5E37B0AD73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a:extLst>
            <a:ext uri="{FF2B5EF4-FFF2-40B4-BE49-F238E27FC236}">
              <a16:creationId xmlns:a16="http://schemas.microsoft.com/office/drawing/2014/main" xmlns="" id="{16C03581-6F0A-4938-B1A6-C4E06594BC3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a:extLst>
            <a:ext uri="{FF2B5EF4-FFF2-40B4-BE49-F238E27FC236}">
              <a16:creationId xmlns:a16="http://schemas.microsoft.com/office/drawing/2014/main" xmlns="" id="{07470091-F51D-4A96-BDC0-A3B5E82E3B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a:extLst>
            <a:ext uri="{FF2B5EF4-FFF2-40B4-BE49-F238E27FC236}">
              <a16:creationId xmlns:a16="http://schemas.microsoft.com/office/drawing/2014/main" xmlns="" id="{C5342254-2F74-4331-8330-DAE3A9917F36}"/>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a:extLst>
            <a:ext uri="{FF2B5EF4-FFF2-40B4-BE49-F238E27FC236}">
              <a16:creationId xmlns:a16="http://schemas.microsoft.com/office/drawing/2014/main" xmlns="" id="{09E3561C-66A5-4570-9219-99494FCC4FCE}"/>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a:extLst>
            <a:ext uri="{FF2B5EF4-FFF2-40B4-BE49-F238E27FC236}">
              <a16:creationId xmlns:a16="http://schemas.microsoft.com/office/drawing/2014/main" xmlns="" id="{46C945B9-D3C9-4860-BC30-EB76DA8A201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a:extLst>
            <a:ext uri="{FF2B5EF4-FFF2-40B4-BE49-F238E27FC236}">
              <a16:creationId xmlns:a16="http://schemas.microsoft.com/office/drawing/2014/main" xmlns="" id="{5E0E2437-935E-49A0-AFE4-9520334B607C}"/>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a:extLst>
            <a:ext uri="{FF2B5EF4-FFF2-40B4-BE49-F238E27FC236}">
              <a16:creationId xmlns:a16="http://schemas.microsoft.com/office/drawing/2014/main" xmlns="" id="{777EE314-7C1F-4C28-A7CA-33B4F5A48AF7}"/>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a:extLst>
            <a:ext uri="{FF2B5EF4-FFF2-40B4-BE49-F238E27FC236}">
              <a16:creationId xmlns:a16="http://schemas.microsoft.com/office/drawing/2014/main" xmlns="" id="{4EE7C756-510F-47F0-972C-8E3B9DDD3491}"/>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a:extLst>
            <a:ext uri="{FF2B5EF4-FFF2-40B4-BE49-F238E27FC236}">
              <a16:creationId xmlns:a16="http://schemas.microsoft.com/office/drawing/2014/main" xmlns="" id="{0AA8B990-BDB6-4DCC-B2B2-BC2F186612BF}"/>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a:extLst>
            <a:ext uri="{FF2B5EF4-FFF2-40B4-BE49-F238E27FC236}">
              <a16:creationId xmlns:a16="http://schemas.microsoft.com/office/drawing/2014/main" xmlns="" id="{56F8718D-E299-4D26-B730-9E64090065A7}"/>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a:extLst>
            <a:ext uri="{FF2B5EF4-FFF2-40B4-BE49-F238E27FC236}">
              <a16:creationId xmlns:a16="http://schemas.microsoft.com/office/drawing/2014/main" xmlns="" id="{ADB9DDE7-CA4D-45E1-8638-94A9D57D4361}"/>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a:extLst>
            <a:ext uri="{FF2B5EF4-FFF2-40B4-BE49-F238E27FC236}">
              <a16:creationId xmlns:a16="http://schemas.microsoft.com/office/drawing/2014/main" xmlns="" id="{2B9E80B7-7B7E-4DAC-B78A-798269270D02}"/>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xmlns="" id="{2FE0B78C-0F00-446D-99E7-E9166D3961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300AE4A3-EC71-4565-BE7D-A043CD8563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2DDD5929-EEF7-40B9-ACDD-FBC0A4A41F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D325A2ED-7A8C-4688-9A30-21EBDF28ED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9EAAE617-9CB8-484B-B786-15F8B7C1E5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76835</xdr:rowOff>
    </xdr:from>
    <xdr:to>
      <xdr:col>55</xdr:col>
      <xdr:colOff>50800</xdr:colOff>
      <xdr:row>62</xdr:row>
      <xdr:rowOff>6985</xdr:rowOff>
    </xdr:to>
    <xdr:sp macro="" textlink="">
      <xdr:nvSpPr>
        <xdr:cNvPr id="216" name="楕円 215">
          <a:extLst>
            <a:ext uri="{FF2B5EF4-FFF2-40B4-BE49-F238E27FC236}">
              <a16:creationId xmlns:a16="http://schemas.microsoft.com/office/drawing/2014/main" xmlns="" id="{C7F4DE18-8C3F-4841-B610-3A6C03A6E424}"/>
            </a:ext>
          </a:extLst>
        </xdr:cNvPr>
        <xdr:cNvSpPr/>
      </xdr:nvSpPr>
      <xdr:spPr>
        <a:xfrm>
          <a:off x="10426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99712</xdr:rowOff>
    </xdr:from>
    <xdr:ext cx="469744" cy="259045"/>
    <xdr:sp macro="" textlink="">
      <xdr:nvSpPr>
        <xdr:cNvPr id="217" name="【体育館・プール】&#10;一人当たり面積該当値テキスト">
          <a:extLst>
            <a:ext uri="{FF2B5EF4-FFF2-40B4-BE49-F238E27FC236}">
              <a16:creationId xmlns:a16="http://schemas.microsoft.com/office/drawing/2014/main" xmlns="" id="{36FC5309-0D33-4B67-8338-975923DD70DC}"/>
            </a:ext>
          </a:extLst>
        </xdr:cNvPr>
        <xdr:cNvSpPr txBox="1"/>
      </xdr:nvSpPr>
      <xdr:spPr>
        <a:xfrm>
          <a:off x="10515600"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18" name="楕円 217">
          <a:extLst>
            <a:ext uri="{FF2B5EF4-FFF2-40B4-BE49-F238E27FC236}">
              <a16:creationId xmlns:a16="http://schemas.microsoft.com/office/drawing/2014/main" xmlns="" id="{DF96F7B6-C906-42FC-9707-1B13F1129CC3}"/>
            </a:ext>
          </a:extLst>
        </xdr:cNvPr>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127635</xdr:rowOff>
    </xdr:from>
    <xdr:to>
      <xdr:col>55</xdr:col>
      <xdr:colOff>0</xdr:colOff>
      <xdr:row>61</xdr:row>
      <xdr:rowOff>133350</xdr:rowOff>
    </xdr:to>
    <xdr:cxnSp macro="">
      <xdr:nvCxnSpPr>
        <xdr:cNvPr id="219" name="直線コネクタ 218">
          <a:extLst>
            <a:ext uri="{FF2B5EF4-FFF2-40B4-BE49-F238E27FC236}">
              <a16:creationId xmlns:a16="http://schemas.microsoft.com/office/drawing/2014/main" xmlns="" id="{B5258078-2B08-4D43-8E90-F88328181943}"/>
            </a:ext>
          </a:extLst>
        </xdr:cNvPr>
        <xdr:cNvCxnSpPr/>
      </xdr:nvCxnSpPr>
      <xdr:spPr>
        <a:xfrm flipV="1">
          <a:off x="9639300" y="105860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20" name="楕円 219">
          <a:extLst>
            <a:ext uri="{FF2B5EF4-FFF2-40B4-BE49-F238E27FC236}">
              <a16:creationId xmlns:a16="http://schemas.microsoft.com/office/drawing/2014/main" xmlns="" id="{53B61BD2-F170-4A4E-A24F-6FB0345025C6}"/>
            </a:ext>
          </a:extLst>
        </xdr:cNvPr>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137160</xdr:rowOff>
    </xdr:to>
    <xdr:cxnSp macro="">
      <xdr:nvCxnSpPr>
        <xdr:cNvPr id="221" name="直線コネクタ 220">
          <a:extLst>
            <a:ext uri="{FF2B5EF4-FFF2-40B4-BE49-F238E27FC236}">
              <a16:creationId xmlns:a16="http://schemas.microsoft.com/office/drawing/2014/main" xmlns="" id="{CA229766-DECD-4240-96E4-F2B6DDF5649A}"/>
            </a:ext>
          </a:extLst>
        </xdr:cNvPr>
        <xdr:cNvCxnSpPr/>
      </xdr:nvCxnSpPr>
      <xdr:spPr>
        <a:xfrm flipV="1">
          <a:off x="8750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2" name="n_1aveValue【体育館・プール】&#10;一人当たり面積">
          <a:extLst>
            <a:ext uri="{FF2B5EF4-FFF2-40B4-BE49-F238E27FC236}">
              <a16:creationId xmlns:a16="http://schemas.microsoft.com/office/drawing/2014/main" xmlns="" id="{5F80C762-D4FC-4D5F-BF69-34522AA9D625}"/>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3" name="n_2aveValue【体育館・プール】&#10;一人当たり面積">
          <a:extLst>
            <a:ext uri="{FF2B5EF4-FFF2-40B4-BE49-F238E27FC236}">
              <a16:creationId xmlns:a16="http://schemas.microsoft.com/office/drawing/2014/main" xmlns="" id="{B4447B11-525A-4796-B533-BE17E5507C7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a:extLst>
            <a:ext uri="{FF2B5EF4-FFF2-40B4-BE49-F238E27FC236}">
              <a16:creationId xmlns:a16="http://schemas.microsoft.com/office/drawing/2014/main" xmlns="" id="{B6DADD16-0061-4AA0-9C98-3CD1B6B1B9C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29227</xdr:rowOff>
    </xdr:from>
    <xdr:ext cx="469744" cy="259045"/>
    <xdr:sp macro="" textlink="">
      <xdr:nvSpPr>
        <xdr:cNvPr id="225" name="n_1mainValue【体育館・プール】&#10;一人当たり面積">
          <a:extLst>
            <a:ext uri="{FF2B5EF4-FFF2-40B4-BE49-F238E27FC236}">
              <a16:creationId xmlns:a16="http://schemas.microsoft.com/office/drawing/2014/main" xmlns="" id="{8027760C-DAA0-4805-B368-9671AA5617CA}"/>
            </a:ext>
          </a:extLst>
        </xdr:cNvPr>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26" name="n_2mainValue【体育館・プール】&#10;一人当たり面積">
          <a:extLst>
            <a:ext uri="{FF2B5EF4-FFF2-40B4-BE49-F238E27FC236}">
              <a16:creationId xmlns:a16="http://schemas.microsoft.com/office/drawing/2014/main" xmlns="" id="{328EBAEB-9BAE-4C85-96E9-13E252755211}"/>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xmlns="" id="{7E5F2568-F1BB-4E5A-97D6-1541FA96D0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xmlns="" id="{BB7273EB-FA50-4730-8BBF-FCA365FD74E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xmlns="" id="{F905FCA8-7F03-4312-85E6-61016118F9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xmlns="" id="{9C62A2E7-5FD6-4F28-B33B-46A97CE886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xmlns="" id="{43C639A8-60F9-41A4-9F71-457D983D20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xmlns="" id="{08F29538-9C07-44AF-86D2-7FBCB91272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xmlns="" id="{2592599F-302F-4D50-88A6-61B95A0018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xmlns="" id="{C2FECB9B-66BF-43D3-8B2B-91B976072F6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xmlns="" id="{173F1327-49C9-44E5-83C0-F3A29E63AA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xmlns="" id="{6C97CC06-7F28-4175-A8B0-22DED7A1C1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xmlns="" id="{79A3E722-8F6F-49D9-8367-F7F19D4D56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xmlns="" id="{AC4399C2-6DC9-46B6-BAFC-4B5A56419F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xmlns="" id="{1FAF9B0E-0A11-4FB9-91F1-4BD778DB16F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xmlns="" id="{077A79D5-0D09-4294-80D8-83E72030E0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xmlns="" id="{86119A7C-7117-4A70-BB7E-310A65D78D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xmlns="" id="{66EBB073-4E0D-4B86-AADF-44BDD6CE18C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a16="http://schemas.microsoft.com/office/drawing/2014/main" xmlns="" id="{B9B7C32A-0090-41FA-9D2A-E687EA5C2A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a16="http://schemas.microsoft.com/office/drawing/2014/main" xmlns="" id="{377D223F-533E-4979-9691-A4208BA6C8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a16="http://schemas.microsoft.com/office/drawing/2014/main" xmlns="" id="{4DD741EA-DE93-4CA4-995D-CDAA5A6DF9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a16="http://schemas.microsoft.com/office/drawing/2014/main" xmlns="" id="{C8E5B5FB-D1F5-4E82-AA0F-397BF09773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a16="http://schemas.microsoft.com/office/drawing/2014/main" xmlns="" id="{8B7F790A-2527-48A1-809A-7D038E840A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a16="http://schemas.microsoft.com/office/drawing/2014/main" xmlns="" id="{55AA69D7-FF7F-42F8-8CDA-5E2A963652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a16="http://schemas.microsoft.com/office/drawing/2014/main" xmlns="" id="{DF92BAD6-315F-46D2-BD85-F155E932E30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a16="http://schemas.microsoft.com/office/drawing/2014/main" xmlns="" id="{109F0025-7287-454B-A972-55EA2A8A43B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a:extLst>
            <a:ext uri="{FF2B5EF4-FFF2-40B4-BE49-F238E27FC236}">
              <a16:creationId xmlns:a16="http://schemas.microsoft.com/office/drawing/2014/main" xmlns="" id="{B0A8CE09-395F-4DDD-B205-790AC1F5317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a:extLst>
            <a:ext uri="{FF2B5EF4-FFF2-40B4-BE49-F238E27FC236}">
              <a16:creationId xmlns:a16="http://schemas.microsoft.com/office/drawing/2014/main" xmlns="" id="{F4EF3EE5-0321-4E3C-88BC-E270F5E371F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3" name="直線コネクタ 252">
          <a:extLst>
            <a:ext uri="{FF2B5EF4-FFF2-40B4-BE49-F238E27FC236}">
              <a16:creationId xmlns:a16="http://schemas.microsoft.com/office/drawing/2014/main" xmlns="" id="{2433B7AC-F799-44DE-A9C5-B773E6688F4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4" name="テキスト ボックス 253">
          <a:extLst>
            <a:ext uri="{FF2B5EF4-FFF2-40B4-BE49-F238E27FC236}">
              <a16:creationId xmlns:a16="http://schemas.microsoft.com/office/drawing/2014/main" xmlns="" id="{A4EB1423-EDDE-460F-ADD9-B9D08F12D689}"/>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5" name="直線コネクタ 254">
          <a:extLst>
            <a:ext uri="{FF2B5EF4-FFF2-40B4-BE49-F238E27FC236}">
              <a16:creationId xmlns:a16="http://schemas.microsoft.com/office/drawing/2014/main" xmlns="" id="{23C972D6-6DC4-4A80-B52E-E75D856B252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6" name="テキスト ボックス 255">
          <a:extLst>
            <a:ext uri="{FF2B5EF4-FFF2-40B4-BE49-F238E27FC236}">
              <a16:creationId xmlns:a16="http://schemas.microsoft.com/office/drawing/2014/main" xmlns="" id="{E88F2710-31D0-4CE6-AF31-B5C9D905498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7" name="直線コネクタ 256">
          <a:extLst>
            <a:ext uri="{FF2B5EF4-FFF2-40B4-BE49-F238E27FC236}">
              <a16:creationId xmlns:a16="http://schemas.microsoft.com/office/drawing/2014/main" xmlns="" id="{7E1CCC08-3ED3-44A7-A7A3-14DE8E56140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8" name="テキスト ボックス 257">
          <a:extLst>
            <a:ext uri="{FF2B5EF4-FFF2-40B4-BE49-F238E27FC236}">
              <a16:creationId xmlns:a16="http://schemas.microsoft.com/office/drawing/2014/main" xmlns="" id="{8AC5AB92-6033-45FB-B106-A46E07404DA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9" name="直線コネクタ 258">
          <a:extLst>
            <a:ext uri="{FF2B5EF4-FFF2-40B4-BE49-F238E27FC236}">
              <a16:creationId xmlns:a16="http://schemas.microsoft.com/office/drawing/2014/main" xmlns="" id="{FCB7E71D-0F05-4473-81ED-6259A5331DD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0" name="テキスト ボックス 259">
          <a:extLst>
            <a:ext uri="{FF2B5EF4-FFF2-40B4-BE49-F238E27FC236}">
              <a16:creationId xmlns:a16="http://schemas.microsoft.com/office/drawing/2014/main" xmlns="" id="{9E5C1316-4747-485B-8CE7-BD0EB1416A9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1" name="直線コネクタ 260">
          <a:extLst>
            <a:ext uri="{FF2B5EF4-FFF2-40B4-BE49-F238E27FC236}">
              <a16:creationId xmlns:a16="http://schemas.microsoft.com/office/drawing/2014/main" xmlns="" id="{924F0C60-02DE-4D0C-A320-640A3E36DBE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2" name="テキスト ボックス 261">
          <a:extLst>
            <a:ext uri="{FF2B5EF4-FFF2-40B4-BE49-F238E27FC236}">
              <a16:creationId xmlns:a16="http://schemas.microsoft.com/office/drawing/2014/main" xmlns="" id="{BCC2C797-07C6-4AF3-B544-5951EEEC471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3" name="直線コネクタ 262">
          <a:extLst>
            <a:ext uri="{FF2B5EF4-FFF2-40B4-BE49-F238E27FC236}">
              <a16:creationId xmlns:a16="http://schemas.microsoft.com/office/drawing/2014/main" xmlns="" id="{A89D2E5D-7A0C-4623-9807-E4C5C9C2FD9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4" name="テキスト ボックス 263">
          <a:extLst>
            <a:ext uri="{FF2B5EF4-FFF2-40B4-BE49-F238E27FC236}">
              <a16:creationId xmlns:a16="http://schemas.microsoft.com/office/drawing/2014/main" xmlns="" id="{40F188FE-48BA-487B-AFBB-EA1FACEC62D6}"/>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a:extLst>
            <a:ext uri="{FF2B5EF4-FFF2-40B4-BE49-F238E27FC236}">
              <a16:creationId xmlns:a16="http://schemas.microsoft.com/office/drawing/2014/main" xmlns="" id="{6E6FAB4E-C993-41D2-86BB-C7F663A7BA3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6" name="テキスト ボックス 265">
          <a:extLst>
            <a:ext uri="{FF2B5EF4-FFF2-40B4-BE49-F238E27FC236}">
              <a16:creationId xmlns:a16="http://schemas.microsoft.com/office/drawing/2014/main" xmlns="" id="{90C6031A-A815-4BD3-A2FF-67C06CA54B4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a:extLst>
            <a:ext uri="{FF2B5EF4-FFF2-40B4-BE49-F238E27FC236}">
              <a16:creationId xmlns:a16="http://schemas.microsoft.com/office/drawing/2014/main" xmlns="" id="{9692F74A-5FE2-4478-8010-1D5D25F788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68" name="直線コネクタ 267">
          <a:extLst>
            <a:ext uri="{FF2B5EF4-FFF2-40B4-BE49-F238E27FC236}">
              <a16:creationId xmlns:a16="http://schemas.microsoft.com/office/drawing/2014/main" xmlns="" id="{95E705EE-13FE-418F-894D-BCBC29C9319E}"/>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69" name="【市民会館】&#10;有形固定資産減価償却率最小値テキスト">
          <a:extLst>
            <a:ext uri="{FF2B5EF4-FFF2-40B4-BE49-F238E27FC236}">
              <a16:creationId xmlns:a16="http://schemas.microsoft.com/office/drawing/2014/main" xmlns="" id="{026ACF6C-7D33-4BCD-8EC8-69578C7FF272}"/>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0" name="直線コネクタ 269">
          <a:extLst>
            <a:ext uri="{FF2B5EF4-FFF2-40B4-BE49-F238E27FC236}">
              <a16:creationId xmlns:a16="http://schemas.microsoft.com/office/drawing/2014/main" xmlns="" id="{F60B06B2-38B9-40D1-87F9-6ACEAE6AEED3}"/>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1" name="【市民会館】&#10;有形固定資産減価償却率最大値テキスト">
          <a:extLst>
            <a:ext uri="{FF2B5EF4-FFF2-40B4-BE49-F238E27FC236}">
              <a16:creationId xmlns:a16="http://schemas.microsoft.com/office/drawing/2014/main" xmlns="" id="{5D4886D5-1A59-4648-97B0-8B0C5B57F5DB}"/>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2" name="直線コネクタ 271">
          <a:extLst>
            <a:ext uri="{FF2B5EF4-FFF2-40B4-BE49-F238E27FC236}">
              <a16:creationId xmlns:a16="http://schemas.microsoft.com/office/drawing/2014/main" xmlns="" id="{C818EC11-DEED-4FA9-AA70-613DAE069F67}"/>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73" name="【市民会館】&#10;有形固定資産減価償却率平均値テキスト">
          <a:extLst>
            <a:ext uri="{FF2B5EF4-FFF2-40B4-BE49-F238E27FC236}">
              <a16:creationId xmlns:a16="http://schemas.microsoft.com/office/drawing/2014/main" xmlns="" id="{0E6FC45B-9E90-4857-936E-F11CFBD80376}"/>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74" name="フローチャート: 判断 273">
          <a:extLst>
            <a:ext uri="{FF2B5EF4-FFF2-40B4-BE49-F238E27FC236}">
              <a16:creationId xmlns:a16="http://schemas.microsoft.com/office/drawing/2014/main" xmlns="" id="{59A3DAC5-3F6C-45E6-BD7C-296832AB4BC7}"/>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75" name="フローチャート: 判断 274">
          <a:extLst>
            <a:ext uri="{FF2B5EF4-FFF2-40B4-BE49-F238E27FC236}">
              <a16:creationId xmlns:a16="http://schemas.microsoft.com/office/drawing/2014/main" xmlns="" id="{7332D3AF-B707-4BF0-9522-8EC9D0CCBA1B}"/>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76" name="フローチャート: 判断 275">
          <a:extLst>
            <a:ext uri="{FF2B5EF4-FFF2-40B4-BE49-F238E27FC236}">
              <a16:creationId xmlns:a16="http://schemas.microsoft.com/office/drawing/2014/main" xmlns="" id="{85F9DB90-4B85-4BAE-9262-3F103CB00E68}"/>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77" name="フローチャート: 判断 276">
          <a:extLst>
            <a:ext uri="{FF2B5EF4-FFF2-40B4-BE49-F238E27FC236}">
              <a16:creationId xmlns:a16="http://schemas.microsoft.com/office/drawing/2014/main" xmlns="" id="{369D0D69-6431-4A97-AD15-911B2E134A0A}"/>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xmlns="" id="{055AC2A5-C940-4901-8C35-B6A9D257E37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xmlns="" id="{DB19FF43-7232-400C-98B8-63A5E2A1B02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xmlns="" id="{4F010D7C-5F07-410F-81AE-15A5A73C431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xmlns="" id="{13E1A7A8-00B7-4323-836C-005DDAAF241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xmlns="" id="{F8FD6C03-D2CA-4D4A-AB36-2C7585593AB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160927</xdr:rowOff>
    </xdr:from>
    <xdr:to>
      <xdr:col>24</xdr:col>
      <xdr:colOff>114300</xdr:colOff>
      <xdr:row>101</xdr:row>
      <xdr:rowOff>91077</xdr:rowOff>
    </xdr:to>
    <xdr:sp macro="" textlink="">
      <xdr:nvSpPr>
        <xdr:cNvPr id="283" name="楕円 282">
          <a:extLst>
            <a:ext uri="{FF2B5EF4-FFF2-40B4-BE49-F238E27FC236}">
              <a16:creationId xmlns:a16="http://schemas.microsoft.com/office/drawing/2014/main" xmlns="" id="{9A0A8D9C-C3F6-49C8-BB12-35E4AA88410B}"/>
            </a:ext>
          </a:extLst>
        </xdr:cNvPr>
        <xdr:cNvSpPr/>
      </xdr:nvSpPr>
      <xdr:spPr>
        <a:xfrm>
          <a:off x="45847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12354</xdr:rowOff>
    </xdr:from>
    <xdr:ext cx="405111" cy="259045"/>
    <xdr:sp macro="" textlink="">
      <xdr:nvSpPr>
        <xdr:cNvPr id="284" name="【市民会館】&#10;有形固定資産減価償却率該当値テキスト">
          <a:extLst>
            <a:ext uri="{FF2B5EF4-FFF2-40B4-BE49-F238E27FC236}">
              <a16:creationId xmlns:a16="http://schemas.microsoft.com/office/drawing/2014/main" xmlns="" id="{B6F4B345-7096-4849-8E97-32C0B36868E7}"/>
            </a:ext>
          </a:extLst>
        </xdr:cNvPr>
        <xdr:cNvSpPr txBox="1"/>
      </xdr:nvSpPr>
      <xdr:spPr>
        <a:xfrm>
          <a:off x="4673600" y="1715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15602</xdr:rowOff>
    </xdr:from>
    <xdr:to>
      <xdr:col>20</xdr:col>
      <xdr:colOff>38100</xdr:colOff>
      <xdr:row>101</xdr:row>
      <xdr:rowOff>117202</xdr:rowOff>
    </xdr:to>
    <xdr:sp macro="" textlink="">
      <xdr:nvSpPr>
        <xdr:cNvPr id="285" name="楕円 284">
          <a:extLst>
            <a:ext uri="{FF2B5EF4-FFF2-40B4-BE49-F238E27FC236}">
              <a16:creationId xmlns:a16="http://schemas.microsoft.com/office/drawing/2014/main" xmlns="" id="{7476B696-6AB1-4E15-BFBF-F6B7FED278CA}"/>
            </a:ext>
          </a:extLst>
        </xdr:cNvPr>
        <xdr:cNvSpPr/>
      </xdr:nvSpPr>
      <xdr:spPr>
        <a:xfrm>
          <a:off x="3746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40277</xdr:rowOff>
    </xdr:from>
    <xdr:to>
      <xdr:col>24</xdr:col>
      <xdr:colOff>63500</xdr:colOff>
      <xdr:row>101</xdr:row>
      <xdr:rowOff>66402</xdr:rowOff>
    </xdr:to>
    <xdr:cxnSp macro="">
      <xdr:nvCxnSpPr>
        <xdr:cNvPr id="286" name="直線コネクタ 285">
          <a:extLst>
            <a:ext uri="{FF2B5EF4-FFF2-40B4-BE49-F238E27FC236}">
              <a16:creationId xmlns:a16="http://schemas.microsoft.com/office/drawing/2014/main" xmlns="" id="{AB2EDD44-4E69-4C92-889B-DD8AFEDC3A9C}"/>
            </a:ext>
          </a:extLst>
        </xdr:cNvPr>
        <xdr:cNvCxnSpPr/>
      </xdr:nvCxnSpPr>
      <xdr:spPr>
        <a:xfrm flipV="1">
          <a:off x="3797300" y="1735672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41729</xdr:rowOff>
    </xdr:from>
    <xdr:to>
      <xdr:col>15</xdr:col>
      <xdr:colOff>101600</xdr:colOff>
      <xdr:row>101</xdr:row>
      <xdr:rowOff>143329</xdr:rowOff>
    </xdr:to>
    <xdr:sp macro="" textlink="">
      <xdr:nvSpPr>
        <xdr:cNvPr id="287" name="楕円 286">
          <a:extLst>
            <a:ext uri="{FF2B5EF4-FFF2-40B4-BE49-F238E27FC236}">
              <a16:creationId xmlns:a16="http://schemas.microsoft.com/office/drawing/2014/main" xmlns="" id="{442A2DE1-94F2-4565-BEE9-52125F78DD6B}"/>
            </a:ext>
          </a:extLst>
        </xdr:cNvPr>
        <xdr:cNvSpPr/>
      </xdr:nvSpPr>
      <xdr:spPr>
        <a:xfrm>
          <a:off x="28575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66402</xdr:rowOff>
    </xdr:from>
    <xdr:to>
      <xdr:col>19</xdr:col>
      <xdr:colOff>177800</xdr:colOff>
      <xdr:row>101</xdr:row>
      <xdr:rowOff>92529</xdr:rowOff>
    </xdr:to>
    <xdr:cxnSp macro="">
      <xdr:nvCxnSpPr>
        <xdr:cNvPr id="288" name="直線コネクタ 287">
          <a:extLst>
            <a:ext uri="{FF2B5EF4-FFF2-40B4-BE49-F238E27FC236}">
              <a16:creationId xmlns:a16="http://schemas.microsoft.com/office/drawing/2014/main" xmlns="" id="{01681E4C-D4FC-4276-A5CB-97A998B4021C}"/>
            </a:ext>
          </a:extLst>
        </xdr:cNvPr>
        <xdr:cNvCxnSpPr/>
      </xdr:nvCxnSpPr>
      <xdr:spPr>
        <a:xfrm flipV="1">
          <a:off x="2908300" y="173828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289" name="n_1aveValue【市民会館】&#10;有形固定資産減価償却率">
          <a:extLst>
            <a:ext uri="{FF2B5EF4-FFF2-40B4-BE49-F238E27FC236}">
              <a16:creationId xmlns:a16="http://schemas.microsoft.com/office/drawing/2014/main" xmlns="" id="{558ED45D-8950-4A01-973D-532B340D908C}"/>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290" name="n_2aveValue【市民会館】&#10;有形固定資産減価償却率">
          <a:extLst>
            <a:ext uri="{FF2B5EF4-FFF2-40B4-BE49-F238E27FC236}">
              <a16:creationId xmlns:a16="http://schemas.microsoft.com/office/drawing/2014/main" xmlns="" id="{359091C5-1AD5-4677-A3CE-4DA7AE760D72}"/>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291" name="n_3aveValue【市民会館】&#10;有形固定資産減価償却率">
          <a:extLst>
            <a:ext uri="{FF2B5EF4-FFF2-40B4-BE49-F238E27FC236}">
              <a16:creationId xmlns:a16="http://schemas.microsoft.com/office/drawing/2014/main" xmlns="" id="{1AC20A63-705C-46EA-948E-8C08521C57FF}"/>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133729</xdr:rowOff>
    </xdr:from>
    <xdr:ext cx="405111" cy="259045"/>
    <xdr:sp macro="" textlink="">
      <xdr:nvSpPr>
        <xdr:cNvPr id="292" name="n_1mainValue【市民会館】&#10;有形固定資産減価償却率">
          <a:extLst>
            <a:ext uri="{FF2B5EF4-FFF2-40B4-BE49-F238E27FC236}">
              <a16:creationId xmlns:a16="http://schemas.microsoft.com/office/drawing/2014/main" xmlns="" id="{38B7F9FC-DB7A-4AFE-BAF8-B3F21438948A}"/>
            </a:ext>
          </a:extLst>
        </xdr:cNvPr>
        <xdr:cNvSpPr txBox="1"/>
      </xdr:nvSpPr>
      <xdr:spPr>
        <a:xfrm>
          <a:off x="35820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159856</xdr:rowOff>
    </xdr:from>
    <xdr:ext cx="405111" cy="259045"/>
    <xdr:sp macro="" textlink="">
      <xdr:nvSpPr>
        <xdr:cNvPr id="293" name="n_2mainValue【市民会館】&#10;有形固定資産減価償却率">
          <a:extLst>
            <a:ext uri="{FF2B5EF4-FFF2-40B4-BE49-F238E27FC236}">
              <a16:creationId xmlns:a16="http://schemas.microsoft.com/office/drawing/2014/main" xmlns="" id="{2D277600-4BA9-475E-BC98-DA9B71E9B838}"/>
            </a:ext>
          </a:extLst>
        </xdr:cNvPr>
        <xdr:cNvSpPr txBox="1"/>
      </xdr:nvSpPr>
      <xdr:spPr>
        <a:xfrm>
          <a:off x="27057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a:extLst>
            <a:ext uri="{FF2B5EF4-FFF2-40B4-BE49-F238E27FC236}">
              <a16:creationId xmlns:a16="http://schemas.microsoft.com/office/drawing/2014/main" xmlns="" id="{75F513BB-FA1F-46A0-898B-2D857A25F1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a:extLst>
            <a:ext uri="{FF2B5EF4-FFF2-40B4-BE49-F238E27FC236}">
              <a16:creationId xmlns:a16="http://schemas.microsoft.com/office/drawing/2014/main" xmlns="" id="{6C42A629-385D-4096-83E2-3FCDFE742B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a:extLst>
            <a:ext uri="{FF2B5EF4-FFF2-40B4-BE49-F238E27FC236}">
              <a16:creationId xmlns:a16="http://schemas.microsoft.com/office/drawing/2014/main" xmlns="" id="{EC356EB3-7B29-483A-A0B2-3B5652392C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a:extLst>
            <a:ext uri="{FF2B5EF4-FFF2-40B4-BE49-F238E27FC236}">
              <a16:creationId xmlns:a16="http://schemas.microsoft.com/office/drawing/2014/main" xmlns="" id="{68616F77-600A-4C25-B533-45C59DC8C5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a:extLst>
            <a:ext uri="{FF2B5EF4-FFF2-40B4-BE49-F238E27FC236}">
              <a16:creationId xmlns:a16="http://schemas.microsoft.com/office/drawing/2014/main" xmlns="" id="{6F3F35C3-E4E7-4338-9330-5343C066CF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a:extLst>
            <a:ext uri="{FF2B5EF4-FFF2-40B4-BE49-F238E27FC236}">
              <a16:creationId xmlns:a16="http://schemas.microsoft.com/office/drawing/2014/main" xmlns="" id="{E0FDE86F-6D34-4CB0-9F3A-D8765EE0E1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a:extLst>
            <a:ext uri="{FF2B5EF4-FFF2-40B4-BE49-F238E27FC236}">
              <a16:creationId xmlns:a16="http://schemas.microsoft.com/office/drawing/2014/main" xmlns="" id="{F461C096-DB6D-49CD-A9E6-5F3E2B66CF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a:extLst>
            <a:ext uri="{FF2B5EF4-FFF2-40B4-BE49-F238E27FC236}">
              <a16:creationId xmlns:a16="http://schemas.microsoft.com/office/drawing/2014/main" xmlns="" id="{89B1648C-98E6-4F41-BFB8-29F0F3C3EEB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2" name="テキスト ボックス 301">
          <a:extLst>
            <a:ext uri="{FF2B5EF4-FFF2-40B4-BE49-F238E27FC236}">
              <a16:creationId xmlns:a16="http://schemas.microsoft.com/office/drawing/2014/main" xmlns="" id="{AA9E3A03-D100-435F-9CB4-87C753C18DB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a:extLst>
            <a:ext uri="{FF2B5EF4-FFF2-40B4-BE49-F238E27FC236}">
              <a16:creationId xmlns:a16="http://schemas.microsoft.com/office/drawing/2014/main" xmlns="" id="{81A7CC70-F0B8-4D76-AD44-186D812D66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4" name="直線コネクタ 303">
          <a:extLst>
            <a:ext uri="{FF2B5EF4-FFF2-40B4-BE49-F238E27FC236}">
              <a16:creationId xmlns:a16="http://schemas.microsoft.com/office/drawing/2014/main" xmlns="" id="{855F6D07-0BF7-455F-9423-08770456C6D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5" name="テキスト ボックス 304">
          <a:extLst>
            <a:ext uri="{FF2B5EF4-FFF2-40B4-BE49-F238E27FC236}">
              <a16:creationId xmlns:a16="http://schemas.microsoft.com/office/drawing/2014/main" xmlns="" id="{D4118C5E-0917-46E2-9099-DC782940045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6" name="直線コネクタ 305">
          <a:extLst>
            <a:ext uri="{FF2B5EF4-FFF2-40B4-BE49-F238E27FC236}">
              <a16:creationId xmlns:a16="http://schemas.microsoft.com/office/drawing/2014/main" xmlns="" id="{895803FF-B097-4807-BF3A-0F5CE160D82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7" name="テキスト ボックス 306">
          <a:extLst>
            <a:ext uri="{FF2B5EF4-FFF2-40B4-BE49-F238E27FC236}">
              <a16:creationId xmlns:a16="http://schemas.microsoft.com/office/drawing/2014/main" xmlns="" id="{964BDCB9-68AE-41B9-8F64-C20D01622DC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8" name="直線コネクタ 307">
          <a:extLst>
            <a:ext uri="{FF2B5EF4-FFF2-40B4-BE49-F238E27FC236}">
              <a16:creationId xmlns:a16="http://schemas.microsoft.com/office/drawing/2014/main" xmlns="" id="{B66CB904-750F-4926-9E73-87374F57E06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9" name="テキスト ボックス 308">
          <a:extLst>
            <a:ext uri="{FF2B5EF4-FFF2-40B4-BE49-F238E27FC236}">
              <a16:creationId xmlns:a16="http://schemas.microsoft.com/office/drawing/2014/main" xmlns="" id="{986B2519-7A95-4FB3-8DBF-5B8BD87B9C5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0" name="直線コネクタ 309">
          <a:extLst>
            <a:ext uri="{FF2B5EF4-FFF2-40B4-BE49-F238E27FC236}">
              <a16:creationId xmlns:a16="http://schemas.microsoft.com/office/drawing/2014/main" xmlns="" id="{D5C8ECD1-E42B-4F33-8BD2-0782DBC9549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1" name="テキスト ボックス 310">
          <a:extLst>
            <a:ext uri="{FF2B5EF4-FFF2-40B4-BE49-F238E27FC236}">
              <a16:creationId xmlns:a16="http://schemas.microsoft.com/office/drawing/2014/main" xmlns="" id="{6624860A-E2A0-47CA-A366-7E8117870D1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a:extLst>
            <a:ext uri="{FF2B5EF4-FFF2-40B4-BE49-F238E27FC236}">
              <a16:creationId xmlns:a16="http://schemas.microsoft.com/office/drawing/2014/main" xmlns="" id="{39300720-5576-4810-9DD4-456EAAEF202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3" name="テキスト ボックス 312">
          <a:extLst>
            <a:ext uri="{FF2B5EF4-FFF2-40B4-BE49-F238E27FC236}">
              <a16:creationId xmlns:a16="http://schemas.microsoft.com/office/drawing/2014/main" xmlns="" id="{149FE80A-ACD4-4C29-8764-116BA9C2EE3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a:extLst>
            <a:ext uri="{FF2B5EF4-FFF2-40B4-BE49-F238E27FC236}">
              <a16:creationId xmlns:a16="http://schemas.microsoft.com/office/drawing/2014/main" xmlns="" id="{52516C1C-C3D6-4350-AE56-2ACB03139B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15" name="直線コネクタ 314">
          <a:extLst>
            <a:ext uri="{FF2B5EF4-FFF2-40B4-BE49-F238E27FC236}">
              <a16:creationId xmlns:a16="http://schemas.microsoft.com/office/drawing/2014/main" xmlns="" id="{A2B423D5-3DB9-43C6-8008-2C565C6558FC}"/>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16" name="【市民会館】&#10;一人当たり面積最小値テキスト">
          <a:extLst>
            <a:ext uri="{FF2B5EF4-FFF2-40B4-BE49-F238E27FC236}">
              <a16:creationId xmlns:a16="http://schemas.microsoft.com/office/drawing/2014/main" xmlns="" id="{C29A9B31-9443-46C6-A23B-87BDB6E2DB5D}"/>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17" name="直線コネクタ 316">
          <a:extLst>
            <a:ext uri="{FF2B5EF4-FFF2-40B4-BE49-F238E27FC236}">
              <a16:creationId xmlns:a16="http://schemas.microsoft.com/office/drawing/2014/main" xmlns="" id="{EAA9405A-1251-4AE3-97E6-5772E5C2F073}"/>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18" name="【市民会館】&#10;一人当たり面積最大値テキスト">
          <a:extLst>
            <a:ext uri="{FF2B5EF4-FFF2-40B4-BE49-F238E27FC236}">
              <a16:creationId xmlns:a16="http://schemas.microsoft.com/office/drawing/2014/main" xmlns="" id="{73202E07-413D-4840-8277-7C43A02480E3}"/>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19" name="直線コネクタ 318">
          <a:extLst>
            <a:ext uri="{FF2B5EF4-FFF2-40B4-BE49-F238E27FC236}">
              <a16:creationId xmlns:a16="http://schemas.microsoft.com/office/drawing/2014/main" xmlns="" id="{C044B530-CCD1-4AE9-A8AF-E2498B27FB7A}"/>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20" name="【市民会館】&#10;一人当たり面積平均値テキスト">
          <a:extLst>
            <a:ext uri="{FF2B5EF4-FFF2-40B4-BE49-F238E27FC236}">
              <a16:creationId xmlns:a16="http://schemas.microsoft.com/office/drawing/2014/main" xmlns="" id="{E5026840-E5B8-4DA7-A891-9F00EF744FF3}"/>
            </a:ext>
          </a:extLst>
        </xdr:cNvPr>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21" name="フローチャート: 判断 320">
          <a:extLst>
            <a:ext uri="{FF2B5EF4-FFF2-40B4-BE49-F238E27FC236}">
              <a16:creationId xmlns:a16="http://schemas.microsoft.com/office/drawing/2014/main" xmlns="" id="{6F9A4BAD-2452-4BD1-9EC3-AC2CBAA80263}"/>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22" name="フローチャート: 判断 321">
          <a:extLst>
            <a:ext uri="{FF2B5EF4-FFF2-40B4-BE49-F238E27FC236}">
              <a16:creationId xmlns:a16="http://schemas.microsoft.com/office/drawing/2014/main" xmlns="" id="{8B11FA34-4B29-4FEE-90E2-9010AEDD5956}"/>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23" name="フローチャート: 判断 322">
          <a:extLst>
            <a:ext uri="{FF2B5EF4-FFF2-40B4-BE49-F238E27FC236}">
              <a16:creationId xmlns:a16="http://schemas.microsoft.com/office/drawing/2014/main" xmlns="" id="{F977DD58-57B8-4C22-AB06-6814535FFC2E}"/>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24" name="フローチャート: 判断 323">
          <a:extLst>
            <a:ext uri="{FF2B5EF4-FFF2-40B4-BE49-F238E27FC236}">
              <a16:creationId xmlns:a16="http://schemas.microsoft.com/office/drawing/2014/main" xmlns="" id="{40FBB5F4-CA8F-464B-830D-803D9C9A3E92}"/>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xmlns="" id="{7CA94258-C80B-4CD4-9A0A-70F6F2A69AB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xmlns="" id="{4A095403-6EEE-4520-B189-CFE8101A940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xmlns="" id="{2227545B-2DB4-4F61-B697-7B2B5EDEA14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xmlns="" id="{15EF7B7E-8846-4028-973E-34BFB38E6CD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xmlns="" id="{3AC768AB-FBEC-4705-9919-3FCF711FDF7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32258</xdr:rowOff>
    </xdr:from>
    <xdr:to>
      <xdr:col>55</xdr:col>
      <xdr:colOff>50800</xdr:colOff>
      <xdr:row>103</xdr:row>
      <xdr:rowOff>133858</xdr:rowOff>
    </xdr:to>
    <xdr:sp macro="" textlink="">
      <xdr:nvSpPr>
        <xdr:cNvPr id="330" name="楕円 329">
          <a:extLst>
            <a:ext uri="{FF2B5EF4-FFF2-40B4-BE49-F238E27FC236}">
              <a16:creationId xmlns:a16="http://schemas.microsoft.com/office/drawing/2014/main" xmlns="" id="{97AF9B41-8242-4D48-82AA-6F491E3D19DD}"/>
            </a:ext>
          </a:extLst>
        </xdr:cNvPr>
        <xdr:cNvSpPr/>
      </xdr:nvSpPr>
      <xdr:spPr>
        <a:xfrm>
          <a:off x="104267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55135</xdr:rowOff>
    </xdr:from>
    <xdr:ext cx="469744" cy="259045"/>
    <xdr:sp macro="" textlink="">
      <xdr:nvSpPr>
        <xdr:cNvPr id="331" name="【市民会館】&#10;一人当たり面積該当値テキスト">
          <a:extLst>
            <a:ext uri="{FF2B5EF4-FFF2-40B4-BE49-F238E27FC236}">
              <a16:creationId xmlns:a16="http://schemas.microsoft.com/office/drawing/2014/main" xmlns="" id="{072BCD0A-BFE8-4D13-88E2-4ECA3C932E69}"/>
            </a:ext>
          </a:extLst>
        </xdr:cNvPr>
        <xdr:cNvSpPr txBox="1"/>
      </xdr:nvSpPr>
      <xdr:spPr>
        <a:xfrm>
          <a:off x="10515600"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41402</xdr:rowOff>
    </xdr:from>
    <xdr:to>
      <xdr:col>50</xdr:col>
      <xdr:colOff>165100</xdr:colOff>
      <xdr:row>103</xdr:row>
      <xdr:rowOff>143002</xdr:rowOff>
    </xdr:to>
    <xdr:sp macro="" textlink="">
      <xdr:nvSpPr>
        <xdr:cNvPr id="332" name="楕円 331">
          <a:extLst>
            <a:ext uri="{FF2B5EF4-FFF2-40B4-BE49-F238E27FC236}">
              <a16:creationId xmlns:a16="http://schemas.microsoft.com/office/drawing/2014/main" xmlns="" id="{43821011-B39B-4C63-9E35-4FCBBCDCCD0A}"/>
            </a:ext>
          </a:extLst>
        </xdr:cNvPr>
        <xdr:cNvSpPr/>
      </xdr:nvSpPr>
      <xdr:spPr>
        <a:xfrm>
          <a:off x="9588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83058</xdr:rowOff>
    </xdr:from>
    <xdr:to>
      <xdr:col>55</xdr:col>
      <xdr:colOff>0</xdr:colOff>
      <xdr:row>103</xdr:row>
      <xdr:rowOff>92202</xdr:rowOff>
    </xdr:to>
    <xdr:cxnSp macro="">
      <xdr:nvCxnSpPr>
        <xdr:cNvPr id="333" name="直線コネクタ 332">
          <a:extLst>
            <a:ext uri="{FF2B5EF4-FFF2-40B4-BE49-F238E27FC236}">
              <a16:creationId xmlns:a16="http://schemas.microsoft.com/office/drawing/2014/main" xmlns="" id="{A0442DDD-9105-4F6F-B590-22B2B09DF854}"/>
            </a:ext>
          </a:extLst>
        </xdr:cNvPr>
        <xdr:cNvCxnSpPr/>
      </xdr:nvCxnSpPr>
      <xdr:spPr>
        <a:xfrm flipV="1">
          <a:off x="9639300" y="177424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48261</xdr:rowOff>
    </xdr:from>
    <xdr:to>
      <xdr:col>46</xdr:col>
      <xdr:colOff>38100</xdr:colOff>
      <xdr:row>103</xdr:row>
      <xdr:rowOff>149861</xdr:rowOff>
    </xdr:to>
    <xdr:sp macro="" textlink="">
      <xdr:nvSpPr>
        <xdr:cNvPr id="334" name="楕円 333">
          <a:extLst>
            <a:ext uri="{FF2B5EF4-FFF2-40B4-BE49-F238E27FC236}">
              <a16:creationId xmlns:a16="http://schemas.microsoft.com/office/drawing/2014/main" xmlns="" id="{CCB072AD-DB9E-456D-A7F0-67F57A33B2CA}"/>
            </a:ext>
          </a:extLst>
        </xdr:cNvPr>
        <xdr:cNvSpPr/>
      </xdr:nvSpPr>
      <xdr:spPr>
        <a:xfrm>
          <a:off x="8699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92202</xdr:rowOff>
    </xdr:from>
    <xdr:to>
      <xdr:col>50</xdr:col>
      <xdr:colOff>114300</xdr:colOff>
      <xdr:row>103</xdr:row>
      <xdr:rowOff>99061</xdr:rowOff>
    </xdr:to>
    <xdr:cxnSp macro="">
      <xdr:nvCxnSpPr>
        <xdr:cNvPr id="335" name="直線コネクタ 334">
          <a:extLst>
            <a:ext uri="{FF2B5EF4-FFF2-40B4-BE49-F238E27FC236}">
              <a16:creationId xmlns:a16="http://schemas.microsoft.com/office/drawing/2014/main" xmlns="" id="{F43BB6A0-EE23-44D9-8CC9-BDBBF853BCFB}"/>
            </a:ext>
          </a:extLst>
        </xdr:cNvPr>
        <xdr:cNvCxnSpPr/>
      </xdr:nvCxnSpPr>
      <xdr:spPr>
        <a:xfrm flipV="1">
          <a:off x="8750300" y="177515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36" name="n_1aveValue【市民会館】&#10;一人当たり面積">
          <a:extLst>
            <a:ext uri="{FF2B5EF4-FFF2-40B4-BE49-F238E27FC236}">
              <a16:creationId xmlns:a16="http://schemas.microsoft.com/office/drawing/2014/main" xmlns="" id="{25AA4E57-A5F2-413D-9B96-E72C23D751DE}"/>
            </a:ext>
          </a:extLst>
        </xdr:cNvPr>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37" name="n_2aveValue【市民会館】&#10;一人当たり面積">
          <a:extLst>
            <a:ext uri="{FF2B5EF4-FFF2-40B4-BE49-F238E27FC236}">
              <a16:creationId xmlns:a16="http://schemas.microsoft.com/office/drawing/2014/main" xmlns="" id="{796E0ACE-0041-4D8E-86CB-3D0D3B762BCA}"/>
            </a:ext>
          </a:extLst>
        </xdr:cNvPr>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38" name="n_3aveValue【市民会館】&#10;一人当たり面積">
          <a:extLst>
            <a:ext uri="{FF2B5EF4-FFF2-40B4-BE49-F238E27FC236}">
              <a16:creationId xmlns:a16="http://schemas.microsoft.com/office/drawing/2014/main" xmlns="" id="{ECAE9B01-0074-442D-8B34-0660F367383E}"/>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159529</xdr:rowOff>
    </xdr:from>
    <xdr:ext cx="469744" cy="259045"/>
    <xdr:sp macro="" textlink="">
      <xdr:nvSpPr>
        <xdr:cNvPr id="339" name="n_1mainValue【市民会館】&#10;一人当たり面積">
          <a:extLst>
            <a:ext uri="{FF2B5EF4-FFF2-40B4-BE49-F238E27FC236}">
              <a16:creationId xmlns:a16="http://schemas.microsoft.com/office/drawing/2014/main" xmlns="" id="{03A87080-1601-4930-9D72-571C2F115700}"/>
            </a:ext>
          </a:extLst>
        </xdr:cNvPr>
        <xdr:cNvSpPr txBox="1"/>
      </xdr:nvSpPr>
      <xdr:spPr>
        <a:xfrm>
          <a:off x="93917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166388</xdr:rowOff>
    </xdr:from>
    <xdr:ext cx="469744" cy="259045"/>
    <xdr:sp macro="" textlink="">
      <xdr:nvSpPr>
        <xdr:cNvPr id="340" name="n_2mainValue【市民会館】&#10;一人当たり面積">
          <a:extLst>
            <a:ext uri="{FF2B5EF4-FFF2-40B4-BE49-F238E27FC236}">
              <a16:creationId xmlns:a16="http://schemas.microsoft.com/office/drawing/2014/main" xmlns="" id="{FE4B6907-B643-4FEC-935E-C719B3BAEEDB}"/>
            </a:ext>
          </a:extLst>
        </xdr:cNvPr>
        <xdr:cNvSpPr txBox="1"/>
      </xdr:nvSpPr>
      <xdr:spPr>
        <a:xfrm>
          <a:off x="8515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xmlns="" id="{A9D5676B-BEDC-4FD9-B581-794695567F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xmlns="" id="{40539BDF-8DE5-46AE-8BD7-2E4DE7096B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xmlns="" id="{28115B19-CA2D-4E91-A681-C391EBC5E42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xmlns="" id="{EB5F57AE-12F4-45FC-84B9-B3E26F706A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xmlns="" id="{6621395D-9F10-4312-950B-F30C3DCA43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xmlns="" id="{65C5E8B9-09ED-4AB4-84A5-F042B8F709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xmlns="" id="{3FDEAD40-90DE-4EA1-93EC-B33B48EDE6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xmlns="" id="{9DD8F1CB-33DA-4E59-8126-3355BF137F2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xmlns="" id="{B6854C98-9EDA-41FA-B27B-178196BB69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xmlns="" id="{1FEF931E-7975-4E1C-98F5-B6E8F49411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xmlns="" id="{D4A1C4AE-DC1D-4BD4-8F0A-FD448DADED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xmlns="" id="{4C3AA911-8441-4D4C-B414-C7AEA554D5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xmlns="" id="{4E433290-0D50-4DE0-84B9-99AAB25775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xmlns="" id="{1E28B7B1-F81E-4540-8941-2AD40735D5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xmlns="" id="{8D444712-46DC-435A-A78B-75D5850F08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xmlns="" id="{21BC9FA3-E9A3-4A93-B86B-E10AE9015B3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a:extLst>
            <a:ext uri="{FF2B5EF4-FFF2-40B4-BE49-F238E27FC236}">
              <a16:creationId xmlns:a16="http://schemas.microsoft.com/office/drawing/2014/main" xmlns="" id="{841F116B-3223-40CA-A7AD-EBCD40170C8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a:extLst>
            <a:ext uri="{FF2B5EF4-FFF2-40B4-BE49-F238E27FC236}">
              <a16:creationId xmlns:a16="http://schemas.microsoft.com/office/drawing/2014/main" xmlns="" id="{7D4EAE34-56E0-48C5-B320-D40AC5AEF7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a:extLst>
            <a:ext uri="{FF2B5EF4-FFF2-40B4-BE49-F238E27FC236}">
              <a16:creationId xmlns:a16="http://schemas.microsoft.com/office/drawing/2014/main" xmlns="" id="{CFA3F3CF-164C-42C5-8B63-A2F0947FFD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a:extLst>
            <a:ext uri="{FF2B5EF4-FFF2-40B4-BE49-F238E27FC236}">
              <a16:creationId xmlns:a16="http://schemas.microsoft.com/office/drawing/2014/main" xmlns="" id="{9A8A8928-0E21-4934-865E-7C20CFD4EA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a:extLst>
            <a:ext uri="{FF2B5EF4-FFF2-40B4-BE49-F238E27FC236}">
              <a16:creationId xmlns:a16="http://schemas.microsoft.com/office/drawing/2014/main" xmlns="" id="{F08B391C-0FE5-4BD6-8224-FF16C0F18B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a:extLst>
            <a:ext uri="{FF2B5EF4-FFF2-40B4-BE49-F238E27FC236}">
              <a16:creationId xmlns:a16="http://schemas.microsoft.com/office/drawing/2014/main" xmlns="" id="{C01E35BE-607A-43B7-B1CC-8330434096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a:extLst>
            <a:ext uri="{FF2B5EF4-FFF2-40B4-BE49-F238E27FC236}">
              <a16:creationId xmlns:a16="http://schemas.microsoft.com/office/drawing/2014/main" xmlns="" id="{3163A7C0-E7BE-40FE-A45F-CCD23163D3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a:extLst>
            <a:ext uri="{FF2B5EF4-FFF2-40B4-BE49-F238E27FC236}">
              <a16:creationId xmlns:a16="http://schemas.microsoft.com/office/drawing/2014/main" xmlns="" id="{6E66A2CA-0295-4ED0-B218-CDA274B8FB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a:extLst>
            <a:ext uri="{FF2B5EF4-FFF2-40B4-BE49-F238E27FC236}">
              <a16:creationId xmlns:a16="http://schemas.microsoft.com/office/drawing/2014/main" xmlns="" id="{12A06198-677B-4B21-8CAA-3D214B0748B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a:extLst>
            <a:ext uri="{FF2B5EF4-FFF2-40B4-BE49-F238E27FC236}">
              <a16:creationId xmlns:a16="http://schemas.microsoft.com/office/drawing/2014/main" xmlns="" id="{F32E4609-01EF-4FAC-A05F-556A371B44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7" name="直線コネクタ 366">
          <a:extLst>
            <a:ext uri="{FF2B5EF4-FFF2-40B4-BE49-F238E27FC236}">
              <a16:creationId xmlns:a16="http://schemas.microsoft.com/office/drawing/2014/main" xmlns="" id="{822CA2B5-5C61-46F3-A682-03A942351ED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8" name="テキスト ボックス 367">
          <a:extLst>
            <a:ext uri="{FF2B5EF4-FFF2-40B4-BE49-F238E27FC236}">
              <a16:creationId xmlns:a16="http://schemas.microsoft.com/office/drawing/2014/main" xmlns="" id="{9BDD730D-0C83-4DC2-B8DE-55A8B90FBA1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9" name="直線コネクタ 368">
          <a:extLst>
            <a:ext uri="{FF2B5EF4-FFF2-40B4-BE49-F238E27FC236}">
              <a16:creationId xmlns:a16="http://schemas.microsoft.com/office/drawing/2014/main" xmlns="" id="{A3DCA1ED-E0B0-4E48-8A38-32D5AFD4D4C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0" name="テキスト ボックス 369">
          <a:extLst>
            <a:ext uri="{FF2B5EF4-FFF2-40B4-BE49-F238E27FC236}">
              <a16:creationId xmlns:a16="http://schemas.microsoft.com/office/drawing/2014/main" xmlns="" id="{86D2EE27-E0D8-41EB-97B9-AFF3C668458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1" name="直線コネクタ 370">
          <a:extLst>
            <a:ext uri="{FF2B5EF4-FFF2-40B4-BE49-F238E27FC236}">
              <a16:creationId xmlns:a16="http://schemas.microsoft.com/office/drawing/2014/main" xmlns="" id="{9888FC8E-721D-492B-AA2E-757D278E722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2" name="テキスト ボックス 371">
          <a:extLst>
            <a:ext uri="{FF2B5EF4-FFF2-40B4-BE49-F238E27FC236}">
              <a16:creationId xmlns:a16="http://schemas.microsoft.com/office/drawing/2014/main" xmlns="" id="{533BC8F2-E57D-4A60-8F06-8F83D544898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3" name="直線コネクタ 372">
          <a:extLst>
            <a:ext uri="{FF2B5EF4-FFF2-40B4-BE49-F238E27FC236}">
              <a16:creationId xmlns:a16="http://schemas.microsoft.com/office/drawing/2014/main" xmlns="" id="{14B7902B-267E-4597-B774-43F922B72E3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4" name="テキスト ボックス 373">
          <a:extLst>
            <a:ext uri="{FF2B5EF4-FFF2-40B4-BE49-F238E27FC236}">
              <a16:creationId xmlns:a16="http://schemas.microsoft.com/office/drawing/2014/main" xmlns="" id="{7F69EED1-25B1-4E58-AD79-321BFF9927E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5" name="直線コネクタ 374">
          <a:extLst>
            <a:ext uri="{FF2B5EF4-FFF2-40B4-BE49-F238E27FC236}">
              <a16:creationId xmlns:a16="http://schemas.microsoft.com/office/drawing/2014/main" xmlns="" id="{31B5782C-730F-4EA6-807B-4EC5FAF7B9B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6" name="テキスト ボックス 375">
          <a:extLst>
            <a:ext uri="{FF2B5EF4-FFF2-40B4-BE49-F238E27FC236}">
              <a16:creationId xmlns:a16="http://schemas.microsoft.com/office/drawing/2014/main" xmlns="" id="{1ACD6E02-4BFF-46D9-A05F-E4C3B6C6806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7" name="直線コネクタ 376">
          <a:extLst>
            <a:ext uri="{FF2B5EF4-FFF2-40B4-BE49-F238E27FC236}">
              <a16:creationId xmlns:a16="http://schemas.microsoft.com/office/drawing/2014/main" xmlns="" id="{DE0D04E9-681F-4C22-8A13-A0045CECDE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8" name="テキスト ボックス 377">
          <a:extLst>
            <a:ext uri="{FF2B5EF4-FFF2-40B4-BE49-F238E27FC236}">
              <a16:creationId xmlns:a16="http://schemas.microsoft.com/office/drawing/2014/main" xmlns="" id="{DF534977-B760-4A35-A6E3-0B91493D852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a:extLst>
            <a:ext uri="{FF2B5EF4-FFF2-40B4-BE49-F238E27FC236}">
              <a16:creationId xmlns:a16="http://schemas.microsoft.com/office/drawing/2014/main" xmlns="" id="{2F2561F4-A527-4272-84CC-FD0D0ACF4F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0" name="テキスト ボックス 379">
          <a:extLst>
            <a:ext uri="{FF2B5EF4-FFF2-40B4-BE49-F238E27FC236}">
              <a16:creationId xmlns:a16="http://schemas.microsoft.com/office/drawing/2014/main" xmlns="" id="{6C07370A-B0A1-4A39-BA23-979A8CFB161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保健センター・保健所】&#10;有形固定資産減価償却率グラフ枠">
          <a:extLst>
            <a:ext uri="{FF2B5EF4-FFF2-40B4-BE49-F238E27FC236}">
              <a16:creationId xmlns:a16="http://schemas.microsoft.com/office/drawing/2014/main" xmlns="" id="{E24809BE-9A66-4FFC-A47D-C1A60A91AF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82" name="直線コネクタ 381">
          <a:extLst>
            <a:ext uri="{FF2B5EF4-FFF2-40B4-BE49-F238E27FC236}">
              <a16:creationId xmlns:a16="http://schemas.microsoft.com/office/drawing/2014/main" xmlns="" id="{BA0E50E4-0A6F-487B-81FB-C7B3B0D9F5AE}"/>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83" name="【保健センター・保健所】&#10;有形固定資産減価償却率最小値テキスト">
          <a:extLst>
            <a:ext uri="{FF2B5EF4-FFF2-40B4-BE49-F238E27FC236}">
              <a16:creationId xmlns:a16="http://schemas.microsoft.com/office/drawing/2014/main" xmlns="" id="{E34768A1-4907-4365-8DA2-03400BCE4F3F}"/>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84" name="直線コネクタ 383">
          <a:extLst>
            <a:ext uri="{FF2B5EF4-FFF2-40B4-BE49-F238E27FC236}">
              <a16:creationId xmlns:a16="http://schemas.microsoft.com/office/drawing/2014/main" xmlns="" id="{98AE400E-29F7-448D-8FC8-5CCE97BD215F}"/>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85" name="【保健センター・保健所】&#10;有形固定資産減価償却率最大値テキスト">
          <a:extLst>
            <a:ext uri="{FF2B5EF4-FFF2-40B4-BE49-F238E27FC236}">
              <a16:creationId xmlns:a16="http://schemas.microsoft.com/office/drawing/2014/main" xmlns="" id="{40555AFB-5AEF-40B3-B4AA-CEF4B8817871}"/>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86" name="直線コネクタ 385">
          <a:extLst>
            <a:ext uri="{FF2B5EF4-FFF2-40B4-BE49-F238E27FC236}">
              <a16:creationId xmlns:a16="http://schemas.microsoft.com/office/drawing/2014/main" xmlns="" id="{347FEA01-484D-44BB-B316-1CFA480509B4}"/>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87" name="【保健センター・保健所】&#10;有形固定資産減価償却率平均値テキスト">
          <a:extLst>
            <a:ext uri="{FF2B5EF4-FFF2-40B4-BE49-F238E27FC236}">
              <a16:creationId xmlns:a16="http://schemas.microsoft.com/office/drawing/2014/main" xmlns="" id="{465DDF00-A917-4D04-BBA0-48B3A0857543}"/>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88" name="フローチャート: 判断 387">
          <a:extLst>
            <a:ext uri="{FF2B5EF4-FFF2-40B4-BE49-F238E27FC236}">
              <a16:creationId xmlns:a16="http://schemas.microsoft.com/office/drawing/2014/main" xmlns="" id="{BE2F149C-2A24-4C70-A5C6-2ADAC1E619BB}"/>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89" name="フローチャート: 判断 388">
          <a:extLst>
            <a:ext uri="{FF2B5EF4-FFF2-40B4-BE49-F238E27FC236}">
              <a16:creationId xmlns:a16="http://schemas.microsoft.com/office/drawing/2014/main" xmlns="" id="{BA14D96B-D3D9-417F-B940-009380F2C02A}"/>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90" name="フローチャート: 判断 389">
          <a:extLst>
            <a:ext uri="{FF2B5EF4-FFF2-40B4-BE49-F238E27FC236}">
              <a16:creationId xmlns:a16="http://schemas.microsoft.com/office/drawing/2014/main" xmlns="" id="{10D95F46-57F9-45FC-AA5A-6BF81D6669AD}"/>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391" name="フローチャート: 判断 390">
          <a:extLst>
            <a:ext uri="{FF2B5EF4-FFF2-40B4-BE49-F238E27FC236}">
              <a16:creationId xmlns:a16="http://schemas.microsoft.com/office/drawing/2014/main" xmlns="" id="{41E83FDC-70EB-436A-B0C5-52E425452973}"/>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xmlns="" id="{217F6C49-E745-4461-B145-5ECE325F15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xmlns="" id="{46D9F6D1-08EC-4E87-8570-8C29FD8D35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xmlns="" id="{0E001A3D-C225-4FC6-B50C-55C6B3672F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xmlns="" id="{4D9F0BB0-1A2C-4D08-9B55-ACEBC22DB6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xmlns="" id="{8143858D-B20D-486E-9898-6E59506E0D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397" name="楕円 396">
          <a:extLst>
            <a:ext uri="{FF2B5EF4-FFF2-40B4-BE49-F238E27FC236}">
              <a16:creationId xmlns:a16="http://schemas.microsoft.com/office/drawing/2014/main" xmlns="" id="{BB031E5E-1D50-4DFF-95A1-521617C6404E}"/>
            </a:ext>
          </a:extLst>
        </xdr:cNvPr>
        <xdr:cNvSpPr/>
      </xdr:nvSpPr>
      <xdr:spPr>
        <a:xfrm>
          <a:off x="16268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19430</xdr:rowOff>
    </xdr:from>
    <xdr:ext cx="405111" cy="259045"/>
    <xdr:sp macro="" textlink="">
      <xdr:nvSpPr>
        <xdr:cNvPr id="398" name="【保健センター・保健所】&#10;有形固定資産減価償却率該当値テキスト">
          <a:extLst>
            <a:ext uri="{FF2B5EF4-FFF2-40B4-BE49-F238E27FC236}">
              <a16:creationId xmlns:a16="http://schemas.microsoft.com/office/drawing/2014/main" xmlns="" id="{7BF28244-89DE-4B70-BB24-4C86D530C941}"/>
            </a:ext>
          </a:extLst>
        </xdr:cNvPr>
        <xdr:cNvSpPr txBox="1"/>
      </xdr:nvSpPr>
      <xdr:spPr>
        <a:xfrm>
          <a:off x="163576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399" name="楕円 398">
          <a:extLst>
            <a:ext uri="{FF2B5EF4-FFF2-40B4-BE49-F238E27FC236}">
              <a16:creationId xmlns:a16="http://schemas.microsoft.com/office/drawing/2014/main" xmlns="" id="{08BA1FCA-4301-477A-87B4-7F9EB5D7B7D6}"/>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59</xdr:row>
      <xdr:rowOff>47353</xdr:rowOff>
    </xdr:to>
    <xdr:cxnSp macro="">
      <xdr:nvCxnSpPr>
        <xdr:cNvPr id="400" name="直線コネクタ 399">
          <a:extLst>
            <a:ext uri="{FF2B5EF4-FFF2-40B4-BE49-F238E27FC236}">
              <a16:creationId xmlns:a16="http://schemas.microsoft.com/office/drawing/2014/main" xmlns="" id="{07AAD382-8A52-4611-B0B2-937A492DB787}"/>
            </a:ext>
          </a:extLst>
        </xdr:cNvPr>
        <xdr:cNvCxnSpPr/>
      </xdr:nvCxnSpPr>
      <xdr:spPr>
        <a:xfrm>
          <a:off x="15481300" y="1002574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01" name="楕円 400">
          <a:extLst>
            <a:ext uri="{FF2B5EF4-FFF2-40B4-BE49-F238E27FC236}">
              <a16:creationId xmlns:a16="http://schemas.microsoft.com/office/drawing/2014/main" xmlns="" id="{3B7A4145-76DA-4827-8FB5-2E454D675FF2}"/>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402" name="直線コネクタ 401">
          <a:extLst>
            <a:ext uri="{FF2B5EF4-FFF2-40B4-BE49-F238E27FC236}">
              <a16:creationId xmlns:a16="http://schemas.microsoft.com/office/drawing/2014/main" xmlns="" id="{75529C15-4078-4FD7-ACF3-6E1947A90182}"/>
            </a:ext>
          </a:extLst>
        </xdr:cNvPr>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03" name="n_1aveValue【保健センター・保健所】&#10;有形固定資産減価償却率">
          <a:extLst>
            <a:ext uri="{FF2B5EF4-FFF2-40B4-BE49-F238E27FC236}">
              <a16:creationId xmlns:a16="http://schemas.microsoft.com/office/drawing/2014/main" xmlns="" id="{512959F1-C181-4893-B145-11FF5A2178F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04" name="n_2aveValue【保健センター・保健所】&#10;有形固定資産減価償却率">
          <a:extLst>
            <a:ext uri="{FF2B5EF4-FFF2-40B4-BE49-F238E27FC236}">
              <a16:creationId xmlns:a16="http://schemas.microsoft.com/office/drawing/2014/main" xmlns="" id="{8FCED834-83A3-46FF-A39A-A5A6306D717D}"/>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05" name="n_3aveValue【保健センター・保健所】&#10;有形固定資産減価償却率">
          <a:extLst>
            <a:ext uri="{FF2B5EF4-FFF2-40B4-BE49-F238E27FC236}">
              <a16:creationId xmlns:a16="http://schemas.microsoft.com/office/drawing/2014/main" xmlns="" id="{86889D29-0FCC-4B18-9B68-366B89B53A7C}"/>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406" name="n_1mainValue【保健センター・保健所】&#10;有形固定資産減価償却率">
          <a:extLst>
            <a:ext uri="{FF2B5EF4-FFF2-40B4-BE49-F238E27FC236}">
              <a16:creationId xmlns:a16="http://schemas.microsoft.com/office/drawing/2014/main" xmlns="" id="{F629F814-6C1A-4254-B67B-0B120BDF9491}"/>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07" name="n_2mainValue【保健センター・保健所】&#10;有形固定資産減価償却率">
          <a:extLst>
            <a:ext uri="{FF2B5EF4-FFF2-40B4-BE49-F238E27FC236}">
              <a16:creationId xmlns:a16="http://schemas.microsoft.com/office/drawing/2014/main" xmlns="" id="{5776095D-5780-4C76-B9D6-F213B7275E55}"/>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a16="http://schemas.microsoft.com/office/drawing/2014/main" xmlns="" id="{718D0706-9767-4C26-8C00-9C8BC771BB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a16="http://schemas.microsoft.com/office/drawing/2014/main" xmlns="" id="{DA11DFF9-4CE1-49EE-ADBC-952AD95635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a16="http://schemas.microsoft.com/office/drawing/2014/main" xmlns="" id="{96913BEB-4A3A-42B7-ABC3-E0901871D4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a16="http://schemas.microsoft.com/office/drawing/2014/main" xmlns="" id="{A2554BC9-2B22-4F3E-AF01-6588EA25CE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a16="http://schemas.microsoft.com/office/drawing/2014/main" xmlns="" id="{E6ACB14D-AED8-4132-A133-D38AC5C0A6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a16="http://schemas.microsoft.com/office/drawing/2014/main" xmlns="" id="{80EB9E77-010F-44E6-979A-A261898327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a16="http://schemas.microsoft.com/office/drawing/2014/main" xmlns="" id="{B60724EE-9D7A-4C78-82C4-C469DEB0A8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a16="http://schemas.microsoft.com/office/drawing/2014/main" xmlns="" id="{1D8A4B2E-9901-4714-9252-54516EBDE4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a:extLst>
            <a:ext uri="{FF2B5EF4-FFF2-40B4-BE49-F238E27FC236}">
              <a16:creationId xmlns:a16="http://schemas.microsoft.com/office/drawing/2014/main" xmlns="" id="{DB944EF4-62AA-4241-9A61-0EC7B607F7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a:extLst>
            <a:ext uri="{FF2B5EF4-FFF2-40B4-BE49-F238E27FC236}">
              <a16:creationId xmlns:a16="http://schemas.microsoft.com/office/drawing/2014/main" xmlns="" id="{15885EF4-6D98-4F6A-B6B0-EBEFB16E66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8" name="直線コネクタ 417">
          <a:extLst>
            <a:ext uri="{FF2B5EF4-FFF2-40B4-BE49-F238E27FC236}">
              <a16:creationId xmlns:a16="http://schemas.microsoft.com/office/drawing/2014/main" xmlns="" id="{7B7F3C2F-5FD2-4E28-B24A-7A3738866B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9" name="テキスト ボックス 418">
          <a:extLst>
            <a:ext uri="{FF2B5EF4-FFF2-40B4-BE49-F238E27FC236}">
              <a16:creationId xmlns:a16="http://schemas.microsoft.com/office/drawing/2014/main" xmlns="" id="{ED050C5E-81B7-4F99-9AC9-427B9DD565C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0" name="直線コネクタ 419">
          <a:extLst>
            <a:ext uri="{FF2B5EF4-FFF2-40B4-BE49-F238E27FC236}">
              <a16:creationId xmlns:a16="http://schemas.microsoft.com/office/drawing/2014/main" xmlns="" id="{5FE584BD-AE4C-4BEB-B596-AD0B566D6C2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1" name="テキスト ボックス 420">
          <a:extLst>
            <a:ext uri="{FF2B5EF4-FFF2-40B4-BE49-F238E27FC236}">
              <a16:creationId xmlns:a16="http://schemas.microsoft.com/office/drawing/2014/main" xmlns="" id="{70D0F942-7C45-4C17-A066-812B3744208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2" name="直線コネクタ 421">
          <a:extLst>
            <a:ext uri="{FF2B5EF4-FFF2-40B4-BE49-F238E27FC236}">
              <a16:creationId xmlns:a16="http://schemas.microsoft.com/office/drawing/2014/main" xmlns="" id="{841C21E8-94F6-4705-815C-84BF2F9A2E9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3" name="テキスト ボックス 422">
          <a:extLst>
            <a:ext uri="{FF2B5EF4-FFF2-40B4-BE49-F238E27FC236}">
              <a16:creationId xmlns:a16="http://schemas.microsoft.com/office/drawing/2014/main" xmlns="" id="{56CCA925-7CAC-4CB5-9533-35341051752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4" name="直線コネクタ 423">
          <a:extLst>
            <a:ext uri="{FF2B5EF4-FFF2-40B4-BE49-F238E27FC236}">
              <a16:creationId xmlns:a16="http://schemas.microsoft.com/office/drawing/2014/main" xmlns="" id="{3393E8FD-66FA-4848-B330-6106D349AA5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5" name="テキスト ボックス 424">
          <a:extLst>
            <a:ext uri="{FF2B5EF4-FFF2-40B4-BE49-F238E27FC236}">
              <a16:creationId xmlns:a16="http://schemas.microsoft.com/office/drawing/2014/main" xmlns="" id="{E268424A-A33A-44CC-9C2B-21644750306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6" name="直線コネクタ 425">
          <a:extLst>
            <a:ext uri="{FF2B5EF4-FFF2-40B4-BE49-F238E27FC236}">
              <a16:creationId xmlns:a16="http://schemas.microsoft.com/office/drawing/2014/main" xmlns="" id="{327046F2-E990-475B-BB96-4D2C9D67308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7" name="テキスト ボックス 426">
          <a:extLst>
            <a:ext uri="{FF2B5EF4-FFF2-40B4-BE49-F238E27FC236}">
              <a16:creationId xmlns:a16="http://schemas.microsoft.com/office/drawing/2014/main" xmlns="" id="{038EE053-2330-4808-A64E-17621AD969E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8" name="直線コネクタ 427">
          <a:extLst>
            <a:ext uri="{FF2B5EF4-FFF2-40B4-BE49-F238E27FC236}">
              <a16:creationId xmlns:a16="http://schemas.microsoft.com/office/drawing/2014/main" xmlns="" id="{A4137311-3F39-4AC4-A990-53C884C662E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9" name="テキスト ボックス 428">
          <a:extLst>
            <a:ext uri="{FF2B5EF4-FFF2-40B4-BE49-F238E27FC236}">
              <a16:creationId xmlns:a16="http://schemas.microsoft.com/office/drawing/2014/main" xmlns="" id="{D9C8631A-0607-4DC8-A5E9-690BC8A7E28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0" name="直線コネクタ 429">
          <a:extLst>
            <a:ext uri="{FF2B5EF4-FFF2-40B4-BE49-F238E27FC236}">
              <a16:creationId xmlns:a16="http://schemas.microsoft.com/office/drawing/2014/main" xmlns="" id="{BC10344A-82F1-4A92-9E51-B0A59534A5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1" name="テキスト ボックス 430">
          <a:extLst>
            <a:ext uri="{FF2B5EF4-FFF2-40B4-BE49-F238E27FC236}">
              <a16:creationId xmlns:a16="http://schemas.microsoft.com/office/drawing/2014/main" xmlns="" id="{08A1BF8B-B325-4A29-89F3-76DC7BC604A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2" name="【保健センター・保健所】&#10;一人当たり面積グラフ枠">
          <a:extLst>
            <a:ext uri="{FF2B5EF4-FFF2-40B4-BE49-F238E27FC236}">
              <a16:creationId xmlns:a16="http://schemas.microsoft.com/office/drawing/2014/main" xmlns="" id="{7B3D7131-072E-4D74-9839-D292CE010E8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33" name="直線コネクタ 432">
          <a:extLst>
            <a:ext uri="{FF2B5EF4-FFF2-40B4-BE49-F238E27FC236}">
              <a16:creationId xmlns:a16="http://schemas.microsoft.com/office/drawing/2014/main" xmlns="" id="{7E2DF351-176E-441B-AB1D-2C47524FCA9C}"/>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34" name="【保健センター・保健所】&#10;一人当たり面積最小値テキスト">
          <a:extLst>
            <a:ext uri="{FF2B5EF4-FFF2-40B4-BE49-F238E27FC236}">
              <a16:creationId xmlns:a16="http://schemas.microsoft.com/office/drawing/2014/main" xmlns="" id="{61FE4970-7738-41F7-A17A-F8079A2EA823}"/>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35" name="直線コネクタ 434">
          <a:extLst>
            <a:ext uri="{FF2B5EF4-FFF2-40B4-BE49-F238E27FC236}">
              <a16:creationId xmlns:a16="http://schemas.microsoft.com/office/drawing/2014/main" xmlns="" id="{B9C81835-8EBC-4788-A89B-D7AC9A12EDD1}"/>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36" name="【保健センター・保健所】&#10;一人当たり面積最大値テキスト">
          <a:extLst>
            <a:ext uri="{FF2B5EF4-FFF2-40B4-BE49-F238E27FC236}">
              <a16:creationId xmlns:a16="http://schemas.microsoft.com/office/drawing/2014/main" xmlns="" id="{4670C3F4-24D0-4E68-8205-968E1ED87A77}"/>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37" name="直線コネクタ 436">
          <a:extLst>
            <a:ext uri="{FF2B5EF4-FFF2-40B4-BE49-F238E27FC236}">
              <a16:creationId xmlns:a16="http://schemas.microsoft.com/office/drawing/2014/main" xmlns="" id="{99A304B4-BEEE-42E5-B596-67F89CCC79E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38" name="【保健センター・保健所】&#10;一人当たり面積平均値テキスト">
          <a:extLst>
            <a:ext uri="{FF2B5EF4-FFF2-40B4-BE49-F238E27FC236}">
              <a16:creationId xmlns:a16="http://schemas.microsoft.com/office/drawing/2014/main" xmlns="" id="{EAD1E14E-EF5C-4393-9AF5-C3F263E4FBF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39" name="フローチャート: 判断 438">
          <a:extLst>
            <a:ext uri="{FF2B5EF4-FFF2-40B4-BE49-F238E27FC236}">
              <a16:creationId xmlns:a16="http://schemas.microsoft.com/office/drawing/2014/main" xmlns="" id="{AAEE5C9F-B9F7-4742-9CCE-9783048DD33C}"/>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40" name="フローチャート: 判断 439">
          <a:extLst>
            <a:ext uri="{FF2B5EF4-FFF2-40B4-BE49-F238E27FC236}">
              <a16:creationId xmlns:a16="http://schemas.microsoft.com/office/drawing/2014/main" xmlns="" id="{5378EC3F-866A-45A2-8D34-E86ABD0C4501}"/>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41" name="フローチャート: 判断 440">
          <a:extLst>
            <a:ext uri="{FF2B5EF4-FFF2-40B4-BE49-F238E27FC236}">
              <a16:creationId xmlns:a16="http://schemas.microsoft.com/office/drawing/2014/main" xmlns="" id="{D143C108-3B43-4192-BED4-20DA41FA8A85}"/>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442" name="フローチャート: 判断 441">
          <a:extLst>
            <a:ext uri="{FF2B5EF4-FFF2-40B4-BE49-F238E27FC236}">
              <a16:creationId xmlns:a16="http://schemas.microsoft.com/office/drawing/2014/main" xmlns="" id="{43EBCC6A-979D-4B67-AC6F-73CF80B77E61}"/>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46A7EB30-DC82-43B9-B6F9-3349264F6E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8790E274-30E3-452F-9688-AFF61C4EC7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BAB42CD8-7B39-428D-91D3-3A2F8B42B4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DF65DFD8-F46E-4697-B514-0BE0C45C05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5CC73BA4-2908-47F0-82A6-4D931D09D4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143510</xdr:rowOff>
    </xdr:from>
    <xdr:to>
      <xdr:col>116</xdr:col>
      <xdr:colOff>114300</xdr:colOff>
      <xdr:row>64</xdr:row>
      <xdr:rowOff>73660</xdr:rowOff>
    </xdr:to>
    <xdr:sp macro="" textlink="">
      <xdr:nvSpPr>
        <xdr:cNvPr id="448" name="楕円 447">
          <a:extLst>
            <a:ext uri="{FF2B5EF4-FFF2-40B4-BE49-F238E27FC236}">
              <a16:creationId xmlns:a16="http://schemas.microsoft.com/office/drawing/2014/main" xmlns="" id="{6CBD89A2-7CED-4527-B3F2-36F0398D6A80}"/>
            </a:ext>
          </a:extLst>
        </xdr:cNvPr>
        <xdr:cNvSpPr/>
      </xdr:nvSpPr>
      <xdr:spPr>
        <a:xfrm>
          <a:off x="22110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58437</xdr:rowOff>
    </xdr:from>
    <xdr:ext cx="469744" cy="259045"/>
    <xdr:sp macro="" textlink="">
      <xdr:nvSpPr>
        <xdr:cNvPr id="449" name="【保健センター・保健所】&#10;一人当たり面積該当値テキスト">
          <a:extLst>
            <a:ext uri="{FF2B5EF4-FFF2-40B4-BE49-F238E27FC236}">
              <a16:creationId xmlns:a16="http://schemas.microsoft.com/office/drawing/2014/main" xmlns="" id="{FA6A54AC-4799-4033-B67E-BC5F8326676C}"/>
            </a:ext>
          </a:extLst>
        </xdr:cNvPr>
        <xdr:cNvSpPr txBox="1"/>
      </xdr:nvSpPr>
      <xdr:spPr>
        <a:xfrm>
          <a:off x="22199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143510</xdr:rowOff>
    </xdr:from>
    <xdr:to>
      <xdr:col>112</xdr:col>
      <xdr:colOff>38100</xdr:colOff>
      <xdr:row>64</xdr:row>
      <xdr:rowOff>73660</xdr:rowOff>
    </xdr:to>
    <xdr:sp macro="" textlink="">
      <xdr:nvSpPr>
        <xdr:cNvPr id="450" name="楕円 449">
          <a:extLst>
            <a:ext uri="{FF2B5EF4-FFF2-40B4-BE49-F238E27FC236}">
              <a16:creationId xmlns:a16="http://schemas.microsoft.com/office/drawing/2014/main" xmlns="" id="{24C3EAC8-69E3-4BF3-B87F-A0AADD520F71}"/>
            </a:ext>
          </a:extLst>
        </xdr:cNvPr>
        <xdr:cNvSpPr/>
      </xdr:nvSpPr>
      <xdr:spPr>
        <a:xfrm>
          <a:off x="2127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22860</xdr:rowOff>
    </xdr:from>
    <xdr:to>
      <xdr:col>116</xdr:col>
      <xdr:colOff>63500</xdr:colOff>
      <xdr:row>64</xdr:row>
      <xdr:rowOff>22860</xdr:rowOff>
    </xdr:to>
    <xdr:cxnSp macro="">
      <xdr:nvCxnSpPr>
        <xdr:cNvPr id="451" name="直線コネクタ 450">
          <a:extLst>
            <a:ext uri="{FF2B5EF4-FFF2-40B4-BE49-F238E27FC236}">
              <a16:creationId xmlns:a16="http://schemas.microsoft.com/office/drawing/2014/main" xmlns="" id="{5DD4D156-140C-435C-98E7-7F6279AEEF1B}"/>
            </a:ext>
          </a:extLst>
        </xdr:cNvPr>
        <xdr:cNvCxnSpPr/>
      </xdr:nvCxnSpPr>
      <xdr:spPr>
        <a:xfrm>
          <a:off x="21323300" y="1099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452" name="楕円 451">
          <a:extLst>
            <a:ext uri="{FF2B5EF4-FFF2-40B4-BE49-F238E27FC236}">
              <a16:creationId xmlns:a16="http://schemas.microsoft.com/office/drawing/2014/main" xmlns="" id="{813C5115-6EE6-4C14-8274-45999AF0715B}"/>
            </a:ext>
          </a:extLst>
        </xdr:cNvPr>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22860</xdr:rowOff>
    </xdr:from>
    <xdr:to>
      <xdr:col>111</xdr:col>
      <xdr:colOff>177800</xdr:colOff>
      <xdr:row>64</xdr:row>
      <xdr:rowOff>22860</xdr:rowOff>
    </xdr:to>
    <xdr:cxnSp macro="">
      <xdr:nvCxnSpPr>
        <xdr:cNvPr id="453" name="直線コネクタ 452">
          <a:extLst>
            <a:ext uri="{FF2B5EF4-FFF2-40B4-BE49-F238E27FC236}">
              <a16:creationId xmlns:a16="http://schemas.microsoft.com/office/drawing/2014/main" xmlns="" id="{109255DE-E2FE-48F1-A352-4B5172C3131B}"/>
            </a:ext>
          </a:extLst>
        </xdr:cNvPr>
        <xdr:cNvCxnSpPr/>
      </xdr:nvCxnSpPr>
      <xdr:spPr>
        <a:xfrm>
          <a:off x="20434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54" name="n_1aveValue【保健センター・保健所】&#10;一人当たり面積">
          <a:extLst>
            <a:ext uri="{FF2B5EF4-FFF2-40B4-BE49-F238E27FC236}">
              <a16:creationId xmlns:a16="http://schemas.microsoft.com/office/drawing/2014/main" xmlns="" id="{89B596C4-674F-4112-95F3-DFEE3BB9A2DA}"/>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55" name="n_2aveValue【保健センター・保健所】&#10;一人当たり面積">
          <a:extLst>
            <a:ext uri="{FF2B5EF4-FFF2-40B4-BE49-F238E27FC236}">
              <a16:creationId xmlns:a16="http://schemas.microsoft.com/office/drawing/2014/main" xmlns="" id="{15C93327-50EC-47BB-81E4-437DB20DC5AD}"/>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456" name="n_3aveValue【保健センター・保健所】&#10;一人当たり面積">
          <a:extLst>
            <a:ext uri="{FF2B5EF4-FFF2-40B4-BE49-F238E27FC236}">
              <a16:creationId xmlns:a16="http://schemas.microsoft.com/office/drawing/2014/main" xmlns="" id="{2A818251-0EB0-4A72-B1D7-C683586EC415}"/>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64787</xdr:rowOff>
    </xdr:from>
    <xdr:ext cx="469744" cy="259045"/>
    <xdr:sp macro="" textlink="">
      <xdr:nvSpPr>
        <xdr:cNvPr id="457" name="n_1mainValue【保健センター・保健所】&#10;一人当たり面積">
          <a:extLst>
            <a:ext uri="{FF2B5EF4-FFF2-40B4-BE49-F238E27FC236}">
              <a16:creationId xmlns:a16="http://schemas.microsoft.com/office/drawing/2014/main" xmlns="" id="{7DD87D0C-EEB1-4CD6-916C-22532EB7E07D}"/>
            </a:ext>
          </a:extLst>
        </xdr:cNvPr>
        <xdr:cNvSpPr txBox="1"/>
      </xdr:nvSpPr>
      <xdr:spPr>
        <a:xfrm>
          <a:off x="21075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458" name="n_2mainValue【保健センター・保健所】&#10;一人当たり面積">
          <a:extLst>
            <a:ext uri="{FF2B5EF4-FFF2-40B4-BE49-F238E27FC236}">
              <a16:creationId xmlns:a16="http://schemas.microsoft.com/office/drawing/2014/main" xmlns="" id="{4E594CAD-76CF-471B-957B-C0A394E927F7}"/>
            </a:ext>
          </a:extLst>
        </xdr:cNvPr>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a:extLst>
            <a:ext uri="{FF2B5EF4-FFF2-40B4-BE49-F238E27FC236}">
              <a16:creationId xmlns:a16="http://schemas.microsoft.com/office/drawing/2014/main" xmlns="" id="{84EA1C38-7987-4FF1-9F38-1178D01CFE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a:extLst>
            <a:ext uri="{FF2B5EF4-FFF2-40B4-BE49-F238E27FC236}">
              <a16:creationId xmlns:a16="http://schemas.microsoft.com/office/drawing/2014/main" xmlns="" id="{153CDEF0-1396-4B92-B8ED-6351795F03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a:extLst>
            <a:ext uri="{FF2B5EF4-FFF2-40B4-BE49-F238E27FC236}">
              <a16:creationId xmlns:a16="http://schemas.microsoft.com/office/drawing/2014/main" xmlns="" id="{C0EED677-3E29-4CA5-B152-1B1942C4E1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a:extLst>
            <a:ext uri="{FF2B5EF4-FFF2-40B4-BE49-F238E27FC236}">
              <a16:creationId xmlns:a16="http://schemas.microsoft.com/office/drawing/2014/main" xmlns="" id="{E135AD76-98BE-4840-8F95-3BA27BD8B9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a:extLst>
            <a:ext uri="{FF2B5EF4-FFF2-40B4-BE49-F238E27FC236}">
              <a16:creationId xmlns:a16="http://schemas.microsoft.com/office/drawing/2014/main" xmlns="" id="{C085A0F1-7A01-46F0-A39A-A0914755F5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a:extLst>
            <a:ext uri="{FF2B5EF4-FFF2-40B4-BE49-F238E27FC236}">
              <a16:creationId xmlns:a16="http://schemas.microsoft.com/office/drawing/2014/main" xmlns="" id="{1FE8C3BF-4366-4598-9077-0EBD649076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a:extLst>
            <a:ext uri="{FF2B5EF4-FFF2-40B4-BE49-F238E27FC236}">
              <a16:creationId xmlns:a16="http://schemas.microsoft.com/office/drawing/2014/main" xmlns="" id="{0C26205B-5452-422B-A3E5-8CAB319612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a:extLst>
            <a:ext uri="{FF2B5EF4-FFF2-40B4-BE49-F238E27FC236}">
              <a16:creationId xmlns:a16="http://schemas.microsoft.com/office/drawing/2014/main" xmlns="" id="{28375DB1-C77B-4BCF-9799-DF960F29B9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a:extLst>
            <a:ext uri="{FF2B5EF4-FFF2-40B4-BE49-F238E27FC236}">
              <a16:creationId xmlns:a16="http://schemas.microsoft.com/office/drawing/2014/main" xmlns="" id="{47389B5A-B7C6-4FB7-AC54-C17F6CA1AF8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a:extLst>
            <a:ext uri="{FF2B5EF4-FFF2-40B4-BE49-F238E27FC236}">
              <a16:creationId xmlns:a16="http://schemas.microsoft.com/office/drawing/2014/main" xmlns="" id="{92E01C8F-8D8E-4FA9-939F-5F6819EE1F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a:extLst>
            <a:ext uri="{FF2B5EF4-FFF2-40B4-BE49-F238E27FC236}">
              <a16:creationId xmlns:a16="http://schemas.microsoft.com/office/drawing/2014/main" xmlns="" id="{C54619C0-1C41-4597-BFC4-C4EC17AF844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a:extLst>
            <a:ext uri="{FF2B5EF4-FFF2-40B4-BE49-F238E27FC236}">
              <a16:creationId xmlns:a16="http://schemas.microsoft.com/office/drawing/2014/main" xmlns="" id="{F15EFCD3-F2E6-443C-9E55-2095BD0CDC3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a:extLst>
            <a:ext uri="{FF2B5EF4-FFF2-40B4-BE49-F238E27FC236}">
              <a16:creationId xmlns:a16="http://schemas.microsoft.com/office/drawing/2014/main" xmlns="" id="{D6E899E1-037D-480F-B49D-4B73194ED9C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a:extLst>
            <a:ext uri="{FF2B5EF4-FFF2-40B4-BE49-F238E27FC236}">
              <a16:creationId xmlns:a16="http://schemas.microsoft.com/office/drawing/2014/main" xmlns="" id="{2DCE0D87-AE1A-4339-AD97-F38AE0C8930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a:extLst>
            <a:ext uri="{FF2B5EF4-FFF2-40B4-BE49-F238E27FC236}">
              <a16:creationId xmlns:a16="http://schemas.microsoft.com/office/drawing/2014/main" xmlns="" id="{CBBED394-99C6-4A32-B0F8-628950048BE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a:extLst>
            <a:ext uri="{FF2B5EF4-FFF2-40B4-BE49-F238E27FC236}">
              <a16:creationId xmlns:a16="http://schemas.microsoft.com/office/drawing/2014/main" xmlns="" id="{12AA0AB9-24CE-43B7-9DD6-DFBF37F09A2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a:extLst>
            <a:ext uri="{FF2B5EF4-FFF2-40B4-BE49-F238E27FC236}">
              <a16:creationId xmlns:a16="http://schemas.microsoft.com/office/drawing/2014/main" xmlns="" id="{5EC5E234-C042-4E0E-A833-76AE1A7A31B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a:extLst>
            <a:ext uri="{FF2B5EF4-FFF2-40B4-BE49-F238E27FC236}">
              <a16:creationId xmlns:a16="http://schemas.microsoft.com/office/drawing/2014/main" xmlns="" id="{24872FE7-E3AB-4F08-A158-7B79FEB7698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a:extLst>
            <a:ext uri="{FF2B5EF4-FFF2-40B4-BE49-F238E27FC236}">
              <a16:creationId xmlns:a16="http://schemas.microsoft.com/office/drawing/2014/main" xmlns="" id="{F55F00C4-381D-4A65-87D0-2F4E2BE978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a:extLst>
            <a:ext uri="{FF2B5EF4-FFF2-40B4-BE49-F238E27FC236}">
              <a16:creationId xmlns:a16="http://schemas.microsoft.com/office/drawing/2014/main" xmlns="" id="{C2AB2110-EEE7-4175-9403-0C5BEA8F207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a:extLst>
            <a:ext uri="{FF2B5EF4-FFF2-40B4-BE49-F238E27FC236}">
              <a16:creationId xmlns:a16="http://schemas.microsoft.com/office/drawing/2014/main" xmlns="" id="{227CE5A5-F7C0-4246-8A8F-2EF73F4F076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a:extLst>
            <a:ext uri="{FF2B5EF4-FFF2-40B4-BE49-F238E27FC236}">
              <a16:creationId xmlns:a16="http://schemas.microsoft.com/office/drawing/2014/main" xmlns="" id="{1DCB68DE-E0DD-4588-ADE4-052FB337882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a:extLst>
            <a:ext uri="{FF2B5EF4-FFF2-40B4-BE49-F238E27FC236}">
              <a16:creationId xmlns:a16="http://schemas.microsoft.com/office/drawing/2014/main" xmlns="" id="{E414D938-8A47-45BE-BC90-BB6139DE5B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a:extLst>
            <a:ext uri="{FF2B5EF4-FFF2-40B4-BE49-F238E27FC236}">
              <a16:creationId xmlns:a16="http://schemas.microsoft.com/office/drawing/2014/main" xmlns="" id="{1F203159-930F-4B02-8081-A7DDF917119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a:extLst>
            <a:ext uri="{FF2B5EF4-FFF2-40B4-BE49-F238E27FC236}">
              <a16:creationId xmlns:a16="http://schemas.microsoft.com/office/drawing/2014/main" xmlns="" id="{6E71133A-20AE-4AC3-8EC9-D0D886B0F59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84" name="直線コネクタ 483">
          <a:extLst>
            <a:ext uri="{FF2B5EF4-FFF2-40B4-BE49-F238E27FC236}">
              <a16:creationId xmlns:a16="http://schemas.microsoft.com/office/drawing/2014/main" xmlns="" id="{19997BC5-2633-4785-853A-A74FA0822EC9}"/>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85" name="【消防施設】&#10;有形固定資産減価償却率最小値テキスト">
          <a:extLst>
            <a:ext uri="{FF2B5EF4-FFF2-40B4-BE49-F238E27FC236}">
              <a16:creationId xmlns:a16="http://schemas.microsoft.com/office/drawing/2014/main" xmlns="" id="{3E6922C1-92C3-4406-94EB-8A603487E559}"/>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86" name="直線コネクタ 485">
          <a:extLst>
            <a:ext uri="{FF2B5EF4-FFF2-40B4-BE49-F238E27FC236}">
              <a16:creationId xmlns:a16="http://schemas.microsoft.com/office/drawing/2014/main" xmlns="" id="{05D130A9-8A5F-4577-B720-6D46BB59C78B}"/>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7" name="【消防施設】&#10;有形固定資産減価償却率最大値テキスト">
          <a:extLst>
            <a:ext uri="{FF2B5EF4-FFF2-40B4-BE49-F238E27FC236}">
              <a16:creationId xmlns:a16="http://schemas.microsoft.com/office/drawing/2014/main" xmlns="" id="{468419E5-095C-44BF-90DF-DD3B9C75821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8" name="直線コネクタ 487">
          <a:extLst>
            <a:ext uri="{FF2B5EF4-FFF2-40B4-BE49-F238E27FC236}">
              <a16:creationId xmlns:a16="http://schemas.microsoft.com/office/drawing/2014/main" xmlns="" id="{B310E9A4-97F1-485C-9A92-F422B5EAA87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489" name="【消防施設】&#10;有形固定資産減価償却率平均値テキスト">
          <a:extLst>
            <a:ext uri="{FF2B5EF4-FFF2-40B4-BE49-F238E27FC236}">
              <a16:creationId xmlns:a16="http://schemas.microsoft.com/office/drawing/2014/main" xmlns="" id="{6744E216-1FB3-4ED5-B322-BF161E0A02B4}"/>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90" name="フローチャート: 判断 489">
          <a:extLst>
            <a:ext uri="{FF2B5EF4-FFF2-40B4-BE49-F238E27FC236}">
              <a16:creationId xmlns:a16="http://schemas.microsoft.com/office/drawing/2014/main" xmlns="" id="{02756952-14BE-4B32-8C1D-2A56138602DA}"/>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91" name="フローチャート: 判断 490">
          <a:extLst>
            <a:ext uri="{FF2B5EF4-FFF2-40B4-BE49-F238E27FC236}">
              <a16:creationId xmlns:a16="http://schemas.microsoft.com/office/drawing/2014/main" xmlns="" id="{00D79392-D7DF-443C-8B75-B17516F1F31F}"/>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92" name="フローチャート: 判断 491">
          <a:extLst>
            <a:ext uri="{FF2B5EF4-FFF2-40B4-BE49-F238E27FC236}">
              <a16:creationId xmlns:a16="http://schemas.microsoft.com/office/drawing/2014/main" xmlns="" id="{79B50AA0-730E-463D-B287-472DB34C67D5}"/>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493" name="フローチャート: 判断 492">
          <a:extLst>
            <a:ext uri="{FF2B5EF4-FFF2-40B4-BE49-F238E27FC236}">
              <a16:creationId xmlns:a16="http://schemas.microsoft.com/office/drawing/2014/main" xmlns="" id="{7304ED3D-2018-4F48-9FF4-1300BEC9AE7B}"/>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xmlns="" id="{B2BA287C-8608-4C8C-AF17-5418C45D9E7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xmlns="" id="{4CA4BA90-585B-4232-A2F6-9E64182E47D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xmlns="" id="{26DC1DCE-4A32-48E0-90BF-925F677F7B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xmlns="" id="{6ACFC220-48A6-4D5D-A6FA-D0257C3E65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xmlns="" id="{D5368200-9240-48F3-A976-1FCB6F7493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499" name="楕円 498">
          <a:extLst>
            <a:ext uri="{FF2B5EF4-FFF2-40B4-BE49-F238E27FC236}">
              <a16:creationId xmlns:a16="http://schemas.microsoft.com/office/drawing/2014/main" xmlns="" id="{00E9310D-4BB3-4C34-8379-1A96C2CAFE8C}"/>
            </a:ext>
          </a:extLst>
        </xdr:cNvPr>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500" name="【消防施設】&#10;有形固定資産減価償却率該当値テキスト">
          <a:extLst>
            <a:ext uri="{FF2B5EF4-FFF2-40B4-BE49-F238E27FC236}">
              <a16:creationId xmlns:a16="http://schemas.microsoft.com/office/drawing/2014/main" xmlns="" id="{2D0EC5AA-4238-4ACA-9344-4FF8EC6F01EC}"/>
            </a:ext>
          </a:extLst>
        </xdr:cNvPr>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501" name="楕円 500">
          <a:extLst>
            <a:ext uri="{FF2B5EF4-FFF2-40B4-BE49-F238E27FC236}">
              <a16:creationId xmlns:a16="http://schemas.microsoft.com/office/drawing/2014/main" xmlns="" id="{0D5B345B-3796-4904-A624-09B9880C168E}"/>
            </a:ext>
          </a:extLst>
        </xdr:cNvPr>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47898</xdr:rowOff>
    </xdr:to>
    <xdr:cxnSp macro="">
      <xdr:nvCxnSpPr>
        <xdr:cNvPr id="502" name="直線コネクタ 501">
          <a:extLst>
            <a:ext uri="{FF2B5EF4-FFF2-40B4-BE49-F238E27FC236}">
              <a16:creationId xmlns:a16="http://schemas.microsoft.com/office/drawing/2014/main" xmlns="" id="{A559D629-98C2-4C41-BB9B-3DACD102B1DE}"/>
            </a:ext>
          </a:extLst>
        </xdr:cNvPr>
        <xdr:cNvCxnSpPr/>
      </xdr:nvCxnSpPr>
      <xdr:spPr>
        <a:xfrm flipV="1">
          <a:off x="15481300" y="1387329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28121</xdr:rowOff>
    </xdr:from>
    <xdr:to>
      <xdr:col>76</xdr:col>
      <xdr:colOff>165100</xdr:colOff>
      <xdr:row>81</xdr:row>
      <xdr:rowOff>129721</xdr:rowOff>
    </xdr:to>
    <xdr:sp macro="" textlink="">
      <xdr:nvSpPr>
        <xdr:cNvPr id="503" name="楕円 502">
          <a:extLst>
            <a:ext uri="{FF2B5EF4-FFF2-40B4-BE49-F238E27FC236}">
              <a16:creationId xmlns:a16="http://schemas.microsoft.com/office/drawing/2014/main" xmlns="" id="{C6AEB0E0-0607-49BD-9571-6517E6F59BB8}"/>
            </a:ext>
          </a:extLst>
        </xdr:cNvPr>
        <xdr:cNvSpPr/>
      </xdr:nvSpPr>
      <xdr:spPr>
        <a:xfrm>
          <a:off x="14541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47898</xdr:rowOff>
    </xdr:from>
    <xdr:to>
      <xdr:col>81</xdr:col>
      <xdr:colOff>50800</xdr:colOff>
      <xdr:row>81</xdr:row>
      <xdr:rowOff>78921</xdr:rowOff>
    </xdr:to>
    <xdr:cxnSp macro="">
      <xdr:nvCxnSpPr>
        <xdr:cNvPr id="504" name="直線コネクタ 503">
          <a:extLst>
            <a:ext uri="{FF2B5EF4-FFF2-40B4-BE49-F238E27FC236}">
              <a16:creationId xmlns:a16="http://schemas.microsoft.com/office/drawing/2014/main" xmlns="" id="{7D8CF219-0291-40F2-A240-982A02C18075}"/>
            </a:ext>
          </a:extLst>
        </xdr:cNvPr>
        <xdr:cNvCxnSpPr/>
      </xdr:nvCxnSpPr>
      <xdr:spPr>
        <a:xfrm flipV="1">
          <a:off x="14592300" y="139353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05" name="n_1aveValue【消防施設】&#10;有形固定資産減価償却率">
          <a:extLst>
            <a:ext uri="{FF2B5EF4-FFF2-40B4-BE49-F238E27FC236}">
              <a16:creationId xmlns:a16="http://schemas.microsoft.com/office/drawing/2014/main" xmlns="" id="{0F9750F7-9C17-4CD0-9032-6716CE8D1BCC}"/>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06" name="n_2aveValue【消防施設】&#10;有形固定資産減価償却率">
          <a:extLst>
            <a:ext uri="{FF2B5EF4-FFF2-40B4-BE49-F238E27FC236}">
              <a16:creationId xmlns:a16="http://schemas.microsoft.com/office/drawing/2014/main" xmlns="" id="{775C2942-294D-4D7F-970A-6BBA7D226190}"/>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07" name="n_3aveValue【消防施設】&#10;有形固定資産減価償却率">
          <a:extLst>
            <a:ext uri="{FF2B5EF4-FFF2-40B4-BE49-F238E27FC236}">
              <a16:creationId xmlns:a16="http://schemas.microsoft.com/office/drawing/2014/main" xmlns="" id="{9F245E84-4F5D-4492-A67A-C3ECDA553689}"/>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508" name="n_1mainValue【消防施設】&#10;有形固定資産減価償却率">
          <a:extLst>
            <a:ext uri="{FF2B5EF4-FFF2-40B4-BE49-F238E27FC236}">
              <a16:creationId xmlns:a16="http://schemas.microsoft.com/office/drawing/2014/main" xmlns="" id="{D42E7013-82FF-4F76-819A-092C45141761}"/>
            </a:ext>
          </a:extLst>
        </xdr:cNvPr>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146248</xdr:rowOff>
    </xdr:from>
    <xdr:ext cx="405111" cy="259045"/>
    <xdr:sp macro="" textlink="">
      <xdr:nvSpPr>
        <xdr:cNvPr id="509" name="n_2mainValue【消防施設】&#10;有形固定資産減価償却率">
          <a:extLst>
            <a:ext uri="{FF2B5EF4-FFF2-40B4-BE49-F238E27FC236}">
              <a16:creationId xmlns:a16="http://schemas.microsoft.com/office/drawing/2014/main" xmlns="" id="{875E4E34-0179-4D4A-BAFA-F5F4FE85E8BD}"/>
            </a:ext>
          </a:extLst>
        </xdr:cNvPr>
        <xdr:cNvSpPr txBox="1"/>
      </xdr:nvSpPr>
      <xdr:spPr>
        <a:xfrm>
          <a:off x="14389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xmlns="" id="{62480D18-E7C3-4BB5-A523-EE34026CB5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xmlns="" id="{F4824AAE-E5C1-4EC5-990C-A1E66C0996A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xmlns="" id="{9FD2B0A1-20CE-42D5-BD5D-0218B7A556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xmlns="" id="{95D19437-8B0E-4C12-A79F-DD895E6926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xmlns="" id="{9A15C796-1E6E-49EF-932D-277951302A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xmlns="" id="{A94ED5AB-135E-41DB-9F74-6D8AC6CB42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xmlns="" id="{2AF5B74D-B852-439C-B9EE-C494F58B3D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xmlns="" id="{0BFF9D35-2453-436A-94F1-7D5D88810BA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xmlns="" id="{0E7FF0FE-0AD0-498E-B52C-190F980699F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xmlns="" id="{F325BFBC-4008-4CD6-8968-160BAF60EF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a:extLst>
            <a:ext uri="{FF2B5EF4-FFF2-40B4-BE49-F238E27FC236}">
              <a16:creationId xmlns:a16="http://schemas.microsoft.com/office/drawing/2014/main" xmlns="" id="{541DDFA3-D217-49C3-9187-EDD181EB2EF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a:extLst>
            <a:ext uri="{FF2B5EF4-FFF2-40B4-BE49-F238E27FC236}">
              <a16:creationId xmlns:a16="http://schemas.microsoft.com/office/drawing/2014/main" xmlns="" id="{07ADC972-FC9F-44B4-BE8F-973975032BE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a:extLst>
            <a:ext uri="{FF2B5EF4-FFF2-40B4-BE49-F238E27FC236}">
              <a16:creationId xmlns:a16="http://schemas.microsoft.com/office/drawing/2014/main" xmlns="" id="{F54A536A-00ED-41F8-B827-FA705AD1771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a:extLst>
            <a:ext uri="{FF2B5EF4-FFF2-40B4-BE49-F238E27FC236}">
              <a16:creationId xmlns:a16="http://schemas.microsoft.com/office/drawing/2014/main" xmlns="" id="{F2FD5C84-1982-4E53-BA7D-CC56C7797BF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a:extLst>
            <a:ext uri="{FF2B5EF4-FFF2-40B4-BE49-F238E27FC236}">
              <a16:creationId xmlns:a16="http://schemas.microsoft.com/office/drawing/2014/main" xmlns="" id="{8208B1C0-DAE4-4421-B440-86319037F30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a:extLst>
            <a:ext uri="{FF2B5EF4-FFF2-40B4-BE49-F238E27FC236}">
              <a16:creationId xmlns:a16="http://schemas.microsoft.com/office/drawing/2014/main" xmlns="" id="{17436B13-F06A-4903-846C-FA3CA7ADC8F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a:extLst>
            <a:ext uri="{FF2B5EF4-FFF2-40B4-BE49-F238E27FC236}">
              <a16:creationId xmlns:a16="http://schemas.microsoft.com/office/drawing/2014/main" xmlns="" id="{2CDCCB69-B412-48FF-8D7F-E65C5128D4F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a:extLst>
            <a:ext uri="{FF2B5EF4-FFF2-40B4-BE49-F238E27FC236}">
              <a16:creationId xmlns:a16="http://schemas.microsoft.com/office/drawing/2014/main" xmlns="" id="{6107985F-1929-4274-8470-CCC66E8F93C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xmlns="" id="{2015099A-0CB2-48F8-94AF-69BEDEFF6F4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xmlns="" id="{27943D40-278B-45AE-A326-888E46F2EC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a:extLst>
            <a:ext uri="{FF2B5EF4-FFF2-40B4-BE49-F238E27FC236}">
              <a16:creationId xmlns:a16="http://schemas.microsoft.com/office/drawing/2014/main" xmlns="" id="{4FE2C79A-374D-4BC2-8D6F-0638278BEC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31" name="直線コネクタ 530">
          <a:extLst>
            <a:ext uri="{FF2B5EF4-FFF2-40B4-BE49-F238E27FC236}">
              <a16:creationId xmlns:a16="http://schemas.microsoft.com/office/drawing/2014/main" xmlns="" id="{E0CC35AE-10B5-4B3F-AB9E-4E31139F07D5}"/>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32" name="【消防施設】&#10;一人当たり面積最小値テキスト">
          <a:extLst>
            <a:ext uri="{FF2B5EF4-FFF2-40B4-BE49-F238E27FC236}">
              <a16:creationId xmlns:a16="http://schemas.microsoft.com/office/drawing/2014/main" xmlns="" id="{E98BFB16-BD6B-4A64-A1E1-584F6A06887C}"/>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33" name="直線コネクタ 532">
          <a:extLst>
            <a:ext uri="{FF2B5EF4-FFF2-40B4-BE49-F238E27FC236}">
              <a16:creationId xmlns:a16="http://schemas.microsoft.com/office/drawing/2014/main" xmlns="" id="{A13A4CFC-216C-4987-A358-0E734FA200A6}"/>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34" name="【消防施設】&#10;一人当たり面積最大値テキスト">
          <a:extLst>
            <a:ext uri="{FF2B5EF4-FFF2-40B4-BE49-F238E27FC236}">
              <a16:creationId xmlns:a16="http://schemas.microsoft.com/office/drawing/2014/main" xmlns="" id="{A66F0CDF-F112-4DDD-86BB-582C521E5274}"/>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35" name="直線コネクタ 534">
          <a:extLst>
            <a:ext uri="{FF2B5EF4-FFF2-40B4-BE49-F238E27FC236}">
              <a16:creationId xmlns:a16="http://schemas.microsoft.com/office/drawing/2014/main" xmlns="" id="{83D14EB2-A974-471A-8EE9-93BA94BF45FD}"/>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36" name="【消防施設】&#10;一人当たり面積平均値テキスト">
          <a:extLst>
            <a:ext uri="{FF2B5EF4-FFF2-40B4-BE49-F238E27FC236}">
              <a16:creationId xmlns:a16="http://schemas.microsoft.com/office/drawing/2014/main" xmlns="" id="{71F92A25-3AC6-48F8-819F-DAAA2F510961}"/>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37" name="フローチャート: 判断 536">
          <a:extLst>
            <a:ext uri="{FF2B5EF4-FFF2-40B4-BE49-F238E27FC236}">
              <a16:creationId xmlns:a16="http://schemas.microsoft.com/office/drawing/2014/main" xmlns="" id="{519F3D23-5600-4FDE-95FE-6F75ABCCC4B5}"/>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38" name="フローチャート: 判断 537">
          <a:extLst>
            <a:ext uri="{FF2B5EF4-FFF2-40B4-BE49-F238E27FC236}">
              <a16:creationId xmlns:a16="http://schemas.microsoft.com/office/drawing/2014/main" xmlns="" id="{B8B42FE8-CE04-47FC-8E88-2A01E3B34314}"/>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39" name="フローチャート: 判断 538">
          <a:extLst>
            <a:ext uri="{FF2B5EF4-FFF2-40B4-BE49-F238E27FC236}">
              <a16:creationId xmlns:a16="http://schemas.microsoft.com/office/drawing/2014/main" xmlns="" id="{CDAB7346-E6B5-4100-9AFB-DB5CA756F015}"/>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40" name="フローチャート: 判断 539">
          <a:extLst>
            <a:ext uri="{FF2B5EF4-FFF2-40B4-BE49-F238E27FC236}">
              <a16:creationId xmlns:a16="http://schemas.microsoft.com/office/drawing/2014/main" xmlns="" id="{E06E488A-95C3-43E9-911D-642D547E59BA}"/>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xmlns="" id="{BF8CDAFC-446B-459F-9EF6-996424A2C30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xmlns="" id="{D94A80BB-AEFD-4C54-A4BD-3784C498D4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xmlns="" id="{19558E4B-7CB5-4C3C-AAC7-759221F358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xmlns="" id="{0F24F723-1D4B-4117-ACE6-1ACD60FBDE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xmlns="" id="{07E8AFDF-3A3A-4E26-B2BC-A53DA3D9AF7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46" name="楕円 545">
          <a:extLst>
            <a:ext uri="{FF2B5EF4-FFF2-40B4-BE49-F238E27FC236}">
              <a16:creationId xmlns:a16="http://schemas.microsoft.com/office/drawing/2014/main" xmlns="" id="{FA3957BA-1D2C-4692-9616-076F745871F5}"/>
            </a:ext>
          </a:extLst>
        </xdr:cNvPr>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547" name="【消防施設】&#10;一人当たり面積該当値テキスト">
          <a:extLst>
            <a:ext uri="{FF2B5EF4-FFF2-40B4-BE49-F238E27FC236}">
              <a16:creationId xmlns:a16="http://schemas.microsoft.com/office/drawing/2014/main" xmlns="" id="{375EFAD3-4777-4507-9AE8-8C5EE4303757}"/>
            </a:ext>
          </a:extLst>
        </xdr:cNvPr>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548" name="楕円 547">
          <a:extLst>
            <a:ext uri="{FF2B5EF4-FFF2-40B4-BE49-F238E27FC236}">
              <a16:creationId xmlns:a16="http://schemas.microsoft.com/office/drawing/2014/main" xmlns="" id="{F4CDC305-41ED-453B-ACB0-AC059A5CE5DE}"/>
            </a:ext>
          </a:extLst>
        </xdr:cNvPr>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145542</xdr:rowOff>
    </xdr:to>
    <xdr:cxnSp macro="">
      <xdr:nvCxnSpPr>
        <xdr:cNvPr id="549" name="直線コネクタ 548">
          <a:extLst>
            <a:ext uri="{FF2B5EF4-FFF2-40B4-BE49-F238E27FC236}">
              <a16:creationId xmlns:a16="http://schemas.microsoft.com/office/drawing/2014/main" xmlns="" id="{B161C6B1-C742-4549-AE7F-38CA2DC03EBE}"/>
            </a:ext>
          </a:extLst>
        </xdr:cNvPr>
        <xdr:cNvCxnSpPr/>
      </xdr:nvCxnSpPr>
      <xdr:spPr>
        <a:xfrm flipV="1">
          <a:off x="21323300" y="14371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550" name="楕円 549">
          <a:extLst>
            <a:ext uri="{FF2B5EF4-FFF2-40B4-BE49-F238E27FC236}">
              <a16:creationId xmlns:a16="http://schemas.microsoft.com/office/drawing/2014/main" xmlns="" id="{58215F08-88C5-4A0F-B83A-B1BF5F0756FF}"/>
            </a:ext>
          </a:extLst>
        </xdr:cNvPr>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150113</xdr:rowOff>
    </xdr:to>
    <xdr:cxnSp macro="">
      <xdr:nvCxnSpPr>
        <xdr:cNvPr id="551" name="直線コネクタ 550">
          <a:extLst>
            <a:ext uri="{FF2B5EF4-FFF2-40B4-BE49-F238E27FC236}">
              <a16:creationId xmlns:a16="http://schemas.microsoft.com/office/drawing/2014/main" xmlns="" id="{BCAEAB22-D890-476A-8F4B-FD8367DFBD2C}"/>
            </a:ext>
          </a:extLst>
        </xdr:cNvPr>
        <xdr:cNvCxnSpPr/>
      </xdr:nvCxnSpPr>
      <xdr:spPr>
        <a:xfrm flipV="1">
          <a:off x="20434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52" name="n_1aveValue【消防施設】&#10;一人当たり面積">
          <a:extLst>
            <a:ext uri="{FF2B5EF4-FFF2-40B4-BE49-F238E27FC236}">
              <a16:creationId xmlns:a16="http://schemas.microsoft.com/office/drawing/2014/main" xmlns="" id="{0C43675E-36AD-4055-94CA-45E1128C9D04}"/>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553" name="n_2aveValue【消防施設】&#10;一人当たり面積">
          <a:extLst>
            <a:ext uri="{FF2B5EF4-FFF2-40B4-BE49-F238E27FC236}">
              <a16:creationId xmlns:a16="http://schemas.microsoft.com/office/drawing/2014/main" xmlns="" id="{6A88C40D-648F-4BA1-A221-34589B308FD6}"/>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554" name="n_3aveValue【消防施設】&#10;一人当たり面積">
          <a:extLst>
            <a:ext uri="{FF2B5EF4-FFF2-40B4-BE49-F238E27FC236}">
              <a16:creationId xmlns:a16="http://schemas.microsoft.com/office/drawing/2014/main" xmlns="" id="{5949177D-5B6D-4E25-9D43-3D08F8E3442B}"/>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555" name="n_1mainValue【消防施設】&#10;一人当たり面積">
          <a:extLst>
            <a:ext uri="{FF2B5EF4-FFF2-40B4-BE49-F238E27FC236}">
              <a16:creationId xmlns:a16="http://schemas.microsoft.com/office/drawing/2014/main" xmlns="" id="{7A781100-AE96-486E-B313-66A9DE79AE7B}"/>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45990</xdr:rowOff>
    </xdr:from>
    <xdr:ext cx="469744" cy="259045"/>
    <xdr:sp macro="" textlink="">
      <xdr:nvSpPr>
        <xdr:cNvPr id="556" name="n_2mainValue【消防施設】&#10;一人当たり面積">
          <a:extLst>
            <a:ext uri="{FF2B5EF4-FFF2-40B4-BE49-F238E27FC236}">
              <a16:creationId xmlns:a16="http://schemas.microsoft.com/office/drawing/2014/main" xmlns="" id="{C7FE8D2A-BE3D-42A5-B3DE-0C805140F480}"/>
            </a:ext>
          </a:extLst>
        </xdr:cNvPr>
        <xdr:cNvSpPr txBox="1"/>
      </xdr:nvSpPr>
      <xdr:spPr>
        <a:xfrm>
          <a:off x="20199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a:extLst>
            <a:ext uri="{FF2B5EF4-FFF2-40B4-BE49-F238E27FC236}">
              <a16:creationId xmlns:a16="http://schemas.microsoft.com/office/drawing/2014/main" xmlns="" id="{F0BFD015-D3CD-41B0-A8CA-F94993271F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a:extLst>
            <a:ext uri="{FF2B5EF4-FFF2-40B4-BE49-F238E27FC236}">
              <a16:creationId xmlns:a16="http://schemas.microsoft.com/office/drawing/2014/main" xmlns="" id="{758B54B5-2981-4A41-AED3-4C6522FF0CD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a:extLst>
            <a:ext uri="{FF2B5EF4-FFF2-40B4-BE49-F238E27FC236}">
              <a16:creationId xmlns:a16="http://schemas.microsoft.com/office/drawing/2014/main" xmlns="" id="{47824DDC-DA03-490D-9181-265AFAFBB2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a:extLst>
            <a:ext uri="{FF2B5EF4-FFF2-40B4-BE49-F238E27FC236}">
              <a16:creationId xmlns:a16="http://schemas.microsoft.com/office/drawing/2014/main" xmlns="" id="{44AA1573-7738-4B3F-B54C-A49577607D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a:extLst>
            <a:ext uri="{FF2B5EF4-FFF2-40B4-BE49-F238E27FC236}">
              <a16:creationId xmlns:a16="http://schemas.microsoft.com/office/drawing/2014/main" xmlns="" id="{18F73C63-07C7-4E6D-8279-735A174CC0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a:extLst>
            <a:ext uri="{FF2B5EF4-FFF2-40B4-BE49-F238E27FC236}">
              <a16:creationId xmlns:a16="http://schemas.microsoft.com/office/drawing/2014/main" xmlns="" id="{3B5C9DA0-510E-4A8B-A849-48464B08B4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a:extLst>
            <a:ext uri="{FF2B5EF4-FFF2-40B4-BE49-F238E27FC236}">
              <a16:creationId xmlns:a16="http://schemas.microsoft.com/office/drawing/2014/main" xmlns="" id="{82E0ECC9-8013-4470-87C7-B2C7469687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a:extLst>
            <a:ext uri="{FF2B5EF4-FFF2-40B4-BE49-F238E27FC236}">
              <a16:creationId xmlns:a16="http://schemas.microsoft.com/office/drawing/2014/main" xmlns="" id="{59575FDE-207E-459D-B500-25596BAC4D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a:extLst>
            <a:ext uri="{FF2B5EF4-FFF2-40B4-BE49-F238E27FC236}">
              <a16:creationId xmlns:a16="http://schemas.microsoft.com/office/drawing/2014/main" xmlns="" id="{C9D296C8-DB5B-4DEC-AF30-38FCBF59998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a:extLst>
            <a:ext uri="{FF2B5EF4-FFF2-40B4-BE49-F238E27FC236}">
              <a16:creationId xmlns:a16="http://schemas.microsoft.com/office/drawing/2014/main" xmlns="" id="{37118D04-B74B-47EA-8A19-F6FF68C618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xmlns="" id="{19BAD5D0-DAA7-4C8E-8625-BEDEA845A2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8" name="テキスト ボックス 567">
          <a:extLst>
            <a:ext uri="{FF2B5EF4-FFF2-40B4-BE49-F238E27FC236}">
              <a16:creationId xmlns:a16="http://schemas.microsoft.com/office/drawing/2014/main" xmlns="" id="{AA3357EC-AA6A-498A-8BEE-473888F596C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xmlns="" id="{EA7C5C3D-20D6-4267-A4E3-613134EBBFF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xmlns="" id="{7AC7AB42-1096-4B0A-B327-27148F9509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xmlns="" id="{4597EF33-E5B3-4575-9750-AFD8E7955A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xmlns="" id="{8139172B-90C8-4CE3-A352-09713C5AA1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xmlns="" id="{2D6D9649-F9AB-4BED-9A59-DA402A1600B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xmlns="" id="{2A64EA5D-F174-4ECF-917A-81581E0C4A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xmlns="" id="{1B8608F0-3191-4F8E-A822-69BFB8B2F7F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xmlns="" id="{726690CE-B45F-4417-AD6E-90578D123DB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xmlns="" id="{F41AA2A5-1EDB-4570-8D22-D21DA9A0D81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8" name="テキスト ボックス 577">
          <a:extLst>
            <a:ext uri="{FF2B5EF4-FFF2-40B4-BE49-F238E27FC236}">
              <a16:creationId xmlns:a16="http://schemas.microsoft.com/office/drawing/2014/main" xmlns="" id="{4AB574D2-D081-4948-BA63-D7C1ECEB681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xmlns="" id="{7852A20F-E839-42A3-8E85-C92374E2D9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xmlns="" id="{829CB0D3-AB9A-4772-AFB1-7C066D08793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庁舎】&#10;有形固定資産減価償却率グラフ枠">
          <a:extLst>
            <a:ext uri="{FF2B5EF4-FFF2-40B4-BE49-F238E27FC236}">
              <a16:creationId xmlns:a16="http://schemas.microsoft.com/office/drawing/2014/main" xmlns="" id="{EE7DAFA4-5A8C-41D7-98D2-F4791D5022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2" name="直線コネクタ 581">
          <a:extLst>
            <a:ext uri="{FF2B5EF4-FFF2-40B4-BE49-F238E27FC236}">
              <a16:creationId xmlns:a16="http://schemas.microsoft.com/office/drawing/2014/main" xmlns="" id="{AA44A590-8119-4E7F-9E40-0030396B25BC}"/>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3" name="【庁舎】&#10;有形固定資産減価償却率最小値テキスト">
          <a:extLst>
            <a:ext uri="{FF2B5EF4-FFF2-40B4-BE49-F238E27FC236}">
              <a16:creationId xmlns:a16="http://schemas.microsoft.com/office/drawing/2014/main" xmlns="" id="{87F170A0-C3C8-478C-AD40-FA8D263CA8FE}"/>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84" name="直線コネクタ 583">
          <a:extLst>
            <a:ext uri="{FF2B5EF4-FFF2-40B4-BE49-F238E27FC236}">
              <a16:creationId xmlns:a16="http://schemas.microsoft.com/office/drawing/2014/main" xmlns="" id="{AC2C65FB-FE51-442F-A8D4-DF2C7B03BC7E}"/>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5" name="【庁舎】&#10;有形固定資産減価償却率最大値テキスト">
          <a:extLst>
            <a:ext uri="{FF2B5EF4-FFF2-40B4-BE49-F238E27FC236}">
              <a16:creationId xmlns:a16="http://schemas.microsoft.com/office/drawing/2014/main" xmlns="" id="{A8BFA1FB-25BC-4075-9C5E-A05E5C0D774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6" name="直線コネクタ 585">
          <a:extLst>
            <a:ext uri="{FF2B5EF4-FFF2-40B4-BE49-F238E27FC236}">
              <a16:creationId xmlns:a16="http://schemas.microsoft.com/office/drawing/2014/main" xmlns="" id="{D9FA2C27-0BF7-48AE-B062-14D803D1F82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87" name="【庁舎】&#10;有形固定資産減価償却率平均値テキスト">
          <a:extLst>
            <a:ext uri="{FF2B5EF4-FFF2-40B4-BE49-F238E27FC236}">
              <a16:creationId xmlns:a16="http://schemas.microsoft.com/office/drawing/2014/main" xmlns="" id="{F88CDEC7-5145-4949-A915-98A37BF50243}"/>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88" name="フローチャート: 判断 587">
          <a:extLst>
            <a:ext uri="{FF2B5EF4-FFF2-40B4-BE49-F238E27FC236}">
              <a16:creationId xmlns:a16="http://schemas.microsoft.com/office/drawing/2014/main" xmlns="" id="{63B02A77-9311-40EB-8027-63CBBBFF2C4D}"/>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89" name="フローチャート: 判断 588">
          <a:extLst>
            <a:ext uri="{FF2B5EF4-FFF2-40B4-BE49-F238E27FC236}">
              <a16:creationId xmlns:a16="http://schemas.microsoft.com/office/drawing/2014/main" xmlns="" id="{21A0093A-D712-4A77-A2A5-895E661540BC}"/>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90" name="フローチャート: 判断 589">
          <a:extLst>
            <a:ext uri="{FF2B5EF4-FFF2-40B4-BE49-F238E27FC236}">
              <a16:creationId xmlns:a16="http://schemas.microsoft.com/office/drawing/2014/main" xmlns="" id="{AB9AFF58-79DF-441E-B41C-4CAF20815CE9}"/>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91" name="フローチャート: 判断 590">
          <a:extLst>
            <a:ext uri="{FF2B5EF4-FFF2-40B4-BE49-F238E27FC236}">
              <a16:creationId xmlns:a16="http://schemas.microsoft.com/office/drawing/2014/main" xmlns="" id="{EBE4DF3B-0865-4963-A71E-5F3791D05525}"/>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xmlns="" id="{E9614835-9634-4A63-8AC3-1D5851BA25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xmlns="" id="{118DA868-414A-4618-B8C1-AB91BBE082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xmlns="" id="{3D46BD8B-6A3F-40A1-87F5-E5D1C8BF22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3357EA1A-C65F-44B3-B0AB-C07091ED2C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8ACEF6D4-8111-43EC-908F-96DC6A4AA67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597" name="楕円 596">
          <a:extLst>
            <a:ext uri="{FF2B5EF4-FFF2-40B4-BE49-F238E27FC236}">
              <a16:creationId xmlns:a16="http://schemas.microsoft.com/office/drawing/2014/main" xmlns="" id="{F6C1B319-E1BD-4AA0-81F5-50029CB63B06}"/>
            </a:ext>
          </a:extLst>
        </xdr:cNvPr>
        <xdr:cNvSpPr/>
      </xdr:nvSpPr>
      <xdr:spPr>
        <a:xfrm>
          <a:off x="16268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598" name="【庁舎】&#10;有形固定資産減価償却率該当値テキスト">
          <a:extLst>
            <a:ext uri="{FF2B5EF4-FFF2-40B4-BE49-F238E27FC236}">
              <a16:creationId xmlns:a16="http://schemas.microsoft.com/office/drawing/2014/main" xmlns="" id="{375AA672-AA2D-459C-823B-271FA38FB44D}"/>
            </a:ext>
          </a:extLst>
        </xdr:cNvPr>
        <xdr:cNvSpPr txBox="1"/>
      </xdr:nvSpPr>
      <xdr:spPr>
        <a:xfrm>
          <a:off x="16357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xdr:rowOff>
    </xdr:from>
    <xdr:to>
      <xdr:col>81</xdr:col>
      <xdr:colOff>101600</xdr:colOff>
      <xdr:row>102</xdr:row>
      <xdr:rowOff>109038</xdr:rowOff>
    </xdr:to>
    <xdr:sp macro="" textlink="">
      <xdr:nvSpPr>
        <xdr:cNvPr id="599" name="楕円 598">
          <a:extLst>
            <a:ext uri="{FF2B5EF4-FFF2-40B4-BE49-F238E27FC236}">
              <a16:creationId xmlns:a16="http://schemas.microsoft.com/office/drawing/2014/main" xmlns="" id="{F4816AC4-A73B-4360-B8B8-0D5A09B5B863}"/>
            </a:ext>
          </a:extLst>
        </xdr:cNvPr>
        <xdr:cNvSpPr/>
      </xdr:nvSpPr>
      <xdr:spPr>
        <a:xfrm>
          <a:off x="15430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58238</xdr:rowOff>
    </xdr:to>
    <xdr:cxnSp macro="">
      <xdr:nvCxnSpPr>
        <xdr:cNvPr id="600" name="直線コネクタ 599">
          <a:extLst>
            <a:ext uri="{FF2B5EF4-FFF2-40B4-BE49-F238E27FC236}">
              <a16:creationId xmlns:a16="http://schemas.microsoft.com/office/drawing/2014/main" xmlns="" id="{E6505701-12D4-48C9-8EEB-31F9F2D4864F}"/>
            </a:ext>
          </a:extLst>
        </xdr:cNvPr>
        <xdr:cNvCxnSpPr/>
      </xdr:nvCxnSpPr>
      <xdr:spPr>
        <a:xfrm flipV="1">
          <a:off x="15481300" y="175134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601" name="楕円 600">
          <a:extLst>
            <a:ext uri="{FF2B5EF4-FFF2-40B4-BE49-F238E27FC236}">
              <a16:creationId xmlns:a16="http://schemas.microsoft.com/office/drawing/2014/main" xmlns="" id="{22F3FC50-1424-4A85-A42B-E084651B3F3D}"/>
            </a:ext>
          </a:extLst>
        </xdr:cNvPr>
        <xdr:cNvSpPr/>
      </xdr:nvSpPr>
      <xdr:spPr>
        <a:xfrm>
          <a:off x="14541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58238</xdr:rowOff>
    </xdr:from>
    <xdr:to>
      <xdr:col>81</xdr:col>
      <xdr:colOff>50800</xdr:colOff>
      <xdr:row>102</xdr:row>
      <xdr:rowOff>79466</xdr:rowOff>
    </xdr:to>
    <xdr:cxnSp macro="">
      <xdr:nvCxnSpPr>
        <xdr:cNvPr id="602" name="直線コネクタ 601">
          <a:extLst>
            <a:ext uri="{FF2B5EF4-FFF2-40B4-BE49-F238E27FC236}">
              <a16:creationId xmlns:a16="http://schemas.microsoft.com/office/drawing/2014/main" xmlns="" id="{B289FC54-67C0-4CC6-BB66-18FD0D0C65E2}"/>
            </a:ext>
          </a:extLst>
        </xdr:cNvPr>
        <xdr:cNvCxnSpPr/>
      </xdr:nvCxnSpPr>
      <xdr:spPr>
        <a:xfrm flipV="1">
          <a:off x="14592300" y="175461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03" name="n_1aveValue【庁舎】&#10;有形固定資産減価償却率">
          <a:extLst>
            <a:ext uri="{FF2B5EF4-FFF2-40B4-BE49-F238E27FC236}">
              <a16:creationId xmlns:a16="http://schemas.microsoft.com/office/drawing/2014/main" xmlns="" id="{A91E8C12-077A-4843-9D07-F014539E7A8D}"/>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04" name="n_2aveValue【庁舎】&#10;有形固定資産減価償却率">
          <a:extLst>
            <a:ext uri="{FF2B5EF4-FFF2-40B4-BE49-F238E27FC236}">
              <a16:creationId xmlns:a16="http://schemas.microsoft.com/office/drawing/2014/main" xmlns="" id="{86F255CB-D54B-4E7F-BA09-F909932ADBF3}"/>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05" name="n_3aveValue【庁舎】&#10;有形固定資産減価償却率">
          <a:extLst>
            <a:ext uri="{FF2B5EF4-FFF2-40B4-BE49-F238E27FC236}">
              <a16:creationId xmlns:a16="http://schemas.microsoft.com/office/drawing/2014/main" xmlns="" id="{3210A618-5D56-45B2-BD28-9A86AA221814}"/>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125565</xdr:rowOff>
    </xdr:from>
    <xdr:ext cx="405111" cy="259045"/>
    <xdr:sp macro="" textlink="">
      <xdr:nvSpPr>
        <xdr:cNvPr id="606" name="n_1mainValue【庁舎】&#10;有形固定資産減価償却率">
          <a:extLst>
            <a:ext uri="{FF2B5EF4-FFF2-40B4-BE49-F238E27FC236}">
              <a16:creationId xmlns:a16="http://schemas.microsoft.com/office/drawing/2014/main" xmlns="" id="{C2FAB37D-D7E3-4B4B-A581-596D3FA487A2}"/>
            </a:ext>
          </a:extLst>
        </xdr:cNvPr>
        <xdr:cNvSpPr txBox="1"/>
      </xdr:nvSpPr>
      <xdr:spPr>
        <a:xfrm>
          <a:off x="152660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607" name="n_2mainValue【庁舎】&#10;有形固定資産減価償却率">
          <a:extLst>
            <a:ext uri="{FF2B5EF4-FFF2-40B4-BE49-F238E27FC236}">
              <a16:creationId xmlns:a16="http://schemas.microsoft.com/office/drawing/2014/main" xmlns="" id="{2DBA679D-D7A6-42A8-B70C-AA041232EE56}"/>
            </a:ext>
          </a:extLst>
        </xdr:cNvPr>
        <xdr:cNvSpPr txBox="1"/>
      </xdr:nvSpPr>
      <xdr:spPr>
        <a:xfrm>
          <a:off x="14389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xmlns="" id="{96940FF8-8877-46FB-965E-AFF954F715A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xmlns="" id="{98163ED6-10D1-4506-ACEF-2A110CD47E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xmlns="" id="{08B3D2A5-C953-45C0-9A78-EFFC578913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xmlns="" id="{CB251F1A-99F3-42A3-9456-2272907D66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xmlns="" id="{25E8815E-8916-4CBB-9118-F43A10D579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xmlns="" id="{9F6F47A6-1A1B-40F9-B8BD-2348CCBBD9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xmlns="" id="{A2FBC31B-C0DC-4D3A-832D-E90C4FE2AA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xmlns="" id="{A18097B7-D131-4A78-9846-83246FA659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xmlns="" id="{0FF58DD3-D716-468D-881B-8F344CCA62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xmlns="" id="{E1025944-9ACD-4C6C-9C1E-58047E086F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8" name="直線コネクタ 617">
          <a:extLst>
            <a:ext uri="{FF2B5EF4-FFF2-40B4-BE49-F238E27FC236}">
              <a16:creationId xmlns:a16="http://schemas.microsoft.com/office/drawing/2014/main" xmlns="" id="{8B0C21C8-2385-44C6-B35D-346D90C1037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9" name="テキスト ボックス 618">
          <a:extLst>
            <a:ext uri="{FF2B5EF4-FFF2-40B4-BE49-F238E27FC236}">
              <a16:creationId xmlns:a16="http://schemas.microsoft.com/office/drawing/2014/main" xmlns="" id="{5F2C1F26-F8E8-44FD-9C9D-AEAEFE892EE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0" name="直線コネクタ 619">
          <a:extLst>
            <a:ext uri="{FF2B5EF4-FFF2-40B4-BE49-F238E27FC236}">
              <a16:creationId xmlns:a16="http://schemas.microsoft.com/office/drawing/2014/main" xmlns="" id="{491BBF1A-088E-4B16-9883-23D3AA8B2C6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1" name="テキスト ボックス 620">
          <a:extLst>
            <a:ext uri="{FF2B5EF4-FFF2-40B4-BE49-F238E27FC236}">
              <a16:creationId xmlns:a16="http://schemas.microsoft.com/office/drawing/2014/main" xmlns="" id="{606AE993-41E1-4BC5-8B47-17B601DD895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2" name="直線コネクタ 621">
          <a:extLst>
            <a:ext uri="{FF2B5EF4-FFF2-40B4-BE49-F238E27FC236}">
              <a16:creationId xmlns:a16="http://schemas.microsoft.com/office/drawing/2014/main" xmlns="" id="{A1FA62C6-DAFC-4594-984B-AE6685446AC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3" name="テキスト ボックス 622">
          <a:extLst>
            <a:ext uri="{FF2B5EF4-FFF2-40B4-BE49-F238E27FC236}">
              <a16:creationId xmlns:a16="http://schemas.microsoft.com/office/drawing/2014/main" xmlns="" id="{6335779C-9C39-4715-AF80-FF0BCB6006F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4" name="直線コネクタ 623">
          <a:extLst>
            <a:ext uri="{FF2B5EF4-FFF2-40B4-BE49-F238E27FC236}">
              <a16:creationId xmlns:a16="http://schemas.microsoft.com/office/drawing/2014/main" xmlns="" id="{A450BADF-7F58-4A3F-84F0-F6F32362A46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5" name="テキスト ボックス 624">
          <a:extLst>
            <a:ext uri="{FF2B5EF4-FFF2-40B4-BE49-F238E27FC236}">
              <a16:creationId xmlns:a16="http://schemas.microsoft.com/office/drawing/2014/main" xmlns="" id="{6E102AA6-D457-43A4-99D5-AE58F033BEA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6" name="直線コネクタ 625">
          <a:extLst>
            <a:ext uri="{FF2B5EF4-FFF2-40B4-BE49-F238E27FC236}">
              <a16:creationId xmlns:a16="http://schemas.microsoft.com/office/drawing/2014/main" xmlns="" id="{D2AEC7B5-C997-49BB-B1FB-040C6EBB8A5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7" name="テキスト ボックス 626">
          <a:extLst>
            <a:ext uri="{FF2B5EF4-FFF2-40B4-BE49-F238E27FC236}">
              <a16:creationId xmlns:a16="http://schemas.microsoft.com/office/drawing/2014/main" xmlns="" id="{6659BEE0-80F8-4632-9D39-7024CF98846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xmlns="" id="{07939319-5922-4A20-91C6-95381BC9B3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xmlns="" id="{75F15B05-C648-4BE2-B421-93A0C4B2BE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庁舎】&#10;一人当たり面積グラフ枠">
          <a:extLst>
            <a:ext uri="{FF2B5EF4-FFF2-40B4-BE49-F238E27FC236}">
              <a16:creationId xmlns:a16="http://schemas.microsoft.com/office/drawing/2014/main" xmlns="" id="{D0FB1175-0C8E-4D36-8B99-F81325E7D5D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31" name="直線コネクタ 630">
          <a:extLst>
            <a:ext uri="{FF2B5EF4-FFF2-40B4-BE49-F238E27FC236}">
              <a16:creationId xmlns:a16="http://schemas.microsoft.com/office/drawing/2014/main" xmlns="" id="{A1EE7A5E-722A-4869-A5CE-6BC44771EA48}"/>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32" name="【庁舎】&#10;一人当たり面積最小値テキスト">
          <a:extLst>
            <a:ext uri="{FF2B5EF4-FFF2-40B4-BE49-F238E27FC236}">
              <a16:creationId xmlns:a16="http://schemas.microsoft.com/office/drawing/2014/main" xmlns="" id="{71A4C1AA-4F83-45FC-BD25-105A9522BE63}"/>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33" name="直線コネクタ 632">
          <a:extLst>
            <a:ext uri="{FF2B5EF4-FFF2-40B4-BE49-F238E27FC236}">
              <a16:creationId xmlns:a16="http://schemas.microsoft.com/office/drawing/2014/main" xmlns="" id="{F65A41F3-1763-4681-BCAE-5F65D282F384}"/>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34" name="【庁舎】&#10;一人当たり面積最大値テキスト">
          <a:extLst>
            <a:ext uri="{FF2B5EF4-FFF2-40B4-BE49-F238E27FC236}">
              <a16:creationId xmlns:a16="http://schemas.microsoft.com/office/drawing/2014/main" xmlns="" id="{DE0C5EDE-1F44-46B0-A5E4-FE6FD33909B9}"/>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35" name="直線コネクタ 634">
          <a:extLst>
            <a:ext uri="{FF2B5EF4-FFF2-40B4-BE49-F238E27FC236}">
              <a16:creationId xmlns:a16="http://schemas.microsoft.com/office/drawing/2014/main" xmlns="" id="{BE467663-6C0B-4A77-BEF2-E25FEEDC061A}"/>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636" name="【庁舎】&#10;一人当たり面積平均値テキスト">
          <a:extLst>
            <a:ext uri="{FF2B5EF4-FFF2-40B4-BE49-F238E27FC236}">
              <a16:creationId xmlns:a16="http://schemas.microsoft.com/office/drawing/2014/main" xmlns="" id="{2619F201-E9B1-492C-9917-355C90188092}"/>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37" name="フローチャート: 判断 636">
          <a:extLst>
            <a:ext uri="{FF2B5EF4-FFF2-40B4-BE49-F238E27FC236}">
              <a16:creationId xmlns:a16="http://schemas.microsoft.com/office/drawing/2014/main" xmlns="" id="{C85DBE32-3B55-4540-BFE3-4FE92D753AD9}"/>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38" name="フローチャート: 判断 637">
          <a:extLst>
            <a:ext uri="{FF2B5EF4-FFF2-40B4-BE49-F238E27FC236}">
              <a16:creationId xmlns:a16="http://schemas.microsoft.com/office/drawing/2014/main" xmlns="" id="{61057924-3C87-4F51-A763-FACC959B2564}"/>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39" name="フローチャート: 判断 638">
          <a:extLst>
            <a:ext uri="{FF2B5EF4-FFF2-40B4-BE49-F238E27FC236}">
              <a16:creationId xmlns:a16="http://schemas.microsoft.com/office/drawing/2014/main" xmlns="" id="{58A50003-509D-4C3C-B8CE-AC25A91D968F}"/>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40" name="フローチャート: 判断 639">
          <a:extLst>
            <a:ext uri="{FF2B5EF4-FFF2-40B4-BE49-F238E27FC236}">
              <a16:creationId xmlns:a16="http://schemas.microsoft.com/office/drawing/2014/main" xmlns="" id="{89BC1B39-2D3D-471B-8B13-E6805ECB06C4}"/>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xmlns="" id="{68C0CF8F-B036-4291-9982-C0E4262F9B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xmlns="" id="{0E31A6BB-F1E6-4B87-8DA5-80EF6FCBB5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2A0E8F36-9D2E-4565-99F1-A9E9A6129F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8D905124-7A46-4B7C-9EBB-786EFBC81DB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2B0B137D-162F-4FF5-9B22-AB9C474616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42545</xdr:rowOff>
    </xdr:from>
    <xdr:to>
      <xdr:col>116</xdr:col>
      <xdr:colOff>114300</xdr:colOff>
      <xdr:row>105</xdr:row>
      <xdr:rowOff>144145</xdr:rowOff>
    </xdr:to>
    <xdr:sp macro="" textlink="">
      <xdr:nvSpPr>
        <xdr:cNvPr id="646" name="楕円 645">
          <a:extLst>
            <a:ext uri="{FF2B5EF4-FFF2-40B4-BE49-F238E27FC236}">
              <a16:creationId xmlns:a16="http://schemas.microsoft.com/office/drawing/2014/main" xmlns="" id="{87DE83C2-D0D6-4F39-B4B2-3E51078DE526}"/>
            </a:ext>
          </a:extLst>
        </xdr:cNvPr>
        <xdr:cNvSpPr/>
      </xdr:nvSpPr>
      <xdr:spPr>
        <a:xfrm>
          <a:off x="22110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65422</xdr:rowOff>
    </xdr:from>
    <xdr:ext cx="469744" cy="259045"/>
    <xdr:sp macro="" textlink="">
      <xdr:nvSpPr>
        <xdr:cNvPr id="647" name="【庁舎】&#10;一人当たり面積該当値テキスト">
          <a:extLst>
            <a:ext uri="{FF2B5EF4-FFF2-40B4-BE49-F238E27FC236}">
              <a16:creationId xmlns:a16="http://schemas.microsoft.com/office/drawing/2014/main" xmlns="" id="{B22255E4-1BCF-452C-AB9A-25C35BF1E477}"/>
            </a:ext>
          </a:extLst>
        </xdr:cNvPr>
        <xdr:cNvSpPr txBox="1"/>
      </xdr:nvSpPr>
      <xdr:spPr>
        <a:xfrm>
          <a:off x="22199600"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648" name="楕円 647">
          <a:extLst>
            <a:ext uri="{FF2B5EF4-FFF2-40B4-BE49-F238E27FC236}">
              <a16:creationId xmlns:a16="http://schemas.microsoft.com/office/drawing/2014/main" xmlns="" id="{C6E4F367-2ABA-48D9-A967-C6C06E89D8F1}"/>
            </a:ext>
          </a:extLst>
        </xdr:cNvPr>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93345</xdr:rowOff>
    </xdr:from>
    <xdr:to>
      <xdr:col>116</xdr:col>
      <xdr:colOff>63500</xdr:colOff>
      <xdr:row>105</xdr:row>
      <xdr:rowOff>99061</xdr:rowOff>
    </xdr:to>
    <xdr:cxnSp macro="">
      <xdr:nvCxnSpPr>
        <xdr:cNvPr id="649" name="直線コネクタ 648">
          <a:extLst>
            <a:ext uri="{FF2B5EF4-FFF2-40B4-BE49-F238E27FC236}">
              <a16:creationId xmlns:a16="http://schemas.microsoft.com/office/drawing/2014/main" xmlns="" id="{B2E75A76-3529-4CF9-8B45-7FD325FC4618}"/>
            </a:ext>
          </a:extLst>
        </xdr:cNvPr>
        <xdr:cNvCxnSpPr/>
      </xdr:nvCxnSpPr>
      <xdr:spPr>
        <a:xfrm flipV="1">
          <a:off x="21323300" y="180955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53975</xdr:rowOff>
    </xdr:from>
    <xdr:to>
      <xdr:col>107</xdr:col>
      <xdr:colOff>101600</xdr:colOff>
      <xdr:row>105</xdr:row>
      <xdr:rowOff>155575</xdr:rowOff>
    </xdr:to>
    <xdr:sp macro="" textlink="">
      <xdr:nvSpPr>
        <xdr:cNvPr id="650" name="楕円 649">
          <a:extLst>
            <a:ext uri="{FF2B5EF4-FFF2-40B4-BE49-F238E27FC236}">
              <a16:creationId xmlns:a16="http://schemas.microsoft.com/office/drawing/2014/main" xmlns="" id="{9BCDA8B0-6BC5-471D-A329-813899031313}"/>
            </a:ext>
          </a:extLst>
        </xdr:cNvPr>
        <xdr:cNvSpPr/>
      </xdr:nvSpPr>
      <xdr:spPr>
        <a:xfrm>
          <a:off x="2038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104775</xdr:rowOff>
    </xdr:to>
    <xdr:cxnSp macro="">
      <xdr:nvCxnSpPr>
        <xdr:cNvPr id="651" name="直線コネクタ 650">
          <a:extLst>
            <a:ext uri="{FF2B5EF4-FFF2-40B4-BE49-F238E27FC236}">
              <a16:creationId xmlns:a16="http://schemas.microsoft.com/office/drawing/2014/main" xmlns="" id="{4CF814A9-8A64-4E96-B64C-20D065338AFA}"/>
            </a:ext>
          </a:extLst>
        </xdr:cNvPr>
        <xdr:cNvCxnSpPr/>
      </xdr:nvCxnSpPr>
      <xdr:spPr>
        <a:xfrm flipV="1">
          <a:off x="20434300" y="181013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652" name="n_1aveValue【庁舎】&#10;一人当たり面積">
          <a:extLst>
            <a:ext uri="{FF2B5EF4-FFF2-40B4-BE49-F238E27FC236}">
              <a16:creationId xmlns:a16="http://schemas.microsoft.com/office/drawing/2014/main" xmlns="" id="{398FB9FC-5F11-4DE0-B4EB-E17DC9AB3C0E}"/>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653" name="n_2aveValue【庁舎】&#10;一人当たり面積">
          <a:extLst>
            <a:ext uri="{FF2B5EF4-FFF2-40B4-BE49-F238E27FC236}">
              <a16:creationId xmlns:a16="http://schemas.microsoft.com/office/drawing/2014/main" xmlns="" id="{06175EF3-D8C4-4507-B0EA-518FEA6673A1}"/>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54" name="n_3aveValue【庁舎】&#10;一人当たり面積">
          <a:extLst>
            <a:ext uri="{FF2B5EF4-FFF2-40B4-BE49-F238E27FC236}">
              <a16:creationId xmlns:a16="http://schemas.microsoft.com/office/drawing/2014/main" xmlns="" id="{BDF3C114-7596-48FD-8413-1292989AE38E}"/>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655" name="n_1mainValue【庁舎】&#10;一人当たり面積">
          <a:extLst>
            <a:ext uri="{FF2B5EF4-FFF2-40B4-BE49-F238E27FC236}">
              <a16:creationId xmlns:a16="http://schemas.microsoft.com/office/drawing/2014/main" xmlns="" id="{9005FCC6-B26D-4050-8FB2-61DB718C6A08}"/>
            </a:ext>
          </a:extLst>
        </xdr:cNvPr>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652</xdr:rowOff>
    </xdr:from>
    <xdr:ext cx="469744" cy="259045"/>
    <xdr:sp macro="" textlink="">
      <xdr:nvSpPr>
        <xdr:cNvPr id="656" name="n_2mainValue【庁舎】&#10;一人当たり面積">
          <a:extLst>
            <a:ext uri="{FF2B5EF4-FFF2-40B4-BE49-F238E27FC236}">
              <a16:creationId xmlns:a16="http://schemas.microsoft.com/office/drawing/2014/main" xmlns="" id="{0B6E0792-4BB1-4D45-A1C9-DE939EEC6B45}"/>
            </a:ext>
          </a:extLst>
        </xdr:cNvPr>
        <xdr:cNvSpPr txBox="1"/>
      </xdr:nvSpPr>
      <xdr:spPr>
        <a:xfrm>
          <a:off x="201994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xmlns="" id="{BC0A79C8-44DE-4F39-A799-1F18AAB98B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xmlns="" id="{8D63347A-63DF-46B7-A5F8-38235DCA47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xmlns="" id="{5DC4F765-A439-4DF5-A658-56ABB43B3D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記載の公共施設等については、平成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年度に「湯河原町公共施設等総合管理計画」を策定したが、</a:t>
          </a:r>
          <a:endParaRPr lang="ja-JP" altLang="ja-JP" sz="1400">
            <a:effectLst/>
          </a:endParaRPr>
        </a:p>
        <a:p>
          <a:r>
            <a:rPr kumimoji="1" lang="ja-JP" altLang="ja-JP" sz="1100">
              <a:solidFill>
                <a:schemeClr val="dk1"/>
              </a:solidFill>
              <a:effectLst/>
              <a:latin typeface="+mn-lt"/>
              <a:ea typeface="+mn-ea"/>
              <a:cs typeface="+mn-cs"/>
            </a:rPr>
            <a:t>時代とともに変化する町民ニーズ、財政状況等を反映させるため、中長期的な視点が必要と考える。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類似団体平均を上回っており、昨年は</a:t>
          </a:r>
          <a:r>
            <a:rPr kumimoji="1" lang="en-US" altLang="ja-JP" sz="1050">
              <a:latin typeface="ＭＳ Ｐゴシック" panose="020B0600070205080204" pitchFamily="50" charset="-128"/>
              <a:ea typeface="ＭＳ Ｐゴシック" panose="020B0600070205080204" pitchFamily="50" charset="-128"/>
            </a:rPr>
            <a:t>0.71</a:t>
          </a:r>
          <a:r>
            <a:rPr kumimoji="1" lang="ja-JP" altLang="en-US" sz="1050">
              <a:latin typeface="ＭＳ Ｐゴシック" panose="020B0600070205080204" pitchFamily="50" charset="-128"/>
              <a:ea typeface="ＭＳ Ｐゴシック" panose="020B0600070205080204" pitchFamily="50" charset="-128"/>
            </a:rPr>
            <a:t>に下がったものの今年は例年と同じく</a:t>
          </a:r>
          <a:r>
            <a:rPr kumimoji="1" lang="en-US" altLang="ja-JP" sz="1050">
              <a:latin typeface="ＭＳ Ｐゴシック" panose="020B0600070205080204" pitchFamily="50" charset="-128"/>
              <a:ea typeface="ＭＳ Ｐゴシック" panose="020B0600070205080204" pitchFamily="50" charset="-128"/>
            </a:rPr>
            <a:t>0.72</a:t>
          </a:r>
          <a:r>
            <a:rPr kumimoji="1" lang="ja-JP" altLang="en-US" sz="1050">
              <a:latin typeface="ＭＳ Ｐゴシック" panose="020B0600070205080204" pitchFamily="50" charset="-128"/>
              <a:ea typeface="ＭＳ Ｐゴシック" panose="020B0600070205080204" pitchFamily="50" charset="-128"/>
            </a:rPr>
            <a:t>となっている。</a:t>
          </a:r>
        </a:p>
        <a:p>
          <a:r>
            <a:rPr kumimoji="1" lang="ja-JP" altLang="en-US" sz="1050">
              <a:latin typeface="ＭＳ Ｐゴシック" panose="020B0600070205080204" pitchFamily="50" charset="-128"/>
              <a:ea typeface="ＭＳ Ｐゴシック" panose="020B0600070205080204" pitchFamily="50" charset="-128"/>
            </a:rPr>
            <a:t>　財政力指数は数年前から減少傾向にあり、人口減少や高齢化が加速的に進んでいることにより、以降も減少が見込まれる。</a:t>
          </a:r>
        </a:p>
        <a:p>
          <a:r>
            <a:rPr kumimoji="1" lang="ja-JP" altLang="en-US" sz="1050">
              <a:latin typeface="ＭＳ Ｐゴシック" panose="020B0600070205080204" pitchFamily="50" charset="-128"/>
              <a:ea typeface="ＭＳ Ｐゴシック" panose="020B0600070205080204" pitchFamily="50" charset="-128"/>
            </a:rPr>
            <a:t>　今後も行財政の効率化を図りつつ、主要事業である観光方面などで収入を増やしていけるよう、努力したい。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類似団体平均を上回っており、昨年度と比較し、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減少はしたものの</a:t>
          </a:r>
          <a:r>
            <a:rPr kumimoji="1" lang="ja-JP" altLang="en-US" sz="1100">
              <a:solidFill>
                <a:schemeClr val="dk1"/>
              </a:solidFill>
              <a:effectLst/>
              <a:latin typeface="+mn-lt"/>
              <a:ea typeface="+mn-ea"/>
              <a:cs typeface="+mn-cs"/>
            </a:rPr>
            <a:t>依然として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％代が続いてるため、引き続き行政改革が必要であり、指定管理者制度など民間の力を活用し、経常経費の削減に努めていく必要がある。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30797</xdr:rowOff>
    </xdr:from>
    <xdr:to>
      <xdr:col>23</xdr:col>
      <xdr:colOff>133350</xdr:colOff>
      <xdr:row>65</xdr:row>
      <xdr:rowOff>103188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117504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65</xdr:row>
      <xdr:rowOff>115253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12474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65</xdr:row>
      <xdr:rowOff>115253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96994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65</xdr:row>
      <xdr:rowOff>54928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0969943"/>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151447</xdr:rowOff>
    </xdr:from>
    <xdr:to>
      <xdr:col>23</xdr:col>
      <xdr:colOff>184150</xdr:colOff>
      <xdr:row>65</xdr:row>
      <xdr:rowOff>81597</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123524</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09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64453</xdr:rowOff>
    </xdr:from>
    <xdr:to>
      <xdr:col>15</xdr:col>
      <xdr:colOff>133350</xdr:colOff>
      <xdr:row>65</xdr:row>
      <xdr:rowOff>166053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150830</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おり、年々増加にしている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主な増加の要因としては、</a:t>
          </a:r>
          <a:r>
            <a:rPr kumimoji="1" lang="ja-JP" altLang="en-US" sz="1100">
              <a:solidFill>
                <a:schemeClr val="dk1"/>
              </a:solidFill>
              <a:effectLst/>
              <a:latin typeface="+mn-lt"/>
              <a:ea typeface="+mn-ea"/>
              <a:cs typeface="+mn-cs"/>
            </a:rPr>
            <a:t>住民窓口業務委託料、万葉公園・周辺地区まちづくり事業委託料、公園長寿命化計画事業委託料</a:t>
          </a:r>
          <a:r>
            <a:rPr kumimoji="1" lang="ja-JP" altLang="ja-JP" sz="1100">
              <a:solidFill>
                <a:schemeClr val="dk1"/>
              </a:solidFill>
              <a:effectLst/>
              <a:latin typeface="+mn-lt"/>
              <a:ea typeface="+mn-ea"/>
              <a:cs typeface="+mn-cs"/>
            </a:rPr>
            <a:t>などの委託</a:t>
          </a:r>
          <a:r>
            <a:rPr kumimoji="1" lang="ja-JP" altLang="en-US" sz="1100">
              <a:solidFill>
                <a:schemeClr val="dk1"/>
              </a:solidFill>
              <a:effectLst/>
              <a:latin typeface="+mn-lt"/>
              <a:ea typeface="+mn-ea"/>
              <a:cs typeface="+mn-cs"/>
            </a:rPr>
            <a:t>料</a:t>
          </a:r>
          <a:r>
            <a:rPr kumimoji="1" lang="ja-JP" altLang="ja-JP" sz="1100">
              <a:solidFill>
                <a:schemeClr val="dk1"/>
              </a:solidFill>
              <a:effectLst/>
              <a:latin typeface="+mn-lt"/>
              <a:ea typeface="+mn-ea"/>
              <a:cs typeface="+mn-cs"/>
            </a:rPr>
            <a:t>が増加しているためであると思われる。</a:t>
          </a:r>
          <a:endParaRPr lang="ja-JP" altLang="ja-JP" sz="1400">
            <a:effectLst/>
          </a:endParaRPr>
        </a:p>
        <a:p>
          <a:r>
            <a:rPr kumimoji="1" lang="ja-JP" altLang="ja-JP" sz="1100">
              <a:solidFill>
                <a:schemeClr val="dk1"/>
              </a:solidFill>
              <a:effectLst/>
              <a:latin typeface="+mn-lt"/>
              <a:ea typeface="+mn-ea"/>
              <a:cs typeface="+mn-cs"/>
            </a:rPr>
            <a:t>　物件費の抑制に努める必要があり、引き続き人件費の見直しにも努力したい。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170002</xdr:rowOff>
    </xdr:from>
    <xdr:to>
      <xdr:col>23</xdr:col>
      <xdr:colOff>133350</xdr:colOff>
      <xdr:row>81</xdr:row>
      <xdr:rowOff>20503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3886002"/>
          <a:ext cx="8382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158358</xdr:rowOff>
    </xdr:from>
    <xdr:to>
      <xdr:col>19</xdr:col>
      <xdr:colOff>133350</xdr:colOff>
      <xdr:row>80</xdr:row>
      <xdr:rowOff>170002</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874358"/>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150388</xdr:rowOff>
    </xdr:from>
    <xdr:to>
      <xdr:col>15</xdr:col>
      <xdr:colOff>82550</xdr:colOff>
      <xdr:row>80</xdr:row>
      <xdr:rowOff>158358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866388"/>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124755</xdr:rowOff>
    </xdr:from>
    <xdr:to>
      <xdr:col>11</xdr:col>
      <xdr:colOff>31750</xdr:colOff>
      <xdr:row>80</xdr:row>
      <xdr:rowOff>150388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840755"/>
          <a:ext cx="889000" cy="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141153</xdr:rowOff>
    </xdr:from>
    <xdr:to>
      <xdr:col>23</xdr:col>
      <xdr:colOff>184150</xdr:colOff>
      <xdr:row>81</xdr:row>
      <xdr:rowOff>71303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8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113230</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2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119202</xdr:rowOff>
    </xdr:from>
    <xdr:to>
      <xdr:col>19</xdr:col>
      <xdr:colOff>184150</xdr:colOff>
      <xdr:row>81</xdr:row>
      <xdr:rowOff>49352</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8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34129</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92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107558</xdr:rowOff>
    </xdr:from>
    <xdr:to>
      <xdr:col>15</xdr:col>
      <xdr:colOff>133350</xdr:colOff>
      <xdr:row>81</xdr:row>
      <xdr:rowOff>37708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8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22485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9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99588</xdr:rowOff>
    </xdr:from>
    <xdr:to>
      <xdr:col>11</xdr:col>
      <xdr:colOff>82550</xdr:colOff>
      <xdr:row>81</xdr:row>
      <xdr:rowOff>29738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14515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90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73955</xdr:rowOff>
    </xdr:from>
    <xdr:to>
      <xdr:col>7</xdr:col>
      <xdr:colOff>31750</xdr:colOff>
      <xdr:row>81</xdr:row>
      <xdr:rowOff>4105</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7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160332</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87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類似団体平均を上回っている要因は、隣接市町から業務を受託している消防部 門、町立保育園を運営している福祉部門、観光地として観光行事を行う商工部門 など、固有の特殊事情によると考える。今後も人事院勧告等を踏まえ給与の適正化に努める。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10584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8999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10584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8731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87311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506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はいるが、隣接市町から業務を受託している消防部門、町立保育園を５園運営している福祉部門、観光地として観光行事を行う商工部門など、固有の特殊事情によると考えるが、今後も職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55790</xdr:rowOff>
    </xdr:from>
    <xdr:to>
      <xdr:col>81</xdr:col>
      <xdr:colOff>44450</xdr:colOff>
      <xdr:row>65</xdr:row>
      <xdr:rowOff>67854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1200040"/>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55790</xdr:rowOff>
    </xdr:from>
    <xdr:to>
      <xdr:col>77</xdr:col>
      <xdr:colOff>44450</xdr:colOff>
      <xdr:row>65</xdr:row>
      <xdr:rowOff>59237</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12000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153126</xdr:rowOff>
    </xdr:from>
    <xdr:to>
      <xdr:col>72</xdr:col>
      <xdr:colOff>203200</xdr:colOff>
      <xdr:row>65</xdr:row>
      <xdr:rowOff>59237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1125926"/>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122101</xdr:rowOff>
    </xdr:from>
    <xdr:to>
      <xdr:col>68</xdr:col>
      <xdr:colOff>152400</xdr:colOff>
      <xdr:row>64</xdr:row>
      <xdr:rowOff>153126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10949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17054</xdr:rowOff>
    </xdr:from>
    <xdr:to>
      <xdr:col>81</xdr:col>
      <xdr:colOff>95250</xdr:colOff>
      <xdr:row>65</xdr:row>
      <xdr:rowOff>118654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160581</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11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4990</xdr:rowOff>
    </xdr:from>
    <xdr:to>
      <xdr:col>77</xdr:col>
      <xdr:colOff>95250</xdr:colOff>
      <xdr:row>65</xdr:row>
      <xdr:rowOff>106590</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91367</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235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8437</xdr:rowOff>
    </xdr:from>
    <xdr:to>
      <xdr:col>73</xdr:col>
      <xdr:colOff>44450</xdr:colOff>
      <xdr:row>65</xdr:row>
      <xdr:rowOff>110037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11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94814</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23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102326</xdr:rowOff>
    </xdr:from>
    <xdr:to>
      <xdr:col>68</xdr:col>
      <xdr:colOff>203200</xdr:colOff>
      <xdr:row>65</xdr:row>
      <xdr:rowOff>32476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17253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71301</xdr:rowOff>
    </xdr:from>
    <xdr:to>
      <xdr:col>64</xdr:col>
      <xdr:colOff>152400</xdr:colOff>
      <xdr:row>65</xdr:row>
      <xdr:rowOff>1451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157678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町債の元利償還金が減った一方で下水道事業などによる準元利償還金の償還に要する経費が増えたことで負担額は増となったが、都市計画税などの増により分子は前年度と比べ減少した。また町税の増により標準財政規模は増加となったため単年度の実質公債比率は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しかし、湯河原町真鶴町衛生組合の起債の元金償還が増えているため</a:t>
          </a:r>
          <a:r>
            <a:rPr kumimoji="1" lang="ja-JP" altLang="ja-JP" sz="1100">
              <a:solidFill>
                <a:schemeClr val="dk1"/>
              </a:solidFill>
              <a:effectLst/>
              <a:latin typeface="+mn-lt"/>
              <a:ea typeface="+mn-ea"/>
              <a:cs typeface="+mn-cs"/>
            </a:rPr>
            <a:t>３か年平均をした場合、</a:t>
          </a:r>
          <a:r>
            <a:rPr kumimoji="1" lang="ja-JP" altLang="en-US" sz="1100">
              <a:solidFill>
                <a:schemeClr val="dk1"/>
              </a:solidFill>
              <a:effectLst/>
              <a:latin typeface="+mn-lt"/>
              <a:ea typeface="+mn-ea"/>
              <a:cs typeface="+mn-cs"/>
            </a:rPr>
            <a:t>増となった。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71882</xdr:rowOff>
    </xdr:from>
    <xdr:to>
      <xdr:col>81</xdr:col>
      <xdr:colOff>44450</xdr:colOff>
      <xdr:row>37</xdr:row>
      <xdr:rowOff>158750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64155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156464</xdr:rowOff>
    </xdr:from>
    <xdr:to>
      <xdr:col>77</xdr:col>
      <xdr:colOff>44450</xdr:colOff>
      <xdr:row>37</xdr:row>
      <xdr:rowOff>71882</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632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156464</xdr:rowOff>
    </xdr:from>
    <xdr:to>
      <xdr:col>72</xdr:col>
      <xdr:colOff>203200</xdr:colOff>
      <xdr:row>37</xdr:row>
      <xdr:rowOff>71882</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4401800" y="632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71882</xdr:rowOff>
    </xdr:from>
    <xdr:to>
      <xdr:col>68</xdr:col>
      <xdr:colOff>152400</xdr:colOff>
      <xdr:row>38</xdr:row>
      <xdr:rowOff>45212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64155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21082</xdr:rowOff>
    </xdr:from>
    <xdr:to>
      <xdr:col>77</xdr:col>
      <xdr:colOff>95250</xdr:colOff>
      <xdr:row>37</xdr:row>
      <xdr:rowOff>122682</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132859</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1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105664</xdr:rowOff>
    </xdr:from>
    <xdr:to>
      <xdr:col>73</xdr:col>
      <xdr:colOff>44450</xdr:colOff>
      <xdr:row>37</xdr:row>
      <xdr:rowOff>35814</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45991</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21082</xdr:rowOff>
    </xdr:from>
    <xdr:to>
      <xdr:col>68</xdr:col>
      <xdr:colOff>203200</xdr:colOff>
      <xdr:row>37</xdr:row>
      <xdr:rowOff>122682</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132859</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165862</xdr:rowOff>
    </xdr:from>
    <xdr:to>
      <xdr:col>64</xdr:col>
      <xdr:colOff>152400</xdr:colOff>
      <xdr:row>38</xdr:row>
      <xdr:rowOff>96012</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106189</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仮称）防災コミュニティーセンター整備事業債の借入の増に伴う地方債現在高の増、一般会計から下水道事業会計への補助金の増に伴う公営企業債等の繰入見込額などにより将来負担額が増加した。また、町税の増などに伴い標準財政規模も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分子の増が分母の増を上回ったため将来負担比率は</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ポイントの増となった。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今後も財政の健全化に努める。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87569</xdr:rowOff>
    </xdr:from>
    <xdr:to>
      <xdr:col>81</xdr:col>
      <xdr:colOff>44450</xdr:colOff>
      <xdr:row>16</xdr:row>
      <xdr:rowOff>68701</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179800" y="2487869"/>
          <a:ext cx="8382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87569</xdr:rowOff>
    </xdr:from>
    <xdr:to>
      <xdr:col>77</xdr:col>
      <xdr:colOff>44450</xdr:colOff>
      <xdr:row>14</xdr:row>
      <xdr:rowOff>148469</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2487869"/>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148469</xdr:rowOff>
    </xdr:from>
    <xdr:to>
      <xdr:col>72</xdr:col>
      <xdr:colOff>203200</xdr:colOff>
      <xdr:row>15</xdr:row>
      <xdr:rowOff>167761</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2548769"/>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167761</xdr:rowOff>
    </xdr:from>
    <xdr:to>
      <xdr:col>68</xdr:col>
      <xdr:colOff>152400</xdr:colOff>
      <xdr:row>17</xdr:row>
      <xdr:rowOff>115570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2739511"/>
          <a:ext cx="889000" cy="2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17901</xdr:rowOff>
    </xdr:from>
    <xdr:to>
      <xdr:col>81</xdr:col>
      <xdr:colOff>95250</xdr:colOff>
      <xdr:row>16</xdr:row>
      <xdr:rowOff>119501</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161428</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7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36769</xdr:rowOff>
    </xdr:from>
    <xdr:to>
      <xdr:col>77</xdr:col>
      <xdr:colOff>95250</xdr:colOff>
      <xdr:row>14</xdr:row>
      <xdr:rowOff>138369</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148546</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20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97669</xdr:rowOff>
    </xdr:from>
    <xdr:to>
      <xdr:col>73</xdr:col>
      <xdr:colOff>44450</xdr:colOff>
      <xdr:row>15</xdr:row>
      <xdr:rowOff>27819</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37996</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116961</xdr:rowOff>
    </xdr:from>
    <xdr:to>
      <xdr:col>68</xdr:col>
      <xdr:colOff>203200</xdr:colOff>
      <xdr:row>16</xdr:row>
      <xdr:rowOff>47111</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26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31888</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277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64770</xdr:rowOff>
    </xdr:from>
    <xdr:to>
      <xdr:col>64</xdr:col>
      <xdr:colOff>152400</xdr:colOff>
      <xdr:row>17</xdr:row>
      <xdr:rowOff>166370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151147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は、隣接市町から業務を受託している消防部門、町立保育園を運営している福祉部門、観光地として観光行事を行う商工部門など、固有の特殊事情によると考えるが、今後も職員の適正化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124714</xdr:rowOff>
    </xdr:from>
    <xdr:to>
      <xdr:col>24</xdr:col>
      <xdr:colOff>25400</xdr:colOff>
      <xdr:row>39</xdr:row>
      <xdr:rowOff>143002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8112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39</xdr:row>
      <xdr:rowOff>143002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824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138430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39</xdr:row>
      <xdr:rowOff>156718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7792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73914</xdr:rowOff>
    </xdr:from>
    <xdr:to>
      <xdr:col>24</xdr:col>
      <xdr:colOff>76200</xdr:colOff>
      <xdr:row>40</xdr:row>
      <xdr:rowOff>4064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45991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92202</xdr:rowOff>
    </xdr:from>
    <xdr:to>
      <xdr:col>20</xdr:col>
      <xdr:colOff>38100</xdr:colOff>
      <xdr:row>40</xdr:row>
      <xdr:rowOff>22352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7129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86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105918</xdr:rowOff>
    </xdr:from>
    <xdr:to>
      <xdr:col>6</xdr:col>
      <xdr:colOff>171450</xdr:colOff>
      <xdr:row>40</xdr:row>
      <xdr:rowOff>36068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20845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年々増加傾向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あり、整備事業に関する需用費や委託料が増加していることが原因と思われる。</a:t>
          </a:r>
          <a:endParaRPr lang="ja-JP" altLang="ja-JP" sz="1400">
            <a:effectLst/>
          </a:endParaRPr>
        </a:p>
        <a:p>
          <a:r>
            <a:rPr kumimoji="1" lang="ja-JP" altLang="ja-JP" sz="1100">
              <a:solidFill>
                <a:schemeClr val="dk1"/>
              </a:solidFill>
              <a:effectLst/>
              <a:latin typeface="+mn-lt"/>
              <a:ea typeface="+mn-ea"/>
              <a:cs typeface="+mn-cs"/>
            </a:rPr>
            <a:t>　引き続き行財政改革を進めるとともに、コスト削減に努める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146050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649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77470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61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39370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8890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各年度とも類似団体の平均値を下回っているが、高齢者や児童に係る単独事業が、類似団体に比べて少ないことによるものと考えられる。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54</xdr:row>
      <xdr:rowOff>152400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41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152400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127000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114300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昨年同様、</a:t>
          </a:r>
          <a:r>
            <a:rPr kumimoji="1" lang="ja-JP" altLang="ja-JP" sz="1100">
              <a:solidFill>
                <a:schemeClr val="dk1"/>
              </a:solidFill>
              <a:effectLst/>
              <a:latin typeface="+mn-lt"/>
              <a:ea typeface="+mn-ea"/>
              <a:cs typeface="+mn-cs"/>
            </a:rPr>
            <a:t>今年度は類似団体平均とほぼ同じ平均になった。</a:t>
          </a:r>
          <a:endParaRPr lang="ja-JP" altLang="ja-JP" sz="1400">
            <a:effectLst/>
          </a:endParaRPr>
        </a:p>
        <a:p>
          <a:r>
            <a:rPr kumimoji="1" lang="ja-JP" altLang="ja-JP" sz="1100">
              <a:solidFill>
                <a:schemeClr val="dk1"/>
              </a:solidFill>
              <a:effectLst/>
              <a:latin typeface="+mn-lt"/>
              <a:ea typeface="+mn-ea"/>
              <a:cs typeface="+mn-cs"/>
            </a:rPr>
            <a:t>　国民健康保険事業、介護保険事業等への繰出金が減額したことが要因として考えられる。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31750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58</xdr:row>
      <xdr:rowOff>136525</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80440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xdr:rowOff>
    </xdr:from>
    <xdr:to>
      <xdr:col>73</xdr:col>
      <xdr:colOff>180975</xdr:colOff>
      <xdr:row>58</xdr:row>
      <xdr:rowOff>136525</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9472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58</xdr:row>
      <xdr:rowOff>3175</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928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85725</xdr:rowOff>
    </xdr:from>
    <xdr:to>
      <xdr:col>74</xdr:col>
      <xdr:colOff>31750</xdr:colOff>
      <xdr:row>59</xdr:row>
      <xdr:rowOff>15875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652</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123825</xdr:rowOff>
    </xdr:from>
    <xdr:to>
      <xdr:col>69</xdr:col>
      <xdr:colOff>142875</xdr:colOff>
      <xdr:row>58</xdr:row>
      <xdr:rowOff>53975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38752</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19702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年度は過年度支出金等で一時減少したが、地方創生に伴うイベントや対する各団体への補助金、一部事務組合に対する負担金などが多くなったことにより増加したと思われる。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年度からの減少原因</a:t>
          </a:r>
          <a:r>
            <a:rPr kumimoji="1" lang="ja-JP" altLang="ja-JP" sz="1100">
              <a:solidFill>
                <a:schemeClr val="dk1"/>
              </a:solidFill>
              <a:effectLst/>
              <a:latin typeface="+mn-lt"/>
              <a:ea typeface="+mn-ea"/>
              <a:cs typeface="+mn-cs"/>
            </a:rPr>
            <a:t>は下水道事業会計補助金</a:t>
          </a:r>
          <a:r>
            <a:rPr kumimoji="1" lang="ja-JP" altLang="en-US" sz="1100">
              <a:solidFill>
                <a:schemeClr val="dk1"/>
              </a:solidFill>
              <a:effectLst/>
              <a:latin typeface="+mn-lt"/>
              <a:ea typeface="+mn-ea"/>
              <a:cs typeface="+mn-cs"/>
            </a:rPr>
            <a:t>や私立幼稚園就園奨励費補助金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湯河原町真鶴町衛生組合負担金</a:t>
          </a:r>
          <a:r>
            <a:rPr kumimoji="1" lang="ja-JP" altLang="en-US" sz="1100">
              <a:solidFill>
                <a:schemeClr val="dk1"/>
              </a:solidFill>
              <a:effectLst/>
              <a:latin typeface="+mn-lt"/>
              <a:ea typeface="+mn-ea"/>
              <a:cs typeface="+mn-cs"/>
            </a:rPr>
            <a:t>などが</a:t>
          </a:r>
          <a:r>
            <a:rPr kumimoji="1" lang="ja-JP" altLang="ja-JP" sz="1100">
              <a:solidFill>
                <a:schemeClr val="dk1"/>
              </a:solidFill>
              <a:effectLst/>
              <a:latin typeface="+mn-lt"/>
              <a:ea typeface="+mn-ea"/>
              <a:cs typeface="+mn-cs"/>
            </a:rPr>
            <a:t>今後上昇することが予想され、これから増額が見込まれる。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110998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413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110998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326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154432</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253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117856</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地方債の発行抑制や、過去に借り入れた高利率の起債償還の終了により、減少傾向にあり、昨年度より</a:t>
          </a:r>
          <a:r>
            <a:rPr kumimoji="1" lang="ja-JP" altLang="en-US" sz="1100">
              <a:solidFill>
                <a:schemeClr val="dk1"/>
              </a:solidFill>
              <a:effectLst/>
              <a:latin typeface="+mn-lt"/>
              <a:ea typeface="+mn-ea"/>
              <a:cs typeface="+mn-cs"/>
            </a:rPr>
            <a:t>値は</a:t>
          </a:r>
          <a:r>
            <a:rPr kumimoji="1" lang="ja-JP" altLang="ja-JP" sz="1100">
              <a:solidFill>
                <a:schemeClr val="dk1"/>
              </a:solidFill>
              <a:effectLst/>
              <a:latin typeface="+mn-lt"/>
              <a:ea typeface="+mn-ea"/>
              <a:cs typeface="+mn-cs"/>
            </a:rPr>
            <a:t>下回った。</a:t>
          </a:r>
          <a:endParaRPr lang="ja-JP" altLang="ja-JP" sz="1400">
            <a:effectLst/>
          </a:endParaRPr>
        </a:p>
        <a:p>
          <a:r>
            <a:rPr kumimoji="1" lang="ja-JP" altLang="ja-JP" sz="1100">
              <a:solidFill>
                <a:schemeClr val="dk1"/>
              </a:solidFill>
              <a:effectLst/>
              <a:latin typeface="+mn-lt"/>
              <a:ea typeface="+mn-ea"/>
              <a:cs typeface="+mn-cs"/>
            </a:rPr>
            <a:t>　今後も事業の取捨選択を的確に実施し、財政の健全化に努める必要がある。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161289</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2974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58420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098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66039</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77</xdr:row>
      <xdr:rowOff>31750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1320800" y="13096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％減少し、主な原因は扶助費や補助費の減少によるものと思われる。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7378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49276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7332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80</xdr:row>
      <xdr:rowOff>17272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5092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79</xdr:row>
      <xdr:rowOff>56135</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142494</xdr:rowOff>
    </xdr:from>
    <xdr:to>
      <xdr:col>82</xdr:col>
      <xdr:colOff>158750</xdr:colOff>
      <xdr:row>80</xdr:row>
      <xdr:rowOff>72644</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114571</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169926</xdr:rowOff>
    </xdr:from>
    <xdr:to>
      <xdr:col>78</xdr:col>
      <xdr:colOff>120650</xdr:colOff>
      <xdr:row>80</xdr:row>
      <xdr:rowOff>100076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84853</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135241</xdr:rowOff>
    </xdr:from>
    <xdr:to>
      <xdr:col>29</xdr:col>
      <xdr:colOff>127000</xdr:colOff>
      <xdr:row>15</xdr:row>
      <xdr:rowOff>157268</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754616"/>
          <a:ext cx="647700" cy="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157268</xdr:rowOff>
    </xdr:from>
    <xdr:to>
      <xdr:col>26</xdr:col>
      <xdr:colOff>50800</xdr:colOff>
      <xdr:row>15</xdr:row>
      <xdr:rowOff>165857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776643"/>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160827</xdr:rowOff>
    </xdr:from>
    <xdr:to>
      <xdr:col>22</xdr:col>
      <xdr:colOff>114300</xdr:colOff>
      <xdr:row>15</xdr:row>
      <xdr:rowOff>165857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780202"/>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160827</xdr:rowOff>
    </xdr:from>
    <xdr:to>
      <xdr:col>18</xdr:col>
      <xdr:colOff>177800</xdr:colOff>
      <xdr:row>16</xdr:row>
      <xdr:rowOff>54463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780202"/>
          <a:ext cx="698500" cy="6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84441</xdr:rowOff>
    </xdr:from>
    <xdr:to>
      <xdr:col>29</xdr:col>
      <xdr:colOff>177800</xdr:colOff>
      <xdr:row>16</xdr:row>
      <xdr:rowOff>14591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0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100968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106468</xdr:rowOff>
    </xdr:from>
    <xdr:to>
      <xdr:col>26</xdr:col>
      <xdr:colOff>101600</xdr:colOff>
      <xdr:row>16</xdr:row>
      <xdr:rowOff>36618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72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46795</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49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115057</xdr:rowOff>
    </xdr:from>
    <xdr:to>
      <xdr:col>22</xdr:col>
      <xdr:colOff>165100</xdr:colOff>
      <xdr:row>16</xdr:row>
      <xdr:rowOff>45207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73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55384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0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110027</xdr:rowOff>
    </xdr:from>
    <xdr:to>
      <xdr:col>19</xdr:col>
      <xdr:colOff>38100</xdr:colOff>
      <xdr:row>16</xdr:row>
      <xdr:rowOff>40177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72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50354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49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3663</xdr:rowOff>
    </xdr:from>
    <xdr:to>
      <xdr:col>15</xdr:col>
      <xdr:colOff>101600</xdr:colOff>
      <xdr:row>16</xdr:row>
      <xdr:rowOff>105263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79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115440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56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110541</xdr:rowOff>
    </xdr:from>
    <xdr:to>
      <xdr:col>29</xdr:col>
      <xdr:colOff>127000</xdr:colOff>
      <xdr:row>36</xdr:row>
      <xdr:rowOff>122362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7063791"/>
          <a:ext cx="647700" cy="1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110541</xdr:rowOff>
    </xdr:from>
    <xdr:to>
      <xdr:col>26</xdr:col>
      <xdr:colOff>50800</xdr:colOff>
      <xdr:row>37</xdr:row>
      <xdr:rowOff>107112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7063791"/>
          <a:ext cx="698500" cy="16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107112</xdr:rowOff>
    </xdr:from>
    <xdr:to>
      <xdr:col>22</xdr:col>
      <xdr:colOff>114300</xdr:colOff>
      <xdr:row>37</xdr:row>
      <xdr:rowOff>132127</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7231812"/>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108810</xdr:rowOff>
    </xdr:from>
    <xdr:to>
      <xdr:col>18</xdr:col>
      <xdr:colOff>177800</xdr:colOff>
      <xdr:row>37</xdr:row>
      <xdr:rowOff>132127</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7233510"/>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71562</xdr:rowOff>
    </xdr:from>
    <xdr:to>
      <xdr:col>29</xdr:col>
      <xdr:colOff>177800</xdr:colOff>
      <xdr:row>37</xdr:row>
      <xdr:rowOff>1712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702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43639</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99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59741</xdr:rowOff>
    </xdr:from>
    <xdr:to>
      <xdr:col>26</xdr:col>
      <xdr:colOff>101600</xdr:colOff>
      <xdr:row>36</xdr:row>
      <xdr:rowOff>161341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146118</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7099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56312</xdr:rowOff>
    </xdr:from>
    <xdr:to>
      <xdr:col>22</xdr:col>
      <xdr:colOff>165100</xdr:colOff>
      <xdr:row>37</xdr:row>
      <xdr:rowOff>157912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142689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7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81327</xdr:rowOff>
    </xdr:from>
    <xdr:to>
      <xdr:col>19</xdr:col>
      <xdr:colOff>38100</xdr:colOff>
      <xdr:row>37</xdr:row>
      <xdr:rowOff>182927</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7206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167704</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72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58010</xdr:rowOff>
    </xdr:from>
    <xdr:to>
      <xdr:col>15</xdr:col>
      <xdr:colOff>101600</xdr:colOff>
      <xdr:row>37</xdr:row>
      <xdr:rowOff>159610</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718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144387</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26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14933</xdr:rowOff>
    </xdr:from>
    <xdr:to>
      <xdr:col>24</xdr:col>
      <xdr:colOff>63500</xdr:colOff>
      <xdr:row>33</xdr:row>
      <xdr:rowOff>17873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5672783"/>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14933</xdr:rowOff>
    </xdr:from>
    <xdr:to>
      <xdr:col>19</xdr:col>
      <xdr:colOff>177800</xdr:colOff>
      <xdr:row>33</xdr:row>
      <xdr:rowOff>29547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672783"/>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24306</xdr:rowOff>
    </xdr:from>
    <xdr:to>
      <xdr:col>15</xdr:col>
      <xdr:colOff>50800</xdr:colOff>
      <xdr:row>33</xdr:row>
      <xdr:rowOff>29547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5682156"/>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20567</xdr:rowOff>
    </xdr:from>
    <xdr:to>
      <xdr:col>10</xdr:col>
      <xdr:colOff>114300</xdr:colOff>
      <xdr:row>33</xdr:row>
      <xdr:rowOff>24306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678417"/>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138523</xdr:rowOff>
    </xdr:from>
    <xdr:to>
      <xdr:col>24</xdr:col>
      <xdr:colOff>114300</xdr:colOff>
      <xdr:row>33</xdr:row>
      <xdr:rowOff>68673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161400</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135583</xdr:rowOff>
    </xdr:from>
    <xdr:to>
      <xdr:col>20</xdr:col>
      <xdr:colOff>38100</xdr:colOff>
      <xdr:row>33</xdr:row>
      <xdr:rowOff>65733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82260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3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150197</xdr:rowOff>
    </xdr:from>
    <xdr:to>
      <xdr:col>15</xdr:col>
      <xdr:colOff>101600</xdr:colOff>
      <xdr:row>33</xdr:row>
      <xdr:rowOff>80347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6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96874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4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144956</xdr:rowOff>
    </xdr:from>
    <xdr:to>
      <xdr:col>10</xdr:col>
      <xdr:colOff>165100</xdr:colOff>
      <xdr:row>33</xdr:row>
      <xdr:rowOff>75106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91633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4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141217</xdr:rowOff>
    </xdr:from>
    <xdr:to>
      <xdr:col>6</xdr:col>
      <xdr:colOff>38100</xdr:colOff>
      <xdr:row>33</xdr:row>
      <xdr:rowOff>71367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6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87894</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40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63295</xdr:rowOff>
    </xdr:from>
    <xdr:to>
      <xdr:col>24</xdr:col>
      <xdr:colOff>63500</xdr:colOff>
      <xdr:row>58</xdr:row>
      <xdr:rowOff>79774</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10007395"/>
          <a:ext cx="8382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79774</xdr:rowOff>
    </xdr:from>
    <xdr:to>
      <xdr:col>19</xdr:col>
      <xdr:colOff>177800</xdr:colOff>
      <xdr:row>58</xdr:row>
      <xdr:rowOff>84672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1002387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84672</xdr:rowOff>
    </xdr:from>
    <xdr:to>
      <xdr:col>15</xdr:col>
      <xdr:colOff>50800</xdr:colOff>
      <xdr:row>58</xdr:row>
      <xdr:rowOff>97180</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10028772"/>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97180</xdr:rowOff>
    </xdr:from>
    <xdr:to>
      <xdr:col>10</xdr:col>
      <xdr:colOff>114300</xdr:colOff>
      <xdr:row>58</xdr:row>
      <xdr:rowOff>108869</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10041280"/>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12495</xdr:rowOff>
    </xdr:from>
    <xdr:to>
      <xdr:col>24</xdr:col>
      <xdr:colOff>114300</xdr:colOff>
      <xdr:row>58</xdr:row>
      <xdr:rowOff>114095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9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143322</xdr:rowOff>
    </xdr:from>
    <xdr:ext cx="534377"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74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28974</xdr:rowOff>
    </xdr:from>
    <xdr:to>
      <xdr:col>20</xdr:col>
      <xdr:colOff>38100</xdr:colOff>
      <xdr:row>58</xdr:row>
      <xdr:rowOff>130574</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9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147101</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530111" y="97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33872</xdr:rowOff>
    </xdr:from>
    <xdr:to>
      <xdr:col>15</xdr:col>
      <xdr:colOff>101600</xdr:colOff>
      <xdr:row>58</xdr:row>
      <xdr:rowOff>135472</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126599</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41111" y="100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46380</xdr:rowOff>
    </xdr:from>
    <xdr:to>
      <xdr:col>10</xdr:col>
      <xdr:colOff>165100</xdr:colOff>
      <xdr:row>58</xdr:row>
      <xdr:rowOff>147980</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139107</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52111" y="100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58069</xdr:rowOff>
    </xdr:from>
    <xdr:to>
      <xdr:col>6</xdr:col>
      <xdr:colOff>38100</xdr:colOff>
      <xdr:row>58</xdr:row>
      <xdr:rowOff>159669</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100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150796</xdr:rowOff>
    </xdr:from>
    <xdr:ext cx="534377"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63111" y="1009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32486</xdr:rowOff>
    </xdr:from>
    <xdr:to>
      <xdr:col>24</xdr:col>
      <xdr:colOff>63500</xdr:colOff>
      <xdr:row>78</xdr:row>
      <xdr:rowOff>41783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405586"/>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41783</xdr:rowOff>
    </xdr:from>
    <xdr:to>
      <xdr:col>19</xdr:col>
      <xdr:colOff>177800</xdr:colOff>
      <xdr:row>78</xdr:row>
      <xdr:rowOff>55347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41488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162179</xdr:rowOff>
    </xdr:from>
    <xdr:to>
      <xdr:col>15</xdr:col>
      <xdr:colOff>50800</xdr:colOff>
      <xdr:row>78</xdr:row>
      <xdr:rowOff>55347</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363829"/>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162179</xdr:rowOff>
    </xdr:from>
    <xdr:to>
      <xdr:col>10</xdr:col>
      <xdr:colOff>114300</xdr:colOff>
      <xdr:row>78</xdr:row>
      <xdr:rowOff>54890</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363829"/>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153136</xdr:rowOff>
    </xdr:from>
    <xdr:to>
      <xdr:col>24</xdr:col>
      <xdr:colOff>114300</xdr:colOff>
      <xdr:row>78</xdr:row>
      <xdr:rowOff>83286</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131563</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162433</xdr:rowOff>
    </xdr:from>
    <xdr:to>
      <xdr:col>20</xdr:col>
      <xdr:colOff>38100</xdr:colOff>
      <xdr:row>78</xdr:row>
      <xdr:rowOff>92583</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83710</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45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4547</xdr:rowOff>
    </xdr:from>
    <xdr:to>
      <xdr:col>15</xdr:col>
      <xdr:colOff>101600</xdr:colOff>
      <xdr:row>78</xdr:row>
      <xdr:rowOff>106147</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97274</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4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111379</xdr:rowOff>
    </xdr:from>
    <xdr:to>
      <xdr:col>10</xdr:col>
      <xdr:colOff>165100</xdr:colOff>
      <xdr:row>78</xdr:row>
      <xdr:rowOff>41529</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32656</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4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4090</xdr:rowOff>
    </xdr:from>
    <xdr:to>
      <xdr:col>6</xdr:col>
      <xdr:colOff>38100</xdr:colOff>
      <xdr:row>78</xdr:row>
      <xdr:rowOff>105690</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96817</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10598</xdr:rowOff>
    </xdr:from>
    <xdr:to>
      <xdr:col>24</xdr:col>
      <xdr:colOff>63500</xdr:colOff>
      <xdr:row>99</xdr:row>
      <xdr:rowOff>92684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984148"/>
          <a:ext cx="838200" cy="8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148368</xdr:rowOff>
    </xdr:from>
    <xdr:to>
      <xdr:col>19</xdr:col>
      <xdr:colOff>177800</xdr:colOff>
      <xdr:row>99</xdr:row>
      <xdr:rowOff>10598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950468"/>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148368</xdr:rowOff>
    </xdr:from>
    <xdr:to>
      <xdr:col>15</xdr:col>
      <xdr:colOff>50800</xdr:colOff>
      <xdr:row>99</xdr:row>
      <xdr:rowOff>33820</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950468"/>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33820</xdr:rowOff>
    </xdr:from>
    <xdr:to>
      <xdr:col>10</xdr:col>
      <xdr:colOff>114300</xdr:colOff>
      <xdr:row>99</xdr:row>
      <xdr:rowOff>117774</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7007370"/>
          <a:ext cx="889000" cy="8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41884</xdr:rowOff>
    </xdr:from>
    <xdr:to>
      <xdr:col>24</xdr:col>
      <xdr:colOff>114300</xdr:colOff>
      <xdr:row>99</xdr:row>
      <xdr:rowOff>143484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70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128261</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9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131248</xdr:rowOff>
    </xdr:from>
    <xdr:to>
      <xdr:col>20</xdr:col>
      <xdr:colOff>38100</xdr:colOff>
      <xdr:row>99</xdr:row>
      <xdr:rowOff>61398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9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52525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70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97568</xdr:rowOff>
    </xdr:from>
    <xdr:to>
      <xdr:col>15</xdr:col>
      <xdr:colOff>101600</xdr:colOff>
      <xdr:row>99</xdr:row>
      <xdr:rowOff>27718</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8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18845</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9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154470</xdr:rowOff>
    </xdr:from>
    <xdr:to>
      <xdr:col>10</xdr:col>
      <xdr:colOff>165100</xdr:colOff>
      <xdr:row>99</xdr:row>
      <xdr:rowOff>84620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9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75747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704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66974</xdr:rowOff>
    </xdr:from>
    <xdr:to>
      <xdr:col>6</xdr:col>
      <xdr:colOff>38100</xdr:colOff>
      <xdr:row>99</xdr:row>
      <xdr:rowOff>168574</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70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159701</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71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76530</xdr:rowOff>
    </xdr:from>
    <xdr:to>
      <xdr:col>55</xdr:col>
      <xdr:colOff>0</xdr:colOff>
      <xdr:row>35</xdr:row>
      <xdr:rowOff>130164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9639300" y="6077280"/>
          <a:ext cx="8382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76530</xdr:rowOff>
    </xdr:from>
    <xdr:to>
      <xdr:col>50</xdr:col>
      <xdr:colOff>114300</xdr:colOff>
      <xdr:row>37</xdr:row>
      <xdr:rowOff>38833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077280"/>
          <a:ext cx="889000" cy="30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38833</xdr:rowOff>
    </xdr:from>
    <xdr:to>
      <xdr:col>45</xdr:col>
      <xdr:colOff>177800</xdr:colOff>
      <xdr:row>37</xdr:row>
      <xdr:rowOff>89462</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382483"/>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37940</xdr:rowOff>
    </xdr:from>
    <xdr:to>
      <xdr:col>41</xdr:col>
      <xdr:colOff>50800</xdr:colOff>
      <xdr:row>37</xdr:row>
      <xdr:rowOff>89462</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6381590"/>
          <a:ext cx="88900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79364</xdr:rowOff>
    </xdr:from>
    <xdr:to>
      <xdr:col>55</xdr:col>
      <xdr:colOff>50800</xdr:colOff>
      <xdr:row>36</xdr:row>
      <xdr:rowOff>9514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0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102241</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9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25730</xdr:rowOff>
    </xdr:from>
    <xdr:to>
      <xdr:col>50</xdr:col>
      <xdr:colOff>165100</xdr:colOff>
      <xdr:row>35</xdr:row>
      <xdr:rowOff>127330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0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143857</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58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159483</xdr:rowOff>
    </xdr:from>
    <xdr:to>
      <xdr:col>46</xdr:col>
      <xdr:colOff>38100</xdr:colOff>
      <xdr:row>37</xdr:row>
      <xdr:rowOff>89633</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3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80760</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4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38662</xdr:rowOff>
    </xdr:from>
    <xdr:to>
      <xdr:col>41</xdr:col>
      <xdr:colOff>101600</xdr:colOff>
      <xdr:row>37</xdr:row>
      <xdr:rowOff>140262</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3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131390</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4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158590</xdr:rowOff>
    </xdr:from>
    <xdr:to>
      <xdr:col>36</xdr:col>
      <xdr:colOff>165100</xdr:colOff>
      <xdr:row>37</xdr:row>
      <xdr:rowOff>88740</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3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79867</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4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102698</xdr:rowOff>
    </xdr:from>
    <xdr:to>
      <xdr:col>55</xdr:col>
      <xdr:colOff>0</xdr:colOff>
      <xdr:row>57</xdr:row>
      <xdr:rowOff>26017</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9639300" y="9703898"/>
          <a:ext cx="838200" cy="9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26017</xdr:rowOff>
    </xdr:from>
    <xdr:to>
      <xdr:col>50</xdr:col>
      <xdr:colOff>114300</xdr:colOff>
      <xdr:row>57</xdr:row>
      <xdr:rowOff>152829</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8750300" y="9798667"/>
          <a:ext cx="889000" cy="1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81072</xdr:rowOff>
    </xdr:from>
    <xdr:to>
      <xdr:col>45</xdr:col>
      <xdr:colOff>177800</xdr:colOff>
      <xdr:row>57</xdr:row>
      <xdr:rowOff>152829</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7861300" y="9853722"/>
          <a:ext cx="889000" cy="7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81072</xdr:rowOff>
    </xdr:from>
    <xdr:to>
      <xdr:col>41</xdr:col>
      <xdr:colOff>50800</xdr:colOff>
      <xdr:row>57</xdr:row>
      <xdr:rowOff>151282</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6972300" y="9853722"/>
          <a:ext cx="889000" cy="7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51898</xdr:rowOff>
    </xdr:from>
    <xdr:to>
      <xdr:col>55</xdr:col>
      <xdr:colOff>50800</xdr:colOff>
      <xdr:row>56</xdr:row>
      <xdr:rowOff>153498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96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74775</xdr:rowOff>
    </xdr:from>
    <xdr:ext cx="534377"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95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146667</xdr:rowOff>
    </xdr:from>
    <xdr:to>
      <xdr:col>50</xdr:col>
      <xdr:colOff>165100</xdr:colOff>
      <xdr:row>57</xdr:row>
      <xdr:rowOff>76817</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97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67944</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72111" y="98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102029</xdr:rowOff>
    </xdr:from>
    <xdr:to>
      <xdr:col>46</xdr:col>
      <xdr:colOff>38100</xdr:colOff>
      <xdr:row>58</xdr:row>
      <xdr:rowOff>32179</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98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23306</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83111" y="99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30272</xdr:rowOff>
    </xdr:from>
    <xdr:to>
      <xdr:col>41</xdr:col>
      <xdr:colOff>101600</xdr:colOff>
      <xdr:row>57</xdr:row>
      <xdr:rowOff>131872</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98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122999</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98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100482</xdr:rowOff>
    </xdr:from>
    <xdr:to>
      <xdr:col>36</xdr:col>
      <xdr:colOff>165100</xdr:colOff>
      <xdr:row>58</xdr:row>
      <xdr:rowOff>30632</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98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21759</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705111" y="99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xmlns=""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xmlns=""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xmlns=""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64229</xdr:rowOff>
    </xdr:from>
    <xdr:to>
      <xdr:col>55</xdr:col>
      <xdr:colOff>0</xdr:colOff>
      <xdr:row>78</xdr:row>
      <xdr:rowOff>171052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9639300" y="13265879"/>
          <a:ext cx="838200" cy="2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a16="http://schemas.microsoft.com/office/drawing/2014/main" xmlns=""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171052</xdr:rowOff>
    </xdr:from>
    <xdr:to>
      <xdr:col>50</xdr:col>
      <xdr:colOff>114300</xdr:colOff>
      <xdr:row>79</xdr:row>
      <xdr:rowOff>21797</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8750300" y="13544152"/>
          <a:ext cx="889000" cy="2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21797</xdr:rowOff>
    </xdr:from>
    <xdr:to>
      <xdr:col>45</xdr:col>
      <xdr:colOff>177800</xdr:colOff>
      <xdr:row>79</xdr:row>
      <xdr:rowOff>85108</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7861300" y="13566347"/>
          <a:ext cx="889000" cy="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76302</xdr:rowOff>
    </xdr:from>
    <xdr:to>
      <xdr:col>41</xdr:col>
      <xdr:colOff>50800</xdr:colOff>
      <xdr:row>79</xdr:row>
      <xdr:rowOff>85108</xdr:rowOff>
    </xdr:to>
    <xdr:cxnSp macro="">
      <xdr:nvCxnSpPr>
        <xdr:cNvPr id="421" name="直線コネクタ 420">
          <a:extLst>
            <a:ext uri="{FF2B5EF4-FFF2-40B4-BE49-F238E27FC236}">
              <a16:creationId xmlns:a16="http://schemas.microsoft.com/office/drawing/2014/main" xmlns="" id="{00000000-0008-0000-0600-0000A5010000}"/>
            </a:ext>
          </a:extLst>
        </xdr:cNvPr>
        <xdr:cNvCxnSpPr/>
      </xdr:nvCxnSpPr>
      <xdr:spPr>
        <a:xfrm>
          <a:off x="6972300" y="13620852"/>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xmlns=""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xmlns=""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13429</xdr:rowOff>
    </xdr:from>
    <xdr:to>
      <xdr:col>55</xdr:col>
      <xdr:colOff>50800</xdr:colOff>
      <xdr:row>77</xdr:row>
      <xdr:rowOff>115029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10426700" y="132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36306</xdr:rowOff>
    </xdr:from>
    <xdr:ext cx="534377" cy="259045"/>
    <xdr:sp macro="" textlink="">
      <xdr:nvSpPr>
        <xdr:cNvPr id="432" name="普通建設事業費 （ うち新規整備　）該当値テキスト">
          <a:extLst>
            <a:ext uri="{FF2B5EF4-FFF2-40B4-BE49-F238E27FC236}">
              <a16:creationId xmlns:a16="http://schemas.microsoft.com/office/drawing/2014/main" xmlns="" id="{00000000-0008-0000-0600-0000B0010000}"/>
            </a:ext>
          </a:extLst>
        </xdr:cNvPr>
        <xdr:cNvSpPr txBox="1"/>
      </xdr:nvSpPr>
      <xdr:spPr>
        <a:xfrm>
          <a:off x="10528300" y="130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120252</xdr:rowOff>
    </xdr:from>
    <xdr:to>
      <xdr:col>50</xdr:col>
      <xdr:colOff>165100</xdr:colOff>
      <xdr:row>79</xdr:row>
      <xdr:rowOff>50402</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9588500" y="134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41529</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9404428" y="1358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142447</xdr:rowOff>
    </xdr:from>
    <xdr:to>
      <xdr:col>46</xdr:col>
      <xdr:colOff>38100</xdr:colOff>
      <xdr:row>79</xdr:row>
      <xdr:rowOff>72597</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8699500" y="135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63724</xdr:rowOff>
    </xdr:from>
    <xdr:ext cx="469744"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8515428" y="1360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34308</xdr:rowOff>
    </xdr:from>
    <xdr:to>
      <xdr:col>41</xdr:col>
      <xdr:colOff>101600</xdr:colOff>
      <xdr:row>79</xdr:row>
      <xdr:rowOff>135908</xdr:rowOff>
    </xdr:to>
    <xdr:sp macro="" textlink="">
      <xdr:nvSpPr>
        <xdr:cNvPr id="437" name="楕円 436">
          <a:extLst>
            <a:ext uri="{FF2B5EF4-FFF2-40B4-BE49-F238E27FC236}">
              <a16:creationId xmlns:a16="http://schemas.microsoft.com/office/drawing/2014/main" xmlns="" id="{00000000-0008-0000-0600-0000B5010000}"/>
            </a:ext>
          </a:extLst>
        </xdr:cNvPr>
        <xdr:cNvSpPr/>
      </xdr:nvSpPr>
      <xdr:spPr>
        <a:xfrm>
          <a:off x="7810500" y="135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127035</xdr:rowOff>
    </xdr:from>
    <xdr:ext cx="469744"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7626428" y="136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25502</xdr:rowOff>
    </xdr:from>
    <xdr:to>
      <xdr:col>36</xdr:col>
      <xdr:colOff>165100</xdr:colOff>
      <xdr:row>79</xdr:row>
      <xdr:rowOff>127102</xdr:rowOff>
    </xdr:to>
    <xdr:sp macro="" textlink="">
      <xdr:nvSpPr>
        <xdr:cNvPr id="439" name="楕円 438">
          <a:extLst>
            <a:ext uri="{FF2B5EF4-FFF2-40B4-BE49-F238E27FC236}">
              <a16:creationId xmlns:a16="http://schemas.microsoft.com/office/drawing/2014/main" xmlns="" id="{00000000-0008-0000-0600-0000B7010000}"/>
            </a:ext>
          </a:extLst>
        </xdr:cNvPr>
        <xdr:cNvSpPr/>
      </xdr:nvSpPr>
      <xdr:spPr>
        <a:xfrm>
          <a:off x="6921500" y="135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118229</xdr:rowOff>
    </xdr:from>
    <xdr:ext cx="469744"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737428" y="136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xmlns=""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xmlns=""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xmlns=""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100025</xdr:rowOff>
    </xdr:from>
    <xdr:to>
      <xdr:col>55</xdr:col>
      <xdr:colOff>0</xdr:colOff>
      <xdr:row>97</xdr:row>
      <xdr:rowOff>125324</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9639300" y="16559225"/>
          <a:ext cx="838200" cy="1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xmlns=""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100025</xdr:rowOff>
    </xdr:from>
    <xdr:to>
      <xdr:col>50</xdr:col>
      <xdr:colOff>114300</xdr:colOff>
      <xdr:row>97</xdr:row>
      <xdr:rowOff>113792</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8750300" y="16559225"/>
          <a:ext cx="889000" cy="18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95148</xdr:rowOff>
    </xdr:from>
    <xdr:to>
      <xdr:col>45</xdr:col>
      <xdr:colOff>177800</xdr:colOff>
      <xdr:row>97</xdr:row>
      <xdr:rowOff>113792</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7861300" y="16554348"/>
          <a:ext cx="889000" cy="1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95148</xdr:rowOff>
    </xdr:from>
    <xdr:to>
      <xdr:col>41</xdr:col>
      <xdr:colOff>50800</xdr:colOff>
      <xdr:row>97</xdr:row>
      <xdr:rowOff>104597</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flipV="1">
          <a:off x="6972300" y="16554348"/>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xmlns=""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xmlns=""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74524</xdr:rowOff>
    </xdr:from>
    <xdr:to>
      <xdr:col>55</xdr:col>
      <xdr:colOff>50800</xdr:colOff>
      <xdr:row>98</xdr:row>
      <xdr:rowOff>4674</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10426700" y="167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52951</xdr:rowOff>
    </xdr:from>
    <xdr:ext cx="534377" cy="259045"/>
    <xdr:sp macro="" textlink="">
      <xdr:nvSpPr>
        <xdr:cNvPr id="489" name="普通建設事業費 （ うち更新整備　）該当値テキスト">
          <a:extLst>
            <a:ext uri="{FF2B5EF4-FFF2-40B4-BE49-F238E27FC236}">
              <a16:creationId xmlns:a16="http://schemas.microsoft.com/office/drawing/2014/main" xmlns="" id="{00000000-0008-0000-0600-0000E9010000}"/>
            </a:ext>
          </a:extLst>
        </xdr:cNvPr>
        <xdr:cNvSpPr txBox="1"/>
      </xdr:nvSpPr>
      <xdr:spPr>
        <a:xfrm>
          <a:off x="10528300" y="166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49225</xdr:rowOff>
    </xdr:from>
    <xdr:to>
      <xdr:col>50</xdr:col>
      <xdr:colOff>165100</xdr:colOff>
      <xdr:row>96</xdr:row>
      <xdr:rowOff>150825</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9588500" y="165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167352</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9372111" y="162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62992</xdr:rowOff>
    </xdr:from>
    <xdr:to>
      <xdr:col>46</xdr:col>
      <xdr:colOff>38100</xdr:colOff>
      <xdr:row>97</xdr:row>
      <xdr:rowOff>164592</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8699500" y="16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155719</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8483111" y="1678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44348</xdr:rowOff>
    </xdr:from>
    <xdr:to>
      <xdr:col>41</xdr:col>
      <xdr:colOff>101600</xdr:colOff>
      <xdr:row>96</xdr:row>
      <xdr:rowOff>145948</xdr:rowOff>
    </xdr:to>
    <xdr:sp macro="" textlink="">
      <xdr:nvSpPr>
        <xdr:cNvPr id="494" name="楕円 493">
          <a:extLst>
            <a:ext uri="{FF2B5EF4-FFF2-40B4-BE49-F238E27FC236}">
              <a16:creationId xmlns:a16="http://schemas.microsoft.com/office/drawing/2014/main" xmlns="" id="{00000000-0008-0000-0600-0000EE010000}"/>
            </a:ext>
          </a:extLst>
        </xdr:cNvPr>
        <xdr:cNvSpPr/>
      </xdr:nvSpPr>
      <xdr:spPr>
        <a:xfrm>
          <a:off x="7810500" y="16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162475</xdr:rowOff>
    </xdr:from>
    <xdr:ext cx="534377"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7594111" y="162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53797</xdr:rowOff>
    </xdr:from>
    <xdr:to>
      <xdr:col>36</xdr:col>
      <xdr:colOff>165100</xdr:colOff>
      <xdr:row>97</xdr:row>
      <xdr:rowOff>155397</xdr:rowOff>
    </xdr:to>
    <xdr:sp macro="" textlink="">
      <xdr:nvSpPr>
        <xdr:cNvPr id="496" name="楕円 495">
          <a:extLst>
            <a:ext uri="{FF2B5EF4-FFF2-40B4-BE49-F238E27FC236}">
              <a16:creationId xmlns:a16="http://schemas.microsoft.com/office/drawing/2014/main" xmlns="" id="{00000000-0008-0000-0600-0000F0010000}"/>
            </a:ext>
          </a:extLst>
        </xdr:cNvPr>
        <xdr:cNvSpPr/>
      </xdr:nvSpPr>
      <xdr:spPr>
        <a:xfrm>
          <a:off x="6921500" y="166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146524</xdr:rowOff>
    </xdr:from>
    <xdr:ext cx="534377"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6705111" y="167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xmlns=""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xmlns=""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xmlns=""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38891</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5481300" y="6725441"/>
          <a:ext cx="8382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xmlns=""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44438</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814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xmlns=""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159541</xdr:rowOff>
    </xdr:from>
    <xdr:to>
      <xdr:col>85</xdr:col>
      <xdr:colOff>177800</xdr:colOff>
      <xdr:row>39</xdr:row>
      <xdr:rowOff>89691</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6268700" y="66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469744" cy="259045"/>
    <xdr:sp macro="" textlink="">
      <xdr:nvSpPr>
        <xdr:cNvPr id="546" name="災害復旧事業費該当値テキスト">
          <a:extLst>
            <a:ext uri="{FF2B5EF4-FFF2-40B4-BE49-F238E27FC236}">
              <a16:creationId xmlns:a16="http://schemas.microsoft.com/office/drawing/2014/main" xmlns="" id="{00000000-0008-0000-0600-000022020000}"/>
            </a:ext>
          </a:extLst>
        </xdr:cNvPr>
        <xdr:cNvSpPr txBox="1"/>
      </xdr:nvSpPr>
      <xdr:spPr>
        <a:xfrm>
          <a:off x="16370300" y="66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xmlns=""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165088</xdr:rowOff>
    </xdr:from>
    <xdr:to>
      <xdr:col>67</xdr:col>
      <xdr:colOff>101600</xdr:colOff>
      <xdr:row>39</xdr:row>
      <xdr:rowOff>95238</xdr:rowOff>
    </xdr:to>
    <xdr:sp macro="" textlink="">
      <xdr:nvSpPr>
        <xdr:cNvPr id="553" name="楕円 552">
          <a:extLst>
            <a:ext uri="{FF2B5EF4-FFF2-40B4-BE49-F238E27FC236}">
              <a16:creationId xmlns:a16="http://schemas.microsoft.com/office/drawing/2014/main" xmlns="" id="{00000000-0008-0000-0600-000029020000}"/>
            </a:ext>
          </a:extLst>
        </xdr:cNvPr>
        <xdr:cNvSpPr/>
      </xdr:nvSpPr>
      <xdr:spPr>
        <a:xfrm>
          <a:off x="12763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86365</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689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xmlns=""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xmlns=""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xmlns=""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xmlns=""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xmlns=""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57365</xdr:rowOff>
    </xdr:from>
    <xdr:to>
      <xdr:col>85</xdr:col>
      <xdr:colOff>127000</xdr:colOff>
      <xdr:row>77</xdr:row>
      <xdr:rowOff>67247</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5481300" y="13259015"/>
          <a:ext cx="8382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32893</xdr:rowOff>
    </xdr:from>
    <xdr:to>
      <xdr:col>81</xdr:col>
      <xdr:colOff>50800</xdr:colOff>
      <xdr:row>77</xdr:row>
      <xdr:rowOff>57365</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4592300" y="13234543"/>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24092</xdr:rowOff>
    </xdr:from>
    <xdr:to>
      <xdr:col>76</xdr:col>
      <xdr:colOff>114300</xdr:colOff>
      <xdr:row>77</xdr:row>
      <xdr:rowOff>32893</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3703300" y="1322574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170320</xdr:rowOff>
    </xdr:from>
    <xdr:to>
      <xdr:col>71</xdr:col>
      <xdr:colOff>177800</xdr:colOff>
      <xdr:row>77</xdr:row>
      <xdr:rowOff>24092</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814300" y="1320052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16447</xdr:rowOff>
    </xdr:from>
    <xdr:to>
      <xdr:col>85</xdr:col>
      <xdr:colOff>177800</xdr:colOff>
      <xdr:row>77</xdr:row>
      <xdr:rowOff>118047</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2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166324</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1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6565</xdr:rowOff>
    </xdr:from>
    <xdr:to>
      <xdr:col>81</xdr:col>
      <xdr:colOff>101600</xdr:colOff>
      <xdr:row>77</xdr:row>
      <xdr:rowOff>108165</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2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99292</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33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153543</xdr:rowOff>
    </xdr:from>
    <xdr:to>
      <xdr:col>76</xdr:col>
      <xdr:colOff>165100</xdr:colOff>
      <xdr:row>77</xdr:row>
      <xdr:rowOff>83693</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1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74820</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325111" y="1327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144742</xdr:rowOff>
    </xdr:from>
    <xdr:to>
      <xdr:col>72</xdr:col>
      <xdr:colOff>38100</xdr:colOff>
      <xdr:row>77</xdr:row>
      <xdr:rowOff>74892</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1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66019</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32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119520</xdr:rowOff>
    </xdr:from>
    <xdr:to>
      <xdr:col>67</xdr:col>
      <xdr:colOff>101600</xdr:colOff>
      <xdr:row>77</xdr:row>
      <xdr:rowOff>49670</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1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40797</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2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xmlns=""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xmlns=""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xmlns=""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153766</xdr:rowOff>
    </xdr:from>
    <xdr:to>
      <xdr:col>85</xdr:col>
      <xdr:colOff>127000</xdr:colOff>
      <xdr:row>99</xdr:row>
      <xdr:rowOff>23549</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5481300" y="16955866"/>
          <a:ext cx="838200" cy="4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xmlns=""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123005</xdr:rowOff>
    </xdr:from>
    <xdr:to>
      <xdr:col>81</xdr:col>
      <xdr:colOff>50800</xdr:colOff>
      <xdr:row>98</xdr:row>
      <xdr:rowOff>153766</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4592300" y="16925105"/>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123005</xdr:rowOff>
    </xdr:from>
    <xdr:to>
      <xdr:col>76</xdr:col>
      <xdr:colOff>114300</xdr:colOff>
      <xdr:row>99</xdr:row>
      <xdr:rowOff>20979</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flipV="1">
          <a:off x="13703300" y="16925105"/>
          <a:ext cx="889000" cy="6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20979</xdr:rowOff>
    </xdr:from>
    <xdr:to>
      <xdr:col>71</xdr:col>
      <xdr:colOff>177800</xdr:colOff>
      <xdr:row>99</xdr:row>
      <xdr:rowOff>43974</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flipV="1">
          <a:off x="12814300" y="16994529"/>
          <a:ext cx="889000" cy="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144199</xdr:rowOff>
    </xdr:from>
    <xdr:to>
      <xdr:col>85</xdr:col>
      <xdr:colOff>177800</xdr:colOff>
      <xdr:row>99</xdr:row>
      <xdr:rowOff>74349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6268700" y="169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a:extLst>
            <a:ext uri="{FF2B5EF4-FFF2-40B4-BE49-F238E27FC236}">
              <a16:creationId xmlns:a16="http://schemas.microsoft.com/office/drawing/2014/main" xmlns="" id="{00000000-0008-0000-0600-0000C5020000}"/>
            </a:ext>
          </a:extLst>
        </xdr:cNvPr>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102966</xdr:rowOff>
    </xdr:from>
    <xdr:to>
      <xdr:col>81</xdr:col>
      <xdr:colOff>101600</xdr:colOff>
      <xdr:row>99</xdr:row>
      <xdr:rowOff>33116</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5430500" y="169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49643</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5214111" y="1668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72205</xdr:rowOff>
    </xdr:from>
    <xdr:to>
      <xdr:col>76</xdr:col>
      <xdr:colOff>165100</xdr:colOff>
      <xdr:row>99</xdr:row>
      <xdr:rowOff>2355</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4541500" y="168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18882</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4325111" y="166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141629</xdr:rowOff>
    </xdr:from>
    <xdr:to>
      <xdr:col>72</xdr:col>
      <xdr:colOff>38100</xdr:colOff>
      <xdr:row>99</xdr:row>
      <xdr:rowOff>71779</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3652500" y="169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62906</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3436111" y="1703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164624</xdr:rowOff>
    </xdr:from>
    <xdr:to>
      <xdr:col>67</xdr:col>
      <xdr:colOff>101600</xdr:colOff>
      <xdr:row>99</xdr:row>
      <xdr:rowOff>94774</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2763500" y="169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85901</xdr:rowOff>
    </xdr:from>
    <xdr:ext cx="378565"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2625017" y="1705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128910</xdr:rowOff>
    </xdr:from>
    <xdr:to>
      <xdr:col>116</xdr:col>
      <xdr:colOff>63500</xdr:colOff>
      <xdr:row>58</xdr:row>
      <xdr:rowOff>132431</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1323300" y="10073010"/>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121915</xdr:rowOff>
    </xdr:from>
    <xdr:to>
      <xdr:col>111</xdr:col>
      <xdr:colOff>177800</xdr:colOff>
      <xdr:row>58</xdr:row>
      <xdr:rowOff>128910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0434300" y="10066015"/>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118623</xdr:rowOff>
    </xdr:from>
    <xdr:to>
      <xdr:col>107</xdr:col>
      <xdr:colOff>50800</xdr:colOff>
      <xdr:row>58</xdr:row>
      <xdr:rowOff>121915</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9545300" y="1006272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113777</xdr:rowOff>
    </xdr:from>
    <xdr:to>
      <xdr:col>102</xdr:col>
      <xdr:colOff>114300</xdr:colOff>
      <xdr:row>58</xdr:row>
      <xdr:rowOff>118623</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656300" y="10057877"/>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81631</xdr:rowOff>
    </xdr:from>
    <xdr:to>
      <xdr:col>116</xdr:col>
      <xdr:colOff>114300</xdr:colOff>
      <xdr:row>59</xdr:row>
      <xdr:rowOff>11781</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78110</xdr:rowOff>
    </xdr:from>
    <xdr:to>
      <xdr:col>112</xdr:col>
      <xdr:colOff>38100</xdr:colOff>
      <xdr:row>59</xdr:row>
      <xdr:rowOff>8260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170837</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34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71115</xdr:rowOff>
    </xdr:from>
    <xdr:to>
      <xdr:col>107</xdr:col>
      <xdr:colOff>101600</xdr:colOff>
      <xdr:row>59</xdr:row>
      <xdr:rowOff>1265</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163842</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245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67823</xdr:rowOff>
    </xdr:from>
    <xdr:to>
      <xdr:col>102</xdr:col>
      <xdr:colOff>165100</xdr:colOff>
      <xdr:row>58</xdr:row>
      <xdr:rowOff>169423</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100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160550</xdr:rowOff>
    </xdr:from>
    <xdr:ext cx="378565"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356017" y="1010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62977</xdr:rowOff>
    </xdr:from>
    <xdr:to>
      <xdr:col>98</xdr:col>
      <xdr:colOff>38100</xdr:colOff>
      <xdr:row>58</xdr:row>
      <xdr:rowOff>164577</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155704</xdr:rowOff>
    </xdr:from>
    <xdr:ext cx="378565"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467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138557</xdr:rowOff>
    </xdr:from>
    <xdr:to>
      <xdr:col>116</xdr:col>
      <xdr:colOff>63500</xdr:colOff>
      <xdr:row>75</xdr:row>
      <xdr:rowOff>162593</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1323300" y="12997307"/>
          <a:ext cx="8382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27163</xdr:rowOff>
    </xdr:from>
    <xdr:to>
      <xdr:col>111</xdr:col>
      <xdr:colOff>177800</xdr:colOff>
      <xdr:row>75</xdr:row>
      <xdr:rowOff>138557</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20434300" y="12714463"/>
          <a:ext cx="889000" cy="2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27163</xdr:rowOff>
    </xdr:from>
    <xdr:to>
      <xdr:col>107</xdr:col>
      <xdr:colOff>50800</xdr:colOff>
      <xdr:row>74</xdr:row>
      <xdr:rowOff>121706</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9545300" y="12714463"/>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121706</xdr:rowOff>
    </xdr:from>
    <xdr:to>
      <xdr:col>102</xdr:col>
      <xdr:colOff>114300</xdr:colOff>
      <xdr:row>75</xdr:row>
      <xdr:rowOff>38136</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flipV="1">
          <a:off x="18656300" y="12809006"/>
          <a:ext cx="889000" cy="8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111792</xdr:rowOff>
    </xdr:from>
    <xdr:to>
      <xdr:col>116</xdr:col>
      <xdr:colOff>114300</xdr:colOff>
      <xdr:row>76</xdr:row>
      <xdr:rowOff>41942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29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90219</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29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87757</xdr:rowOff>
    </xdr:from>
    <xdr:to>
      <xdr:col>112</xdr:col>
      <xdr:colOff>38100</xdr:colOff>
      <xdr:row>76</xdr:row>
      <xdr:rowOff>17906</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2946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9034</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30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147813</xdr:rowOff>
    </xdr:from>
    <xdr:to>
      <xdr:col>107</xdr:col>
      <xdr:colOff>101600</xdr:colOff>
      <xdr:row>74</xdr:row>
      <xdr:rowOff>77963</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26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94490</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24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70906</xdr:rowOff>
    </xdr:from>
    <xdr:to>
      <xdr:col>102</xdr:col>
      <xdr:colOff>165100</xdr:colOff>
      <xdr:row>75</xdr:row>
      <xdr:rowOff>1056</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27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17583</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253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158786</xdr:rowOff>
    </xdr:from>
    <xdr:to>
      <xdr:col>98</xdr:col>
      <xdr:colOff>38100</xdr:colOff>
      <xdr:row>75</xdr:row>
      <xdr:rowOff>88936</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28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105463</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26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人件費が類似団体平均を上回っている要因は、隣接市町から業務を受託している消防部門、町立保育園を運営している福祉部門、観光地として観光行事を行う商工部門など、固有の特殊事情によると考える。</a:t>
          </a:r>
        </a:p>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年度より湯河原町真鶴町衛生組合の最終処分場の工事に対する償還が始まり、大幅な増額となった。今後も湯河原町真鶴町衛生組合負担金公債費負担金により増加が見込まれる。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普通建設事業費については、町民体育館施設整備事業、（仮称）防災コミュニティセンター整備事業、八雲・まさご保育園統合事業などにより増加した。</a:t>
          </a:r>
        </a:p>
        <a:p>
          <a:r>
            <a:rPr kumimoji="1" lang="ja-JP" altLang="en-US" sz="1300">
              <a:latin typeface="ＭＳ Ｐゴシック" panose="020B0600070205080204" pitchFamily="50" charset="-128"/>
              <a:ea typeface="ＭＳ Ｐゴシック" panose="020B0600070205080204" pitchFamily="50" charset="-128"/>
            </a:rPr>
            <a:t>　積立金については、まちづくり寄附金によりまちづくり基金積立金が増加傾向にあったが、今年度はまちづくり基金積立金、財政調整基金積立金、防災基金積立金などの減額で大きく減少した。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4826</xdr:rowOff>
    </xdr:from>
    <xdr:to>
      <xdr:col>24</xdr:col>
      <xdr:colOff>63500</xdr:colOff>
      <xdr:row>32</xdr:row>
      <xdr:rowOff>28067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491226"/>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4826</xdr:rowOff>
    </xdr:from>
    <xdr:to>
      <xdr:col>19</xdr:col>
      <xdr:colOff>177800</xdr:colOff>
      <xdr:row>32</xdr:row>
      <xdr:rowOff>68834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49122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37592</xdr:rowOff>
    </xdr:from>
    <xdr:to>
      <xdr:col>15</xdr:col>
      <xdr:colOff>50800</xdr:colOff>
      <xdr:row>32</xdr:row>
      <xdr:rowOff>68834</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52399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37592</xdr:rowOff>
    </xdr:from>
    <xdr:to>
      <xdr:col>10</xdr:col>
      <xdr:colOff>114300</xdr:colOff>
      <xdr:row>32</xdr:row>
      <xdr:rowOff>49784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52399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148717</xdr:rowOff>
    </xdr:from>
    <xdr:to>
      <xdr:col>24</xdr:col>
      <xdr:colOff>114300</xdr:colOff>
      <xdr:row>32</xdr:row>
      <xdr:rowOff>78867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31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125476</xdr:rowOff>
    </xdr:from>
    <xdr:to>
      <xdr:col>20</xdr:col>
      <xdr:colOff>38100</xdr:colOff>
      <xdr:row>32</xdr:row>
      <xdr:rowOff>55626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72153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21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18034</xdr:rowOff>
    </xdr:from>
    <xdr:to>
      <xdr:col>15</xdr:col>
      <xdr:colOff>101600</xdr:colOff>
      <xdr:row>32</xdr:row>
      <xdr:rowOff>119634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136161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2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158242</xdr:rowOff>
    </xdr:from>
    <xdr:to>
      <xdr:col>10</xdr:col>
      <xdr:colOff>165100</xdr:colOff>
      <xdr:row>32</xdr:row>
      <xdr:rowOff>88392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4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104919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24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170434</xdr:rowOff>
    </xdr:from>
    <xdr:to>
      <xdr:col>6</xdr:col>
      <xdr:colOff>38100</xdr:colOff>
      <xdr:row>32</xdr:row>
      <xdr:rowOff>100584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4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117111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26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105490</xdr:rowOff>
    </xdr:from>
    <xdr:to>
      <xdr:col>24</xdr:col>
      <xdr:colOff>63500</xdr:colOff>
      <xdr:row>58</xdr:row>
      <xdr:rowOff>135068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10049590"/>
          <a:ext cx="8382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90425</xdr:rowOff>
    </xdr:from>
    <xdr:to>
      <xdr:col>19</xdr:col>
      <xdr:colOff>177800</xdr:colOff>
      <xdr:row>58</xdr:row>
      <xdr:rowOff>105490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10034525"/>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90425</xdr:rowOff>
    </xdr:from>
    <xdr:to>
      <xdr:col>15</xdr:col>
      <xdr:colOff>50800</xdr:colOff>
      <xdr:row>58</xdr:row>
      <xdr:rowOff>144043</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34525"/>
          <a:ext cx="889000" cy="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144043</xdr:rowOff>
    </xdr:from>
    <xdr:to>
      <xdr:col>10</xdr:col>
      <xdr:colOff>114300</xdr:colOff>
      <xdr:row>58</xdr:row>
      <xdr:rowOff>151912</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88143"/>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84268</xdr:rowOff>
    </xdr:from>
    <xdr:to>
      <xdr:col>24</xdr:col>
      <xdr:colOff>114300</xdr:colOff>
      <xdr:row>59</xdr:row>
      <xdr:rowOff>14418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100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54690</xdr:rowOff>
    </xdr:from>
    <xdr:to>
      <xdr:col>20</xdr:col>
      <xdr:colOff>38100</xdr:colOff>
      <xdr:row>58</xdr:row>
      <xdr:rowOff>156290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7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39625</xdr:rowOff>
    </xdr:from>
    <xdr:to>
      <xdr:col>15</xdr:col>
      <xdr:colOff>101600</xdr:colOff>
      <xdr:row>58</xdr:row>
      <xdr:rowOff>141225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157752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7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93243</xdr:rowOff>
    </xdr:from>
    <xdr:to>
      <xdr:col>10</xdr:col>
      <xdr:colOff>165100</xdr:colOff>
      <xdr:row>59</xdr:row>
      <xdr:rowOff>23393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39920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8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101112</xdr:rowOff>
    </xdr:from>
    <xdr:to>
      <xdr:col>6</xdr:col>
      <xdr:colOff>38100</xdr:colOff>
      <xdr:row>59</xdr:row>
      <xdr:rowOff>31262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22389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1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85816</xdr:rowOff>
    </xdr:from>
    <xdr:to>
      <xdr:col>24</xdr:col>
      <xdr:colOff>63500</xdr:colOff>
      <xdr:row>78</xdr:row>
      <xdr:rowOff>110232</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458916"/>
          <a:ext cx="8382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58655</xdr:rowOff>
    </xdr:from>
    <xdr:to>
      <xdr:col>19</xdr:col>
      <xdr:colOff>177800</xdr:colOff>
      <xdr:row>78</xdr:row>
      <xdr:rowOff>85816</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3431755"/>
          <a:ext cx="889000" cy="2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11520</xdr:rowOff>
    </xdr:from>
    <xdr:to>
      <xdr:col>15</xdr:col>
      <xdr:colOff>50800</xdr:colOff>
      <xdr:row>78</xdr:row>
      <xdr:rowOff>58655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384620"/>
          <a:ext cx="8890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11520</xdr:rowOff>
    </xdr:from>
    <xdr:to>
      <xdr:col>10</xdr:col>
      <xdr:colOff>114300</xdr:colOff>
      <xdr:row>78</xdr:row>
      <xdr:rowOff>102656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384620"/>
          <a:ext cx="8890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59432</xdr:rowOff>
    </xdr:from>
    <xdr:to>
      <xdr:col>24</xdr:col>
      <xdr:colOff>114300</xdr:colOff>
      <xdr:row>78</xdr:row>
      <xdr:rowOff>161032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4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145809</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4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35016</xdr:rowOff>
    </xdr:from>
    <xdr:to>
      <xdr:col>20</xdr:col>
      <xdr:colOff>38100</xdr:colOff>
      <xdr:row>78</xdr:row>
      <xdr:rowOff>136616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4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127743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50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7855</xdr:rowOff>
    </xdr:from>
    <xdr:to>
      <xdr:col>15</xdr:col>
      <xdr:colOff>101600</xdr:colOff>
      <xdr:row>78</xdr:row>
      <xdr:rowOff>109455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100582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7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132170</xdr:rowOff>
    </xdr:from>
    <xdr:to>
      <xdr:col>10</xdr:col>
      <xdr:colOff>165100</xdr:colOff>
      <xdr:row>78</xdr:row>
      <xdr:rowOff>62320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53447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51856</xdr:rowOff>
    </xdr:from>
    <xdr:to>
      <xdr:col>6</xdr:col>
      <xdr:colOff>38100</xdr:colOff>
      <xdr:row>78</xdr:row>
      <xdr:rowOff>153456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4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144583</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51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76836</xdr:rowOff>
    </xdr:from>
    <xdr:to>
      <xdr:col>24</xdr:col>
      <xdr:colOff>63500</xdr:colOff>
      <xdr:row>97</xdr:row>
      <xdr:rowOff>87057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3797300" y="16707486"/>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87057</xdr:rowOff>
    </xdr:from>
    <xdr:to>
      <xdr:col>19</xdr:col>
      <xdr:colOff>177800</xdr:colOff>
      <xdr:row>98</xdr:row>
      <xdr:rowOff>63266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908300" y="16717707"/>
          <a:ext cx="889000" cy="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63266</xdr:rowOff>
    </xdr:from>
    <xdr:to>
      <xdr:col>15</xdr:col>
      <xdr:colOff>50800</xdr:colOff>
      <xdr:row>98</xdr:row>
      <xdr:rowOff>96788</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019300" y="16865366"/>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92918</xdr:rowOff>
    </xdr:from>
    <xdr:to>
      <xdr:col>10</xdr:col>
      <xdr:colOff>114300</xdr:colOff>
      <xdr:row>98</xdr:row>
      <xdr:rowOff>96788</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1130300" y="16895018"/>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26036</xdr:rowOff>
    </xdr:from>
    <xdr:to>
      <xdr:col>24</xdr:col>
      <xdr:colOff>114300</xdr:colOff>
      <xdr:row>97</xdr:row>
      <xdr:rowOff>127636</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4584700" y="166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48913</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65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36257</xdr:rowOff>
    </xdr:from>
    <xdr:to>
      <xdr:col>20</xdr:col>
      <xdr:colOff>38100</xdr:colOff>
      <xdr:row>97</xdr:row>
      <xdr:rowOff>137857</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3746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154384</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12466</xdr:rowOff>
    </xdr:from>
    <xdr:to>
      <xdr:col>15</xdr:col>
      <xdr:colOff>101600</xdr:colOff>
      <xdr:row>98</xdr:row>
      <xdr:rowOff>114066</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2857500" y="168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105193</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69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45988</xdr:rowOff>
    </xdr:from>
    <xdr:to>
      <xdr:col>10</xdr:col>
      <xdr:colOff>165100</xdr:colOff>
      <xdr:row>98</xdr:row>
      <xdr:rowOff>147588</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968500" y="168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138715</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69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42118</xdr:rowOff>
    </xdr:from>
    <xdr:to>
      <xdr:col>6</xdr:col>
      <xdr:colOff>38100</xdr:colOff>
      <xdr:row>98</xdr:row>
      <xdr:rowOff>143718</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079500" y="168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134845</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6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31877</xdr:rowOff>
    </xdr:from>
    <xdr:to>
      <xdr:col>55</xdr:col>
      <xdr:colOff>0</xdr:colOff>
      <xdr:row>39</xdr:row>
      <xdr:rowOff>33782</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9639300" y="671842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33782</xdr:rowOff>
    </xdr:from>
    <xdr:to>
      <xdr:col>50</xdr:col>
      <xdr:colOff>114300</xdr:colOff>
      <xdr:row>39</xdr:row>
      <xdr:rowOff>34163</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8750300" y="67203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34163</xdr:rowOff>
    </xdr:from>
    <xdr:to>
      <xdr:col>45</xdr:col>
      <xdr:colOff>177800</xdr:colOff>
      <xdr:row>39</xdr:row>
      <xdr:rowOff>35687</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7861300" y="67207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35687</xdr:rowOff>
    </xdr:from>
    <xdr:to>
      <xdr:col>41</xdr:col>
      <xdr:colOff>50800</xdr:colOff>
      <xdr:row>39</xdr:row>
      <xdr:rowOff>36449</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6972300" y="67222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152527</xdr:rowOff>
    </xdr:from>
    <xdr:to>
      <xdr:col>55</xdr:col>
      <xdr:colOff>50800</xdr:colOff>
      <xdr:row>39</xdr:row>
      <xdr:rowOff>82677</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67454</xdr:rowOff>
    </xdr:from>
    <xdr:ext cx="313932"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582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154432</xdr:rowOff>
    </xdr:from>
    <xdr:to>
      <xdr:col>50</xdr:col>
      <xdr:colOff>165100</xdr:colOff>
      <xdr:row>39</xdr:row>
      <xdr:rowOff>84582</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75709</xdr:rowOff>
    </xdr:from>
    <xdr:ext cx="313932"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82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154813</xdr:rowOff>
    </xdr:from>
    <xdr:to>
      <xdr:col>46</xdr:col>
      <xdr:colOff>38100</xdr:colOff>
      <xdr:row>39</xdr:row>
      <xdr:rowOff>84963</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76090</xdr:rowOff>
    </xdr:from>
    <xdr:ext cx="313932"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93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156337</xdr:rowOff>
    </xdr:from>
    <xdr:to>
      <xdr:col>41</xdr:col>
      <xdr:colOff>101600</xdr:colOff>
      <xdr:row>39</xdr:row>
      <xdr:rowOff>86487</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77614</xdr:rowOff>
    </xdr:from>
    <xdr:ext cx="313932"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04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157099</xdr:rowOff>
    </xdr:from>
    <xdr:to>
      <xdr:col>36</xdr:col>
      <xdr:colOff>165100</xdr:colOff>
      <xdr:row>39</xdr:row>
      <xdr:rowOff>87249</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78376</xdr:rowOff>
    </xdr:from>
    <xdr:ext cx="313932"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815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127911</xdr:rowOff>
    </xdr:from>
    <xdr:to>
      <xdr:col>55</xdr:col>
      <xdr:colOff>0</xdr:colOff>
      <xdr:row>59</xdr:row>
      <xdr:rowOff>11619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9639300" y="10072011"/>
          <a:ext cx="8382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165613</xdr:rowOff>
    </xdr:from>
    <xdr:to>
      <xdr:col>50</xdr:col>
      <xdr:colOff>114300</xdr:colOff>
      <xdr:row>59</xdr:row>
      <xdr:rowOff>11619</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8750300" y="10109713"/>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162920</xdr:rowOff>
    </xdr:from>
    <xdr:to>
      <xdr:col>45</xdr:col>
      <xdr:colOff>177800</xdr:colOff>
      <xdr:row>58</xdr:row>
      <xdr:rowOff>165613</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7861300" y="10107020"/>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162920</xdr:rowOff>
    </xdr:from>
    <xdr:to>
      <xdr:col>41</xdr:col>
      <xdr:colOff>50800</xdr:colOff>
      <xdr:row>59</xdr:row>
      <xdr:rowOff>18362</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flipV="1">
          <a:off x="6972300" y="10107020"/>
          <a:ext cx="889000" cy="2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77111</xdr:rowOff>
    </xdr:from>
    <xdr:to>
      <xdr:col>55</xdr:col>
      <xdr:colOff>50800</xdr:colOff>
      <xdr:row>59</xdr:row>
      <xdr:rowOff>7261</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100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55538</xdr:rowOff>
    </xdr:from>
    <xdr:ext cx="469744"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99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132269</xdr:rowOff>
    </xdr:from>
    <xdr:to>
      <xdr:col>50</xdr:col>
      <xdr:colOff>165100</xdr:colOff>
      <xdr:row>59</xdr:row>
      <xdr:rowOff>62419</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100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53546</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404428" y="1016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114813</xdr:rowOff>
    </xdr:from>
    <xdr:to>
      <xdr:col>46</xdr:col>
      <xdr:colOff>38100</xdr:colOff>
      <xdr:row>59</xdr:row>
      <xdr:rowOff>44963</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100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36090</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515428" y="101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112120</xdr:rowOff>
    </xdr:from>
    <xdr:to>
      <xdr:col>41</xdr:col>
      <xdr:colOff>101600</xdr:colOff>
      <xdr:row>59</xdr:row>
      <xdr:rowOff>42270</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33397</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626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139012</xdr:rowOff>
    </xdr:from>
    <xdr:to>
      <xdr:col>36</xdr:col>
      <xdr:colOff>165100</xdr:colOff>
      <xdr:row>59</xdr:row>
      <xdr:rowOff>69162</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100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60289</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37428" y="1017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xmlns=""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xmlns=""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xmlns=""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19989</xdr:rowOff>
    </xdr:from>
    <xdr:to>
      <xdr:col>55</xdr:col>
      <xdr:colOff>0</xdr:colOff>
      <xdr:row>78</xdr:row>
      <xdr:rowOff>27927</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9639300" y="13393089"/>
          <a:ext cx="8382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xmlns=""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27927</xdr:rowOff>
    </xdr:from>
    <xdr:to>
      <xdr:col>50</xdr:col>
      <xdr:colOff>114300</xdr:colOff>
      <xdr:row>78</xdr:row>
      <xdr:rowOff>33110</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8750300" y="13401027"/>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23597</xdr:rowOff>
    </xdr:from>
    <xdr:to>
      <xdr:col>45</xdr:col>
      <xdr:colOff>177800</xdr:colOff>
      <xdr:row>78</xdr:row>
      <xdr:rowOff>33110</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7861300" y="13396697"/>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23597</xdr:rowOff>
    </xdr:from>
    <xdr:to>
      <xdr:col>41</xdr:col>
      <xdr:colOff>50800</xdr:colOff>
      <xdr:row>78</xdr:row>
      <xdr:rowOff>33489</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6972300" y="13396697"/>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140639</xdr:rowOff>
    </xdr:from>
    <xdr:to>
      <xdr:col>55</xdr:col>
      <xdr:colOff>50800</xdr:colOff>
      <xdr:row>78</xdr:row>
      <xdr:rowOff>70789</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104267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163516</xdr:rowOff>
    </xdr:from>
    <xdr:ext cx="534377" cy="259045"/>
    <xdr:sp macro="" textlink="">
      <xdr:nvSpPr>
        <xdr:cNvPr id="431" name="商工費該当値テキスト">
          <a:extLst>
            <a:ext uri="{FF2B5EF4-FFF2-40B4-BE49-F238E27FC236}">
              <a16:creationId xmlns:a16="http://schemas.microsoft.com/office/drawing/2014/main" xmlns="" id="{00000000-0008-0000-0700-0000AF010000}"/>
            </a:ext>
          </a:extLst>
        </xdr:cNvPr>
        <xdr:cNvSpPr txBox="1"/>
      </xdr:nvSpPr>
      <xdr:spPr>
        <a:xfrm>
          <a:off x="10528300" y="1319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148577</xdr:rowOff>
    </xdr:from>
    <xdr:to>
      <xdr:col>50</xdr:col>
      <xdr:colOff>165100</xdr:colOff>
      <xdr:row>78</xdr:row>
      <xdr:rowOff>78727</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9588500" y="133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95254</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372111" y="1312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153760</xdr:rowOff>
    </xdr:from>
    <xdr:to>
      <xdr:col>46</xdr:col>
      <xdr:colOff>38100</xdr:colOff>
      <xdr:row>78</xdr:row>
      <xdr:rowOff>83910</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8699500" y="133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100437</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8483111" y="131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144247</xdr:rowOff>
    </xdr:from>
    <xdr:to>
      <xdr:col>41</xdr:col>
      <xdr:colOff>101600</xdr:colOff>
      <xdr:row>78</xdr:row>
      <xdr:rowOff>74397</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7810500" y="133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90924</xdr:rowOff>
    </xdr:from>
    <xdr:ext cx="534377"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7594111" y="131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154139</xdr:rowOff>
    </xdr:from>
    <xdr:to>
      <xdr:col>36</xdr:col>
      <xdr:colOff>165100</xdr:colOff>
      <xdr:row>78</xdr:row>
      <xdr:rowOff>84289</xdr:rowOff>
    </xdr:to>
    <xdr:sp macro="" textlink="">
      <xdr:nvSpPr>
        <xdr:cNvPr id="438" name="楕円 437">
          <a:extLst>
            <a:ext uri="{FF2B5EF4-FFF2-40B4-BE49-F238E27FC236}">
              <a16:creationId xmlns:a16="http://schemas.microsoft.com/office/drawing/2014/main" xmlns="" id="{00000000-0008-0000-0700-0000B6010000}"/>
            </a:ext>
          </a:extLst>
        </xdr:cNvPr>
        <xdr:cNvSpPr/>
      </xdr:nvSpPr>
      <xdr:spPr>
        <a:xfrm>
          <a:off x="6921500" y="133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100816</xdr:rowOff>
    </xdr:from>
    <xdr:ext cx="534377"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705111" y="131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105400</xdr:rowOff>
    </xdr:from>
    <xdr:to>
      <xdr:col>55</xdr:col>
      <xdr:colOff>0</xdr:colOff>
      <xdr:row>97</xdr:row>
      <xdr:rowOff>80046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9639300" y="16564600"/>
          <a:ext cx="838200" cy="1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105400</xdr:rowOff>
    </xdr:from>
    <xdr:to>
      <xdr:col>50</xdr:col>
      <xdr:colOff>114300</xdr:colOff>
      <xdr:row>97</xdr:row>
      <xdr:rowOff>43546</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8750300" y="16564600"/>
          <a:ext cx="889000" cy="10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43546</xdr:rowOff>
    </xdr:from>
    <xdr:to>
      <xdr:col>45</xdr:col>
      <xdr:colOff>177800</xdr:colOff>
      <xdr:row>97</xdr:row>
      <xdr:rowOff>88875</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7861300" y="16674196"/>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88875</xdr:rowOff>
    </xdr:from>
    <xdr:to>
      <xdr:col>41</xdr:col>
      <xdr:colOff>50800</xdr:colOff>
      <xdr:row>97</xdr:row>
      <xdr:rowOff>168297</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6972300" y="16719525"/>
          <a:ext cx="889000" cy="7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29246</xdr:rowOff>
    </xdr:from>
    <xdr:to>
      <xdr:col>55</xdr:col>
      <xdr:colOff>50800</xdr:colOff>
      <xdr:row>97</xdr:row>
      <xdr:rowOff>130846</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6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7673</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6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54600</xdr:rowOff>
    </xdr:from>
    <xdr:to>
      <xdr:col>50</xdr:col>
      <xdr:colOff>165100</xdr:colOff>
      <xdr:row>96</xdr:row>
      <xdr:rowOff>156200</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1277</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2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164196</xdr:rowOff>
    </xdr:from>
    <xdr:to>
      <xdr:col>46</xdr:col>
      <xdr:colOff>38100</xdr:colOff>
      <xdr:row>97</xdr:row>
      <xdr:rowOff>94346</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6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85473</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7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38075</xdr:rowOff>
    </xdr:from>
    <xdr:to>
      <xdr:col>41</xdr:col>
      <xdr:colOff>101600</xdr:colOff>
      <xdr:row>97</xdr:row>
      <xdr:rowOff>139675</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6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130802</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7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117497</xdr:rowOff>
    </xdr:from>
    <xdr:to>
      <xdr:col>36</xdr:col>
      <xdr:colOff>165100</xdr:colOff>
      <xdr:row>98</xdr:row>
      <xdr:rowOff>47647</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7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38774</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84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137917</xdr:rowOff>
    </xdr:from>
    <xdr:to>
      <xdr:col>85</xdr:col>
      <xdr:colOff>127000</xdr:colOff>
      <xdr:row>34</xdr:row>
      <xdr:rowOff>94483</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5481300" y="5281417"/>
          <a:ext cx="838200" cy="6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94483</xdr:rowOff>
    </xdr:from>
    <xdr:to>
      <xdr:col>81</xdr:col>
      <xdr:colOff>50800</xdr:colOff>
      <xdr:row>35</xdr:row>
      <xdr:rowOff>9512</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4592300" y="5923783"/>
          <a:ext cx="889000" cy="8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9512</xdr:rowOff>
    </xdr:from>
    <xdr:to>
      <xdr:col>76</xdr:col>
      <xdr:colOff>114300</xdr:colOff>
      <xdr:row>35</xdr:row>
      <xdr:rowOff>20234</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3703300" y="6010262"/>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169944</xdr:rowOff>
    </xdr:from>
    <xdr:to>
      <xdr:col>71</xdr:col>
      <xdr:colOff>177800</xdr:colOff>
      <xdr:row>35</xdr:row>
      <xdr:rowOff>20234</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2814300" y="5999244"/>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87117</xdr:rowOff>
    </xdr:from>
    <xdr:to>
      <xdr:col>85</xdr:col>
      <xdr:colOff>177800</xdr:colOff>
      <xdr:row>31</xdr:row>
      <xdr:rowOff>17267</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52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40144</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51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43683</xdr:rowOff>
    </xdr:from>
    <xdr:to>
      <xdr:col>81</xdr:col>
      <xdr:colOff>101600</xdr:colOff>
      <xdr:row>34</xdr:row>
      <xdr:rowOff>145283</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587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161810</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564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130162</xdr:rowOff>
    </xdr:from>
    <xdr:to>
      <xdr:col>76</xdr:col>
      <xdr:colOff>165100</xdr:colOff>
      <xdr:row>35</xdr:row>
      <xdr:rowOff>60312</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59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76839</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573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140884</xdr:rowOff>
    </xdr:from>
    <xdr:to>
      <xdr:col>72</xdr:col>
      <xdr:colOff>38100</xdr:colOff>
      <xdr:row>35</xdr:row>
      <xdr:rowOff>71034</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5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87561</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57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119144</xdr:rowOff>
    </xdr:from>
    <xdr:to>
      <xdr:col>67</xdr:col>
      <xdr:colOff>101600</xdr:colOff>
      <xdr:row>35</xdr:row>
      <xdr:rowOff>49294</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59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65821</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57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xmlns=""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82779</xdr:rowOff>
    </xdr:from>
    <xdr:to>
      <xdr:col>85</xdr:col>
      <xdr:colOff>126364</xdr:colOff>
      <xdr:row>57</xdr:row>
      <xdr:rowOff>165989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6317595" y="8483829"/>
          <a:ext cx="1269"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169816</xdr:rowOff>
    </xdr:from>
    <xdr:ext cx="534377" cy="259045"/>
    <xdr:sp macro="" textlink="">
      <xdr:nvSpPr>
        <xdr:cNvPr id="580" name="教育費最小値テキスト">
          <a:extLst>
            <a:ext uri="{FF2B5EF4-FFF2-40B4-BE49-F238E27FC236}">
              <a16:creationId xmlns:a16="http://schemas.microsoft.com/office/drawing/2014/main" xmlns="" id="{00000000-0008-0000-0700-000044020000}"/>
            </a:ext>
          </a:extLst>
        </xdr:cNvPr>
        <xdr:cNvSpPr txBox="1"/>
      </xdr:nvSpPr>
      <xdr:spPr>
        <a:xfrm>
          <a:off x="16370300" y="99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165989</xdr:rowOff>
    </xdr:from>
    <xdr:to>
      <xdr:col>86</xdr:col>
      <xdr:colOff>25400</xdr:colOff>
      <xdr:row>57</xdr:row>
      <xdr:rowOff>165989</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99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29456</xdr:rowOff>
    </xdr:from>
    <xdr:ext cx="599010" cy="259045"/>
    <xdr:sp macro="" textlink="">
      <xdr:nvSpPr>
        <xdr:cNvPr id="582" name="教育費最大値テキスト">
          <a:extLst>
            <a:ext uri="{FF2B5EF4-FFF2-40B4-BE49-F238E27FC236}">
              <a16:creationId xmlns:a16="http://schemas.microsoft.com/office/drawing/2014/main" xmlns="" id="{00000000-0008-0000-0700-000046020000}"/>
            </a:ext>
          </a:extLst>
        </xdr:cNvPr>
        <xdr:cNvSpPr txBox="1"/>
      </xdr:nvSpPr>
      <xdr:spPr>
        <a:xfrm>
          <a:off x="16370300" y="825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82779</xdr:rowOff>
    </xdr:from>
    <xdr:to>
      <xdr:col>86</xdr:col>
      <xdr:colOff>25400</xdr:colOff>
      <xdr:row>49</xdr:row>
      <xdr:rowOff>82779</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848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49958</xdr:rowOff>
    </xdr:from>
    <xdr:to>
      <xdr:col>85</xdr:col>
      <xdr:colOff>127000</xdr:colOff>
      <xdr:row>57</xdr:row>
      <xdr:rowOff>136913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5481300" y="9822608"/>
          <a:ext cx="838200" cy="8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84922</xdr:rowOff>
    </xdr:from>
    <xdr:ext cx="534377" cy="259045"/>
    <xdr:sp macro="" textlink="">
      <xdr:nvSpPr>
        <xdr:cNvPr id="585" name="教育費平均値テキスト">
          <a:extLst>
            <a:ext uri="{FF2B5EF4-FFF2-40B4-BE49-F238E27FC236}">
              <a16:creationId xmlns:a16="http://schemas.microsoft.com/office/drawing/2014/main" xmlns="" id="{00000000-0008-0000-0700-000049020000}"/>
            </a:ext>
          </a:extLst>
        </xdr:cNvPr>
        <xdr:cNvSpPr txBox="1"/>
      </xdr:nvSpPr>
      <xdr:spPr>
        <a:xfrm>
          <a:off x="16370300" y="951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62045</xdr:rowOff>
    </xdr:from>
    <xdr:to>
      <xdr:col>85</xdr:col>
      <xdr:colOff>177800</xdr:colOff>
      <xdr:row>56</xdr:row>
      <xdr:rowOff>163645</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6268700" y="9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49958</xdr:rowOff>
    </xdr:from>
    <xdr:to>
      <xdr:col>81</xdr:col>
      <xdr:colOff>50800</xdr:colOff>
      <xdr:row>58</xdr:row>
      <xdr:rowOff>14319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4592300" y="9822608"/>
          <a:ext cx="889000" cy="1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39196</xdr:rowOff>
    </xdr:from>
    <xdr:to>
      <xdr:col>81</xdr:col>
      <xdr:colOff>101600</xdr:colOff>
      <xdr:row>56</xdr:row>
      <xdr:rowOff>140796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5430500" y="964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157323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41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148355</xdr:rowOff>
    </xdr:from>
    <xdr:to>
      <xdr:col>76</xdr:col>
      <xdr:colOff>114300</xdr:colOff>
      <xdr:row>58</xdr:row>
      <xdr:rowOff>14319</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3703300" y="9921005"/>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79930</xdr:rowOff>
    </xdr:from>
    <xdr:to>
      <xdr:col>76</xdr:col>
      <xdr:colOff>165100</xdr:colOff>
      <xdr:row>57</xdr:row>
      <xdr:rowOff>10080</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45415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26607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325111" y="94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148355</xdr:rowOff>
    </xdr:from>
    <xdr:to>
      <xdr:col>71</xdr:col>
      <xdr:colOff>177800</xdr:colOff>
      <xdr:row>58</xdr:row>
      <xdr:rowOff>26989</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2814300" y="9921005"/>
          <a:ext cx="889000" cy="5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61402</xdr:rowOff>
    </xdr:from>
    <xdr:to>
      <xdr:col>72</xdr:col>
      <xdr:colOff>38100</xdr:colOff>
      <xdr:row>56</xdr:row>
      <xdr:rowOff>163002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3652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8079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54381</xdr:rowOff>
    </xdr:from>
    <xdr:to>
      <xdr:col>67</xdr:col>
      <xdr:colOff>101600</xdr:colOff>
      <xdr:row>56</xdr:row>
      <xdr:rowOff>155981</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2763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1058</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86113</xdr:rowOff>
    </xdr:from>
    <xdr:to>
      <xdr:col>85</xdr:col>
      <xdr:colOff>177800</xdr:colOff>
      <xdr:row>58</xdr:row>
      <xdr:rowOff>16263</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6268700" y="98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1040</xdr:rowOff>
    </xdr:from>
    <xdr:ext cx="534377" cy="259045"/>
    <xdr:sp macro="" textlink="">
      <xdr:nvSpPr>
        <xdr:cNvPr id="604" name="教育費該当値テキスト">
          <a:extLst>
            <a:ext uri="{FF2B5EF4-FFF2-40B4-BE49-F238E27FC236}">
              <a16:creationId xmlns:a16="http://schemas.microsoft.com/office/drawing/2014/main" xmlns="" id="{00000000-0008-0000-0700-00005C020000}"/>
            </a:ext>
          </a:extLst>
        </xdr:cNvPr>
        <xdr:cNvSpPr txBox="1"/>
      </xdr:nvSpPr>
      <xdr:spPr>
        <a:xfrm>
          <a:off x="16370300" y="97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170608</xdr:rowOff>
    </xdr:from>
    <xdr:to>
      <xdr:col>81</xdr:col>
      <xdr:colOff>101600</xdr:colOff>
      <xdr:row>57</xdr:row>
      <xdr:rowOff>100758</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5430500" y="97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91885</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14111" y="98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134969</xdr:rowOff>
    </xdr:from>
    <xdr:to>
      <xdr:col>76</xdr:col>
      <xdr:colOff>165100</xdr:colOff>
      <xdr:row>58</xdr:row>
      <xdr:rowOff>65119</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4541500" y="99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56246</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4325111" y="100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97555</xdr:rowOff>
    </xdr:from>
    <xdr:to>
      <xdr:col>72</xdr:col>
      <xdr:colOff>38100</xdr:colOff>
      <xdr:row>58</xdr:row>
      <xdr:rowOff>27705</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3652500" y="98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18832</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3436111" y="996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147639</xdr:rowOff>
    </xdr:from>
    <xdr:to>
      <xdr:col>67</xdr:col>
      <xdr:colOff>101600</xdr:colOff>
      <xdr:row>58</xdr:row>
      <xdr:rowOff>77789</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2763500" y="99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68916</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547111" y="1001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xmlns=""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7" name="災害復旧費最小値テキスト">
          <a:extLst>
            <a:ext uri="{FF2B5EF4-FFF2-40B4-BE49-F238E27FC236}">
              <a16:creationId xmlns:a16="http://schemas.microsoft.com/office/drawing/2014/main" xmlns="" id="{00000000-0008-0000-0700-00007D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9" name="災害復旧費最大値テキスト">
          <a:extLst>
            <a:ext uri="{FF2B5EF4-FFF2-40B4-BE49-F238E27FC236}">
              <a16:creationId xmlns:a16="http://schemas.microsoft.com/office/drawing/2014/main" xmlns="" id="{00000000-0008-0000-0700-00007F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38891</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5481300" y="13583441"/>
          <a:ext cx="8382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2" name="災害復旧費平均値テキスト">
          <a:extLst>
            <a:ext uri="{FF2B5EF4-FFF2-40B4-BE49-F238E27FC236}">
              <a16:creationId xmlns:a16="http://schemas.microsoft.com/office/drawing/2014/main" xmlns="" id="{00000000-0008-0000-0700-000082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44439</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2814300" y="1358898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159541</xdr:rowOff>
    </xdr:from>
    <xdr:to>
      <xdr:col>85</xdr:col>
      <xdr:colOff>177800</xdr:colOff>
      <xdr:row>79</xdr:row>
      <xdr:rowOff>89691</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6268700" y="135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469744" cy="259045"/>
    <xdr:sp macro="" textlink="">
      <xdr:nvSpPr>
        <xdr:cNvPr id="661" name="災害復旧費該当値テキスト">
          <a:extLst>
            <a:ext uri="{FF2B5EF4-FFF2-40B4-BE49-F238E27FC236}">
              <a16:creationId xmlns:a16="http://schemas.microsoft.com/office/drawing/2014/main" xmlns="" id="{00000000-0008-0000-0700-000095020000}"/>
            </a:ext>
          </a:extLst>
        </xdr:cNvPr>
        <xdr:cNvSpPr txBox="1"/>
      </xdr:nvSpPr>
      <xdr:spPr>
        <a:xfrm>
          <a:off x="16370300" y="13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165089</xdr:rowOff>
    </xdr:from>
    <xdr:to>
      <xdr:col>67</xdr:col>
      <xdr:colOff>101600</xdr:colOff>
      <xdr:row>79</xdr:row>
      <xdr:rowOff>95239</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2763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86366</xdr:rowOff>
    </xdr:from>
    <xdr:ext cx="249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689650"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57365</xdr:rowOff>
    </xdr:from>
    <xdr:to>
      <xdr:col>85</xdr:col>
      <xdr:colOff>127000</xdr:colOff>
      <xdr:row>97</xdr:row>
      <xdr:rowOff>67247</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5481300" y="16688015"/>
          <a:ext cx="8382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32893</xdr:rowOff>
    </xdr:from>
    <xdr:to>
      <xdr:col>81</xdr:col>
      <xdr:colOff>50800</xdr:colOff>
      <xdr:row>97</xdr:row>
      <xdr:rowOff>57365</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4592300" y="16663543"/>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24092</xdr:rowOff>
    </xdr:from>
    <xdr:to>
      <xdr:col>76</xdr:col>
      <xdr:colOff>114300</xdr:colOff>
      <xdr:row>97</xdr:row>
      <xdr:rowOff>32893</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3703300" y="1665474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170320</xdr:rowOff>
    </xdr:from>
    <xdr:to>
      <xdr:col>71</xdr:col>
      <xdr:colOff>177800</xdr:colOff>
      <xdr:row>97</xdr:row>
      <xdr:rowOff>24092</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2814300" y="1662952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16447</xdr:rowOff>
    </xdr:from>
    <xdr:to>
      <xdr:col>85</xdr:col>
      <xdr:colOff>177800</xdr:colOff>
      <xdr:row>97</xdr:row>
      <xdr:rowOff>118047</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6268700" y="166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166324</xdr:rowOff>
    </xdr:from>
    <xdr:ext cx="534377"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66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6565</xdr:rowOff>
    </xdr:from>
    <xdr:to>
      <xdr:col>81</xdr:col>
      <xdr:colOff>101600</xdr:colOff>
      <xdr:row>97</xdr:row>
      <xdr:rowOff>108165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5430500" y="166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99292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672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153543</xdr:rowOff>
    </xdr:from>
    <xdr:to>
      <xdr:col>76</xdr:col>
      <xdr:colOff>165100</xdr:colOff>
      <xdr:row>97</xdr:row>
      <xdr:rowOff>83693</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4541500" y="166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74820</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67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144742</xdr:rowOff>
    </xdr:from>
    <xdr:to>
      <xdr:col>72</xdr:col>
      <xdr:colOff>38100</xdr:colOff>
      <xdr:row>97</xdr:row>
      <xdr:rowOff>74892</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3652500" y="166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66019</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36111" y="1669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119520</xdr:rowOff>
    </xdr:from>
    <xdr:to>
      <xdr:col>67</xdr:col>
      <xdr:colOff>101600</xdr:colOff>
      <xdr:row>97</xdr:row>
      <xdr:rowOff>49670</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2763500" y="165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40797</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66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公共下水道事業対策基金繰入金元金償還金やまちづくり基金積立金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の減額より減少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障がい者自立支援給付等事業、重度障がい者医療費助成事業などの減額により減少している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0" lang="ja-JP" altLang="en-US" sz="1100">
              <a:solidFill>
                <a:schemeClr val="dk1"/>
              </a:solidFill>
              <a:effectLst/>
              <a:latin typeface="+mn-lt"/>
              <a:ea typeface="+mn-ea"/>
              <a:cs typeface="+mn-cs"/>
            </a:rPr>
            <a:t>農林水産業費は農道維持管理事業の増額により増加している。</a:t>
          </a:r>
          <a:endParaRPr kumimoji="0"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土木費は</a:t>
          </a:r>
          <a:r>
            <a:rPr kumimoji="1" lang="ja-JP" altLang="en-US" sz="1100">
              <a:solidFill>
                <a:schemeClr val="dk1"/>
              </a:solidFill>
              <a:effectLst/>
              <a:latin typeface="+mn-lt"/>
              <a:ea typeface="+mn-ea"/>
              <a:cs typeface="+mn-cs"/>
            </a:rPr>
            <a:t>駅前広場整備事業、駅前広場整備工事完成式・完成イベント等開催事業などの減額により減少している。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災害対応特殊救急自動車整備事業、（仮称）防災コミュニティセンター整備事業の増額</a:t>
          </a:r>
          <a:r>
            <a:rPr kumimoji="1" lang="ja-JP" altLang="ja-JP" sz="1100">
              <a:solidFill>
                <a:schemeClr val="dk1"/>
              </a:solidFill>
              <a:effectLst/>
              <a:latin typeface="+mn-lt"/>
              <a:ea typeface="+mn-ea"/>
              <a:cs typeface="+mn-cs"/>
            </a:rPr>
            <a:t>などにより大きく増加している。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5,500</a:t>
          </a:r>
          <a:r>
            <a:rPr kumimoji="1" lang="ja-JP" altLang="en-US" sz="1400">
              <a:latin typeface="ＭＳ ゴシック" pitchFamily="49" charset="-128"/>
              <a:ea typeface="ＭＳ ゴシック" pitchFamily="49" charset="-128"/>
            </a:rPr>
            <a:t>万円の取り崩しを行ったことで減少し、単年度収支では昨年２億</a:t>
          </a:r>
          <a:r>
            <a:rPr kumimoji="1" lang="en-US" altLang="ja-JP" sz="1400">
              <a:latin typeface="ＭＳ ゴシック" pitchFamily="49" charset="-128"/>
              <a:ea typeface="ＭＳ ゴシック" pitchFamily="49" charset="-128"/>
            </a:rPr>
            <a:t>2,787</a:t>
          </a:r>
          <a:r>
            <a:rPr kumimoji="1" lang="ja-JP" altLang="en-US" sz="1400">
              <a:latin typeface="ＭＳ ゴシック" pitchFamily="49" charset="-128"/>
              <a:ea typeface="ＭＳ ゴシック" pitchFamily="49" charset="-128"/>
            </a:rPr>
            <a:t>万円の赤字だったのに対し</a:t>
          </a:r>
          <a:r>
            <a:rPr kumimoji="1" lang="en-US" altLang="ja-JP" sz="1400">
              <a:latin typeface="ＭＳ ゴシック" pitchFamily="49" charset="-128"/>
              <a:ea typeface="ＭＳ ゴシック" pitchFamily="49" charset="-128"/>
            </a:rPr>
            <a:t>8,404</a:t>
          </a:r>
          <a:r>
            <a:rPr kumimoji="1" lang="ja-JP" altLang="en-US" sz="1400">
              <a:latin typeface="ＭＳ ゴシック" pitchFamily="49" charset="-128"/>
              <a:ea typeface="ＭＳ ゴシック" pitchFamily="49" charset="-128"/>
            </a:rPr>
            <a:t>万円の黒字となった。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5,418</a:t>
          </a:r>
          <a:r>
            <a:rPr kumimoji="1" lang="ja-JP" altLang="en-US" sz="1400">
              <a:latin typeface="ＭＳ ゴシック" pitchFamily="49" charset="-128"/>
              <a:ea typeface="ＭＳ ゴシック" pitchFamily="49" charset="-128"/>
            </a:rPr>
            <a:t>万円の黒字となった。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mn-lt"/>
              <a:ea typeface="+mn-ea"/>
              <a:cs typeface="+mn-cs"/>
            </a:rPr>
            <a:t> 30</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年度に引き続き全会計で黒字となった。</a:t>
          </a:r>
          <a:endParaRPr lang="ja-JP" altLang="ja-JP" sz="1800">
            <a:effectLst/>
          </a:endParaRPr>
        </a:p>
        <a:p>
          <a:r>
            <a:rPr kumimoji="1" lang="ja-JP" altLang="en-US" sz="1400" baseline="0">
              <a:solidFill>
                <a:schemeClr val="dk1"/>
              </a:solidFill>
              <a:effectLst/>
              <a:latin typeface="+mn-lt"/>
              <a:ea typeface="+mn-ea"/>
              <a:cs typeface="+mn-cs"/>
            </a:rPr>
            <a:t>　国民健康保険事業特別会計</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国民健康保険料などの減少に伴い、</a:t>
          </a:r>
          <a:r>
            <a:rPr kumimoji="1" lang="en-US" altLang="ja-JP" sz="1400">
              <a:solidFill>
                <a:schemeClr val="dk1"/>
              </a:solidFill>
              <a:effectLst/>
              <a:latin typeface="+mn-lt"/>
              <a:ea typeface="+mn-ea"/>
              <a:cs typeface="+mn-cs"/>
            </a:rPr>
            <a:t>5.84</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減少した。</a:t>
          </a:r>
          <a:endParaRPr lang="ja-JP" altLang="ja-JP" sz="1800">
            <a:effectLst/>
          </a:endParaRPr>
        </a:p>
        <a:p>
          <a:r>
            <a:rPr kumimoji="1" lang="ja-JP" altLang="ja-JP" sz="1400">
              <a:solidFill>
                <a:schemeClr val="dk1"/>
              </a:solidFill>
              <a:effectLst/>
              <a:latin typeface="+mn-lt"/>
              <a:ea typeface="+mn-ea"/>
              <a:cs typeface="+mn-cs"/>
            </a:rPr>
            <a:t>　今後も各会計において歳出の抑制と歳入の確保に努め、黒字額の維持、増加を図っていく。</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5" customWidth="1"/>
    <col min="12" max="12" width="2.21875" style="185" customWidth="1"/>
    <col min="13" max="17" width="2.33203125" style="185" customWidth="1"/>
    <col min="18" max="119" width="2.109375" style="185" customWidth="1"/>
    <col min="120" max="16384" width="0" style="185" hidden="1"/>
  </cols>
  <sheetData>
    <row r="1" spans="1:119" ht="33" customHeight="1" x14ac:dyDescent="0.2">
      <c r="A1" s="183"/>
      <c r="B1" s="642" t="s">
        <v>79</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4"/>
      <c r="DK1" s="184"/>
      <c r="DL1" s="184"/>
      <c r="DM1" s="184"/>
      <c r="DN1" s="184"/>
      <c r="DO1" s="184"/>
    </row>
    <row r="2" spans="1:119" ht="24" thickBot="1" x14ac:dyDescent="0.25">
      <c r="A2" s="183"/>
      <c r="B2" s="186" t="s">
        <v>80</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5">
      <c r="A3" s="184"/>
      <c r="B3" s="643" t="s">
        <v>81</v>
      </c>
      <c r="C3" s="644"/>
      <c r="D3" s="644"/>
      <c r="E3" s="645"/>
      <c r="F3" s="645"/>
      <c r="G3" s="645"/>
      <c r="H3" s="645"/>
      <c r="I3" s="645"/>
      <c r="J3" s="645"/>
      <c r="K3" s="645"/>
      <c r="L3" s="645" t="s">
        <v>82</v>
      </c>
      <c r="M3" s="645"/>
      <c r="N3" s="645"/>
      <c r="O3" s="645"/>
      <c r="P3" s="645"/>
      <c r="Q3" s="645"/>
      <c r="R3" s="648"/>
      <c r="S3" s="648"/>
      <c r="T3" s="648"/>
      <c r="U3" s="648"/>
      <c r="V3" s="649"/>
      <c r="W3" s="542" t="s">
        <v>83</v>
      </c>
      <c r="X3" s="543"/>
      <c r="Y3" s="543"/>
      <c r="Z3" s="543"/>
      <c r="AA3" s="543"/>
      <c r="AB3" s="644"/>
      <c r="AC3" s="648" t="s">
        <v>84</v>
      </c>
      <c r="AD3" s="543"/>
      <c r="AE3" s="543"/>
      <c r="AF3" s="543"/>
      <c r="AG3" s="543"/>
      <c r="AH3" s="543"/>
      <c r="AI3" s="543"/>
      <c r="AJ3" s="543"/>
      <c r="AK3" s="543"/>
      <c r="AL3" s="610"/>
      <c r="AM3" s="542" t="s">
        <v>85</v>
      </c>
      <c r="AN3" s="543"/>
      <c r="AO3" s="543"/>
      <c r="AP3" s="543"/>
      <c r="AQ3" s="543"/>
      <c r="AR3" s="543"/>
      <c r="AS3" s="543"/>
      <c r="AT3" s="543"/>
      <c r="AU3" s="543"/>
      <c r="AV3" s="543"/>
      <c r="AW3" s="543"/>
      <c r="AX3" s="610"/>
      <c r="AY3" s="602" t="s">
        <v>1</v>
      </c>
      <c r="AZ3" s="603"/>
      <c r="BA3" s="603"/>
      <c r="BB3" s="603"/>
      <c r="BC3" s="603"/>
      <c r="BD3" s="603"/>
      <c r="BE3" s="603"/>
      <c r="BF3" s="603"/>
      <c r="BG3" s="603"/>
      <c r="BH3" s="603"/>
      <c r="BI3" s="603"/>
      <c r="BJ3" s="603"/>
      <c r="BK3" s="603"/>
      <c r="BL3" s="603"/>
      <c r="BM3" s="652"/>
      <c r="BN3" s="542" t="s">
        <v>86</v>
      </c>
      <c r="BO3" s="543"/>
      <c r="BP3" s="543"/>
      <c r="BQ3" s="543"/>
      <c r="BR3" s="543"/>
      <c r="BS3" s="543"/>
      <c r="BT3" s="543"/>
      <c r="BU3" s="610"/>
      <c r="BV3" s="542" t="s">
        <v>87</v>
      </c>
      <c r="BW3" s="543"/>
      <c r="BX3" s="543"/>
      <c r="BY3" s="543"/>
      <c r="BZ3" s="543"/>
      <c r="CA3" s="543"/>
      <c r="CB3" s="543"/>
      <c r="CC3" s="610"/>
      <c r="CD3" s="602" t="s">
        <v>1</v>
      </c>
      <c r="CE3" s="603"/>
      <c r="CF3" s="603"/>
      <c r="CG3" s="603"/>
      <c r="CH3" s="603"/>
      <c r="CI3" s="603"/>
      <c r="CJ3" s="603"/>
      <c r="CK3" s="603"/>
      <c r="CL3" s="603"/>
      <c r="CM3" s="603"/>
      <c r="CN3" s="603"/>
      <c r="CO3" s="603"/>
      <c r="CP3" s="603"/>
      <c r="CQ3" s="603"/>
      <c r="CR3" s="603"/>
      <c r="CS3" s="652"/>
      <c r="CT3" s="542" t="s">
        <v>88</v>
      </c>
      <c r="CU3" s="543"/>
      <c r="CV3" s="543"/>
      <c r="CW3" s="543"/>
      <c r="CX3" s="543"/>
      <c r="CY3" s="543"/>
      <c r="CZ3" s="543"/>
      <c r="DA3" s="610"/>
      <c r="DB3" s="542" t="s">
        <v>89</v>
      </c>
      <c r="DC3" s="543"/>
      <c r="DD3" s="543"/>
      <c r="DE3" s="543"/>
      <c r="DF3" s="543"/>
      <c r="DG3" s="543"/>
      <c r="DH3" s="543"/>
      <c r="DI3" s="610"/>
      <c r="DJ3" s="183"/>
      <c r="DK3" s="183"/>
      <c r="DL3" s="183"/>
      <c r="DM3" s="183"/>
      <c r="DN3" s="183"/>
      <c r="DO3" s="183"/>
    </row>
    <row r="4" spans="1:119" ht="18.75" customHeight="1" x14ac:dyDescent="0.2">
      <c r="A4" s="184"/>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90</v>
      </c>
      <c r="AZ4" s="456"/>
      <c r="BA4" s="456"/>
      <c r="BB4" s="456"/>
      <c r="BC4" s="456"/>
      <c r="BD4" s="456"/>
      <c r="BE4" s="456"/>
      <c r="BF4" s="456"/>
      <c r="BG4" s="456"/>
      <c r="BH4" s="456"/>
      <c r="BI4" s="456"/>
      <c r="BJ4" s="456"/>
      <c r="BK4" s="456"/>
      <c r="BL4" s="456"/>
      <c r="BM4" s="457"/>
      <c r="BN4" s="458">
        <v>10148108</v>
      </c>
      <c r="BO4" s="459"/>
      <c r="BP4" s="459"/>
      <c r="BQ4" s="459"/>
      <c r="BR4" s="459"/>
      <c r="BS4" s="459"/>
      <c r="BT4" s="459"/>
      <c r="BU4" s="460"/>
      <c r="BV4" s="458">
        <v>10475191</v>
      </c>
      <c r="BW4" s="459"/>
      <c r="BX4" s="459"/>
      <c r="BY4" s="459"/>
      <c r="BZ4" s="459"/>
      <c r="CA4" s="459"/>
      <c r="CB4" s="459"/>
      <c r="CC4" s="460"/>
      <c r="CD4" s="636" t="s">
        <v>91</v>
      </c>
      <c r="CE4" s="637"/>
      <c r="CF4" s="637"/>
      <c r="CG4" s="637"/>
      <c r="CH4" s="637"/>
      <c r="CI4" s="637"/>
      <c r="CJ4" s="637"/>
      <c r="CK4" s="637"/>
      <c r="CL4" s="637"/>
      <c r="CM4" s="637"/>
      <c r="CN4" s="637"/>
      <c r="CO4" s="637"/>
      <c r="CP4" s="637"/>
      <c r="CQ4" s="637"/>
      <c r="CR4" s="637"/>
      <c r="CS4" s="638"/>
      <c r="CT4" s="639">
        <v>5</v>
      </c>
      <c r="CU4" s="640"/>
      <c r="CV4" s="640"/>
      <c r="CW4" s="640"/>
      <c r="CX4" s="640"/>
      <c r="CY4" s="640"/>
      <c r="CZ4" s="640"/>
      <c r="DA4" s="641"/>
      <c r="DB4" s="639">
        <v>2</v>
      </c>
      <c r="DC4" s="640"/>
      <c r="DD4" s="640"/>
      <c r="DE4" s="640"/>
      <c r="DF4" s="640"/>
      <c r="DG4" s="640"/>
      <c r="DH4" s="640"/>
      <c r="DI4" s="641"/>
      <c r="DJ4" s="183"/>
      <c r="DK4" s="183"/>
      <c r="DL4" s="183"/>
      <c r="DM4" s="183"/>
      <c r="DN4" s="183"/>
      <c r="DO4" s="183"/>
    </row>
    <row r="5" spans="1:119" ht="18.75" customHeight="1" x14ac:dyDescent="0.2">
      <c r="A5" s="184"/>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92</v>
      </c>
      <c r="AN5" s="437"/>
      <c r="AO5" s="437"/>
      <c r="AP5" s="437"/>
      <c r="AQ5" s="437"/>
      <c r="AR5" s="437"/>
      <c r="AS5" s="437"/>
      <c r="AT5" s="438"/>
      <c r="AU5" s="520" t="s">
        <v>93</v>
      </c>
      <c r="AV5" s="521"/>
      <c r="AW5" s="521"/>
      <c r="AX5" s="521"/>
      <c r="AY5" s="443" t="s">
        <v>94</v>
      </c>
      <c r="AZ5" s="444"/>
      <c r="BA5" s="444"/>
      <c r="BB5" s="444"/>
      <c r="BC5" s="444"/>
      <c r="BD5" s="444"/>
      <c r="BE5" s="444"/>
      <c r="BF5" s="444"/>
      <c r="BG5" s="444"/>
      <c r="BH5" s="444"/>
      <c r="BI5" s="444"/>
      <c r="BJ5" s="444"/>
      <c r="BK5" s="444"/>
      <c r="BL5" s="444"/>
      <c r="BM5" s="445"/>
      <c r="BN5" s="463">
        <v>9786770</v>
      </c>
      <c r="BO5" s="464"/>
      <c r="BP5" s="464"/>
      <c r="BQ5" s="464"/>
      <c r="BR5" s="464"/>
      <c r="BS5" s="464"/>
      <c r="BT5" s="464"/>
      <c r="BU5" s="465"/>
      <c r="BV5" s="463">
        <v>10223094</v>
      </c>
      <c r="BW5" s="464"/>
      <c r="BX5" s="464"/>
      <c r="BY5" s="464"/>
      <c r="BZ5" s="464"/>
      <c r="CA5" s="464"/>
      <c r="CB5" s="464"/>
      <c r="CC5" s="465"/>
      <c r="CD5" s="472" t="s">
        <v>95</v>
      </c>
      <c r="CE5" s="473"/>
      <c r="CF5" s="473"/>
      <c r="CG5" s="473"/>
      <c r="CH5" s="473"/>
      <c r="CI5" s="473"/>
      <c r="CJ5" s="473"/>
      <c r="CK5" s="473"/>
      <c r="CL5" s="473"/>
      <c r="CM5" s="473"/>
      <c r="CN5" s="473"/>
      <c r="CO5" s="473"/>
      <c r="CP5" s="473"/>
      <c r="CQ5" s="473"/>
      <c r="CR5" s="473"/>
      <c r="CS5" s="474"/>
      <c r="CT5" s="433">
        <v>96.3</v>
      </c>
      <c r="CU5" s="434"/>
      <c r="CV5" s="434"/>
      <c r="CW5" s="434"/>
      <c r="CX5" s="434"/>
      <c r="CY5" s="434"/>
      <c r="CZ5" s="434"/>
      <c r="DA5" s="435"/>
      <c r="DB5" s="433">
        <v>97.5</v>
      </c>
      <c r="DC5" s="434"/>
      <c r="DD5" s="434"/>
      <c r="DE5" s="434"/>
      <c r="DF5" s="434"/>
      <c r="DG5" s="434"/>
      <c r="DH5" s="434"/>
      <c r="DI5" s="435"/>
      <c r="DJ5" s="183"/>
      <c r="DK5" s="183"/>
      <c r="DL5" s="183"/>
      <c r="DM5" s="183"/>
      <c r="DN5" s="183"/>
      <c r="DO5" s="183"/>
    </row>
    <row r="6" spans="1:119" ht="18.75" customHeight="1" x14ac:dyDescent="0.2">
      <c r="A6" s="184"/>
      <c r="B6" s="616" t="s">
        <v>96</v>
      </c>
      <c r="C6" s="477"/>
      <c r="D6" s="477"/>
      <c r="E6" s="617"/>
      <c r="F6" s="617"/>
      <c r="G6" s="617"/>
      <c r="H6" s="617"/>
      <c r="I6" s="617"/>
      <c r="J6" s="617"/>
      <c r="K6" s="617"/>
      <c r="L6" s="617" t="s">
        <v>97</v>
      </c>
      <c r="M6" s="617"/>
      <c r="N6" s="617"/>
      <c r="O6" s="617"/>
      <c r="P6" s="617"/>
      <c r="Q6" s="617"/>
      <c r="R6" s="501"/>
      <c r="S6" s="501"/>
      <c r="T6" s="501"/>
      <c r="U6" s="501"/>
      <c r="V6" s="623"/>
      <c r="W6" s="554" t="s">
        <v>98</v>
      </c>
      <c r="X6" s="476"/>
      <c r="Y6" s="476"/>
      <c r="Z6" s="476"/>
      <c r="AA6" s="476"/>
      <c r="AB6" s="477"/>
      <c r="AC6" s="628" t="s">
        <v>99</v>
      </c>
      <c r="AD6" s="629"/>
      <c r="AE6" s="629"/>
      <c r="AF6" s="629"/>
      <c r="AG6" s="629"/>
      <c r="AH6" s="629"/>
      <c r="AI6" s="629"/>
      <c r="AJ6" s="629"/>
      <c r="AK6" s="629"/>
      <c r="AL6" s="630"/>
      <c r="AM6" s="532" t="s">
        <v>100</v>
      </c>
      <c r="AN6" s="437"/>
      <c r="AO6" s="437"/>
      <c r="AP6" s="437"/>
      <c r="AQ6" s="437"/>
      <c r="AR6" s="437"/>
      <c r="AS6" s="437"/>
      <c r="AT6" s="438"/>
      <c r="AU6" s="520" t="s">
        <v>101</v>
      </c>
      <c r="AV6" s="521"/>
      <c r="AW6" s="521"/>
      <c r="AX6" s="521"/>
      <c r="AY6" s="443" t="s">
        <v>102</v>
      </c>
      <c r="AZ6" s="444"/>
      <c r="BA6" s="444"/>
      <c r="BB6" s="444"/>
      <c r="BC6" s="444"/>
      <c r="BD6" s="444"/>
      <c r="BE6" s="444"/>
      <c r="BF6" s="444"/>
      <c r="BG6" s="444"/>
      <c r="BH6" s="444"/>
      <c r="BI6" s="444"/>
      <c r="BJ6" s="444"/>
      <c r="BK6" s="444"/>
      <c r="BL6" s="444"/>
      <c r="BM6" s="445"/>
      <c r="BN6" s="463">
        <v>361338</v>
      </c>
      <c r="BO6" s="464"/>
      <c r="BP6" s="464"/>
      <c r="BQ6" s="464"/>
      <c r="BR6" s="464"/>
      <c r="BS6" s="464"/>
      <c r="BT6" s="464"/>
      <c r="BU6" s="465"/>
      <c r="BV6" s="463">
        <v>252097</v>
      </c>
      <c r="BW6" s="464"/>
      <c r="BX6" s="464"/>
      <c r="BY6" s="464"/>
      <c r="BZ6" s="464"/>
      <c r="CA6" s="464"/>
      <c r="CB6" s="464"/>
      <c r="CC6" s="465"/>
      <c r="CD6" s="472" t="s">
        <v>103</v>
      </c>
      <c r="CE6" s="473"/>
      <c r="CF6" s="473"/>
      <c r="CG6" s="473"/>
      <c r="CH6" s="473"/>
      <c r="CI6" s="473"/>
      <c r="CJ6" s="473"/>
      <c r="CK6" s="473"/>
      <c r="CL6" s="473"/>
      <c r="CM6" s="473"/>
      <c r="CN6" s="473"/>
      <c r="CO6" s="473"/>
      <c r="CP6" s="473"/>
      <c r="CQ6" s="473"/>
      <c r="CR6" s="473"/>
      <c r="CS6" s="474"/>
      <c r="CT6" s="613">
        <v>103.7</v>
      </c>
      <c r="CU6" s="614"/>
      <c r="CV6" s="614"/>
      <c r="CW6" s="614"/>
      <c r="CX6" s="614"/>
      <c r="CY6" s="614"/>
      <c r="CZ6" s="614"/>
      <c r="DA6" s="615"/>
      <c r="DB6" s="613">
        <v>105.6</v>
      </c>
      <c r="DC6" s="614"/>
      <c r="DD6" s="614"/>
      <c r="DE6" s="614"/>
      <c r="DF6" s="614"/>
      <c r="DG6" s="614"/>
      <c r="DH6" s="614"/>
      <c r="DI6" s="615"/>
      <c r="DJ6" s="183"/>
      <c r="DK6" s="183"/>
      <c r="DL6" s="183"/>
      <c r="DM6" s="183"/>
      <c r="DN6" s="183"/>
      <c r="DO6" s="183"/>
    </row>
    <row r="7" spans="1:119" ht="18.75" customHeight="1" x14ac:dyDescent="0.2">
      <c r="A7" s="184"/>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104</v>
      </c>
      <c r="AN7" s="437"/>
      <c r="AO7" s="437"/>
      <c r="AP7" s="437"/>
      <c r="AQ7" s="437"/>
      <c r="AR7" s="437"/>
      <c r="AS7" s="437"/>
      <c r="AT7" s="438"/>
      <c r="AU7" s="520" t="s">
        <v>105</v>
      </c>
      <c r="AV7" s="521"/>
      <c r="AW7" s="521"/>
      <c r="AX7" s="521"/>
      <c r="AY7" s="443" t="s">
        <v>106</v>
      </c>
      <c r="AZ7" s="444"/>
      <c r="BA7" s="444"/>
      <c r="BB7" s="444"/>
      <c r="BC7" s="444"/>
      <c r="BD7" s="444"/>
      <c r="BE7" s="444"/>
      <c r="BF7" s="444"/>
      <c r="BG7" s="444"/>
      <c r="BH7" s="444"/>
      <c r="BI7" s="444"/>
      <c r="BJ7" s="444"/>
      <c r="BK7" s="444"/>
      <c r="BL7" s="444"/>
      <c r="BM7" s="445"/>
      <c r="BN7" s="463">
        <v>82744</v>
      </c>
      <c r="BO7" s="464"/>
      <c r="BP7" s="464"/>
      <c r="BQ7" s="464"/>
      <c r="BR7" s="464"/>
      <c r="BS7" s="464"/>
      <c r="BT7" s="464"/>
      <c r="BU7" s="465"/>
      <c r="BV7" s="463">
        <v>139599</v>
      </c>
      <c r="BW7" s="464"/>
      <c r="BX7" s="464"/>
      <c r="BY7" s="464"/>
      <c r="BZ7" s="464"/>
      <c r="CA7" s="464"/>
      <c r="CB7" s="464"/>
      <c r="CC7" s="465"/>
      <c r="CD7" s="472" t="s">
        <v>107</v>
      </c>
      <c r="CE7" s="473"/>
      <c r="CF7" s="473"/>
      <c r="CG7" s="473"/>
      <c r="CH7" s="473"/>
      <c r="CI7" s="473"/>
      <c r="CJ7" s="473"/>
      <c r="CK7" s="473"/>
      <c r="CL7" s="473"/>
      <c r="CM7" s="473"/>
      <c r="CN7" s="473"/>
      <c r="CO7" s="473"/>
      <c r="CP7" s="473"/>
      <c r="CQ7" s="473"/>
      <c r="CR7" s="473"/>
      <c r="CS7" s="474"/>
      <c r="CT7" s="463">
        <v>5518058</v>
      </c>
      <c r="CU7" s="464"/>
      <c r="CV7" s="464"/>
      <c r="CW7" s="464"/>
      <c r="CX7" s="464"/>
      <c r="CY7" s="464"/>
      <c r="CZ7" s="464"/>
      <c r="DA7" s="465"/>
      <c r="DB7" s="463">
        <v>5502070</v>
      </c>
      <c r="DC7" s="464"/>
      <c r="DD7" s="464"/>
      <c r="DE7" s="464"/>
      <c r="DF7" s="464"/>
      <c r="DG7" s="464"/>
      <c r="DH7" s="464"/>
      <c r="DI7" s="465"/>
      <c r="DJ7" s="183"/>
      <c r="DK7" s="183"/>
      <c r="DL7" s="183"/>
      <c r="DM7" s="183"/>
      <c r="DN7" s="183"/>
      <c r="DO7" s="183"/>
    </row>
    <row r="8" spans="1:119" ht="18.75" customHeight="1" thickBot="1" x14ac:dyDescent="0.25">
      <c r="A8" s="184"/>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108</v>
      </c>
      <c r="AN8" s="437"/>
      <c r="AO8" s="437"/>
      <c r="AP8" s="437"/>
      <c r="AQ8" s="437"/>
      <c r="AR8" s="437"/>
      <c r="AS8" s="437"/>
      <c r="AT8" s="438"/>
      <c r="AU8" s="520" t="s">
        <v>109</v>
      </c>
      <c r="AV8" s="521"/>
      <c r="AW8" s="521"/>
      <c r="AX8" s="521"/>
      <c r="AY8" s="443" t="s">
        <v>110</v>
      </c>
      <c r="AZ8" s="444"/>
      <c r="BA8" s="444"/>
      <c r="BB8" s="444"/>
      <c r="BC8" s="444"/>
      <c r="BD8" s="444"/>
      <c r="BE8" s="444"/>
      <c r="BF8" s="444"/>
      <c r="BG8" s="444"/>
      <c r="BH8" s="444"/>
      <c r="BI8" s="444"/>
      <c r="BJ8" s="444"/>
      <c r="BK8" s="444"/>
      <c r="BL8" s="444"/>
      <c r="BM8" s="445"/>
      <c r="BN8" s="463">
        <v>278594</v>
      </c>
      <c r="BO8" s="464"/>
      <c r="BP8" s="464"/>
      <c r="BQ8" s="464"/>
      <c r="BR8" s="464"/>
      <c r="BS8" s="464"/>
      <c r="BT8" s="464"/>
      <c r="BU8" s="465"/>
      <c r="BV8" s="463">
        <v>112498</v>
      </c>
      <c r="BW8" s="464"/>
      <c r="BX8" s="464"/>
      <c r="BY8" s="464"/>
      <c r="BZ8" s="464"/>
      <c r="CA8" s="464"/>
      <c r="CB8" s="464"/>
      <c r="CC8" s="465"/>
      <c r="CD8" s="472" t="s">
        <v>111</v>
      </c>
      <c r="CE8" s="473"/>
      <c r="CF8" s="473"/>
      <c r="CG8" s="473"/>
      <c r="CH8" s="473"/>
      <c r="CI8" s="473"/>
      <c r="CJ8" s="473"/>
      <c r="CK8" s="473"/>
      <c r="CL8" s="473"/>
      <c r="CM8" s="473"/>
      <c r="CN8" s="473"/>
      <c r="CO8" s="473"/>
      <c r="CP8" s="473"/>
      <c r="CQ8" s="473"/>
      <c r="CR8" s="473"/>
      <c r="CS8" s="474"/>
      <c r="CT8" s="576">
        <v>0.72</v>
      </c>
      <c r="CU8" s="577"/>
      <c r="CV8" s="577"/>
      <c r="CW8" s="577"/>
      <c r="CX8" s="577"/>
      <c r="CY8" s="577"/>
      <c r="CZ8" s="577"/>
      <c r="DA8" s="578"/>
      <c r="DB8" s="576">
        <v>0.71</v>
      </c>
      <c r="DC8" s="577"/>
      <c r="DD8" s="577"/>
      <c r="DE8" s="577"/>
      <c r="DF8" s="577"/>
      <c r="DG8" s="577"/>
      <c r="DH8" s="577"/>
      <c r="DI8" s="578"/>
      <c r="DJ8" s="183"/>
      <c r="DK8" s="183"/>
      <c r="DL8" s="183"/>
      <c r="DM8" s="183"/>
      <c r="DN8" s="183"/>
      <c r="DO8" s="183"/>
    </row>
    <row r="9" spans="1:119" ht="18.75" customHeight="1" thickBot="1" x14ac:dyDescent="0.25">
      <c r="A9" s="184"/>
      <c r="B9" s="602" t="s">
        <v>112</v>
      </c>
      <c r="C9" s="603"/>
      <c r="D9" s="603"/>
      <c r="E9" s="603"/>
      <c r="F9" s="603"/>
      <c r="G9" s="603"/>
      <c r="H9" s="603"/>
      <c r="I9" s="603"/>
      <c r="J9" s="603"/>
      <c r="K9" s="526"/>
      <c r="L9" s="604" t="s">
        <v>113</v>
      </c>
      <c r="M9" s="605"/>
      <c r="N9" s="605"/>
      <c r="O9" s="605"/>
      <c r="P9" s="605"/>
      <c r="Q9" s="606"/>
      <c r="R9" s="607">
        <v>25026</v>
      </c>
      <c r="S9" s="608"/>
      <c r="T9" s="608"/>
      <c r="U9" s="608"/>
      <c r="V9" s="609"/>
      <c r="W9" s="542" t="s">
        <v>114</v>
      </c>
      <c r="X9" s="543"/>
      <c r="Y9" s="543"/>
      <c r="Z9" s="543"/>
      <c r="AA9" s="543"/>
      <c r="AB9" s="543"/>
      <c r="AC9" s="543"/>
      <c r="AD9" s="543"/>
      <c r="AE9" s="543"/>
      <c r="AF9" s="543"/>
      <c r="AG9" s="543"/>
      <c r="AH9" s="543"/>
      <c r="AI9" s="543"/>
      <c r="AJ9" s="543"/>
      <c r="AK9" s="543"/>
      <c r="AL9" s="610"/>
      <c r="AM9" s="532" t="s">
        <v>115</v>
      </c>
      <c r="AN9" s="437"/>
      <c r="AO9" s="437"/>
      <c r="AP9" s="437"/>
      <c r="AQ9" s="437"/>
      <c r="AR9" s="437"/>
      <c r="AS9" s="437"/>
      <c r="AT9" s="438"/>
      <c r="AU9" s="520" t="s">
        <v>116</v>
      </c>
      <c r="AV9" s="521"/>
      <c r="AW9" s="521"/>
      <c r="AX9" s="521"/>
      <c r="AY9" s="443" t="s">
        <v>117</v>
      </c>
      <c r="AZ9" s="444"/>
      <c r="BA9" s="444"/>
      <c r="BB9" s="444"/>
      <c r="BC9" s="444"/>
      <c r="BD9" s="444"/>
      <c r="BE9" s="444"/>
      <c r="BF9" s="444"/>
      <c r="BG9" s="444"/>
      <c r="BH9" s="444"/>
      <c r="BI9" s="444"/>
      <c r="BJ9" s="444"/>
      <c r="BK9" s="444"/>
      <c r="BL9" s="444"/>
      <c r="BM9" s="445"/>
      <c r="BN9" s="463">
        <v>166096</v>
      </c>
      <c r="BO9" s="464"/>
      <c r="BP9" s="464"/>
      <c r="BQ9" s="464"/>
      <c r="BR9" s="464"/>
      <c r="BS9" s="464"/>
      <c r="BT9" s="464"/>
      <c r="BU9" s="465"/>
      <c r="BV9" s="463">
        <v>-309931</v>
      </c>
      <c r="BW9" s="464"/>
      <c r="BX9" s="464"/>
      <c r="BY9" s="464"/>
      <c r="BZ9" s="464"/>
      <c r="CA9" s="464"/>
      <c r="CB9" s="464"/>
      <c r="CC9" s="465"/>
      <c r="CD9" s="472" t="s">
        <v>118</v>
      </c>
      <c r="CE9" s="473"/>
      <c r="CF9" s="473"/>
      <c r="CG9" s="473"/>
      <c r="CH9" s="473"/>
      <c r="CI9" s="473"/>
      <c r="CJ9" s="473"/>
      <c r="CK9" s="473"/>
      <c r="CL9" s="473"/>
      <c r="CM9" s="473"/>
      <c r="CN9" s="473"/>
      <c r="CO9" s="473"/>
      <c r="CP9" s="473"/>
      <c r="CQ9" s="473"/>
      <c r="CR9" s="473"/>
      <c r="CS9" s="474"/>
      <c r="CT9" s="433">
        <v>9.6</v>
      </c>
      <c r="CU9" s="434"/>
      <c r="CV9" s="434"/>
      <c r="CW9" s="434"/>
      <c r="CX9" s="434"/>
      <c r="CY9" s="434"/>
      <c r="CZ9" s="434"/>
      <c r="DA9" s="435"/>
      <c r="DB9" s="433">
        <v>9.5</v>
      </c>
      <c r="DC9" s="434"/>
      <c r="DD9" s="434"/>
      <c r="DE9" s="434"/>
      <c r="DF9" s="434"/>
      <c r="DG9" s="434"/>
      <c r="DH9" s="434"/>
      <c r="DI9" s="435"/>
      <c r="DJ9" s="183"/>
      <c r="DK9" s="183"/>
      <c r="DL9" s="183"/>
      <c r="DM9" s="183"/>
      <c r="DN9" s="183"/>
      <c r="DO9" s="183"/>
    </row>
    <row r="10" spans="1:119" ht="18.75" customHeight="1" thickBot="1" x14ac:dyDescent="0.25">
      <c r="A10" s="184"/>
      <c r="B10" s="602"/>
      <c r="C10" s="603"/>
      <c r="D10" s="603"/>
      <c r="E10" s="603"/>
      <c r="F10" s="603"/>
      <c r="G10" s="603"/>
      <c r="H10" s="603"/>
      <c r="I10" s="603"/>
      <c r="J10" s="603"/>
      <c r="K10" s="526"/>
      <c r="L10" s="436" t="s">
        <v>119</v>
      </c>
      <c r="M10" s="437"/>
      <c r="N10" s="437"/>
      <c r="O10" s="437"/>
      <c r="P10" s="437"/>
      <c r="Q10" s="438"/>
      <c r="R10" s="439">
        <v>26848</v>
      </c>
      <c r="S10" s="440"/>
      <c r="T10" s="440"/>
      <c r="U10" s="440"/>
      <c r="V10" s="442"/>
      <c r="W10" s="611"/>
      <c r="X10" s="425"/>
      <c r="Y10" s="425"/>
      <c r="Z10" s="425"/>
      <c r="AA10" s="425"/>
      <c r="AB10" s="425"/>
      <c r="AC10" s="425"/>
      <c r="AD10" s="425"/>
      <c r="AE10" s="425"/>
      <c r="AF10" s="425"/>
      <c r="AG10" s="425"/>
      <c r="AH10" s="425"/>
      <c r="AI10" s="425"/>
      <c r="AJ10" s="425"/>
      <c r="AK10" s="425"/>
      <c r="AL10" s="612"/>
      <c r="AM10" s="532" t="s">
        <v>120</v>
      </c>
      <c r="AN10" s="437"/>
      <c r="AO10" s="437"/>
      <c r="AP10" s="437"/>
      <c r="AQ10" s="437"/>
      <c r="AR10" s="437"/>
      <c r="AS10" s="437"/>
      <c r="AT10" s="438"/>
      <c r="AU10" s="520" t="s">
        <v>101</v>
      </c>
      <c r="AV10" s="521"/>
      <c r="AW10" s="521"/>
      <c r="AX10" s="521"/>
      <c r="AY10" s="443" t="s">
        <v>121</v>
      </c>
      <c r="AZ10" s="444"/>
      <c r="BA10" s="444"/>
      <c r="BB10" s="444"/>
      <c r="BC10" s="444"/>
      <c r="BD10" s="444"/>
      <c r="BE10" s="444"/>
      <c r="BF10" s="444"/>
      <c r="BG10" s="444"/>
      <c r="BH10" s="444"/>
      <c r="BI10" s="444"/>
      <c r="BJ10" s="444"/>
      <c r="BK10" s="444"/>
      <c r="BL10" s="444"/>
      <c r="BM10" s="445"/>
      <c r="BN10" s="463">
        <v>25142</v>
      </c>
      <c r="BO10" s="464"/>
      <c r="BP10" s="464"/>
      <c r="BQ10" s="464"/>
      <c r="BR10" s="464"/>
      <c r="BS10" s="464"/>
      <c r="BT10" s="464"/>
      <c r="BU10" s="465"/>
      <c r="BV10" s="463">
        <v>209174</v>
      </c>
      <c r="BW10" s="464"/>
      <c r="BX10" s="464"/>
      <c r="BY10" s="464"/>
      <c r="BZ10" s="464"/>
      <c r="CA10" s="464"/>
      <c r="CB10" s="464"/>
      <c r="CC10" s="465"/>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5">
      <c r="A11" s="184"/>
      <c r="B11" s="602"/>
      <c r="C11" s="603"/>
      <c r="D11" s="603"/>
      <c r="E11" s="603"/>
      <c r="F11" s="603"/>
      <c r="G11" s="603"/>
      <c r="H11" s="603"/>
      <c r="I11" s="603"/>
      <c r="J11" s="603"/>
      <c r="K11" s="526"/>
      <c r="L11" s="509" t="s">
        <v>123</v>
      </c>
      <c r="M11" s="510"/>
      <c r="N11" s="510"/>
      <c r="O11" s="510"/>
      <c r="P11" s="510"/>
      <c r="Q11" s="511"/>
      <c r="R11" s="599" t="s">
        <v>124</v>
      </c>
      <c r="S11" s="600"/>
      <c r="T11" s="600"/>
      <c r="U11" s="600"/>
      <c r="V11" s="601"/>
      <c r="W11" s="611"/>
      <c r="X11" s="425"/>
      <c r="Y11" s="425"/>
      <c r="Z11" s="425"/>
      <c r="AA11" s="425"/>
      <c r="AB11" s="425"/>
      <c r="AC11" s="425"/>
      <c r="AD11" s="425"/>
      <c r="AE11" s="425"/>
      <c r="AF11" s="425"/>
      <c r="AG11" s="425"/>
      <c r="AH11" s="425"/>
      <c r="AI11" s="425"/>
      <c r="AJ11" s="425"/>
      <c r="AK11" s="425"/>
      <c r="AL11" s="612"/>
      <c r="AM11" s="532" t="s">
        <v>125</v>
      </c>
      <c r="AN11" s="437"/>
      <c r="AO11" s="437"/>
      <c r="AP11" s="437"/>
      <c r="AQ11" s="437"/>
      <c r="AR11" s="437"/>
      <c r="AS11" s="437"/>
      <c r="AT11" s="438"/>
      <c r="AU11" s="520" t="s">
        <v>126</v>
      </c>
      <c r="AV11" s="521"/>
      <c r="AW11" s="521"/>
      <c r="AX11" s="521"/>
      <c r="AY11" s="443" t="s">
        <v>127</v>
      </c>
      <c r="AZ11" s="444"/>
      <c r="BA11" s="444"/>
      <c r="BB11" s="444"/>
      <c r="BC11" s="444"/>
      <c r="BD11" s="444"/>
      <c r="BE11" s="444"/>
      <c r="BF11" s="444"/>
      <c r="BG11" s="444"/>
      <c r="BH11" s="444"/>
      <c r="BI11" s="444"/>
      <c r="BJ11" s="444"/>
      <c r="BK11" s="444"/>
      <c r="BL11" s="444"/>
      <c r="BM11" s="445"/>
      <c r="BN11" s="463">
        <v>0</v>
      </c>
      <c r="BO11" s="464"/>
      <c r="BP11" s="464"/>
      <c r="BQ11" s="464"/>
      <c r="BR11" s="464"/>
      <c r="BS11" s="464"/>
      <c r="BT11" s="464"/>
      <c r="BU11" s="465"/>
      <c r="BV11" s="463">
        <v>0</v>
      </c>
      <c r="BW11" s="464"/>
      <c r="BX11" s="464"/>
      <c r="BY11" s="464"/>
      <c r="BZ11" s="464"/>
      <c r="CA11" s="464"/>
      <c r="CB11" s="464"/>
      <c r="CC11" s="465"/>
      <c r="CD11" s="472" t="s">
        <v>128</v>
      </c>
      <c r="CE11" s="473"/>
      <c r="CF11" s="473"/>
      <c r="CG11" s="473"/>
      <c r="CH11" s="473"/>
      <c r="CI11" s="473"/>
      <c r="CJ11" s="473"/>
      <c r="CK11" s="473"/>
      <c r="CL11" s="473"/>
      <c r="CM11" s="473"/>
      <c r="CN11" s="473"/>
      <c r="CO11" s="473"/>
      <c r="CP11" s="473"/>
      <c r="CQ11" s="473"/>
      <c r="CR11" s="473"/>
      <c r="CS11" s="474"/>
      <c r="CT11" s="576" t="s">
        <v>129</v>
      </c>
      <c r="CU11" s="577"/>
      <c r="CV11" s="577"/>
      <c r="CW11" s="577"/>
      <c r="CX11" s="577"/>
      <c r="CY11" s="577"/>
      <c r="CZ11" s="577"/>
      <c r="DA11" s="578"/>
      <c r="DB11" s="576" t="s">
        <v>130</v>
      </c>
      <c r="DC11" s="577"/>
      <c r="DD11" s="577"/>
      <c r="DE11" s="577"/>
      <c r="DF11" s="577"/>
      <c r="DG11" s="577"/>
      <c r="DH11" s="577"/>
      <c r="DI11" s="578"/>
      <c r="DJ11" s="183"/>
      <c r="DK11" s="183"/>
      <c r="DL11" s="183"/>
      <c r="DM11" s="183"/>
      <c r="DN11" s="183"/>
      <c r="DO11" s="183"/>
    </row>
    <row r="12" spans="1:119" ht="18.75" customHeight="1" x14ac:dyDescent="0.2">
      <c r="A12" s="184"/>
      <c r="B12" s="579" t="s">
        <v>131</v>
      </c>
      <c r="C12" s="580"/>
      <c r="D12" s="580"/>
      <c r="E12" s="580"/>
      <c r="F12" s="580"/>
      <c r="G12" s="580"/>
      <c r="H12" s="580"/>
      <c r="I12" s="580"/>
      <c r="J12" s="580"/>
      <c r="K12" s="581"/>
      <c r="L12" s="588" t="s">
        <v>132</v>
      </c>
      <c r="M12" s="589"/>
      <c r="N12" s="589"/>
      <c r="O12" s="589"/>
      <c r="P12" s="589"/>
      <c r="Q12" s="590"/>
      <c r="R12" s="591">
        <v>25220</v>
      </c>
      <c r="S12" s="592"/>
      <c r="T12" s="592"/>
      <c r="U12" s="592"/>
      <c r="V12" s="593"/>
      <c r="W12" s="594" t="s">
        <v>1</v>
      </c>
      <c r="X12" s="521"/>
      <c r="Y12" s="521"/>
      <c r="Z12" s="521"/>
      <c r="AA12" s="521"/>
      <c r="AB12" s="595"/>
      <c r="AC12" s="520" t="s">
        <v>133</v>
      </c>
      <c r="AD12" s="521"/>
      <c r="AE12" s="521"/>
      <c r="AF12" s="521"/>
      <c r="AG12" s="595"/>
      <c r="AH12" s="520" t="s">
        <v>134</v>
      </c>
      <c r="AI12" s="521"/>
      <c r="AJ12" s="521"/>
      <c r="AK12" s="521"/>
      <c r="AL12" s="596"/>
      <c r="AM12" s="532" t="s">
        <v>135</v>
      </c>
      <c r="AN12" s="437"/>
      <c r="AO12" s="437"/>
      <c r="AP12" s="437"/>
      <c r="AQ12" s="437"/>
      <c r="AR12" s="437"/>
      <c r="AS12" s="437"/>
      <c r="AT12" s="438"/>
      <c r="AU12" s="520" t="s">
        <v>101</v>
      </c>
      <c r="AV12" s="521"/>
      <c r="AW12" s="521"/>
      <c r="AX12" s="521"/>
      <c r="AY12" s="443" t="s">
        <v>136</v>
      </c>
      <c r="AZ12" s="444"/>
      <c r="BA12" s="444"/>
      <c r="BB12" s="444"/>
      <c r="BC12" s="444"/>
      <c r="BD12" s="444"/>
      <c r="BE12" s="444"/>
      <c r="BF12" s="444"/>
      <c r="BG12" s="444"/>
      <c r="BH12" s="444"/>
      <c r="BI12" s="444"/>
      <c r="BJ12" s="444"/>
      <c r="BK12" s="444"/>
      <c r="BL12" s="444"/>
      <c r="BM12" s="445"/>
      <c r="BN12" s="463">
        <v>55000</v>
      </c>
      <c r="BO12" s="464"/>
      <c r="BP12" s="464"/>
      <c r="BQ12" s="464"/>
      <c r="BR12" s="464"/>
      <c r="BS12" s="464"/>
      <c r="BT12" s="464"/>
      <c r="BU12" s="465"/>
      <c r="BV12" s="463">
        <v>0</v>
      </c>
      <c r="BW12" s="464"/>
      <c r="BX12" s="464"/>
      <c r="BY12" s="464"/>
      <c r="BZ12" s="464"/>
      <c r="CA12" s="464"/>
      <c r="CB12" s="464"/>
      <c r="CC12" s="465"/>
      <c r="CD12" s="472" t="s">
        <v>137</v>
      </c>
      <c r="CE12" s="473"/>
      <c r="CF12" s="473"/>
      <c r="CG12" s="473"/>
      <c r="CH12" s="473"/>
      <c r="CI12" s="473"/>
      <c r="CJ12" s="473"/>
      <c r="CK12" s="473"/>
      <c r="CL12" s="473"/>
      <c r="CM12" s="473"/>
      <c r="CN12" s="473"/>
      <c r="CO12" s="473"/>
      <c r="CP12" s="473"/>
      <c r="CQ12" s="473"/>
      <c r="CR12" s="473"/>
      <c r="CS12" s="474"/>
      <c r="CT12" s="576" t="s">
        <v>129</v>
      </c>
      <c r="CU12" s="577"/>
      <c r="CV12" s="577"/>
      <c r="CW12" s="577"/>
      <c r="CX12" s="577"/>
      <c r="CY12" s="577"/>
      <c r="CZ12" s="577"/>
      <c r="DA12" s="578"/>
      <c r="DB12" s="576" t="s">
        <v>138</v>
      </c>
      <c r="DC12" s="577"/>
      <c r="DD12" s="577"/>
      <c r="DE12" s="577"/>
      <c r="DF12" s="577"/>
      <c r="DG12" s="577"/>
      <c r="DH12" s="577"/>
      <c r="DI12" s="578"/>
      <c r="DJ12" s="183"/>
      <c r="DK12" s="183"/>
      <c r="DL12" s="183"/>
      <c r="DM12" s="183"/>
      <c r="DN12" s="183"/>
      <c r="DO12" s="183"/>
    </row>
    <row r="13" spans="1:119" ht="18.75" customHeight="1" x14ac:dyDescent="0.2">
      <c r="A13" s="184"/>
      <c r="B13" s="582"/>
      <c r="C13" s="583"/>
      <c r="D13" s="583"/>
      <c r="E13" s="583"/>
      <c r="F13" s="583"/>
      <c r="G13" s="583"/>
      <c r="H13" s="583"/>
      <c r="I13" s="583"/>
      <c r="J13" s="583"/>
      <c r="K13" s="584"/>
      <c r="L13" s="194"/>
      <c r="M13" s="563" t="s">
        <v>139</v>
      </c>
      <c r="N13" s="564"/>
      <c r="O13" s="564"/>
      <c r="P13" s="564"/>
      <c r="Q13" s="565"/>
      <c r="R13" s="566">
        <v>24881</v>
      </c>
      <c r="S13" s="567"/>
      <c r="T13" s="567"/>
      <c r="U13" s="567"/>
      <c r="V13" s="568"/>
      <c r="W13" s="554" t="s">
        <v>140</v>
      </c>
      <c r="X13" s="476"/>
      <c r="Y13" s="476"/>
      <c r="Z13" s="476"/>
      <c r="AA13" s="476"/>
      <c r="AB13" s="477"/>
      <c r="AC13" s="439">
        <v>359</v>
      </c>
      <c r="AD13" s="440"/>
      <c r="AE13" s="440"/>
      <c r="AF13" s="440"/>
      <c r="AG13" s="441"/>
      <c r="AH13" s="439">
        <v>415</v>
      </c>
      <c r="AI13" s="440"/>
      <c r="AJ13" s="440"/>
      <c r="AK13" s="440"/>
      <c r="AL13" s="442"/>
      <c r="AM13" s="532" t="s">
        <v>141</v>
      </c>
      <c r="AN13" s="437"/>
      <c r="AO13" s="437"/>
      <c r="AP13" s="437"/>
      <c r="AQ13" s="437"/>
      <c r="AR13" s="437"/>
      <c r="AS13" s="437"/>
      <c r="AT13" s="438"/>
      <c r="AU13" s="520" t="s">
        <v>142</v>
      </c>
      <c r="AV13" s="521"/>
      <c r="AW13" s="521"/>
      <c r="AX13" s="521"/>
      <c r="AY13" s="443" t="s">
        <v>143</v>
      </c>
      <c r="AZ13" s="444"/>
      <c r="BA13" s="444"/>
      <c r="BB13" s="444"/>
      <c r="BC13" s="444"/>
      <c r="BD13" s="444"/>
      <c r="BE13" s="444"/>
      <c r="BF13" s="444"/>
      <c r="BG13" s="444"/>
      <c r="BH13" s="444"/>
      <c r="BI13" s="444"/>
      <c r="BJ13" s="444"/>
      <c r="BK13" s="444"/>
      <c r="BL13" s="444"/>
      <c r="BM13" s="445"/>
      <c r="BN13" s="463">
        <v>136238</v>
      </c>
      <c r="BO13" s="464"/>
      <c r="BP13" s="464"/>
      <c r="BQ13" s="464"/>
      <c r="BR13" s="464"/>
      <c r="BS13" s="464"/>
      <c r="BT13" s="464"/>
      <c r="BU13" s="465"/>
      <c r="BV13" s="463">
        <v>-100757</v>
      </c>
      <c r="BW13" s="464"/>
      <c r="BX13" s="464"/>
      <c r="BY13" s="464"/>
      <c r="BZ13" s="464"/>
      <c r="CA13" s="464"/>
      <c r="CB13" s="464"/>
      <c r="CC13" s="465"/>
      <c r="CD13" s="472" t="s">
        <v>144</v>
      </c>
      <c r="CE13" s="473"/>
      <c r="CF13" s="473"/>
      <c r="CG13" s="473"/>
      <c r="CH13" s="473"/>
      <c r="CI13" s="473"/>
      <c r="CJ13" s="473"/>
      <c r="CK13" s="473"/>
      <c r="CL13" s="473"/>
      <c r="CM13" s="473"/>
      <c r="CN13" s="473"/>
      <c r="CO13" s="473"/>
      <c r="CP13" s="473"/>
      <c r="CQ13" s="473"/>
      <c r="CR13" s="473"/>
      <c r="CS13" s="474"/>
      <c r="CT13" s="433">
        <v>2.5</v>
      </c>
      <c r="CU13" s="434"/>
      <c r="CV13" s="434"/>
      <c r="CW13" s="434"/>
      <c r="CX13" s="434"/>
      <c r="CY13" s="434"/>
      <c r="CZ13" s="434"/>
      <c r="DA13" s="435"/>
      <c r="DB13" s="433">
        <v>1.6</v>
      </c>
      <c r="DC13" s="434"/>
      <c r="DD13" s="434"/>
      <c r="DE13" s="434"/>
      <c r="DF13" s="434"/>
      <c r="DG13" s="434"/>
      <c r="DH13" s="434"/>
      <c r="DI13" s="435"/>
      <c r="DJ13" s="183"/>
      <c r="DK13" s="183"/>
      <c r="DL13" s="183"/>
      <c r="DM13" s="183"/>
      <c r="DN13" s="183"/>
      <c r="DO13" s="183"/>
    </row>
    <row r="14" spans="1:119" ht="18.75" customHeight="1" thickBot="1" x14ac:dyDescent="0.25">
      <c r="A14" s="184"/>
      <c r="B14" s="582"/>
      <c r="C14" s="583"/>
      <c r="D14" s="583"/>
      <c r="E14" s="583"/>
      <c r="F14" s="583"/>
      <c r="G14" s="583"/>
      <c r="H14" s="583"/>
      <c r="I14" s="583"/>
      <c r="J14" s="583"/>
      <c r="K14" s="584"/>
      <c r="L14" s="556" t="s">
        <v>145</v>
      </c>
      <c r="M14" s="597"/>
      <c r="N14" s="597"/>
      <c r="O14" s="597"/>
      <c r="P14" s="597"/>
      <c r="Q14" s="598"/>
      <c r="R14" s="566">
        <v>25453</v>
      </c>
      <c r="S14" s="567"/>
      <c r="T14" s="567"/>
      <c r="U14" s="567"/>
      <c r="V14" s="568"/>
      <c r="W14" s="569"/>
      <c r="X14" s="479"/>
      <c r="Y14" s="479"/>
      <c r="Z14" s="479"/>
      <c r="AA14" s="479"/>
      <c r="AB14" s="480"/>
      <c r="AC14" s="559">
        <v>3.2</v>
      </c>
      <c r="AD14" s="560"/>
      <c r="AE14" s="560"/>
      <c r="AF14" s="560"/>
      <c r="AG14" s="561"/>
      <c r="AH14" s="559">
        <v>3.4</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146</v>
      </c>
      <c r="CE14" s="470"/>
      <c r="CF14" s="470"/>
      <c r="CG14" s="470"/>
      <c r="CH14" s="470"/>
      <c r="CI14" s="470"/>
      <c r="CJ14" s="470"/>
      <c r="CK14" s="470"/>
      <c r="CL14" s="470"/>
      <c r="CM14" s="470"/>
      <c r="CN14" s="470"/>
      <c r="CO14" s="470"/>
      <c r="CP14" s="470"/>
      <c r="CQ14" s="470"/>
      <c r="CR14" s="470"/>
      <c r="CS14" s="471"/>
      <c r="CT14" s="570">
        <v>43.4</v>
      </c>
      <c r="CU14" s="571"/>
      <c r="CV14" s="571"/>
      <c r="CW14" s="571"/>
      <c r="CX14" s="571"/>
      <c r="CY14" s="571"/>
      <c r="CZ14" s="571"/>
      <c r="DA14" s="572"/>
      <c r="DB14" s="570">
        <v>15.2</v>
      </c>
      <c r="DC14" s="571"/>
      <c r="DD14" s="571"/>
      <c r="DE14" s="571"/>
      <c r="DF14" s="571"/>
      <c r="DG14" s="571"/>
      <c r="DH14" s="571"/>
      <c r="DI14" s="572"/>
      <c r="DJ14" s="183"/>
      <c r="DK14" s="183"/>
      <c r="DL14" s="183"/>
      <c r="DM14" s="183"/>
      <c r="DN14" s="183"/>
      <c r="DO14" s="183"/>
    </row>
    <row r="15" spans="1:119" ht="18.75" customHeight="1" x14ac:dyDescent="0.2">
      <c r="A15" s="184"/>
      <c r="B15" s="582"/>
      <c r="C15" s="583"/>
      <c r="D15" s="583"/>
      <c r="E15" s="583"/>
      <c r="F15" s="583"/>
      <c r="G15" s="583"/>
      <c r="H15" s="583"/>
      <c r="I15" s="583"/>
      <c r="J15" s="583"/>
      <c r="K15" s="584"/>
      <c r="L15" s="194"/>
      <c r="M15" s="563" t="s">
        <v>139</v>
      </c>
      <c r="N15" s="564"/>
      <c r="O15" s="564"/>
      <c r="P15" s="564"/>
      <c r="Q15" s="565"/>
      <c r="R15" s="566">
        <v>25162</v>
      </c>
      <c r="S15" s="567"/>
      <c r="T15" s="567"/>
      <c r="U15" s="567"/>
      <c r="V15" s="568"/>
      <c r="W15" s="554" t="s">
        <v>147</v>
      </c>
      <c r="X15" s="476"/>
      <c r="Y15" s="476"/>
      <c r="Z15" s="476"/>
      <c r="AA15" s="476"/>
      <c r="AB15" s="477"/>
      <c r="AC15" s="439">
        <v>1872</v>
      </c>
      <c r="AD15" s="440"/>
      <c r="AE15" s="440"/>
      <c r="AF15" s="440"/>
      <c r="AG15" s="441"/>
      <c r="AH15" s="439">
        <v>2122</v>
      </c>
      <c r="AI15" s="440"/>
      <c r="AJ15" s="440"/>
      <c r="AK15" s="440"/>
      <c r="AL15" s="442"/>
      <c r="AM15" s="532"/>
      <c r="AN15" s="437"/>
      <c r="AO15" s="437"/>
      <c r="AP15" s="437"/>
      <c r="AQ15" s="437"/>
      <c r="AR15" s="437"/>
      <c r="AS15" s="437"/>
      <c r="AT15" s="438"/>
      <c r="AU15" s="520"/>
      <c r="AV15" s="521"/>
      <c r="AW15" s="521"/>
      <c r="AX15" s="521"/>
      <c r="AY15" s="455" t="s">
        <v>148</v>
      </c>
      <c r="AZ15" s="456"/>
      <c r="BA15" s="456"/>
      <c r="BB15" s="456"/>
      <c r="BC15" s="456"/>
      <c r="BD15" s="456"/>
      <c r="BE15" s="456"/>
      <c r="BF15" s="456"/>
      <c r="BG15" s="456"/>
      <c r="BH15" s="456"/>
      <c r="BI15" s="456"/>
      <c r="BJ15" s="456"/>
      <c r="BK15" s="456"/>
      <c r="BL15" s="456"/>
      <c r="BM15" s="457"/>
      <c r="BN15" s="458">
        <v>3089600</v>
      </c>
      <c r="BO15" s="459"/>
      <c r="BP15" s="459"/>
      <c r="BQ15" s="459"/>
      <c r="BR15" s="459"/>
      <c r="BS15" s="459"/>
      <c r="BT15" s="459"/>
      <c r="BU15" s="460"/>
      <c r="BV15" s="458">
        <v>3012360</v>
      </c>
      <c r="BW15" s="459"/>
      <c r="BX15" s="459"/>
      <c r="BY15" s="459"/>
      <c r="BZ15" s="459"/>
      <c r="CA15" s="459"/>
      <c r="CB15" s="459"/>
      <c r="CC15" s="460"/>
      <c r="CD15" s="573" t="s">
        <v>149</v>
      </c>
      <c r="CE15" s="574"/>
      <c r="CF15" s="574"/>
      <c r="CG15" s="574"/>
      <c r="CH15" s="574"/>
      <c r="CI15" s="574"/>
      <c r="CJ15" s="574"/>
      <c r="CK15" s="574"/>
      <c r="CL15" s="574"/>
      <c r="CM15" s="574"/>
      <c r="CN15" s="574"/>
      <c r="CO15" s="574"/>
      <c r="CP15" s="574"/>
      <c r="CQ15" s="574"/>
      <c r="CR15" s="574"/>
      <c r="CS15" s="57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2">
      <c r="A16" s="184"/>
      <c r="B16" s="582"/>
      <c r="C16" s="583"/>
      <c r="D16" s="583"/>
      <c r="E16" s="583"/>
      <c r="F16" s="583"/>
      <c r="G16" s="583"/>
      <c r="H16" s="583"/>
      <c r="I16" s="583"/>
      <c r="J16" s="583"/>
      <c r="K16" s="584"/>
      <c r="L16" s="556" t="s">
        <v>150</v>
      </c>
      <c r="M16" s="557"/>
      <c r="N16" s="557"/>
      <c r="O16" s="557"/>
      <c r="P16" s="557"/>
      <c r="Q16" s="558"/>
      <c r="R16" s="551" t="s">
        <v>151</v>
      </c>
      <c r="S16" s="552"/>
      <c r="T16" s="552"/>
      <c r="U16" s="552"/>
      <c r="V16" s="553"/>
      <c r="W16" s="569"/>
      <c r="X16" s="479"/>
      <c r="Y16" s="479"/>
      <c r="Z16" s="479"/>
      <c r="AA16" s="479"/>
      <c r="AB16" s="480"/>
      <c r="AC16" s="559">
        <v>16.899999999999999</v>
      </c>
      <c r="AD16" s="560"/>
      <c r="AE16" s="560"/>
      <c r="AF16" s="560"/>
      <c r="AG16" s="561"/>
      <c r="AH16" s="559">
        <v>17.399999999999999</v>
      </c>
      <c r="AI16" s="560"/>
      <c r="AJ16" s="560"/>
      <c r="AK16" s="560"/>
      <c r="AL16" s="562"/>
      <c r="AM16" s="532"/>
      <c r="AN16" s="437"/>
      <c r="AO16" s="437"/>
      <c r="AP16" s="437"/>
      <c r="AQ16" s="437"/>
      <c r="AR16" s="437"/>
      <c r="AS16" s="437"/>
      <c r="AT16" s="438"/>
      <c r="AU16" s="520"/>
      <c r="AV16" s="521"/>
      <c r="AW16" s="521"/>
      <c r="AX16" s="521"/>
      <c r="AY16" s="443" t="s">
        <v>152</v>
      </c>
      <c r="AZ16" s="444"/>
      <c r="BA16" s="444"/>
      <c r="BB16" s="444"/>
      <c r="BC16" s="444"/>
      <c r="BD16" s="444"/>
      <c r="BE16" s="444"/>
      <c r="BF16" s="444"/>
      <c r="BG16" s="444"/>
      <c r="BH16" s="444"/>
      <c r="BI16" s="444"/>
      <c r="BJ16" s="444"/>
      <c r="BK16" s="444"/>
      <c r="BL16" s="444"/>
      <c r="BM16" s="445"/>
      <c r="BN16" s="463">
        <v>4246310</v>
      </c>
      <c r="BO16" s="464"/>
      <c r="BP16" s="464"/>
      <c r="BQ16" s="464"/>
      <c r="BR16" s="464"/>
      <c r="BS16" s="464"/>
      <c r="BT16" s="464"/>
      <c r="BU16" s="465"/>
      <c r="BV16" s="463">
        <v>4217279</v>
      </c>
      <c r="BW16" s="464"/>
      <c r="BX16" s="464"/>
      <c r="BY16" s="464"/>
      <c r="BZ16" s="464"/>
      <c r="CA16" s="464"/>
      <c r="CB16" s="464"/>
      <c r="CC16" s="465"/>
      <c r="CD16" s="198"/>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3"/>
      <c r="DK16" s="183"/>
      <c r="DL16" s="183"/>
      <c r="DM16" s="183"/>
      <c r="DN16" s="183"/>
      <c r="DO16" s="183"/>
    </row>
    <row r="17" spans="1:119" ht="18.75" customHeight="1" thickBot="1" x14ac:dyDescent="0.25">
      <c r="A17" s="184"/>
      <c r="B17" s="585"/>
      <c r="C17" s="586"/>
      <c r="D17" s="586"/>
      <c r="E17" s="586"/>
      <c r="F17" s="586"/>
      <c r="G17" s="586"/>
      <c r="H17" s="586"/>
      <c r="I17" s="586"/>
      <c r="J17" s="586"/>
      <c r="K17" s="587"/>
      <c r="L17" s="199"/>
      <c r="M17" s="548" t="s">
        <v>153</v>
      </c>
      <c r="N17" s="549"/>
      <c r="O17" s="549"/>
      <c r="P17" s="549"/>
      <c r="Q17" s="550"/>
      <c r="R17" s="551" t="s">
        <v>154</v>
      </c>
      <c r="S17" s="552"/>
      <c r="T17" s="552"/>
      <c r="U17" s="552"/>
      <c r="V17" s="553"/>
      <c r="W17" s="554" t="s">
        <v>155</v>
      </c>
      <c r="X17" s="476"/>
      <c r="Y17" s="476"/>
      <c r="Z17" s="476"/>
      <c r="AA17" s="476"/>
      <c r="AB17" s="477"/>
      <c r="AC17" s="439">
        <v>8817</v>
      </c>
      <c r="AD17" s="440"/>
      <c r="AE17" s="440"/>
      <c r="AF17" s="440"/>
      <c r="AG17" s="441"/>
      <c r="AH17" s="439">
        <v>9626</v>
      </c>
      <c r="AI17" s="440"/>
      <c r="AJ17" s="440"/>
      <c r="AK17" s="440"/>
      <c r="AL17" s="442"/>
      <c r="AM17" s="532"/>
      <c r="AN17" s="437"/>
      <c r="AO17" s="437"/>
      <c r="AP17" s="437"/>
      <c r="AQ17" s="437"/>
      <c r="AR17" s="437"/>
      <c r="AS17" s="437"/>
      <c r="AT17" s="438"/>
      <c r="AU17" s="520"/>
      <c r="AV17" s="521"/>
      <c r="AW17" s="521"/>
      <c r="AX17" s="521"/>
      <c r="AY17" s="443" t="s">
        <v>156</v>
      </c>
      <c r="AZ17" s="444"/>
      <c r="BA17" s="444"/>
      <c r="BB17" s="444"/>
      <c r="BC17" s="444"/>
      <c r="BD17" s="444"/>
      <c r="BE17" s="444"/>
      <c r="BF17" s="444"/>
      <c r="BG17" s="444"/>
      <c r="BH17" s="444"/>
      <c r="BI17" s="444"/>
      <c r="BJ17" s="444"/>
      <c r="BK17" s="444"/>
      <c r="BL17" s="444"/>
      <c r="BM17" s="445"/>
      <c r="BN17" s="463">
        <v>3945897</v>
      </c>
      <c r="BO17" s="464"/>
      <c r="BP17" s="464"/>
      <c r="BQ17" s="464"/>
      <c r="BR17" s="464"/>
      <c r="BS17" s="464"/>
      <c r="BT17" s="464"/>
      <c r="BU17" s="465"/>
      <c r="BV17" s="463">
        <v>3862443</v>
      </c>
      <c r="BW17" s="464"/>
      <c r="BX17" s="464"/>
      <c r="BY17" s="464"/>
      <c r="BZ17" s="464"/>
      <c r="CA17" s="464"/>
      <c r="CB17" s="464"/>
      <c r="CC17" s="465"/>
      <c r="CD17" s="198"/>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3"/>
      <c r="DK17" s="183"/>
      <c r="DL17" s="183"/>
      <c r="DM17" s="183"/>
      <c r="DN17" s="183"/>
      <c r="DO17" s="183"/>
    </row>
    <row r="18" spans="1:119" ht="18.75" customHeight="1" thickBot="1" x14ac:dyDescent="0.25">
      <c r="A18" s="184"/>
      <c r="B18" s="525" t="s">
        <v>157</v>
      </c>
      <c r="C18" s="526"/>
      <c r="D18" s="526"/>
      <c r="E18" s="527"/>
      <c r="F18" s="527"/>
      <c r="G18" s="527"/>
      <c r="H18" s="527"/>
      <c r="I18" s="527"/>
      <c r="J18" s="527"/>
      <c r="K18" s="527"/>
      <c r="L18" s="528">
        <v>40.97</v>
      </c>
      <c r="M18" s="528"/>
      <c r="N18" s="528"/>
      <c r="O18" s="528"/>
      <c r="P18" s="528"/>
      <c r="Q18" s="528"/>
      <c r="R18" s="529"/>
      <c r="S18" s="529"/>
      <c r="T18" s="529"/>
      <c r="U18" s="529"/>
      <c r="V18" s="530"/>
      <c r="W18" s="544"/>
      <c r="X18" s="545"/>
      <c r="Y18" s="545"/>
      <c r="Z18" s="545"/>
      <c r="AA18" s="545"/>
      <c r="AB18" s="555"/>
      <c r="AC18" s="427">
        <v>79.8</v>
      </c>
      <c r="AD18" s="428"/>
      <c r="AE18" s="428"/>
      <c r="AF18" s="428"/>
      <c r="AG18" s="531"/>
      <c r="AH18" s="427">
        <v>79.099999999999994</v>
      </c>
      <c r="AI18" s="428"/>
      <c r="AJ18" s="428"/>
      <c r="AK18" s="428"/>
      <c r="AL18" s="429"/>
      <c r="AM18" s="532"/>
      <c r="AN18" s="437"/>
      <c r="AO18" s="437"/>
      <c r="AP18" s="437"/>
      <c r="AQ18" s="437"/>
      <c r="AR18" s="437"/>
      <c r="AS18" s="437"/>
      <c r="AT18" s="438"/>
      <c r="AU18" s="520"/>
      <c r="AV18" s="521"/>
      <c r="AW18" s="521"/>
      <c r="AX18" s="521"/>
      <c r="AY18" s="443" t="s">
        <v>158</v>
      </c>
      <c r="AZ18" s="444"/>
      <c r="BA18" s="444"/>
      <c r="BB18" s="444"/>
      <c r="BC18" s="444"/>
      <c r="BD18" s="444"/>
      <c r="BE18" s="444"/>
      <c r="BF18" s="444"/>
      <c r="BG18" s="444"/>
      <c r="BH18" s="444"/>
      <c r="BI18" s="444"/>
      <c r="BJ18" s="444"/>
      <c r="BK18" s="444"/>
      <c r="BL18" s="444"/>
      <c r="BM18" s="445"/>
      <c r="BN18" s="463">
        <v>5517535</v>
      </c>
      <c r="BO18" s="464"/>
      <c r="BP18" s="464"/>
      <c r="BQ18" s="464"/>
      <c r="BR18" s="464"/>
      <c r="BS18" s="464"/>
      <c r="BT18" s="464"/>
      <c r="BU18" s="465"/>
      <c r="BV18" s="463">
        <v>5520999</v>
      </c>
      <c r="BW18" s="464"/>
      <c r="BX18" s="464"/>
      <c r="BY18" s="464"/>
      <c r="BZ18" s="464"/>
      <c r="CA18" s="464"/>
      <c r="CB18" s="464"/>
      <c r="CC18" s="465"/>
      <c r="CD18" s="198"/>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3"/>
      <c r="DK18" s="183"/>
      <c r="DL18" s="183"/>
      <c r="DM18" s="183"/>
      <c r="DN18" s="183"/>
      <c r="DO18" s="183"/>
    </row>
    <row r="19" spans="1:119" ht="18.75" customHeight="1" thickBot="1" x14ac:dyDescent="0.25">
      <c r="A19" s="184"/>
      <c r="B19" s="525" t="s">
        <v>159</v>
      </c>
      <c r="C19" s="526"/>
      <c r="D19" s="526"/>
      <c r="E19" s="527"/>
      <c r="F19" s="527"/>
      <c r="G19" s="527"/>
      <c r="H19" s="527"/>
      <c r="I19" s="527"/>
      <c r="J19" s="527"/>
      <c r="K19" s="527"/>
      <c r="L19" s="533">
        <v>611</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160</v>
      </c>
      <c r="AZ19" s="444"/>
      <c r="BA19" s="444"/>
      <c r="BB19" s="444"/>
      <c r="BC19" s="444"/>
      <c r="BD19" s="444"/>
      <c r="BE19" s="444"/>
      <c r="BF19" s="444"/>
      <c r="BG19" s="444"/>
      <c r="BH19" s="444"/>
      <c r="BI19" s="444"/>
      <c r="BJ19" s="444"/>
      <c r="BK19" s="444"/>
      <c r="BL19" s="444"/>
      <c r="BM19" s="445"/>
      <c r="BN19" s="463">
        <v>6600189</v>
      </c>
      <c r="BO19" s="464"/>
      <c r="BP19" s="464"/>
      <c r="BQ19" s="464"/>
      <c r="BR19" s="464"/>
      <c r="BS19" s="464"/>
      <c r="BT19" s="464"/>
      <c r="BU19" s="465"/>
      <c r="BV19" s="463">
        <v>6961728</v>
      </c>
      <c r="BW19" s="464"/>
      <c r="BX19" s="464"/>
      <c r="BY19" s="464"/>
      <c r="BZ19" s="464"/>
      <c r="CA19" s="464"/>
      <c r="CB19" s="464"/>
      <c r="CC19" s="465"/>
      <c r="CD19" s="198"/>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3"/>
      <c r="DK19" s="183"/>
      <c r="DL19" s="183"/>
      <c r="DM19" s="183"/>
      <c r="DN19" s="183"/>
      <c r="DO19" s="183"/>
    </row>
    <row r="20" spans="1:119" ht="18.75" customHeight="1" thickBot="1" x14ac:dyDescent="0.25">
      <c r="A20" s="184"/>
      <c r="B20" s="525" t="s">
        <v>161</v>
      </c>
      <c r="C20" s="526"/>
      <c r="D20" s="526"/>
      <c r="E20" s="527"/>
      <c r="F20" s="527"/>
      <c r="G20" s="527"/>
      <c r="H20" s="527"/>
      <c r="I20" s="527"/>
      <c r="J20" s="527"/>
      <c r="K20" s="527"/>
      <c r="L20" s="533">
        <v>10763</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8"/>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3"/>
      <c r="DK20" s="183"/>
      <c r="DL20" s="183"/>
      <c r="DM20" s="183"/>
      <c r="DN20" s="183"/>
      <c r="DO20" s="183"/>
    </row>
    <row r="21" spans="1:119" ht="18.75" customHeight="1" x14ac:dyDescent="0.2">
      <c r="A21" s="184"/>
      <c r="B21" s="522" t="s">
        <v>162</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8"/>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3"/>
      <c r="DK21" s="183"/>
      <c r="DL21" s="183"/>
      <c r="DM21" s="183"/>
      <c r="DN21" s="183"/>
      <c r="DO21" s="183"/>
    </row>
    <row r="22" spans="1:119" ht="18.75" customHeight="1" thickBot="1" x14ac:dyDescent="0.25">
      <c r="A22" s="184"/>
      <c r="B22" s="492" t="s">
        <v>163</v>
      </c>
      <c r="C22" s="493"/>
      <c r="D22" s="494"/>
      <c r="E22" s="501" t="s">
        <v>1</v>
      </c>
      <c r="F22" s="476"/>
      <c r="G22" s="476"/>
      <c r="H22" s="476"/>
      <c r="I22" s="476"/>
      <c r="J22" s="476"/>
      <c r="K22" s="477"/>
      <c r="L22" s="501" t="s">
        <v>164</v>
      </c>
      <c r="M22" s="476"/>
      <c r="N22" s="476"/>
      <c r="O22" s="476"/>
      <c r="P22" s="477"/>
      <c r="Q22" s="486" t="s">
        <v>165</v>
      </c>
      <c r="R22" s="487"/>
      <c r="S22" s="487"/>
      <c r="T22" s="487"/>
      <c r="U22" s="487"/>
      <c r="V22" s="502"/>
      <c r="W22" s="504" t="s">
        <v>166</v>
      </c>
      <c r="X22" s="493"/>
      <c r="Y22" s="494"/>
      <c r="Z22" s="501" t="s">
        <v>1</v>
      </c>
      <c r="AA22" s="476"/>
      <c r="AB22" s="476"/>
      <c r="AC22" s="476"/>
      <c r="AD22" s="476"/>
      <c r="AE22" s="476"/>
      <c r="AF22" s="476"/>
      <c r="AG22" s="477"/>
      <c r="AH22" s="475" t="s">
        <v>167</v>
      </c>
      <c r="AI22" s="476"/>
      <c r="AJ22" s="476"/>
      <c r="AK22" s="476"/>
      <c r="AL22" s="477"/>
      <c r="AM22" s="475" t="s">
        <v>168</v>
      </c>
      <c r="AN22" s="481"/>
      <c r="AO22" s="481"/>
      <c r="AP22" s="481"/>
      <c r="AQ22" s="481"/>
      <c r="AR22" s="482"/>
      <c r="AS22" s="486" t="s">
        <v>165</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8"/>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3"/>
      <c r="DK22" s="183"/>
      <c r="DL22" s="183"/>
      <c r="DM22" s="183"/>
      <c r="DN22" s="183"/>
      <c r="DO22" s="183"/>
    </row>
    <row r="23" spans="1:119" ht="18.75" customHeight="1" x14ac:dyDescent="0.2">
      <c r="A23" s="184"/>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169</v>
      </c>
      <c r="AZ23" s="456"/>
      <c r="BA23" s="456"/>
      <c r="BB23" s="456"/>
      <c r="BC23" s="456"/>
      <c r="BD23" s="456"/>
      <c r="BE23" s="456"/>
      <c r="BF23" s="456"/>
      <c r="BG23" s="456"/>
      <c r="BH23" s="456"/>
      <c r="BI23" s="456"/>
      <c r="BJ23" s="456"/>
      <c r="BK23" s="456"/>
      <c r="BL23" s="456"/>
      <c r="BM23" s="457"/>
      <c r="BN23" s="463">
        <v>9481392</v>
      </c>
      <c r="BO23" s="464"/>
      <c r="BP23" s="464"/>
      <c r="BQ23" s="464"/>
      <c r="BR23" s="464"/>
      <c r="BS23" s="464"/>
      <c r="BT23" s="464"/>
      <c r="BU23" s="465"/>
      <c r="BV23" s="463">
        <v>8716447</v>
      </c>
      <c r="BW23" s="464"/>
      <c r="BX23" s="464"/>
      <c r="BY23" s="464"/>
      <c r="BZ23" s="464"/>
      <c r="CA23" s="464"/>
      <c r="CB23" s="464"/>
      <c r="CC23" s="465"/>
      <c r="CD23" s="198"/>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3"/>
      <c r="DK23" s="183"/>
      <c r="DL23" s="183"/>
      <c r="DM23" s="183"/>
      <c r="DN23" s="183"/>
      <c r="DO23" s="183"/>
    </row>
    <row r="24" spans="1:119" ht="18.75" customHeight="1" thickBot="1" x14ac:dyDescent="0.25">
      <c r="A24" s="184"/>
      <c r="B24" s="495"/>
      <c r="C24" s="496"/>
      <c r="D24" s="497"/>
      <c r="E24" s="436" t="s">
        <v>170</v>
      </c>
      <c r="F24" s="437"/>
      <c r="G24" s="437"/>
      <c r="H24" s="437"/>
      <c r="I24" s="437"/>
      <c r="J24" s="437"/>
      <c r="K24" s="438"/>
      <c r="L24" s="439">
        <v>1</v>
      </c>
      <c r="M24" s="440"/>
      <c r="N24" s="440"/>
      <c r="O24" s="440"/>
      <c r="P24" s="441"/>
      <c r="Q24" s="439">
        <v>5920</v>
      </c>
      <c r="R24" s="440"/>
      <c r="S24" s="440"/>
      <c r="T24" s="440"/>
      <c r="U24" s="440"/>
      <c r="V24" s="441"/>
      <c r="W24" s="505"/>
      <c r="X24" s="496"/>
      <c r="Y24" s="497"/>
      <c r="Z24" s="436" t="s">
        <v>171</v>
      </c>
      <c r="AA24" s="437"/>
      <c r="AB24" s="437"/>
      <c r="AC24" s="437"/>
      <c r="AD24" s="437"/>
      <c r="AE24" s="437"/>
      <c r="AF24" s="437"/>
      <c r="AG24" s="438"/>
      <c r="AH24" s="439">
        <v>284</v>
      </c>
      <c r="AI24" s="440"/>
      <c r="AJ24" s="440"/>
      <c r="AK24" s="440"/>
      <c r="AL24" s="441"/>
      <c r="AM24" s="439">
        <v>844616</v>
      </c>
      <c r="AN24" s="440"/>
      <c r="AO24" s="440"/>
      <c r="AP24" s="440"/>
      <c r="AQ24" s="440"/>
      <c r="AR24" s="441"/>
      <c r="AS24" s="439">
        <v>2974</v>
      </c>
      <c r="AT24" s="440"/>
      <c r="AU24" s="440"/>
      <c r="AV24" s="440"/>
      <c r="AW24" s="440"/>
      <c r="AX24" s="442"/>
      <c r="AY24" s="430" t="s">
        <v>172</v>
      </c>
      <c r="AZ24" s="431"/>
      <c r="BA24" s="431"/>
      <c r="BB24" s="431"/>
      <c r="BC24" s="431"/>
      <c r="BD24" s="431"/>
      <c r="BE24" s="431"/>
      <c r="BF24" s="431"/>
      <c r="BG24" s="431"/>
      <c r="BH24" s="431"/>
      <c r="BI24" s="431"/>
      <c r="BJ24" s="431"/>
      <c r="BK24" s="431"/>
      <c r="BL24" s="431"/>
      <c r="BM24" s="432"/>
      <c r="BN24" s="463">
        <v>7111927</v>
      </c>
      <c r="BO24" s="464"/>
      <c r="BP24" s="464"/>
      <c r="BQ24" s="464"/>
      <c r="BR24" s="464"/>
      <c r="BS24" s="464"/>
      <c r="BT24" s="464"/>
      <c r="BU24" s="465"/>
      <c r="BV24" s="463">
        <v>6913688</v>
      </c>
      <c r="BW24" s="464"/>
      <c r="BX24" s="464"/>
      <c r="BY24" s="464"/>
      <c r="BZ24" s="464"/>
      <c r="CA24" s="464"/>
      <c r="CB24" s="464"/>
      <c r="CC24" s="465"/>
      <c r="CD24" s="198"/>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3"/>
      <c r="DK24" s="183"/>
      <c r="DL24" s="183"/>
      <c r="DM24" s="183"/>
      <c r="DN24" s="183"/>
      <c r="DO24" s="183"/>
    </row>
    <row r="25" spans="1:119" s="183" customFormat="1" ht="18.75" customHeight="1" x14ac:dyDescent="0.2">
      <c r="A25" s="184"/>
      <c r="B25" s="495"/>
      <c r="C25" s="496"/>
      <c r="D25" s="497"/>
      <c r="E25" s="436" t="s">
        <v>173</v>
      </c>
      <c r="F25" s="437"/>
      <c r="G25" s="437"/>
      <c r="H25" s="437"/>
      <c r="I25" s="437"/>
      <c r="J25" s="437"/>
      <c r="K25" s="438"/>
      <c r="L25" s="439">
        <v>1</v>
      </c>
      <c r="M25" s="440"/>
      <c r="N25" s="440"/>
      <c r="O25" s="440"/>
      <c r="P25" s="441"/>
      <c r="Q25" s="439">
        <v>5400</v>
      </c>
      <c r="R25" s="440"/>
      <c r="S25" s="440"/>
      <c r="T25" s="440"/>
      <c r="U25" s="440"/>
      <c r="V25" s="441"/>
      <c r="W25" s="505"/>
      <c r="X25" s="496"/>
      <c r="Y25" s="497"/>
      <c r="Z25" s="436" t="s">
        <v>174</v>
      </c>
      <c r="AA25" s="437"/>
      <c r="AB25" s="437"/>
      <c r="AC25" s="437"/>
      <c r="AD25" s="437"/>
      <c r="AE25" s="437"/>
      <c r="AF25" s="437"/>
      <c r="AG25" s="438"/>
      <c r="AH25" s="439">
        <v>76</v>
      </c>
      <c r="AI25" s="440"/>
      <c r="AJ25" s="440"/>
      <c r="AK25" s="440"/>
      <c r="AL25" s="441"/>
      <c r="AM25" s="439">
        <v>211660</v>
      </c>
      <c r="AN25" s="440"/>
      <c r="AO25" s="440"/>
      <c r="AP25" s="440"/>
      <c r="AQ25" s="440"/>
      <c r="AR25" s="441"/>
      <c r="AS25" s="439">
        <v>2785</v>
      </c>
      <c r="AT25" s="440"/>
      <c r="AU25" s="440"/>
      <c r="AV25" s="440"/>
      <c r="AW25" s="440"/>
      <c r="AX25" s="442"/>
      <c r="AY25" s="455" t="s">
        <v>175</v>
      </c>
      <c r="AZ25" s="456"/>
      <c r="BA25" s="456"/>
      <c r="BB25" s="456"/>
      <c r="BC25" s="456"/>
      <c r="BD25" s="456"/>
      <c r="BE25" s="456"/>
      <c r="BF25" s="456"/>
      <c r="BG25" s="456"/>
      <c r="BH25" s="456"/>
      <c r="BI25" s="456"/>
      <c r="BJ25" s="456"/>
      <c r="BK25" s="456"/>
      <c r="BL25" s="456"/>
      <c r="BM25" s="457"/>
      <c r="BN25" s="458">
        <v>3443450</v>
      </c>
      <c r="BO25" s="459"/>
      <c r="BP25" s="459"/>
      <c r="BQ25" s="459"/>
      <c r="BR25" s="459"/>
      <c r="BS25" s="459"/>
      <c r="BT25" s="459"/>
      <c r="BU25" s="460"/>
      <c r="BV25" s="458">
        <v>3682968</v>
      </c>
      <c r="BW25" s="459"/>
      <c r="BX25" s="459"/>
      <c r="BY25" s="459"/>
      <c r="BZ25" s="459"/>
      <c r="CA25" s="459"/>
      <c r="CB25" s="459"/>
      <c r="CC25" s="460"/>
      <c r="CD25" s="198"/>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3" customFormat="1" ht="18.75" customHeight="1" x14ac:dyDescent="0.2">
      <c r="A26" s="184"/>
      <c r="B26" s="495"/>
      <c r="C26" s="496"/>
      <c r="D26" s="497"/>
      <c r="E26" s="436" t="s">
        <v>176</v>
      </c>
      <c r="F26" s="437"/>
      <c r="G26" s="437"/>
      <c r="H26" s="437"/>
      <c r="I26" s="437"/>
      <c r="J26" s="437"/>
      <c r="K26" s="438"/>
      <c r="L26" s="439">
        <v>1</v>
      </c>
      <c r="M26" s="440"/>
      <c r="N26" s="440"/>
      <c r="O26" s="440"/>
      <c r="P26" s="441"/>
      <c r="Q26" s="439">
        <v>5000</v>
      </c>
      <c r="R26" s="440"/>
      <c r="S26" s="440"/>
      <c r="T26" s="440"/>
      <c r="U26" s="440"/>
      <c r="V26" s="441"/>
      <c r="W26" s="505"/>
      <c r="X26" s="496"/>
      <c r="Y26" s="497"/>
      <c r="Z26" s="436" t="s">
        <v>177</v>
      </c>
      <c r="AA26" s="518"/>
      <c r="AB26" s="518"/>
      <c r="AC26" s="518"/>
      <c r="AD26" s="518"/>
      <c r="AE26" s="518"/>
      <c r="AF26" s="518"/>
      <c r="AG26" s="519"/>
      <c r="AH26" s="439">
        <v>13</v>
      </c>
      <c r="AI26" s="440"/>
      <c r="AJ26" s="440"/>
      <c r="AK26" s="440"/>
      <c r="AL26" s="441"/>
      <c r="AM26" s="439">
        <v>41769</v>
      </c>
      <c r="AN26" s="440"/>
      <c r="AO26" s="440"/>
      <c r="AP26" s="440"/>
      <c r="AQ26" s="440"/>
      <c r="AR26" s="441"/>
      <c r="AS26" s="439">
        <v>3213</v>
      </c>
      <c r="AT26" s="440"/>
      <c r="AU26" s="440"/>
      <c r="AV26" s="440"/>
      <c r="AW26" s="440"/>
      <c r="AX26" s="442"/>
      <c r="AY26" s="472" t="s">
        <v>178</v>
      </c>
      <c r="AZ26" s="473"/>
      <c r="BA26" s="473"/>
      <c r="BB26" s="473"/>
      <c r="BC26" s="473"/>
      <c r="BD26" s="473"/>
      <c r="BE26" s="473"/>
      <c r="BF26" s="473"/>
      <c r="BG26" s="473"/>
      <c r="BH26" s="473"/>
      <c r="BI26" s="473"/>
      <c r="BJ26" s="473"/>
      <c r="BK26" s="473"/>
      <c r="BL26" s="473"/>
      <c r="BM26" s="474"/>
      <c r="BN26" s="463" t="s">
        <v>179</v>
      </c>
      <c r="BO26" s="464"/>
      <c r="BP26" s="464"/>
      <c r="BQ26" s="464"/>
      <c r="BR26" s="464"/>
      <c r="BS26" s="464"/>
      <c r="BT26" s="464"/>
      <c r="BU26" s="465"/>
      <c r="BV26" s="463" t="s">
        <v>180</v>
      </c>
      <c r="BW26" s="464"/>
      <c r="BX26" s="464"/>
      <c r="BY26" s="464"/>
      <c r="BZ26" s="464"/>
      <c r="CA26" s="464"/>
      <c r="CB26" s="464"/>
      <c r="CC26" s="465"/>
      <c r="CD26" s="198"/>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5">
      <c r="A27" s="184"/>
      <c r="B27" s="495"/>
      <c r="C27" s="496"/>
      <c r="D27" s="497"/>
      <c r="E27" s="436" t="s">
        <v>181</v>
      </c>
      <c r="F27" s="437"/>
      <c r="G27" s="437"/>
      <c r="H27" s="437"/>
      <c r="I27" s="437"/>
      <c r="J27" s="437"/>
      <c r="K27" s="438"/>
      <c r="L27" s="439">
        <v>1</v>
      </c>
      <c r="M27" s="440"/>
      <c r="N27" s="440"/>
      <c r="O27" s="440"/>
      <c r="P27" s="441"/>
      <c r="Q27" s="439">
        <v>4200</v>
      </c>
      <c r="R27" s="440"/>
      <c r="S27" s="440"/>
      <c r="T27" s="440"/>
      <c r="U27" s="440"/>
      <c r="V27" s="441"/>
      <c r="W27" s="505"/>
      <c r="X27" s="496"/>
      <c r="Y27" s="497"/>
      <c r="Z27" s="436" t="s">
        <v>182</v>
      </c>
      <c r="AA27" s="437"/>
      <c r="AB27" s="437"/>
      <c r="AC27" s="437"/>
      <c r="AD27" s="437"/>
      <c r="AE27" s="437"/>
      <c r="AF27" s="437"/>
      <c r="AG27" s="438"/>
      <c r="AH27" s="439">
        <v>4</v>
      </c>
      <c r="AI27" s="440"/>
      <c r="AJ27" s="440"/>
      <c r="AK27" s="440"/>
      <c r="AL27" s="441"/>
      <c r="AM27" s="439">
        <v>13290</v>
      </c>
      <c r="AN27" s="440"/>
      <c r="AO27" s="440"/>
      <c r="AP27" s="440"/>
      <c r="AQ27" s="440"/>
      <c r="AR27" s="441"/>
      <c r="AS27" s="439">
        <v>3323</v>
      </c>
      <c r="AT27" s="440"/>
      <c r="AU27" s="440"/>
      <c r="AV27" s="440"/>
      <c r="AW27" s="440"/>
      <c r="AX27" s="442"/>
      <c r="AY27" s="469" t="s">
        <v>183</v>
      </c>
      <c r="AZ27" s="470"/>
      <c r="BA27" s="470"/>
      <c r="BB27" s="470"/>
      <c r="BC27" s="470"/>
      <c r="BD27" s="470"/>
      <c r="BE27" s="470"/>
      <c r="BF27" s="470"/>
      <c r="BG27" s="470"/>
      <c r="BH27" s="470"/>
      <c r="BI27" s="470"/>
      <c r="BJ27" s="470"/>
      <c r="BK27" s="470"/>
      <c r="BL27" s="470"/>
      <c r="BM27" s="471"/>
      <c r="BN27" s="466" t="s">
        <v>180</v>
      </c>
      <c r="BO27" s="467"/>
      <c r="BP27" s="467"/>
      <c r="BQ27" s="467"/>
      <c r="BR27" s="467"/>
      <c r="BS27" s="467"/>
      <c r="BT27" s="467"/>
      <c r="BU27" s="468"/>
      <c r="BV27" s="466" t="s">
        <v>179</v>
      </c>
      <c r="BW27" s="467"/>
      <c r="BX27" s="467"/>
      <c r="BY27" s="467"/>
      <c r="BZ27" s="467"/>
      <c r="CA27" s="467"/>
      <c r="CB27" s="467"/>
      <c r="CC27" s="468"/>
      <c r="CD27" s="200"/>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3"/>
      <c r="DK27" s="183"/>
      <c r="DL27" s="183"/>
      <c r="DM27" s="183"/>
      <c r="DN27" s="183"/>
      <c r="DO27" s="183"/>
    </row>
    <row r="28" spans="1:119" ht="18.75" customHeight="1" x14ac:dyDescent="0.2">
      <c r="A28" s="184"/>
      <c r="B28" s="495"/>
      <c r="C28" s="496"/>
      <c r="D28" s="497"/>
      <c r="E28" s="436" t="s">
        <v>184</v>
      </c>
      <c r="F28" s="437"/>
      <c r="G28" s="437"/>
      <c r="H28" s="437"/>
      <c r="I28" s="437"/>
      <c r="J28" s="437"/>
      <c r="K28" s="438"/>
      <c r="L28" s="439">
        <v>1</v>
      </c>
      <c r="M28" s="440"/>
      <c r="N28" s="440"/>
      <c r="O28" s="440"/>
      <c r="P28" s="441"/>
      <c r="Q28" s="439">
        <v>3600</v>
      </c>
      <c r="R28" s="440"/>
      <c r="S28" s="440"/>
      <c r="T28" s="440"/>
      <c r="U28" s="440"/>
      <c r="V28" s="441"/>
      <c r="W28" s="505"/>
      <c r="X28" s="496"/>
      <c r="Y28" s="497"/>
      <c r="Z28" s="436" t="s">
        <v>185</v>
      </c>
      <c r="AA28" s="437"/>
      <c r="AB28" s="437"/>
      <c r="AC28" s="437"/>
      <c r="AD28" s="437"/>
      <c r="AE28" s="437"/>
      <c r="AF28" s="437"/>
      <c r="AG28" s="438"/>
      <c r="AH28" s="439" t="s">
        <v>180</v>
      </c>
      <c r="AI28" s="440"/>
      <c r="AJ28" s="440"/>
      <c r="AK28" s="440"/>
      <c r="AL28" s="441"/>
      <c r="AM28" s="439" t="s">
        <v>130</v>
      </c>
      <c r="AN28" s="440"/>
      <c r="AO28" s="440"/>
      <c r="AP28" s="440"/>
      <c r="AQ28" s="440"/>
      <c r="AR28" s="441"/>
      <c r="AS28" s="439" t="s">
        <v>129</v>
      </c>
      <c r="AT28" s="440"/>
      <c r="AU28" s="440"/>
      <c r="AV28" s="440"/>
      <c r="AW28" s="440"/>
      <c r="AX28" s="442"/>
      <c r="AY28" s="446" t="s">
        <v>186</v>
      </c>
      <c r="AZ28" s="447"/>
      <c r="BA28" s="447"/>
      <c r="BB28" s="448"/>
      <c r="BC28" s="455" t="s">
        <v>47</v>
      </c>
      <c r="BD28" s="456"/>
      <c r="BE28" s="456"/>
      <c r="BF28" s="456"/>
      <c r="BG28" s="456"/>
      <c r="BH28" s="456"/>
      <c r="BI28" s="456"/>
      <c r="BJ28" s="456"/>
      <c r="BK28" s="456"/>
      <c r="BL28" s="456"/>
      <c r="BM28" s="457"/>
      <c r="BN28" s="458">
        <v>980288</v>
      </c>
      <c r="BO28" s="459"/>
      <c r="BP28" s="459"/>
      <c r="BQ28" s="459"/>
      <c r="BR28" s="459"/>
      <c r="BS28" s="459"/>
      <c r="BT28" s="459"/>
      <c r="BU28" s="460"/>
      <c r="BV28" s="458">
        <v>1010146</v>
      </c>
      <c r="BW28" s="459"/>
      <c r="BX28" s="459"/>
      <c r="BY28" s="459"/>
      <c r="BZ28" s="459"/>
      <c r="CA28" s="459"/>
      <c r="CB28" s="459"/>
      <c r="CC28" s="460"/>
      <c r="CD28" s="198"/>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3"/>
      <c r="DK28" s="183"/>
      <c r="DL28" s="183"/>
      <c r="DM28" s="183"/>
      <c r="DN28" s="183"/>
      <c r="DO28" s="183"/>
    </row>
    <row r="29" spans="1:119" ht="18.75" customHeight="1" x14ac:dyDescent="0.2">
      <c r="A29" s="184"/>
      <c r="B29" s="495"/>
      <c r="C29" s="496"/>
      <c r="D29" s="497"/>
      <c r="E29" s="436" t="s">
        <v>187</v>
      </c>
      <c r="F29" s="437"/>
      <c r="G29" s="437"/>
      <c r="H29" s="437"/>
      <c r="I29" s="437"/>
      <c r="J29" s="437"/>
      <c r="K29" s="438"/>
      <c r="L29" s="439">
        <v>12</v>
      </c>
      <c r="M29" s="440"/>
      <c r="N29" s="440"/>
      <c r="O29" s="440"/>
      <c r="P29" s="441"/>
      <c r="Q29" s="439">
        <v>3200</v>
      </c>
      <c r="R29" s="440"/>
      <c r="S29" s="440"/>
      <c r="T29" s="440"/>
      <c r="U29" s="440"/>
      <c r="V29" s="441"/>
      <c r="W29" s="506"/>
      <c r="X29" s="507"/>
      <c r="Y29" s="508"/>
      <c r="Z29" s="436" t="s">
        <v>188</v>
      </c>
      <c r="AA29" s="437"/>
      <c r="AB29" s="437"/>
      <c r="AC29" s="437"/>
      <c r="AD29" s="437"/>
      <c r="AE29" s="437"/>
      <c r="AF29" s="437"/>
      <c r="AG29" s="438"/>
      <c r="AH29" s="439">
        <v>288</v>
      </c>
      <c r="AI29" s="440"/>
      <c r="AJ29" s="440"/>
      <c r="AK29" s="440"/>
      <c r="AL29" s="441"/>
      <c r="AM29" s="439">
        <v>857906</v>
      </c>
      <c r="AN29" s="440"/>
      <c r="AO29" s="440"/>
      <c r="AP29" s="440"/>
      <c r="AQ29" s="440"/>
      <c r="AR29" s="441"/>
      <c r="AS29" s="439">
        <v>2979</v>
      </c>
      <c r="AT29" s="440"/>
      <c r="AU29" s="440"/>
      <c r="AV29" s="440"/>
      <c r="AW29" s="440"/>
      <c r="AX29" s="442"/>
      <c r="AY29" s="449"/>
      <c r="AZ29" s="450"/>
      <c r="BA29" s="450"/>
      <c r="BB29" s="451"/>
      <c r="BC29" s="443" t="s">
        <v>189</v>
      </c>
      <c r="BD29" s="444"/>
      <c r="BE29" s="444"/>
      <c r="BF29" s="444"/>
      <c r="BG29" s="444"/>
      <c r="BH29" s="444"/>
      <c r="BI29" s="444"/>
      <c r="BJ29" s="444"/>
      <c r="BK29" s="444"/>
      <c r="BL29" s="444"/>
      <c r="BM29" s="445"/>
      <c r="BN29" s="463">
        <v>2425</v>
      </c>
      <c r="BO29" s="464"/>
      <c r="BP29" s="464"/>
      <c r="BQ29" s="464"/>
      <c r="BR29" s="464"/>
      <c r="BS29" s="464"/>
      <c r="BT29" s="464"/>
      <c r="BU29" s="465"/>
      <c r="BV29" s="463">
        <v>2425</v>
      </c>
      <c r="BW29" s="464"/>
      <c r="BX29" s="464"/>
      <c r="BY29" s="464"/>
      <c r="BZ29" s="464"/>
      <c r="CA29" s="464"/>
      <c r="CB29" s="464"/>
      <c r="CC29" s="465"/>
      <c r="CD29" s="200"/>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3"/>
      <c r="DK29" s="183"/>
      <c r="DL29" s="183"/>
      <c r="DM29" s="183"/>
      <c r="DN29" s="183"/>
      <c r="DO29" s="183"/>
    </row>
    <row r="30" spans="1:119" ht="18.75" customHeight="1" thickBot="1" x14ac:dyDescent="0.25">
      <c r="A30" s="184"/>
      <c r="B30" s="498"/>
      <c r="C30" s="499"/>
      <c r="D30" s="500"/>
      <c r="E30" s="509"/>
      <c r="F30" s="510"/>
      <c r="G30" s="510"/>
      <c r="H30" s="510"/>
      <c r="I30" s="510"/>
      <c r="J30" s="510"/>
      <c r="K30" s="511"/>
      <c r="L30" s="512"/>
      <c r="M30" s="513"/>
      <c r="N30" s="513"/>
      <c r="O30" s="513"/>
      <c r="P30" s="514"/>
      <c r="Q30" s="512"/>
      <c r="R30" s="513"/>
      <c r="S30" s="513"/>
      <c r="T30" s="513"/>
      <c r="U30" s="513"/>
      <c r="V30" s="514"/>
      <c r="W30" s="515" t="s">
        <v>190</v>
      </c>
      <c r="X30" s="516"/>
      <c r="Y30" s="516"/>
      <c r="Z30" s="516"/>
      <c r="AA30" s="516"/>
      <c r="AB30" s="516"/>
      <c r="AC30" s="516"/>
      <c r="AD30" s="516"/>
      <c r="AE30" s="516"/>
      <c r="AF30" s="516"/>
      <c r="AG30" s="517"/>
      <c r="AH30" s="427">
        <v>98.2</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49</v>
      </c>
      <c r="BD30" s="431"/>
      <c r="BE30" s="431"/>
      <c r="BF30" s="431"/>
      <c r="BG30" s="431"/>
      <c r="BH30" s="431"/>
      <c r="BI30" s="431"/>
      <c r="BJ30" s="431"/>
      <c r="BK30" s="431"/>
      <c r="BL30" s="431"/>
      <c r="BM30" s="432"/>
      <c r="BN30" s="466">
        <v>1204175</v>
      </c>
      <c r="BO30" s="467"/>
      <c r="BP30" s="467"/>
      <c r="BQ30" s="467"/>
      <c r="BR30" s="467"/>
      <c r="BS30" s="467"/>
      <c r="BT30" s="467"/>
      <c r="BU30" s="468"/>
      <c r="BV30" s="466">
        <v>1460631</v>
      </c>
      <c r="BW30" s="467"/>
      <c r="BX30" s="467"/>
      <c r="BY30" s="467"/>
      <c r="BZ30" s="467"/>
      <c r="CA30" s="467"/>
      <c r="CB30" s="467"/>
      <c r="CC30" s="468"/>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2">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2">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2">
      <c r="A33" s="184"/>
      <c r="B33" s="210"/>
      <c r="C33" s="426" t="s">
        <v>197</v>
      </c>
      <c r="D33" s="426"/>
      <c r="E33" s="425" t="s">
        <v>198</v>
      </c>
      <c r="F33" s="425"/>
      <c r="G33" s="425"/>
      <c r="H33" s="425"/>
      <c r="I33" s="425"/>
      <c r="J33" s="425"/>
      <c r="K33" s="425"/>
      <c r="L33" s="425"/>
      <c r="M33" s="425"/>
      <c r="N33" s="425"/>
      <c r="O33" s="425"/>
      <c r="P33" s="425"/>
      <c r="Q33" s="425"/>
      <c r="R33" s="425"/>
      <c r="S33" s="425"/>
      <c r="T33" s="213"/>
      <c r="U33" s="426" t="s">
        <v>199</v>
      </c>
      <c r="V33" s="426"/>
      <c r="W33" s="425" t="s">
        <v>198</v>
      </c>
      <c r="X33" s="425"/>
      <c r="Y33" s="425"/>
      <c r="Z33" s="425"/>
      <c r="AA33" s="425"/>
      <c r="AB33" s="425"/>
      <c r="AC33" s="425"/>
      <c r="AD33" s="425"/>
      <c r="AE33" s="425"/>
      <c r="AF33" s="425"/>
      <c r="AG33" s="425"/>
      <c r="AH33" s="425"/>
      <c r="AI33" s="425"/>
      <c r="AJ33" s="425"/>
      <c r="AK33" s="425"/>
      <c r="AL33" s="213"/>
      <c r="AM33" s="426" t="s">
        <v>199</v>
      </c>
      <c r="AN33" s="426"/>
      <c r="AO33" s="425" t="s">
        <v>200</v>
      </c>
      <c r="AP33" s="425"/>
      <c r="AQ33" s="425"/>
      <c r="AR33" s="425"/>
      <c r="AS33" s="425"/>
      <c r="AT33" s="425"/>
      <c r="AU33" s="425"/>
      <c r="AV33" s="425"/>
      <c r="AW33" s="425"/>
      <c r="AX33" s="425"/>
      <c r="AY33" s="425"/>
      <c r="AZ33" s="425"/>
      <c r="BA33" s="425"/>
      <c r="BB33" s="425"/>
      <c r="BC33" s="425"/>
      <c r="BD33" s="214"/>
      <c r="BE33" s="425" t="s">
        <v>201</v>
      </c>
      <c r="BF33" s="425"/>
      <c r="BG33" s="425" t="s">
        <v>202</v>
      </c>
      <c r="BH33" s="425"/>
      <c r="BI33" s="425"/>
      <c r="BJ33" s="425"/>
      <c r="BK33" s="425"/>
      <c r="BL33" s="425"/>
      <c r="BM33" s="425"/>
      <c r="BN33" s="425"/>
      <c r="BO33" s="425"/>
      <c r="BP33" s="425"/>
      <c r="BQ33" s="425"/>
      <c r="BR33" s="425"/>
      <c r="BS33" s="425"/>
      <c r="BT33" s="425"/>
      <c r="BU33" s="425"/>
      <c r="BV33" s="214"/>
      <c r="BW33" s="426" t="s">
        <v>201</v>
      </c>
      <c r="BX33" s="426"/>
      <c r="BY33" s="425" t="s">
        <v>203</v>
      </c>
      <c r="BZ33" s="425"/>
      <c r="CA33" s="425"/>
      <c r="CB33" s="425"/>
      <c r="CC33" s="425"/>
      <c r="CD33" s="425"/>
      <c r="CE33" s="425"/>
      <c r="CF33" s="425"/>
      <c r="CG33" s="425"/>
      <c r="CH33" s="425"/>
      <c r="CI33" s="425"/>
      <c r="CJ33" s="425"/>
      <c r="CK33" s="425"/>
      <c r="CL33" s="425"/>
      <c r="CM33" s="425"/>
      <c r="CN33" s="213"/>
      <c r="CO33" s="426" t="s">
        <v>199</v>
      </c>
      <c r="CP33" s="426"/>
      <c r="CQ33" s="425" t="s">
        <v>204</v>
      </c>
      <c r="CR33" s="425"/>
      <c r="CS33" s="425"/>
      <c r="CT33" s="425"/>
      <c r="CU33" s="425"/>
      <c r="CV33" s="425"/>
      <c r="CW33" s="425"/>
      <c r="CX33" s="425"/>
      <c r="CY33" s="425"/>
      <c r="CZ33" s="425"/>
      <c r="DA33" s="425"/>
      <c r="DB33" s="425"/>
      <c r="DC33" s="425"/>
      <c r="DD33" s="425"/>
      <c r="DE33" s="425"/>
      <c r="DF33" s="213"/>
      <c r="DG33" s="424" t="s">
        <v>205</v>
      </c>
      <c r="DH33" s="424"/>
      <c r="DI33" s="215"/>
      <c r="DJ33" s="183"/>
      <c r="DK33" s="183"/>
      <c r="DL33" s="183"/>
      <c r="DM33" s="183"/>
      <c r="DN33" s="183"/>
      <c r="DO33" s="183"/>
    </row>
    <row r="34" spans="1:119" ht="32.25" customHeight="1" x14ac:dyDescent="0.2">
      <c r="A34" s="184"/>
      <c r="B34" s="210"/>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211"/>
      <c r="U34" s="422">
        <f>IF(W34="","",MAX(C34:D43)+1)</f>
        <v>2</v>
      </c>
      <c r="V34" s="422"/>
      <c r="W34" s="421" t="str">
        <f>IF('各会計、関係団体の財政状況及び健全化判断比率'!B28="","",'各会計、関係団体の財政状況及び健全化判断比率'!B28)</f>
        <v>国民健康保険事業特別会計</v>
      </c>
      <c r="X34" s="421"/>
      <c r="Y34" s="421"/>
      <c r="Z34" s="421"/>
      <c r="AA34" s="421"/>
      <c r="AB34" s="421"/>
      <c r="AC34" s="421"/>
      <c r="AD34" s="421"/>
      <c r="AE34" s="421"/>
      <c r="AF34" s="421"/>
      <c r="AG34" s="421"/>
      <c r="AH34" s="421"/>
      <c r="AI34" s="421"/>
      <c r="AJ34" s="421"/>
      <c r="AK34" s="421"/>
      <c r="AL34" s="211"/>
      <c r="AM34" s="422">
        <f>IF(AO34="","",MAX(C34:D43,U34:V43)+1)</f>
        <v>6</v>
      </c>
      <c r="AN34" s="422"/>
      <c r="AO34" s="421" t="str">
        <f>IF('各会計、関係団体の財政状況及び健全化判断比率'!B32="","",'各会計、関係団体の財政状況及び健全化判断比率'!B32)</f>
        <v>水道事業会計</v>
      </c>
      <c r="AP34" s="421"/>
      <c r="AQ34" s="421"/>
      <c r="AR34" s="421"/>
      <c r="AS34" s="421"/>
      <c r="AT34" s="421"/>
      <c r="AU34" s="421"/>
      <c r="AV34" s="421"/>
      <c r="AW34" s="421"/>
      <c r="AX34" s="421"/>
      <c r="AY34" s="421"/>
      <c r="AZ34" s="421"/>
      <c r="BA34" s="421"/>
      <c r="BB34" s="421"/>
      <c r="BC34" s="421"/>
      <c r="BD34" s="211"/>
      <c r="BE34" s="422" t="str">
        <f>IF(BG34="","",MAX(C34:D43,U34:V43,AM34:AN43)+1)</f>
        <v/>
      </c>
      <c r="BF34" s="422"/>
      <c r="BG34" s="421"/>
      <c r="BH34" s="421"/>
      <c r="BI34" s="421"/>
      <c r="BJ34" s="421"/>
      <c r="BK34" s="421"/>
      <c r="BL34" s="421"/>
      <c r="BM34" s="421"/>
      <c r="BN34" s="421"/>
      <c r="BO34" s="421"/>
      <c r="BP34" s="421"/>
      <c r="BQ34" s="421"/>
      <c r="BR34" s="421"/>
      <c r="BS34" s="421"/>
      <c r="BT34" s="421"/>
      <c r="BU34" s="421"/>
      <c r="BV34" s="211"/>
      <c r="BW34" s="422">
        <f>IF(BY34="","",MAX(C34:D43,U34:V43,AM34:AN43,BE34:BF43)+1)</f>
        <v>9</v>
      </c>
      <c r="BX34" s="422"/>
      <c r="BY34" s="421" t="str">
        <f>IF('各会計、関係団体の財政状況及び健全化判断比率'!B68="","",'各会計、関係団体の財政状況及び健全化判断比率'!B68)</f>
        <v>湯河原町真鶴町衛生組合</v>
      </c>
      <c r="BZ34" s="421"/>
      <c r="CA34" s="421"/>
      <c r="CB34" s="421"/>
      <c r="CC34" s="421"/>
      <c r="CD34" s="421"/>
      <c r="CE34" s="421"/>
      <c r="CF34" s="421"/>
      <c r="CG34" s="421"/>
      <c r="CH34" s="421"/>
      <c r="CI34" s="421"/>
      <c r="CJ34" s="421"/>
      <c r="CK34" s="421"/>
      <c r="CL34" s="421"/>
      <c r="CM34" s="421"/>
      <c r="CN34" s="211"/>
      <c r="CO34" s="422">
        <f>IF(CQ34="","",MAX(C34:D43,U34:V43,AM34:AN43,BE34:BF43,BW34:BX43)+1)</f>
        <v>14</v>
      </c>
      <c r="CP34" s="422"/>
      <c r="CQ34" s="421" t="str">
        <f>IF('各会計、関係団体の財政状況及び健全化判断比率'!BS7="","",'各会計、関係団体の財政状況及び健全化判断比率'!BS7)</f>
        <v>（有）コミュニティーサービス</v>
      </c>
      <c r="CR34" s="421"/>
      <c r="CS34" s="421"/>
      <c r="CT34" s="421"/>
      <c r="CU34" s="421"/>
      <c r="CV34" s="421"/>
      <c r="CW34" s="421"/>
      <c r="CX34" s="421"/>
      <c r="CY34" s="421"/>
      <c r="CZ34" s="421"/>
      <c r="DA34" s="421"/>
      <c r="DB34" s="421"/>
      <c r="DC34" s="421"/>
      <c r="DD34" s="421"/>
      <c r="DE34" s="421"/>
      <c r="DF34" s="208"/>
      <c r="DG34" s="423" t="str">
        <f>IF('各会計、関係団体の財政状況及び健全化判断比率'!BR7="","",'各会計、関係団体の財政状況及び健全化判断比率'!BR7)</f>
        <v/>
      </c>
      <c r="DH34" s="423"/>
      <c r="DI34" s="215"/>
      <c r="DJ34" s="183"/>
      <c r="DK34" s="183"/>
      <c r="DL34" s="183"/>
      <c r="DM34" s="183"/>
      <c r="DN34" s="183"/>
      <c r="DO34" s="183"/>
    </row>
    <row r="35" spans="1:119" ht="32.25" customHeight="1" x14ac:dyDescent="0.2">
      <c r="A35" s="184"/>
      <c r="B35" s="210"/>
      <c r="C35" s="422" t="str">
        <f>IF(E35="","",C34+1)</f>
        <v/>
      </c>
      <c r="D35" s="422"/>
      <c r="E35" s="421" t="str">
        <f>IF('各会計、関係団体の財政状況及び健全化判断比率'!B8="","",'各会計、関係団体の財政状況及び健全化判断比率'!B8)</f>
        <v/>
      </c>
      <c r="F35" s="421"/>
      <c r="G35" s="421"/>
      <c r="H35" s="421"/>
      <c r="I35" s="421"/>
      <c r="J35" s="421"/>
      <c r="K35" s="421"/>
      <c r="L35" s="421"/>
      <c r="M35" s="421"/>
      <c r="N35" s="421"/>
      <c r="O35" s="421"/>
      <c r="P35" s="421"/>
      <c r="Q35" s="421"/>
      <c r="R35" s="421"/>
      <c r="S35" s="421"/>
      <c r="T35" s="211"/>
      <c r="U35" s="422">
        <f>IF(W35="","",U34+1)</f>
        <v>3</v>
      </c>
      <c r="V35" s="422"/>
      <c r="W35" s="421" t="str">
        <f>IF('各会計、関係団体の財政状況及び健全化判断比率'!B29="","",'各会計、関係団体の財政状況及び健全化判断比率'!B29)</f>
        <v>介護保険事業特別会計（保険事業勘定）</v>
      </c>
      <c r="X35" s="421"/>
      <c r="Y35" s="421"/>
      <c r="Z35" s="421"/>
      <c r="AA35" s="421"/>
      <c r="AB35" s="421"/>
      <c r="AC35" s="421"/>
      <c r="AD35" s="421"/>
      <c r="AE35" s="421"/>
      <c r="AF35" s="421"/>
      <c r="AG35" s="421"/>
      <c r="AH35" s="421"/>
      <c r="AI35" s="421"/>
      <c r="AJ35" s="421"/>
      <c r="AK35" s="421"/>
      <c r="AL35" s="211"/>
      <c r="AM35" s="422">
        <f t="shared" ref="AM35:AM43" si="0">IF(AO35="","",AM34+1)</f>
        <v>7</v>
      </c>
      <c r="AN35" s="422"/>
      <c r="AO35" s="421" t="str">
        <f>IF('各会計、関係団体の財政状況及び健全化判断比率'!B33="","",'各会計、関係団体の財政状況及び健全化判断比率'!B33)</f>
        <v>温泉事業会計</v>
      </c>
      <c r="AP35" s="421"/>
      <c r="AQ35" s="421"/>
      <c r="AR35" s="421"/>
      <c r="AS35" s="421"/>
      <c r="AT35" s="421"/>
      <c r="AU35" s="421"/>
      <c r="AV35" s="421"/>
      <c r="AW35" s="421"/>
      <c r="AX35" s="421"/>
      <c r="AY35" s="421"/>
      <c r="AZ35" s="421"/>
      <c r="BA35" s="421"/>
      <c r="BB35" s="421"/>
      <c r="BC35" s="421"/>
      <c r="BD35" s="211"/>
      <c r="BE35" s="422" t="str">
        <f t="shared" ref="BE35:BE43" si="1">IF(BG35="","",BE34+1)</f>
        <v/>
      </c>
      <c r="BF35" s="422"/>
      <c r="BG35" s="421"/>
      <c r="BH35" s="421"/>
      <c r="BI35" s="421"/>
      <c r="BJ35" s="421"/>
      <c r="BK35" s="421"/>
      <c r="BL35" s="421"/>
      <c r="BM35" s="421"/>
      <c r="BN35" s="421"/>
      <c r="BO35" s="421"/>
      <c r="BP35" s="421"/>
      <c r="BQ35" s="421"/>
      <c r="BR35" s="421"/>
      <c r="BS35" s="421"/>
      <c r="BT35" s="421"/>
      <c r="BU35" s="421"/>
      <c r="BV35" s="211"/>
      <c r="BW35" s="422">
        <f t="shared" ref="BW35:BW43" si="2">IF(BY35="","",BW34+1)</f>
        <v>10</v>
      </c>
      <c r="BX35" s="422"/>
      <c r="BY35" s="421" t="str">
        <f>IF('各会計、関係団体の財政状況及び健全化判断比率'!B69="","",'各会計、関係団体の財政状況及び健全化判断比率'!B69)</f>
        <v>神奈川県市町村職員退職手当組合</v>
      </c>
      <c r="BZ35" s="421"/>
      <c r="CA35" s="421"/>
      <c r="CB35" s="421"/>
      <c r="CC35" s="421"/>
      <c r="CD35" s="421"/>
      <c r="CE35" s="421"/>
      <c r="CF35" s="421"/>
      <c r="CG35" s="421"/>
      <c r="CH35" s="421"/>
      <c r="CI35" s="421"/>
      <c r="CJ35" s="421"/>
      <c r="CK35" s="421"/>
      <c r="CL35" s="421"/>
      <c r="CM35" s="421"/>
      <c r="CN35" s="211"/>
      <c r="CO35" s="422">
        <f t="shared" ref="CO35:CO43" si="3">IF(CQ35="","",CO34+1)</f>
        <v>15</v>
      </c>
      <c r="CP35" s="422"/>
      <c r="CQ35" s="421" t="str">
        <f>IF('各会計、関係団体の財政状況及び健全化判断比率'!BS8="","",'各会計、関係団体の財政状況及び健全化判断比率'!BS8)</f>
        <v>湯河原町土地開発公社</v>
      </c>
      <c r="CR35" s="421"/>
      <c r="CS35" s="421"/>
      <c r="CT35" s="421"/>
      <c r="CU35" s="421"/>
      <c r="CV35" s="421"/>
      <c r="CW35" s="421"/>
      <c r="CX35" s="421"/>
      <c r="CY35" s="421"/>
      <c r="CZ35" s="421"/>
      <c r="DA35" s="421"/>
      <c r="DB35" s="421"/>
      <c r="DC35" s="421"/>
      <c r="DD35" s="421"/>
      <c r="DE35" s="421"/>
      <c r="DF35" s="208"/>
      <c r="DG35" s="423" t="str">
        <f>IF('各会計、関係団体の財政状況及び健全化判断比率'!BR8="","",'各会計、関係団体の財政状況及び健全化判断比率'!BR8)</f>
        <v/>
      </c>
      <c r="DH35" s="423"/>
      <c r="DI35" s="215"/>
      <c r="DJ35" s="183"/>
      <c r="DK35" s="183"/>
      <c r="DL35" s="183"/>
      <c r="DM35" s="183"/>
      <c r="DN35" s="183"/>
      <c r="DO35" s="183"/>
    </row>
    <row r="36" spans="1:119" ht="32.25" customHeight="1" x14ac:dyDescent="0.2">
      <c r="A36" s="184"/>
      <c r="B36" s="210"/>
      <c r="C36" s="422" t="str">
        <f>IF(E36="","",C35+1)</f>
        <v/>
      </c>
      <c r="D36" s="422"/>
      <c r="E36" s="421" t="str">
        <f>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211"/>
      <c r="U36" s="422">
        <f t="shared" ref="U36:U43" si="4">IF(W36="","",U35+1)</f>
        <v>4</v>
      </c>
      <c r="V36" s="422"/>
      <c r="W36" s="421" t="str">
        <f>IF('各会計、関係団体の財政状況及び健全化判断比率'!B30="","",'各会計、関係団体の財政状況及び健全化判断比率'!B30)</f>
        <v>介護保険事業特別会計（介護サービス事業勘定）</v>
      </c>
      <c r="X36" s="421"/>
      <c r="Y36" s="421"/>
      <c r="Z36" s="421"/>
      <c r="AA36" s="421"/>
      <c r="AB36" s="421"/>
      <c r="AC36" s="421"/>
      <c r="AD36" s="421"/>
      <c r="AE36" s="421"/>
      <c r="AF36" s="421"/>
      <c r="AG36" s="421"/>
      <c r="AH36" s="421"/>
      <c r="AI36" s="421"/>
      <c r="AJ36" s="421"/>
      <c r="AK36" s="421"/>
      <c r="AL36" s="211"/>
      <c r="AM36" s="422">
        <f t="shared" si="0"/>
        <v>8</v>
      </c>
      <c r="AN36" s="422"/>
      <c r="AO36" s="421" t="str">
        <f>IF('各会計、関係団体の財政状況及び健全化判断比率'!B34="","",'各会計、関係団体の財政状況及び健全化判断比率'!B34)</f>
        <v>下水道事業会計</v>
      </c>
      <c r="AP36" s="421"/>
      <c r="AQ36" s="421"/>
      <c r="AR36" s="421"/>
      <c r="AS36" s="421"/>
      <c r="AT36" s="421"/>
      <c r="AU36" s="421"/>
      <c r="AV36" s="421"/>
      <c r="AW36" s="421"/>
      <c r="AX36" s="421"/>
      <c r="AY36" s="421"/>
      <c r="AZ36" s="421"/>
      <c r="BA36" s="421"/>
      <c r="BB36" s="421"/>
      <c r="BC36" s="421"/>
      <c r="BD36" s="211"/>
      <c r="BE36" s="422" t="str">
        <f t="shared" si="1"/>
        <v/>
      </c>
      <c r="BF36" s="422"/>
      <c r="BG36" s="421"/>
      <c r="BH36" s="421"/>
      <c r="BI36" s="421"/>
      <c r="BJ36" s="421"/>
      <c r="BK36" s="421"/>
      <c r="BL36" s="421"/>
      <c r="BM36" s="421"/>
      <c r="BN36" s="421"/>
      <c r="BO36" s="421"/>
      <c r="BP36" s="421"/>
      <c r="BQ36" s="421"/>
      <c r="BR36" s="421"/>
      <c r="BS36" s="421"/>
      <c r="BT36" s="421"/>
      <c r="BU36" s="421"/>
      <c r="BV36" s="211"/>
      <c r="BW36" s="422">
        <f t="shared" si="2"/>
        <v>11</v>
      </c>
      <c r="BX36" s="422"/>
      <c r="BY36" s="421" t="str">
        <f>IF('各会計、関係団体の財政状況及び健全化判断比率'!B70="","",'各会計、関係団体の財政状況及び健全化判断比率'!B70)</f>
        <v>神奈川県後期高齢者医療広域連合（一般会計）</v>
      </c>
      <c r="BZ36" s="421"/>
      <c r="CA36" s="421"/>
      <c r="CB36" s="421"/>
      <c r="CC36" s="421"/>
      <c r="CD36" s="421"/>
      <c r="CE36" s="421"/>
      <c r="CF36" s="421"/>
      <c r="CG36" s="421"/>
      <c r="CH36" s="421"/>
      <c r="CI36" s="421"/>
      <c r="CJ36" s="421"/>
      <c r="CK36" s="421"/>
      <c r="CL36" s="421"/>
      <c r="CM36" s="421"/>
      <c r="CN36" s="211"/>
      <c r="CO36" s="422">
        <f t="shared" si="3"/>
        <v>16</v>
      </c>
      <c r="CP36" s="422"/>
      <c r="CQ36" s="421" t="str">
        <f>IF('各会計、関係団体の財政状況及び健全化判断比率'!BS9="","",'各会計、関係団体の財政状況及び健全化判断比率'!BS9)</f>
        <v>公益財団法人かながわ海岸美化財団</v>
      </c>
      <c r="CR36" s="421"/>
      <c r="CS36" s="421"/>
      <c r="CT36" s="421"/>
      <c r="CU36" s="421"/>
      <c r="CV36" s="421"/>
      <c r="CW36" s="421"/>
      <c r="CX36" s="421"/>
      <c r="CY36" s="421"/>
      <c r="CZ36" s="421"/>
      <c r="DA36" s="421"/>
      <c r="DB36" s="421"/>
      <c r="DC36" s="421"/>
      <c r="DD36" s="421"/>
      <c r="DE36" s="421"/>
      <c r="DF36" s="208"/>
      <c r="DG36" s="423" t="str">
        <f>IF('各会計、関係団体の財政状況及び健全化判断比率'!BR9="","",'各会計、関係団体の財政状況及び健全化判断比率'!BR9)</f>
        <v/>
      </c>
      <c r="DH36" s="423"/>
      <c r="DI36" s="215"/>
      <c r="DJ36" s="183"/>
      <c r="DK36" s="183"/>
      <c r="DL36" s="183"/>
      <c r="DM36" s="183"/>
      <c r="DN36" s="183"/>
      <c r="DO36" s="183"/>
    </row>
    <row r="37" spans="1:119" ht="32.25" customHeight="1" x14ac:dyDescent="0.2">
      <c r="A37" s="184"/>
      <c r="B37" s="210"/>
      <c r="C37" s="422" t="str">
        <f>IF(E37="","",C36+1)</f>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11"/>
      <c r="U37" s="422">
        <f t="shared" si="4"/>
        <v>5</v>
      </c>
      <c r="V37" s="422"/>
      <c r="W37" s="421" t="str">
        <f>IF('各会計、関係団体の財政状況及び健全化判断比率'!B31="","",'各会計、関係団体の財政状況及び健全化判断比率'!B31)</f>
        <v>後期高齢者医療特別会計</v>
      </c>
      <c r="X37" s="421"/>
      <c r="Y37" s="421"/>
      <c r="Z37" s="421"/>
      <c r="AA37" s="421"/>
      <c r="AB37" s="421"/>
      <c r="AC37" s="421"/>
      <c r="AD37" s="421"/>
      <c r="AE37" s="421"/>
      <c r="AF37" s="421"/>
      <c r="AG37" s="421"/>
      <c r="AH37" s="421"/>
      <c r="AI37" s="421"/>
      <c r="AJ37" s="421"/>
      <c r="AK37" s="421"/>
      <c r="AL37" s="211"/>
      <c r="AM37" s="422" t="str">
        <f t="shared" si="0"/>
        <v/>
      </c>
      <c r="AN37" s="422"/>
      <c r="AO37" s="421"/>
      <c r="AP37" s="421"/>
      <c r="AQ37" s="421"/>
      <c r="AR37" s="421"/>
      <c r="AS37" s="421"/>
      <c r="AT37" s="421"/>
      <c r="AU37" s="421"/>
      <c r="AV37" s="421"/>
      <c r="AW37" s="421"/>
      <c r="AX37" s="421"/>
      <c r="AY37" s="421"/>
      <c r="AZ37" s="421"/>
      <c r="BA37" s="421"/>
      <c r="BB37" s="421"/>
      <c r="BC37" s="421"/>
      <c r="BD37" s="211"/>
      <c r="BE37" s="422" t="str">
        <f t="shared" si="1"/>
        <v/>
      </c>
      <c r="BF37" s="422"/>
      <c r="BG37" s="421"/>
      <c r="BH37" s="421"/>
      <c r="BI37" s="421"/>
      <c r="BJ37" s="421"/>
      <c r="BK37" s="421"/>
      <c r="BL37" s="421"/>
      <c r="BM37" s="421"/>
      <c r="BN37" s="421"/>
      <c r="BO37" s="421"/>
      <c r="BP37" s="421"/>
      <c r="BQ37" s="421"/>
      <c r="BR37" s="421"/>
      <c r="BS37" s="421"/>
      <c r="BT37" s="421"/>
      <c r="BU37" s="421"/>
      <c r="BV37" s="211"/>
      <c r="BW37" s="422">
        <f t="shared" si="2"/>
        <v>12</v>
      </c>
      <c r="BX37" s="422"/>
      <c r="BY37" s="421" t="str">
        <f>IF('各会計、関係団体の財政状況及び健全化判断比率'!B71="","",'各会計、関係団体の財政状況及び健全化判断比率'!B71)</f>
        <v>神奈川県後期高齢者医療広域連合（事業会計）</v>
      </c>
      <c r="BZ37" s="421"/>
      <c r="CA37" s="421"/>
      <c r="CB37" s="421"/>
      <c r="CC37" s="421"/>
      <c r="CD37" s="421"/>
      <c r="CE37" s="421"/>
      <c r="CF37" s="421"/>
      <c r="CG37" s="421"/>
      <c r="CH37" s="421"/>
      <c r="CI37" s="421"/>
      <c r="CJ37" s="421"/>
      <c r="CK37" s="421"/>
      <c r="CL37" s="421"/>
      <c r="CM37" s="421"/>
      <c r="CN37" s="211"/>
      <c r="CO37" s="422">
        <f t="shared" si="3"/>
        <v>17</v>
      </c>
      <c r="CP37" s="422"/>
      <c r="CQ37" s="421" t="str">
        <f>IF('各会計、関係団体の財政状況及び健全化判断比率'!BS10="","",'各会計、関係団体の財政状況及び健全化判断比率'!BS10)</f>
        <v>公益財団法人かながわ健康財団</v>
      </c>
      <c r="CR37" s="421"/>
      <c r="CS37" s="421"/>
      <c r="CT37" s="421"/>
      <c r="CU37" s="421"/>
      <c r="CV37" s="421"/>
      <c r="CW37" s="421"/>
      <c r="CX37" s="421"/>
      <c r="CY37" s="421"/>
      <c r="CZ37" s="421"/>
      <c r="DA37" s="421"/>
      <c r="DB37" s="421"/>
      <c r="DC37" s="421"/>
      <c r="DD37" s="421"/>
      <c r="DE37" s="421"/>
      <c r="DF37" s="208"/>
      <c r="DG37" s="423" t="str">
        <f>IF('各会計、関係団体の財政状況及び健全化判断比率'!BR10="","",'各会計、関係団体の財政状況及び健全化判断比率'!BR10)</f>
        <v/>
      </c>
      <c r="DH37" s="423"/>
      <c r="DI37" s="215"/>
      <c r="DJ37" s="183"/>
      <c r="DK37" s="183"/>
      <c r="DL37" s="183"/>
      <c r="DM37" s="183"/>
      <c r="DN37" s="183"/>
      <c r="DO37" s="183"/>
    </row>
    <row r="38" spans="1:119" ht="32.25" customHeight="1" x14ac:dyDescent="0.2">
      <c r="A38" s="184"/>
      <c r="B38" s="210"/>
      <c r="C38" s="422" t="str">
        <f t="shared" ref="C38:C43" si="5">IF(E38="","",C37+1)</f>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11"/>
      <c r="U38" s="422" t="str">
        <f t="shared" si="4"/>
        <v/>
      </c>
      <c r="V38" s="422"/>
      <c r="W38" s="421"/>
      <c r="X38" s="421"/>
      <c r="Y38" s="421"/>
      <c r="Z38" s="421"/>
      <c r="AA38" s="421"/>
      <c r="AB38" s="421"/>
      <c r="AC38" s="421"/>
      <c r="AD38" s="421"/>
      <c r="AE38" s="421"/>
      <c r="AF38" s="421"/>
      <c r="AG38" s="421"/>
      <c r="AH38" s="421"/>
      <c r="AI38" s="421"/>
      <c r="AJ38" s="421"/>
      <c r="AK38" s="421"/>
      <c r="AL38" s="211"/>
      <c r="AM38" s="422" t="str">
        <f t="shared" si="0"/>
        <v/>
      </c>
      <c r="AN38" s="422"/>
      <c r="AO38" s="421"/>
      <c r="AP38" s="421"/>
      <c r="AQ38" s="421"/>
      <c r="AR38" s="421"/>
      <c r="AS38" s="421"/>
      <c r="AT38" s="421"/>
      <c r="AU38" s="421"/>
      <c r="AV38" s="421"/>
      <c r="AW38" s="421"/>
      <c r="AX38" s="421"/>
      <c r="AY38" s="421"/>
      <c r="AZ38" s="421"/>
      <c r="BA38" s="421"/>
      <c r="BB38" s="421"/>
      <c r="BC38" s="421"/>
      <c r="BD38" s="211"/>
      <c r="BE38" s="422" t="str">
        <f t="shared" si="1"/>
        <v/>
      </c>
      <c r="BF38" s="422"/>
      <c r="BG38" s="421"/>
      <c r="BH38" s="421"/>
      <c r="BI38" s="421"/>
      <c r="BJ38" s="421"/>
      <c r="BK38" s="421"/>
      <c r="BL38" s="421"/>
      <c r="BM38" s="421"/>
      <c r="BN38" s="421"/>
      <c r="BO38" s="421"/>
      <c r="BP38" s="421"/>
      <c r="BQ38" s="421"/>
      <c r="BR38" s="421"/>
      <c r="BS38" s="421"/>
      <c r="BT38" s="421"/>
      <c r="BU38" s="421"/>
      <c r="BV38" s="211"/>
      <c r="BW38" s="422">
        <f t="shared" si="2"/>
        <v>13</v>
      </c>
      <c r="BX38" s="422"/>
      <c r="BY38" s="421" t="str">
        <f>IF('各会計、関係団体の財政状況及び健全化判断比率'!B72="","",'各会計、関係団体の財政状況及び健全化判断比率'!B72)</f>
        <v>町村情報システム共同事業組合</v>
      </c>
      <c r="BZ38" s="421"/>
      <c r="CA38" s="421"/>
      <c r="CB38" s="421"/>
      <c r="CC38" s="421"/>
      <c r="CD38" s="421"/>
      <c r="CE38" s="421"/>
      <c r="CF38" s="421"/>
      <c r="CG38" s="421"/>
      <c r="CH38" s="421"/>
      <c r="CI38" s="421"/>
      <c r="CJ38" s="421"/>
      <c r="CK38" s="421"/>
      <c r="CL38" s="421"/>
      <c r="CM38" s="421"/>
      <c r="CN38" s="211"/>
      <c r="CO38" s="422" t="str">
        <f t="shared" si="3"/>
        <v/>
      </c>
      <c r="CP38" s="422"/>
      <c r="CQ38" s="421" t="str">
        <f>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8"/>
      <c r="DG38" s="423" t="str">
        <f>IF('各会計、関係団体の財政状況及び健全化判断比率'!BR11="","",'各会計、関係団体の財政状況及び健全化判断比率'!BR11)</f>
        <v/>
      </c>
      <c r="DH38" s="423"/>
      <c r="DI38" s="215"/>
      <c r="DJ38" s="183"/>
      <c r="DK38" s="183"/>
      <c r="DL38" s="183"/>
      <c r="DM38" s="183"/>
      <c r="DN38" s="183"/>
      <c r="DO38" s="183"/>
    </row>
    <row r="39" spans="1:119" ht="32.25" customHeight="1" x14ac:dyDescent="0.2">
      <c r="A39" s="184"/>
      <c r="B39" s="210"/>
      <c r="C39" s="422" t="str">
        <f t="shared" si="5"/>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11"/>
      <c r="U39" s="422" t="str">
        <f t="shared" si="4"/>
        <v/>
      </c>
      <c r="V39" s="422"/>
      <c r="W39" s="421"/>
      <c r="X39" s="421"/>
      <c r="Y39" s="421"/>
      <c r="Z39" s="421"/>
      <c r="AA39" s="421"/>
      <c r="AB39" s="421"/>
      <c r="AC39" s="421"/>
      <c r="AD39" s="421"/>
      <c r="AE39" s="421"/>
      <c r="AF39" s="421"/>
      <c r="AG39" s="421"/>
      <c r="AH39" s="421"/>
      <c r="AI39" s="421"/>
      <c r="AJ39" s="421"/>
      <c r="AK39" s="421"/>
      <c r="AL39" s="211"/>
      <c r="AM39" s="422" t="str">
        <f t="shared" si="0"/>
        <v/>
      </c>
      <c r="AN39" s="422"/>
      <c r="AO39" s="421"/>
      <c r="AP39" s="421"/>
      <c r="AQ39" s="421"/>
      <c r="AR39" s="421"/>
      <c r="AS39" s="421"/>
      <c r="AT39" s="421"/>
      <c r="AU39" s="421"/>
      <c r="AV39" s="421"/>
      <c r="AW39" s="421"/>
      <c r="AX39" s="421"/>
      <c r="AY39" s="421"/>
      <c r="AZ39" s="421"/>
      <c r="BA39" s="421"/>
      <c r="BB39" s="421"/>
      <c r="BC39" s="421"/>
      <c r="BD39" s="211"/>
      <c r="BE39" s="422" t="str">
        <f t="shared" si="1"/>
        <v/>
      </c>
      <c r="BF39" s="422"/>
      <c r="BG39" s="421"/>
      <c r="BH39" s="421"/>
      <c r="BI39" s="421"/>
      <c r="BJ39" s="421"/>
      <c r="BK39" s="421"/>
      <c r="BL39" s="421"/>
      <c r="BM39" s="421"/>
      <c r="BN39" s="421"/>
      <c r="BO39" s="421"/>
      <c r="BP39" s="421"/>
      <c r="BQ39" s="421"/>
      <c r="BR39" s="421"/>
      <c r="BS39" s="421"/>
      <c r="BT39" s="421"/>
      <c r="BU39" s="421"/>
      <c r="BV39" s="211"/>
      <c r="BW39" s="422" t="str">
        <f t="shared" si="2"/>
        <v/>
      </c>
      <c r="BX39" s="422"/>
      <c r="BY39" s="421" t="str">
        <f>IF('各会計、関係団体の財政状況及び健全化判断比率'!B73="","",'各会計、関係団体の財政状況及び健全化判断比率'!B73)</f>
        <v/>
      </c>
      <c r="BZ39" s="421"/>
      <c r="CA39" s="421"/>
      <c r="CB39" s="421"/>
      <c r="CC39" s="421"/>
      <c r="CD39" s="421"/>
      <c r="CE39" s="421"/>
      <c r="CF39" s="421"/>
      <c r="CG39" s="421"/>
      <c r="CH39" s="421"/>
      <c r="CI39" s="421"/>
      <c r="CJ39" s="421"/>
      <c r="CK39" s="421"/>
      <c r="CL39" s="421"/>
      <c r="CM39" s="421"/>
      <c r="CN39" s="211"/>
      <c r="CO39" s="422" t="str">
        <f t="shared" si="3"/>
        <v/>
      </c>
      <c r="CP39" s="422"/>
      <c r="CQ39" s="421" t="str">
        <f>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8"/>
      <c r="DG39" s="423" t="str">
        <f>IF('各会計、関係団体の財政状況及び健全化判断比率'!BR12="","",'各会計、関係団体の財政状況及び健全化判断比率'!BR12)</f>
        <v/>
      </c>
      <c r="DH39" s="423"/>
      <c r="DI39" s="215"/>
      <c r="DJ39" s="183"/>
      <c r="DK39" s="183"/>
      <c r="DL39" s="183"/>
      <c r="DM39" s="183"/>
      <c r="DN39" s="183"/>
      <c r="DO39" s="183"/>
    </row>
    <row r="40" spans="1:119" ht="32.25" customHeight="1" x14ac:dyDescent="0.2">
      <c r="A40" s="184"/>
      <c r="B40" s="210"/>
      <c r="C40" s="422" t="str">
        <f t="shared" si="5"/>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11"/>
      <c r="U40" s="422" t="str">
        <f t="shared" si="4"/>
        <v/>
      </c>
      <c r="V40" s="422"/>
      <c r="W40" s="421"/>
      <c r="X40" s="421"/>
      <c r="Y40" s="421"/>
      <c r="Z40" s="421"/>
      <c r="AA40" s="421"/>
      <c r="AB40" s="421"/>
      <c r="AC40" s="421"/>
      <c r="AD40" s="421"/>
      <c r="AE40" s="421"/>
      <c r="AF40" s="421"/>
      <c r="AG40" s="421"/>
      <c r="AH40" s="421"/>
      <c r="AI40" s="421"/>
      <c r="AJ40" s="421"/>
      <c r="AK40" s="421"/>
      <c r="AL40" s="211"/>
      <c r="AM40" s="422" t="str">
        <f t="shared" si="0"/>
        <v/>
      </c>
      <c r="AN40" s="422"/>
      <c r="AO40" s="421"/>
      <c r="AP40" s="421"/>
      <c r="AQ40" s="421"/>
      <c r="AR40" s="421"/>
      <c r="AS40" s="421"/>
      <c r="AT40" s="421"/>
      <c r="AU40" s="421"/>
      <c r="AV40" s="421"/>
      <c r="AW40" s="421"/>
      <c r="AX40" s="421"/>
      <c r="AY40" s="421"/>
      <c r="AZ40" s="421"/>
      <c r="BA40" s="421"/>
      <c r="BB40" s="421"/>
      <c r="BC40" s="421"/>
      <c r="BD40" s="211"/>
      <c r="BE40" s="422" t="str">
        <f t="shared" si="1"/>
        <v/>
      </c>
      <c r="BF40" s="422"/>
      <c r="BG40" s="421"/>
      <c r="BH40" s="421"/>
      <c r="BI40" s="421"/>
      <c r="BJ40" s="421"/>
      <c r="BK40" s="421"/>
      <c r="BL40" s="421"/>
      <c r="BM40" s="421"/>
      <c r="BN40" s="421"/>
      <c r="BO40" s="421"/>
      <c r="BP40" s="421"/>
      <c r="BQ40" s="421"/>
      <c r="BR40" s="421"/>
      <c r="BS40" s="421"/>
      <c r="BT40" s="421"/>
      <c r="BU40" s="421"/>
      <c r="BV40" s="211"/>
      <c r="BW40" s="422" t="str">
        <f t="shared" si="2"/>
        <v/>
      </c>
      <c r="BX40" s="422"/>
      <c r="BY40" s="421" t="str">
        <f>IF('各会計、関係団体の財政状況及び健全化判断比率'!B74="","",'各会計、関係団体の財政状況及び健全化判断比率'!B74)</f>
        <v/>
      </c>
      <c r="BZ40" s="421"/>
      <c r="CA40" s="421"/>
      <c r="CB40" s="421"/>
      <c r="CC40" s="421"/>
      <c r="CD40" s="421"/>
      <c r="CE40" s="421"/>
      <c r="CF40" s="421"/>
      <c r="CG40" s="421"/>
      <c r="CH40" s="421"/>
      <c r="CI40" s="421"/>
      <c r="CJ40" s="421"/>
      <c r="CK40" s="421"/>
      <c r="CL40" s="421"/>
      <c r="CM40" s="421"/>
      <c r="CN40" s="211"/>
      <c r="CO40" s="422" t="str">
        <f t="shared" si="3"/>
        <v/>
      </c>
      <c r="CP40" s="422"/>
      <c r="CQ40" s="421" t="str">
        <f>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8"/>
      <c r="DG40" s="423" t="str">
        <f>IF('各会計、関係団体の財政状況及び健全化判断比率'!BR13="","",'各会計、関係団体の財政状況及び健全化判断比率'!BR13)</f>
        <v/>
      </c>
      <c r="DH40" s="423"/>
      <c r="DI40" s="215"/>
      <c r="DJ40" s="183"/>
      <c r="DK40" s="183"/>
      <c r="DL40" s="183"/>
      <c r="DM40" s="183"/>
      <c r="DN40" s="183"/>
      <c r="DO40" s="183"/>
    </row>
    <row r="41" spans="1:119" ht="32.25" customHeight="1" x14ac:dyDescent="0.2">
      <c r="A41" s="184"/>
      <c r="B41" s="210"/>
      <c r="C41" s="422" t="str">
        <f t="shared" si="5"/>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11"/>
      <c r="U41" s="422" t="str">
        <f t="shared" si="4"/>
        <v/>
      </c>
      <c r="V41" s="422"/>
      <c r="W41" s="421"/>
      <c r="X41" s="421"/>
      <c r="Y41" s="421"/>
      <c r="Z41" s="421"/>
      <c r="AA41" s="421"/>
      <c r="AB41" s="421"/>
      <c r="AC41" s="421"/>
      <c r="AD41" s="421"/>
      <c r="AE41" s="421"/>
      <c r="AF41" s="421"/>
      <c r="AG41" s="421"/>
      <c r="AH41" s="421"/>
      <c r="AI41" s="421"/>
      <c r="AJ41" s="421"/>
      <c r="AK41" s="421"/>
      <c r="AL41" s="211"/>
      <c r="AM41" s="422" t="str">
        <f t="shared" si="0"/>
        <v/>
      </c>
      <c r="AN41" s="422"/>
      <c r="AO41" s="421"/>
      <c r="AP41" s="421"/>
      <c r="AQ41" s="421"/>
      <c r="AR41" s="421"/>
      <c r="AS41" s="421"/>
      <c r="AT41" s="421"/>
      <c r="AU41" s="421"/>
      <c r="AV41" s="421"/>
      <c r="AW41" s="421"/>
      <c r="AX41" s="421"/>
      <c r="AY41" s="421"/>
      <c r="AZ41" s="421"/>
      <c r="BA41" s="421"/>
      <c r="BB41" s="421"/>
      <c r="BC41" s="421"/>
      <c r="BD41" s="211"/>
      <c r="BE41" s="422" t="str">
        <f t="shared" si="1"/>
        <v/>
      </c>
      <c r="BF41" s="422"/>
      <c r="BG41" s="421"/>
      <c r="BH41" s="421"/>
      <c r="BI41" s="421"/>
      <c r="BJ41" s="421"/>
      <c r="BK41" s="421"/>
      <c r="BL41" s="421"/>
      <c r="BM41" s="421"/>
      <c r="BN41" s="421"/>
      <c r="BO41" s="421"/>
      <c r="BP41" s="421"/>
      <c r="BQ41" s="421"/>
      <c r="BR41" s="421"/>
      <c r="BS41" s="421"/>
      <c r="BT41" s="421"/>
      <c r="BU41" s="421"/>
      <c r="BV41" s="211"/>
      <c r="BW41" s="422" t="str">
        <f t="shared" si="2"/>
        <v/>
      </c>
      <c r="BX41" s="422"/>
      <c r="BY41" s="421" t="str">
        <f>IF('各会計、関係団体の財政状況及び健全化判断比率'!B75="","",'各会計、関係団体の財政状況及び健全化判断比率'!B75)</f>
        <v/>
      </c>
      <c r="BZ41" s="421"/>
      <c r="CA41" s="421"/>
      <c r="CB41" s="421"/>
      <c r="CC41" s="421"/>
      <c r="CD41" s="421"/>
      <c r="CE41" s="421"/>
      <c r="CF41" s="421"/>
      <c r="CG41" s="421"/>
      <c r="CH41" s="421"/>
      <c r="CI41" s="421"/>
      <c r="CJ41" s="421"/>
      <c r="CK41" s="421"/>
      <c r="CL41" s="421"/>
      <c r="CM41" s="421"/>
      <c r="CN41" s="211"/>
      <c r="CO41" s="422" t="str">
        <f t="shared" si="3"/>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8"/>
      <c r="DG41" s="423" t="str">
        <f>IF('各会計、関係団体の財政状況及び健全化判断比率'!BR14="","",'各会計、関係団体の財政状況及び健全化判断比率'!BR14)</f>
        <v/>
      </c>
      <c r="DH41" s="423"/>
      <c r="DI41" s="215"/>
      <c r="DJ41" s="183"/>
      <c r="DK41" s="183"/>
      <c r="DL41" s="183"/>
      <c r="DM41" s="183"/>
      <c r="DN41" s="183"/>
      <c r="DO41" s="183"/>
    </row>
    <row r="42" spans="1:119" ht="32.25" customHeight="1" x14ac:dyDescent="0.2">
      <c r="A42" s="183"/>
      <c r="B42" s="210"/>
      <c r="C42" s="422" t="str">
        <f t="shared" si="5"/>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11"/>
      <c r="U42" s="422" t="str">
        <f t="shared" si="4"/>
        <v/>
      </c>
      <c r="V42" s="422"/>
      <c r="W42" s="421"/>
      <c r="X42" s="421"/>
      <c r="Y42" s="421"/>
      <c r="Z42" s="421"/>
      <c r="AA42" s="421"/>
      <c r="AB42" s="421"/>
      <c r="AC42" s="421"/>
      <c r="AD42" s="421"/>
      <c r="AE42" s="421"/>
      <c r="AF42" s="421"/>
      <c r="AG42" s="421"/>
      <c r="AH42" s="421"/>
      <c r="AI42" s="421"/>
      <c r="AJ42" s="421"/>
      <c r="AK42" s="421"/>
      <c r="AL42" s="211"/>
      <c r="AM42" s="422" t="str">
        <f t="shared" si="0"/>
        <v/>
      </c>
      <c r="AN42" s="422"/>
      <c r="AO42" s="421"/>
      <c r="AP42" s="421"/>
      <c r="AQ42" s="421"/>
      <c r="AR42" s="421"/>
      <c r="AS42" s="421"/>
      <c r="AT42" s="421"/>
      <c r="AU42" s="421"/>
      <c r="AV42" s="421"/>
      <c r="AW42" s="421"/>
      <c r="AX42" s="421"/>
      <c r="AY42" s="421"/>
      <c r="AZ42" s="421"/>
      <c r="BA42" s="421"/>
      <c r="BB42" s="421"/>
      <c r="BC42" s="421"/>
      <c r="BD42" s="211"/>
      <c r="BE42" s="422" t="str">
        <f t="shared" si="1"/>
        <v/>
      </c>
      <c r="BF42" s="422"/>
      <c r="BG42" s="421"/>
      <c r="BH42" s="421"/>
      <c r="BI42" s="421"/>
      <c r="BJ42" s="421"/>
      <c r="BK42" s="421"/>
      <c r="BL42" s="421"/>
      <c r="BM42" s="421"/>
      <c r="BN42" s="421"/>
      <c r="BO42" s="421"/>
      <c r="BP42" s="421"/>
      <c r="BQ42" s="421"/>
      <c r="BR42" s="421"/>
      <c r="BS42" s="421"/>
      <c r="BT42" s="421"/>
      <c r="BU42" s="421"/>
      <c r="BV42" s="211"/>
      <c r="BW42" s="422" t="str">
        <f t="shared" si="2"/>
        <v/>
      </c>
      <c r="BX42" s="422"/>
      <c r="BY42" s="421" t="str">
        <f>IF('各会計、関係団体の財政状況及び健全化判断比率'!B76="","",'各会計、関係団体の財政状況及び健全化判断比率'!B76)</f>
        <v/>
      </c>
      <c r="BZ42" s="421"/>
      <c r="CA42" s="421"/>
      <c r="CB42" s="421"/>
      <c r="CC42" s="421"/>
      <c r="CD42" s="421"/>
      <c r="CE42" s="421"/>
      <c r="CF42" s="421"/>
      <c r="CG42" s="421"/>
      <c r="CH42" s="421"/>
      <c r="CI42" s="421"/>
      <c r="CJ42" s="421"/>
      <c r="CK42" s="421"/>
      <c r="CL42" s="421"/>
      <c r="CM42" s="421"/>
      <c r="CN42" s="211"/>
      <c r="CO42" s="422" t="str">
        <f t="shared" si="3"/>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8"/>
      <c r="DG42" s="423" t="str">
        <f>IF('各会計、関係団体の財政状況及び健全化判断比率'!BR15="","",'各会計、関係団体の財政状況及び健全化判断比率'!BR15)</f>
        <v/>
      </c>
      <c r="DH42" s="423"/>
      <c r="DI42" s="215"/>
      <c r="DJ42" s="183"/>
      <c r="DK42" s="183"/>
      <c r="DL42" s="183"/>
      <c r="DM42" s="183"/>
      <c r="DN42" s="183"/>
      <c r="DO42" s="183"/>
    </row>
    <row r="43" spans="1:119" ht="32.25" customHeight="1" x14ac:dyDescent="0.2">
      <c r="A43" s="183"/>
      <c r="B43" s="210"/>
      <c r="C43" s="422" t="str">
        <f t="shared" si="5"/>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11"/>
      <c r="U43" s="422" t="str">
        <f t="shared" si="4"/>
        <v/>
      </c>
      <c r="V43" s="422"/>
      <c r="W43" s="421"/>
      <c r="X43" s="421"/>
      <c r="Y43" s="421"/>
      <c r="Z43" s="421"/>
      <c r="AA43" s="421"/>
      <c r="AB43" s="421"/>
      <c r="AC43" s="421"/>
      <c r="AD43" s="421"/>
      <c r="AE43" s="421"/>
      <c r="AF43" s="421"/>
      <c r="AG43" s="421"/>
      <c r="AH43" s="421"/>
      <c r="AI43" s="421"/>
      <c r="AJ43" s="421"/>
      <c r="AK43" s="421"/>
      <c r="AL43" s="211"/>
      <c r="AM43" s="422" t="str">
        <f t="shared" si="0"/>
        <v/>
      </c>
      <c r="AN43" s="422"/>
      <c r="AO43" s="421"/>
      <c r="AP43" s="421"/>
      <c r="AQ43" s="421"/>
      <c r="AR43" s="421"/>
      <c r="AS43" s="421"/>
      <c r="AT43" s="421"/>
      <c r="AU43" s="421"/>
      <c r="AV43" s="421"/>
      <c r="AW43" s="421"/>
      <c r="AX43" s="421"/>
      <c r="AY43" s="421"/>
      <c r="AZ43" s="421"/>
      <c r="BA43" s="421"/>
      <c r="BB43" s="421"/>
      <c r="BC43" s="421"/>
      <c r="BD43" s="211"/>
      <c r="BE43" s="422" t="str">
        <f t="shared" si="1"/>
        <v/>
      </c>
      <c r="BF43" s="422"/>
      <c r="BG43" s="421"/>
      <c r="BH43" s="421"/>
      <c r="BI43" s="421"/>
      <c r="BJ43" s="421"/>
      <c r="BK43" s="421"/>
      <c r="BL43" s="421"/>
      <c r="BM43" s="421"/>
      <c r="BN43" s="421"/>
      <c r="BO43" s="421"/>
      <c r="BP43" s="421"/>
      <c r="BQ43" s="421"/>
      <c r="BR43" s="421"/>
      <c r="BS43" s="421"/>
      <c r="BT43" s="421"/>
      <c r="BU43" s="421"/>
      <c r="BV43" s="211"/>
      <c r="BW43" s="422" t="str">
        <f t="shared" si="2"/>
        <v/>
      </c>
      <c r="BX43" s="422"/>
      <c r="BY43" s="421" t="str">
        <f>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211"/>
      <c r="CO43" s="422" t="str">
        <f t="shared" si="3"/>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8"/>
      <c r="DG43" s="423" t="str">
        <f>IF('各会計、関係団体の財政状況及び健全化判断比率'!BR16="","",'各会計、関係団体の財政状況及び健全化判断比率'!BR16)</f>
        <v/>
      </c>
      <c r="DH43" s="423"/>
      <c r="DI43" s="215"/>
      <c r="DJ43" s="183"/>
      <c r="DK43" s="183"/>
      <c r="DL43" s="183"/>
      <c r="DM43" s="183"/>
      <c r="DN43" s="183"/>
      <c r="DO43" s="183"/>
    </row>
    <row r="44" spans="1:119" ht="13.5" customHeight="1" thickBot="1" x14ac:dyDescent="0.25">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2">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2">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2">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2">
      <c r="E49" s="219" t="s">
        <v>210</v>
      </c>
    </row>
    <row r="50" spans="5:5" x14ac:dyDescent="0.2">
      <c r="E50" s="185" t="s">
        <v>211</v>
      </c>
    </row>
    <row r="51" spans="5:5" x14ac:dyDescent="0.2">
      <c r="E51" s="185" t="s">
        <v>212</v>
      </c>
    </row>
    <row r="52" spans="5:5" x14ac:dyDescent="0.2">
      <c r="E52" s="185"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Za1/AUtQ9rD/+AgArqmlhqjuWIF1vcIL4ofzrTc5rkJE0ogVf148IWLkHmE4HRu8VryIO2mNr4nWcDKqmDzYg==" saltValue="Ca/Kwh5oehszonnZQF2+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38" t="s">
        <v>560</v>
      </c>
      <c r="D34" s="1238"/>
      <c r="E34" s="1239"/>
      <c r="F34" s="32">
        <v>3.73</v>
      </c>
      <c r="G34" s="33">
        <v>3.82</v>
      </c>
      <c r="H34" s="33">
        <v>5.52</v>
      </c>
      <c r="I34" s="33">
        <v>6.22</v>
      </c>
      <c r="J34" s="34">
        <v>6.44</v>
      </c>
      <c r="K34" s="22"/>
      <c r="L34" s="22"/>
      <c r="M34" s="22"/>
      <c r="N34" s="22"/>
      <c r="O34" s="22"/>
      <c r="P34" s="22"/>
    </row>
    <row r="35" spans="1:16" ht="39" customHeight="1" x14ac:dyDescent="0.2">
      <c r="A35" s="22"/>
      <c r="B35" s="35"/>
      <c r="C35" s="1232" t="s">
        <v>561</v>
      </c>
      <c r="D35" s="1233"/>
      <c r="E35" s="1234"/>
      <c r="F35" s="36">
        <v>6.8</v>
      </c>
      <c r="G35" s="37">
        <v>8.34</v>
      </c>
      <c r="H35" s="37">
        <v>7.64</v>
      </c>
      <c r="I35" s="37">
        <v>2.04</v>
      </c>
      <c r="J35" s="38">
        <v>5.04</v>
      </c>
      <c r="K35" s="22"/>
      <c r="L35" s="22"/>
      <c r="M35" s="22"/>
      <c r="N35" s="22"/>
      <c r="O35" s="22"/>
      <c r="P35" s="22"/>
    </row>
    <row r="36" spans="1:16" ht="39" customHeight="1" x14ac:dyDescent="0.2">
      <c r="A36" s="22"/>
      <c r="B36" s="35"/>
      <c r="C36" s="1232" t="s">
        <v>562</v>
      </c>
      <c r="D36" s="1233"/>
      <c r="E36" s="1234"/>
      <c r="F36" s="36" t="s">
        <v>511</v>
      </c>
      <c r="G36" s="37" t="s">
        <v>511</v>
      </c>
      <c r="H36" s="37" t="s">
        <v>511</v>
      </c>
      <c r="I36" s="37">
        <v>3.45</v>
      </c>
      <c r="J36" s="38">
        <v>4.2300000000000004</v>
      </c>
      <c r="K36" s="22"/>
      <c r="L36" s="22"/>
      <c r="M36" s="22"/>
      <c r="N36" s="22"/>
      <c r="O36" s="22"/>
      <c r="P36" s="22"/>
    </row>
    <row r="37" spans="1:16" ht="39" customHeight="1" x14ac:dyDescent="0.2">
      <c r="A37" s="22"/>
      <c r="B37" s="35"/>
      <c r="C37" s="1232" t="s">
        <v>563</v>
      </c>
      <c r="D37" s="1233"/>
      <c r="E37" s="1234"/>
      <c r="F37" s="36">
        <v>0.81</v>
      </c>
      <c r="G37" s="37">
        <v>1.78</v>
      </c>
      <c r="H37" s="37">
        <v>1.95</v>
      </c>
      <c r="I37" s="37">
        <v>3.66</v>
      </c>
      <c r="J37" s="38">
        <v>3.12</v>
      </c>
      <c r="K37" s="22"/>
      <c r="L37" s="22"/>
      <c r="M37" s="22"/>
      <c r="N37" s="22"/>
      <c r="O37" s="22"/>
      <c r="P37" s="22"/>
    </row>
    <row r="38" spans="1:16" ht="39" customHeight="1" x14ac:dyDescent="0.2">
      <c r="A38" s="22"/>
      <c r="B38" s="35"/>
      <c r="C38" s="1232" t="s">
        <v>564</v>
      </c>
      <c r="D38" s="1233"/>
      <c r="E38" s="1234"/>
      <c r="F38" s="36">
        <v>8.2899999999999991</v>
      </c>
      <c r="G38" s="37">
        <v>8.0399999999999991</v>
      </c>
      <c r="H38" s="37">
        <v>7.53</v>
      </c>
      <c r="I38" s="37">
        <v>8.68</v>
      </c>
      <c r="J38" s="38">
        <v>2.84</v>
      </c>
      <c r="K38" s="22"/>
      <c r="L38" s="22"/>
      <c r="M38" s="22"/>
      <c r="N38" s="22"/>
      <c r="O38" s="22"/>
      <c r="P38" s="22"/>
    </row>
    <row r="39" spans="1:16" ht="39" customHeight="1" x14ac:dyDescent="0.2">
      <c r="A39" s="22"/>
      <c r="B39" s="35"/>
      <c r="C39" s="1232" t="s">
        <v>565</v>
      </c>
      <c r="D39" s="1233"/>
      <c r="E39" s="1234"/>
      <c r="F39" s="36">
        <v>0.87</v>
      </c>
      <c r="G39" s="37">
        <v>0.82</v>
      </c>
      <c r="H39" s="37">
        <v>1.01</v>
      </c>
      <c r="I39" s="37">
        <v>1.06</v>
      </c>
      <c r="J39" s="38">
        <v>1.18</v>
      </c>
      <c r="K39" s="22"/>
      <c r="L39" s="22"/>
      <c r="M39" s="22"/>
      <c r="N39" s="22"/>
      <c r="O39" s="22"/>
      <c r="P39" s="22"/>
    </row>
    <row r="40" spans="1:16" ht="39" customHeight="1" x14ac:dyDescent="0.2">
      <c r="A40" s="22"/>
      <c r="B40" s="35"/>
      <c r="C40" s="1232" t="s">
        <v>566</v>
      </c>
      <c r="D40" s="1233"/>
      <c r="E40" s="1234"/>
      <c r="F40" s="36">
        <v>0.26</v>
      </c>
      <c r="G40" s="37">
        <v>0.11</v>
      </c>
      <c r="H40" s="37">
        <v>0.1</v>
      </c>
      <c r="I40" s="37">
        <v>0.14000000000000001</v>
      </c>
      <c r="J40" s="38">
        <v>0.13</v>
      </c>
      <c r="K40" s="22"/>
      <c r="L40" s="22"/>
      <c r="M40" s="22"/>
      <c r="N40" s="22"/>
      <c r="O40" s="22"/>
      <c r="P40" s="22"/>
    </row>
    <row r="41" spans="1:16" ht="39" customHeight="1" x14ac:dyDescent="0.2">
      <c r="A41" s="22"/>
      <c r="B41" s="35"/>
      <c r="C41" s="1232" t="s">
        <v>567</v>
      </c>
      <c r="D41" s="1233"/>
      <c r="E41" s="1234"/>
      <c r="F41" s="36">
        <v>0.08</v>
      </c>
      <c r="G41" s="37">
        <v>0.05</v>
      </c>
      <c r="H41" s="37">
        <v>0.03</v>
      </c>
      <c r="I41" s="37">
        <v>0.05</v>
      </c>
      <c r="J41" s="38">
        <v>0.12</v>
      </c>
      <c r="K41" s="22"/>
      <c r="L41" s="22"/>
      <c r="M41" s="22"/>
      <c r="N41" s="22"/>
      <c r="O41" s="22"/>
      <c r="P41" s="22"/>
    </row>
    <row r="42" spans="1:16" ht="39" customHeight="1" x14ac:dyDescent="0.2">
      <c r="A42" s="22"/>
      <c r="B42" s="39"/>
      <c r="C42" s="1232" t="s">
        <v>568</v>
      </c>
      <c r="D42" s="1233"/>
      <c r="E42" s="1234"/>
      <c r="F42" s="36" t="s">
        <v>511</v>
      </c>
      <c r="G42" s="37" t="s">
        <v>511</v>
      </c>
      <c r="H42" s="37" t="s">
        <v>511</v>
      </c>
      <c r="I42" s="37" t="s">
        <v>511</v>
      </c>
      <c r="J42" s="38" t="s">
        <v>511</v>
      </c>
      <c r="K42" s="22"/>
      <c r="L42" s="22"/>
      <c r="M42" s="22"/>
      <c r="N42" s="22"/>
      <c r="O42" s="22"/>
      <c r="P42" s="22"/>
    </row>
    <row r="43" spans="1:16" ht="39" customHeight="1" thickBot="1" x14ac:dyDescent="0.25">
      <c r="A43" s="22"/>
      <c r="B43" s="40"/>
      <c r="C43" s="1235" t="s">
        <v>569</v>
      </c>
      <c r="D43" s="1236"/>
      <c r="E43" s="1237"/>
      <c r="F43" s="41">
        <v>0.09</v>
      </c>
      <c r="G43" s="42">
        <v>0.23</v>
      </c>
      <c r="H43" s="42">
        <v>0.94</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9JtjKdutKoAuRKJaVecF+zTskR/y4QQVQVoLYRiKhryDhXeuL0CdgbYejrAf2XSTe9kfLYKbeawjJUEQ4mRbQ==" saltValue="MZqngnsdLkx+o6kTqZhB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58" t="s">
        <v>10</v>
      </c>
      <c r="C45" s="1259"/>
      <c r="D45" s="58"/>
      <c r="E45" s="1264" t="s">
        <v>11</v>
      </c>
      <c r="F45" s="1264"/>
      <c r="G45" s="1264"/>
      <c r="H45" s="1264"/>
      <c r="I45" s="1264"/>
      <c r="J45" s="1265"/>
      <c r="K45" s="59">
        <v>808</v>
      </c>
      <c r="L45" s="60">
        <v>744</v>
      </c>
      <c r="M45" s="60">
        <v>717</v>
      </c>
      <c r="N45" s="60">
        <v>661</v>
      </c>
      <c r="O45" s="61">
        <v>635</v>
      </c>
      <c r="P45" s="48"/>
      <c r="Q45" s="48"/>
      <c r="R45" s="48"/>
      <c r="S45" s="48"/>
      <c r="T45" s="48"/>
      <c r="U45" s="48"/>
    </row>
    <row r="46" spans="1:21" ht="30.75" customHeight="1" x14ac:dyDescent="0.2">
      <c r="A46" s="48"/>
      <c r="B46" s="1260"/>
      <c r="C46" s="1261"/>
      <c r="D46" s="62"/>
      <c r="E46" s="1242" t="s">
        <v>12</v>
      </c>
      <c r="F46" s="1242"/>
      <c r="G46" s="1242"/>
      <c r="H46" s="1242"/>
      <c r="I46" s="1242"/>
      <c r="J46" s="1243"/>
      <c r="K46" s="63" t="s">
        <v>511</v>
      </c>
      <c r="L46" s="64" t="s">
        <v>511</v>
      </c>
      <c r="M46" s="64" t="s">
        <v>511</v>
      </c>
      <c r="N46" s="64" t="s">
        <v>511</v>
      </c>
      <c r="O46" s="65" t="s">
        <v>511</v>
      </c>
      <c r="P46" s="48"/>
      <c r="Q46" s="48"/>
      <c r="R46" s="48"/>
      <c r="S46" s="48"/>
      <c r="T46" s="48"/>
      <c r="U46" s="48"/>
    </row>
    <row r="47" spans="1:21" ht="30.75" customHeight="1" x14ac:dyDescent="0.2">
      <c r="A47" s="48"/>
      <c r="B47" s="1260"/>
      <c r="C47" s="1261"/>
      <c r="D47" s="62"/>
      <c r="E47" s="1242" t="s">
        <v>13</v>
      </c>
      <c r="F47" s="1242"/>
      <c r="G47" s="1242"/>
      <c r="H47" s="1242"/>
      <c r="I47" s="1242"/>
      <c r="J47" s="1243"/>
      <c r="K47" s="63" t="s">
        <v>511</v>
      </c>
      <c r="L47" s="64" t="s">
        <v>511</v>
      </c>
      <c r="M47" s="64" t="s">
        <v>511</v>
      </c>
      <c r="N47" s="64" t="s">
        <v>511</v>
      </c>
      <c r="O47" s="65" t="s">
        <v>511</v>
      </c>
      <c r="P47" s="48"/>
      <c r="Q47" s="48"/>
      <c r="R47" s="48"/>
      <c r="S47" s="48"/>
      <c r="T47" s="48"/>
      <c r="U47" s="48"/>
    </row>
    <row r="48" spans="1:21" ht="30.75" customHeight="1" x14ac:dyDescent="0.2">
      <c r="A48" s="48"/>
      <c r="B48" s="1260"/>
      <c r="C48" s="1261"/>
      <c r="D48" s="62"/>
      <c r="E48" s="1242" t="s">
        <v>14</v>
      </c>
      <c r="F48" s="1242"/>
      <c r="G48" s="1242"/>
      <c r="H48" s="1242"/>
      <c r="I48" s="1242"/>
      <c r="J48" s="1243"/>
      <c r="K48" s="63">
        <v>133</v>
      </c>
      <c r="L48" s="64">
        <v>144</v>
      </c>
      <c r="M48" s="64">
        <v>152</v>
      </c>
      <c r="N48" s="64">
        <v>138</v>
      </c>
      <c r="O48" s="65">
        <v>170</v>
      </c>
      <c r="P48" s="48"/>
      <c r="Q48" s="48"/>
      <c r="R48" s="48"/>
      <c r="S48" s="48"/>
      <c r="T48" s="48"/>
      <c r="U48" s="48"/>
    </row>
    <row r="49" spans="1:21" ht="30.75" customHeight="1" x14ac:dyDescent="0.2">
      <c r="A49" s="48"/>
      <c r="B49" s="1260"/>
      <c r="C49" s="1261"/>
      <c r="D49" s="62"/>
      <c r="E49" s="1242" t="s">
        <v>15</v>
      </c>
      <c r="F49" s="1242"/>
      <c r="G49" s="1242"/>
      <c r="H49" s="1242"/>
      <c r="I49" s="1242"/>
      <c r="J49" s="1243"/>
      <c r="K49" s="63">
        <v>18</v>
      </c>
      <c r="L49" s="64">
        <v>20</v>
      </c>
      <c r="M49" s="64">
        <v>27</v>
      </c>
      <c r="N49" s="64">
        <v>236</v>
      </c>
      <c r="O49" s="65">
        <v>256</v>
      </c>
      <c r="P49" s="48"/>
      <c r="Q49" s="48"/>
      <c r="R49" s="48"/>
      <c r="S49" s="48"/>
      <c r="T49" s="48"/>
      <c r="U49" s="48"/>
    </row>
    <row r="50" spans="1:21" ht="30.75" customHeight="1" x14ac:dyDescent="0.2">
      <c r="A50" s="48"/>
      <c r="B50" s="1260"/>
      <c r="C50" s="1261"/>
      <c r="D50" s="62"/>
      <c r="E50" s="1242" t="s">
        <v>16</v>
      </c>
      <c r="F50" s="1242"/>
      <c r="G50" s="1242"/>
      <c r="H50" s="1242"/>
      <c r="I50" s="1242"/>
      <c r="J50" s="1243"/>
      <c r="K50" s="63">
        <v>22</v>
      </c>
      <c r="L50" s="64">
        <v>28</v>
      </c>
      <c r="M50" s="64">
        <v>18</v>
      </c>
      <c r="N50" s="64">
        <v>41</v>
      </c>
      <c r="O50" s="65">
        <v>22</v>
      </c>
      <c r="P50" s="48"/>
      <c r="Q50" s="48"/>
      <c r="R50" s="48"/>
      <c r="S50" s="48"/>
      <c r="T50" s="48"/>
      <c r="U50" s="48"/>
    </row>
    <row r="51" spans="1:21" ht="30.75" customHeight="1" x14ac:dyDescent="0.2">
      <c r="A51" s="48"/>
      <c r="B51" s="1262"/>
      <c r="C51" s="1263"/>
      <c r="D51" s="66"/>
      <c r="E51" s="1242" t="s">
        <v>17</v>
      </c>
      <c r="F51" s="1242"/>
      <c r="G51" s="1242"/>
      <c r="H51" s="1242"/>
      <c r="I51" s="1242"/>
      <c r="J51" s="1243"/>
      <c r="K51" s="63">
        <v>1</v>
      </c>
      <c r="L51" s="64">
        <v>0</v>
      </c>
      <c r="M51" s="64">
        <v>0</v>
      </c>
      <c r="N51" s="64">
        <v>0</v>
      </c>
      <c r="O51" s="65">
        <v>0</v>
      </c>
      <c r="P51" s="48"/>
      <c r="Q51" s="48"/>
      <c r="R51" s="48"/>
      <c r="S51" s="48"/>
      <c r="T51" s="48"/>
      <c r="U51" s="48"/>
    </row>
    <row r="52" spans="1:21" ht="30.75" customHeight="1" x14ac:dyDescent="0.2">
      <c r="A52" s="48"/>
      <c r="B52" s="1240" t="s">
        <v>18</v>
      </c>
      <c r="C52" s="1241"/>
      <c r="D52" s="66"/>
      <c r="E52" s="1242" t="s">
        <v>19</v>
      </c>
      <c r="F52" s="1242"/>
      <c r="G52" s="1242"/>
      <c r="H52" s="1242"/>
      <c r="I52" s="1242"/>
      <c r="J52" s="1243"/>
      <c r="K52" s="63">
        <v>941</v>
      </c>
      <c r="L52" s="64">
        <v>915</v>
      </c>
      <c r="M52" s="64">
        <v>872</v>
      </c>
      <c r="N52" s="64">
        <v>904</v>
      </c>
      <c r="O52" s="65">
        <v>924</v>
      </c>
      <c r="P52" s="48"/>
      <c r="Q52" s="48"/>
      <c r="R52" s="48"/>
      <c r="S52" s="48"/>
      <c r="T52" s="48"/>
      <c r="U52" s="48"/>
    </row>
    <row r="53" spans="1:21" ht="30.75" customHeight="1" thickBot="1" x14ac:dyDescent="0.25">
      <c r="A53" s="48"/>
      <c r="B53" s="1244" t="s">
        <v>20</v>
      </c>
      <c r="C53" s="1245"/>
      <c r="D53" s="67"/>
      <c r="E53" s="1246" t="s">
        <v>21</v>
      </c>
      <c r="F53" s="1246"/>
      <c r="G53" s="1246"/>
      <c r="H53" s="1246"/>
      <c r="I53" s="1246"/>
      <c r="J53" s="1247"/>
      <c r="K53" s="68">
        <v>41</v>
      </c>
      <c r="L53" s="69">
        <v>21</v>
      </c>
      <c r="M53" s="69">
        <v>42</v>
      </c>
      <c r="N53" s="69">
        <v>172</v>
      </c>
      <c r="O53" s="70">
        <v>159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2">
      <c r="B57" s="1248" t="s">
        <v>24</v>
      </c>
      <c r="C57" s="1249"/>
      <c r="D57" s="1252" t="s">
        <v>25</v>
      </c>
      <c r="E57" s="1253"/>
      <c r="F57" s="1253"/>
      <c r="G57" s="1253"/>
      <c r="H57" s="1253"/>
      <c r="I57" s="1253"/>
      <c r="J57" s="1254"/>
      <c r="K57" s="82">
        <v>2</v>
      </c>
      <c r="L57" s="82">
        <v>2</v>
      </c>
      <c r="M57" s="82">
        <v>2</v>
      </c>
      <c r="N57" s="82">
        <v>2</v>
      </c>
      <c r="O57" s="82">
        <v>2</v>
      </c>
    </row>
    <row r="58" spans="1:21" ht="31.5" customHeight="1" thickBot="1" x14ac:dyDescent="0.25">
      <c r="B58" s="1250"/>
      <c r="C58" s="1251"/>
      <c r="D58" s="1255" t="s">
        <v>26</v>
      </c>
      <c r="E58" s="1256"/>
      <c r="F58" s="1256"/>
      <c r="G58" s="1256"/>
      <c r="H58" s="1256"/>
      <c r="I58" s="1256"/>
      <c r="J58" s="1257"/>
      <c r="K58" s="83">
        <v>0</v>
      </c>
      <c r="L58" s="84">
        <v>0</v>
      </c>
      <c r="M58" s="84">
        <v>0</v>
      </c>
      <c r="N58" s="84">
        <v>0</v>
      </c>
      <c r="O58" s="85">
        <v>0</v>
      </c>
    </row>
    <row r="59" spans="1:21" ht="24" customHeight="1" x14ac:dyDescent="0.2">
      <c r="B59" s="86"/>
      <c r="C59" s="86"/>
      <c r="D59" s="87" t="s">
        <v>27</v>
      </c>
      <c r="E59" s="88"/>
      <c r="F59" s="88"/>
      <c r="G59" s="88"/>
      <c r="H59" s="88"/>
      <c r="I59" s="88"/>
      <c r="J59" s="88"/>
      <c r="K59" s="88"/>
      <c r="L59" s="88"/>
      <c r="M59" s="88"/>
      <c r="N59" s="88"/>
      <c r="O59" s="88"/>
    </row>
    <row r="60" spans="1:21" ht="24" customHeight="1" x14ac:dyDescent="0.2">
      <c r="B60" s="89"/>
      <c r="C60" s="89"/>
      <c r="D60" s="87" t="s">
        <v>28</v>
      </c>
      <c r="E60" s="88"/>
      <c r="F60" s="88"/>
      <c r="G60" s="88"/>
      <c r="H60" s="88"/>
      <c r="I60" s="88"/>
      <c r="J60" s="88"/>
      <c r="K60" s="88"/>
      <c r="L60" s="88"/>
      <c r="M60" s="88"/>
      <c r="N60" s="88"/>
      <c r="O60" s="88"/>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CzQGnNVn+oZX9yvPj6OjaeXIcNI7ovNqpTFv7ldMyHwsSAohDRnK4Cg5iXJ7eac/fx0E00SNGdC0KoVnAi6ew==" saltValue="nYQzLDCWRy/q/SrXKg7O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0" customWidth="1"/>
    <col min="2" max="3" width="12.6640625" style="90" customWidth="1"/>
    <col min="4" max="4" width="11.6640625" style="90" customWidth="1"/>
    <col min="5" max="8" width="10.33203125" style="90" customWidth="1"/>
    <col min="9" max="13" width="16.33203125" style="90" customWidth="1"/>
    <col min="14" max="19" width="12.6640625" style="90" customWidth="1"/>
    <col min="20" max="16384" width="0" style="9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1" t="s">
        <v>8</v>
      </c>
    </row>
    <row r="40" spans="2:13" ht="27.75" customHeight="1" thickBot="1" x14ac:dyDescent="0.25">
      <c r="B40" s="92" t="s">
        <v>9</v>
      </c>
      <c r="C40" s="93"/>
      <c r="D40" s="93"/>
      <c r="E40" s="94"/>
      <c r="F40" s="94"/>
      <c r="G40" s="94"/>
      <c r="H40" s="95" t="s">
        <v>2</v>
      </c>
      <c r="I40" s="96" t="s">
        <v>553</v>
      </c>
      <c r="J40" s="97" t="s">
        <v>554</v>
      </c>
      <c r="K40" s="97" t="s">
        <v>555</v>
      </c>
      <c r="L40" s="97" t="s">
        <v>556</v>
      </c>
      <c r="M40" s="98" t="s">
        <v>557</v>
      </c>
    </row>
    <row r="41" spans="2:13" ht="27.75" customHeight="1" x14ac:dyDescent="0.2">
      <c r="B41" s="1278" t="s">
        <v>29</v>
      </c>
      <c r="C41" s="1279"/>
      <c r="D41" s="99"/>
      <c r="E41" s="1280" t="s">
        <v>30</v>
      </c>
      <c r="F41" s="1280"/>
      <c r="G41" s="1280"/>
      <c r="H41" s="1281"/>
      <c r="I41" s="100">
        <v>7949</v>
      </c>
      <c r="J41" s="101">
        <v>8254</v>
      </c>
      <c r="K41" s="101">
        <v>8269</v>
      </c>
      <c r="L41" s="101">
        <v>8716</v>
      </c>
      <c r="M41" s="102">
        <v>9481</v>
      </c>
    </row>
    <row r="42" spans="2:13" ht="27.75" customHeight="1" x14ac:dyDescent="0.2">
      <c r="B42" s="1268"/>
      <c r="C42" s="1269"/>
      <c r="D42" s="103"/>
      <c r="E42" s="1272" t="s">
        <v>31</v>
      </c>
      <c r="F42" s="1272"/>
      <c r="G42" s="1272"/>
      <c r="H42" s="1273"/>
      <c r="I42" s="104">
        <v>661</v>
      </c>
      <c r="J42" s="105">
        <v>633</v>
      </c>
      <c r="K42" s="105">
        <v>749</v>
      </c>
      <c r="L42" s="105">
        <v>698</v>
      </c>
      <c r="M42" s="106">
        <v>600</v>
      </c>
    </row>
    <row r="43" spans="2:13" ht="27.75" customHeight="1" x14ac:dyDescent="0.2">
      <c r="B43" s="1268"/>
      <c r="C43" s="1269"/>
      <c r="D43" s="103"/>
      <c r="E43" s="1272" t="s">
        <v>32</v>
      </c>
      <c r="F43" s="1272"/>
      <c r="G43" s="1272"/>
      <c r="H43" s="1273"/>
      <c r="I43" s="104">
        <v>1326</v>
      </c>
      <c r="J43" s="105">
        <v>1382</v>
      </c>
      <c r="K43" s="105">
        <v>1491</v>
      </c>
      <c r="L43" s="105">
        <v>1797</v>
      </c>
      <c r="M43" s="106">
        <v>1954</v>
      </c>
    </row>
    <row r="44" spans="2:13" ht="27.75" customHeight="1" x14ac:dyDescent="0.2">
      <c r="B44" s="1268"/>
      <c r="C44" s="1269"/>
      <c r="D44" s="103"/>
      <c r="E44" s="1272" t="s">
        <v>33</v>
      </c>
      <c r="F44" s="1272"/>
      <c r="G44" s="1272"/>
      <c r="H44" s="1273"/>
      <c r="I44" s="104">
        <v>2835</v>
      </c>
      <c r="J44" s="105">
        <v>3121</v>
      </c>
      <c r="K44" s="105">
        <v>4128</v>
      </c>
      <c r="L44" s="105">
        <v>4731</v>
      </c>
      <c r="M44" s="106">
        <v>5342</v>
      </c>
    </row>
    <row r="45" spans="2:13" ht="27.75" customHeight="1" x14ac:dyDescent="0.2">
      <c r="B45" s="1268"/>
      <c r="C45" s="1269"/>
      <c r="D45" s="103"/>
      <c r="E45" s="1272" t="s">
        <v>34</v>
      </c>
      <c r="F45" s="1272"/>
      <c r="G45" s="1272"/>
      <c r="H45" s="1273"/>
      <c r="I45" s="104">
        <v>2722</v>
      </c>
      <c r="J45" s="105">
        <v>2611</v>
      </c>
      <c r="K45" s="105">
        <v>2602</v>
      </c>
      <c r="L45" s="105">
        <v>2590</v>
      </c>
      <c r="M45" s="106">
        <v>2492</v>
      </c>
    </row>
    <row r="46" spans="2:13" ht="27.75" customHeight="1" x14ac:dyDescent="0.2">
      <c r="B46" s="1268"/>
      <c r="C46" s="1269"/>
      <c r="D46" s="107"/>
      <c r="E46" s="1272" t="s">
        <v>35</v>
      </c>
      <c r="F46" s="1272"/>
      <c r="G46" s="1272"/>
      <c r="H46" s="1273"/>
      <c r="I46" s="104">
        <v>80</v>
      </c>
      <c r="J46" s="105">
        <v>54</v>
      </c>
      <c r="K46" s="105">
        <v>29</v>
      </c>
      <c r="L46" s="105">
        <v>5</v>
      </c>
      <c r="M46" s="106" t="s">
        <v>511</v>
      </c>
    </row>
    <row r="47" spans="2:13" ht="27.75" customHeight="1" x14ac:dyDescent="0.2">
      <c r="B47" s="1268"/>
      <c r="C47" s="1269"/>
      <c r="D47" s="108"/>
      <c r="E47" s="1282" t="s">
        <v>36</v>
      </c>
      <c r="F47" s="1283"/>
      <c r="G47" s="1283"/>
      <c r="H47" s="1284"/>
      <c r="I47" s="104" t="s">
        <v>511</v>
      </c>
      <c r="J47" s="105" t="s">
        <v>511</v>
      </c>
      <c r="K47" s="105" t="s">
        <v>511</v>
      </c>
      <c r="L47" s="105" t="s">
        <v>511</v>
      </c>
      <c r="M47" s="106" t="s">
        <v>511</v>
      </c>
    </row>
    <row r="48" spans="2:13" ht="27.75" customHeight="1" x14ac:dyDescent="0.2">
      <c r="B48" s="1268"/>
      <c r="C48" s="1269"/>
      <c r="D48" s="103"/>
      <c r="E48" s="1272" t="s">
        <v>37</v>
      </c>
      <c r="F48" s="1272"/>
      <c r="G48" s="1272"/>
      <c r="H48" s="1273"/>
      <c r="I48" s="104" t="s">
        <v>511</v>
      </c>
      <c r="J48" s="105" t="s">
        <v>511</v>
      </c>
      <c r="K48" s="105" t="s">
        <v>511</v>
      </c>
      <c r="L48" s="105" t="s">
        <v>511</v>
      </c>
      <c r="M48" s="106" t="s">
        <v>511</v>
      </c>
    </row>
    <row r="49" spans="2:13" ht="27.75" customHeight="1" x14ac:dyDescent="0.2">
      <c r="B49" s="1270"/>
      <c r="C49" s="1271"/>
      <c r="D49" s="103"/>
      <c r="E49" s="1272" t="s">
        <v>38</v>
      </c>
      <c r="F49" s="1272"/>
      <c r="G49" s="1272"/>
      <c r="H49" s="1273"/>
      <c r="I49" s="104">
        <v>1</v>
      </c>
      <c r="J49" s="105" t="s">
        <v>511</v>
      </c>
      <c r="K49" s="105" t="s">
        <v>511</v>
      </c>
      <c r="L49" s="105" t="s">
        <v>511</v>
      </c>
      <c r="M49" s="106" t="s">
        <v>511</v>
      </c>
    </row>
    <row r="50" spans="2:13" ht="27.75" customHeight="1" x14ac:dyDescent="0.2">
      <c r="B50" s="1266" t="s">
        <v>39</v>
      </c>
      <c r="C50" s="1267"/>
      <c r="D50" s="109"/>
      <c r="E50" s="1272" t="s">
        <v>40</v>
      </c>
      <c r="F50" s="1272"/>
      <c r="G50" s="1272"/>
      <c r="H50" s="1273"/>
      <c r="I50" s="104">
        <v>786</v>
      </c>
      <c r="J50" s="105">
        <v>1256</v>
      </c>
      <c r="K50" s="105">
        <v>1913</v>
      </c>
      <c r="L50" s="105">
        <v>3158</v>
      </c>
      <c r="M50" s="106">
        <v>3170</v>
      </c>
    </row>
    <row r="51" spans="2:13" ht="27.75" customHeight="1" x14ac:dyDescent="0.2">
      <c r="B51" s="1268"/>
      <c r="C51" s="1269"/>
      <c r="D51" s="103"/>
      <c r="E51" s="1272" t="s">
        <v>41</v>
      </c>
      <c r="F51" s="1272"/>
      <c r="G51" s="1272"/>
      <c r="H51" s="1273"/>
      <c r="I51" s="104">
        <v>3701</v>
      </c>
      <c r="J51" s="105">
        <v>4432</v>
      </c>
      <c r="K51" s="105">
        <v>5599</v>
      </c>
      <c r="L51" s="105">
        <v>5513</v>
      </c>
      <c r="M51" s="106">
        <v>5194</v>
      </c>
    </row>
    <row r="52" spans="2:13" ht="27.75" customHeight="1" x14ac:dyDescent="0.2">
      <c r="B52" s="1270"/>
      <c r="C52" s="1271"/>
      <c r="D52" s="103"/>
      <c r="E52" s="1272" t="s">
        <v>42</v>
      </c>
      <c r="F52" s="1272"/>
      <c r="G52" s="1272"/>
      <c r="H52" s="1273"/>
      <c r="I52" s="104">
        <v>8086</v>
      </c>
      <c r="J52" s="105">
        <v>8522</v>
      </c>
      <c r="K52" s="105">
        <v>8747</v>
      </c>
      <c r="L52" s="105">
        <v>9127</v>
      </c>
      <c r="M52" s="106">
        <v>9393</v>
      </c>
    </row>
    <row r="53" spans="2:13" ht="27.75" customHeight="1" thickBot="1" x14ac:dyDescent="0.25">
      <c r="B53" s="1274" t="s">
        <v>43</v>
      </c>
      <c r="C53" s="1275"/>
      <c r="D53" s="110"/>
      <c r="E53" s="1276" t="s">
        <v>44</v>
      </c>
      <c r="F53" s="1276"/>
      <c r="G53" s="1276"/>
      <c r="H53" s="1277"/>
      <c r="I53" s="111">
        <v>2999</v>
      </c>
      <c r="J53" s="112">
        <v>1845</v>
      </c>
      <c r="K53" s="112">
        <v>1010</v>
      </c>
      <c r="L53" s="112">
        <v>739</v>
      </c>
      <c r="M53" s="113">
        <v>2113</v>
      </c>
    </row>
    <row r="54" spans="2:13" ht="27.75" customHeight="1" x14ac:dyDescent="0.2">
      <c r="B54" s="114" t="s">
        <v>45</v>
      </c>
      <c r="C54" s="115"/>
      <c r="D54" s="115"/>
      <c r="E54" s="116"/>
      <c r="F54" s="116"/>
      <c r="G54" s="116"/>
      <c r="H54" s="116"/>
      <c r="I54" s="117"/>
      <c r="J54" s="117"/>
      <c r="K54" s="117"/>
      <c r="L54" s="117"/>
      <c r="M54" s="11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bAwab52CrQjgVunqSX7e/GcsPITxVKXhnHiN01VegaPEG1Eazcd0HZdnMhLZVTJFPG237jxI9rp6NNL4x137w==" saltValue="qInBLwXOl1M/QCvD/4sH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8" t="s">
        <v>46</v>
      </c>
    </row>
    <row r="54" spans="2:8" ht="29.25" customHeight="1" thickBot="1" x14ac:dyDescent="0.3">
      <c r="B54" s="119" t="s">
        <v>1</v>
      </c>
      <c r="C54" s="120"/>
      <c r="D54" s="120"/>
      <c r="E54" s="121" t="s">
        <v>2</v>
      </c>
      <c r="F54" s="122" t="s">
        <v>555</v>
      </c>
      <c r="G54" s="122" t="s">
        <v>556</v>
      </c>
      <c r="H54" s="123" t="s">
        <v>557</v>
      </c>
    </row>
    <row r="55" spans="2:8" ht="52.5" customHeight="1" x14ac:dyDescent="0.2">
      <c r="B55" s="124"/>
      <c r="C55" s="1293" t="s">
        <v>47</v>
      </c>
      <c r="D55" s="1293"/>
      <c r="E55" s="1294"/>
      <c r="F55" s="125">
        <v>801</v>
      </c>
      <c r="G55" s="125">
        <v>1010</v>
      </c>
      <c r="H55" s="126">
        <v>980</v>
      </c>
    </row>
    <row r="56" spans="2:8" ht="52.5" customHeight="1" x14ac:dyDescent="0.2">
      <c r="B56" s="127"/>
      <c r="C56" s="1295" t="s">
        <v>48</v>
      </c>
      <c r="D56" s="1295"/>
      <c r="E56" s="1296"/>
      <c r="F56" s="128">
        <v>2</v>
      </c>
      <c r="G56" s="128">
        <v>2</v>
      </c>
      <c r="H56" s="129">
        <v>2</v>
      </c>
    </row>
    <row r="57" spans="2:8" ht="53.25" customHeight="1" x14ac:dyDescent="0.2">
      <c r="B57" s="127"/>
      <c r="C57" s="1297" t="s">
        <v>49</v>
      </c>
      <c r="D57" s="1297"/>
      <c r="E57" s="1298"/>
      <c r="F57" s="130">
        <v>1279</v>
      </c>
      <c r="G57" s="130">
        <v>1461</v>
      </c>
      <c r="H57" s="131">
        <v>1204</v>
      </c>
    </row>
    <row r="58" spans="2:8" ht="45.75" customHeight="1" x14ac:dyDescent="0.2">
      <c r="B58" s="132"/>
      <c r="C58" s="1285" t="s">
        <v>575</v>
      </c>
      <c r="D58" s="1286"/>
      <c r="E58" s="1287"/>
      <c r="F58" s="133">
        <v>815</v>
      </c>
      <c r="G58" s="133">
        <v>832</v>
      </c>
      <c r="H58" s="134">
        <v>762</v>
      </c>
    </row>
    <row r="59" spans="2:8" ht="45.75" customHeight="1" x14ac:dyDescent="0.2">
      <c r="B59" s="132"/>
      <c r="C59" s="1285" t="s">
        <v>576</v>
      </c>
      <c r="D59" s="1286"/>
      <c r="E59" s="1287"/>
      <c r="F59" s="133">
        <v>384</v>
      </c>
      <c r="G59" s="133">
        <v>495</v>
      </c>
      <c r="H59" s="134">
        <v>324</v>
      </c>
    </row>
    <row r="60" spans="2:8" ht="45.75" customHeight="1" x14ac:dyDescent="0.2">
      <c r="B60" s="132"/>
      <c r="C60" s="1285" t="s">
        <v>577</v>
      </c>
      <c r="D60" s="1286"/>
      <c r="E60" s="1287"/>
      <c r="F60" s="133">
        <v>3</v>
      </c>
      <c r="G60" s="133">
        <v>57</v>
      </c>
      <c r="H60" s="134">
        <v>35</v>
      </c>
    </row>
    <row r="61" spans="2:8" ht="45.75" customHeight="1" x14ac:dyDescent="0.2">
      <c r="B61" s="132"/>
      <c r="C61" s="1285" t="s">
        <v>578</v>
      </c>
      <c r="D61" s="1286"/>
      <c r="E61" s="1287"/>
      <c r="F61" s="133">
        <v>49</v>
      </c>
      <c r="G61" s="133">
        <v>49</v>
      </c>
      <c r="H61" s="134">
        <v>50</v>
      </c>
    </row>
    <row r="62" spans="2:8" ht="45.75" customHeight="1" thickBot="1" x14ac:dyDescent="0.25">
      <c r="B62" s="135"/>
      <c r="C62" s="1288" t="s">
        <v>579</v>
      </c>
      <c r="D62" s="1289"/>
      <c r="E62" s="1290"/>
      <c r="F62" s="136">
        <v>14</v>
      </c>
      <c r="G62" s="136">
        <v>12</v>
      </c>
      <c r="H62" s="137">
        <v>12</v>
      </c>
    </row>
    <row r="63" spans="2:8" ht="52.5" customHeight="1" thickBot="1" x14ac:dyDescent="0.25">
      <c r="B63" s="138"/>
      <c r="C63" s="1291" t="s">
        <v>50</v>
      </c>
      <c r="D63" s="1291"/>
      <c r="E63" s="1292"/>
      <c r="F63" s="139">
        <v>2083</v>
      </c>
      <c r="G63" s="139">
        <v>2473</v>
      </c>
      <c r="H63" s="140">
        <v>2187</v>
      </c>
    </row>
    <row r="64" spans="2:8" ht="15" customHeight="1" x14ac:dyDescent="0.2"/>
    <row r="65" ht="0" hidden="1" customHeight="1" x14ac:dyDescent="0.2"/>
    <row r="66" ht="0" hidden="1" customHeight="1" x14ac:dyDescent="0.2"/>
  </sheetData>
  <sheetProtection algorithmName="SHA-512" hashValue="KyARbxE+FMtZf3yxzTolc0FlVtH8q5yItWOlRdYMFlOvgtFG/FcGsd+a51YLPAz7Pj9uJ8o3MDneU0Kxpj38nw==" saltValue="qMPKHJDahS1avSFb2o2X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5" customWidth="1"/>
    <col min="2" max="107" width="2.44140625" style="385" customWidth="1"/>
    <col min="108" max="108" width="6.109375" style="393" customWidth="1"/>
    <col min="109" max="109" width="5.88671875" style="392"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383"/>
      <c r="B1" s="384"/>
      <c r="DD1" s="385"/>
      <c r="DE1" s="385"/>
    </row>
    <row r="2" spans="1:143" ht="25.5" customHeight="1" x14ac:dyDescent="0.2">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2">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ht="13.2" x14ac:dyDescent="0.2">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ht="13.2" x14ac:dyDescent="0.2">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ht="13.2" x14ac:dyDescent="0.2">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ht="13.2" x14ac:dyDescent="0.2">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ht="13.2" x14ac:dyDescent="0.2">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ht="13.2" x14ac:dyDescent="0.2">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ht="13.2" x14ac:dyDescent="0.2">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599</v>
      </c>
    </row>
    <row r="11" spans="1:143" s="288" customFormat="1" ht="13.2" x14ac:dyDescent="0.2">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2" x14ac:dyDescent="0.2">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599</v>
      </c>
    </row>
    <row r="13" spans="1:143" s="288" customFormat="1" ht="13.2" x14ac:dyDescent="0.2">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2" x14ac:dyDescent="0.2">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2" x14ac:dyDescent="0.2">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2" x14ac:dyDescent="0.2">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2" x14ac:dyDescent="0.2">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2" x14ac:dyDescent="0.2">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ht="13.2" x14ac:dyDescent="0.2">
      <c r="DD19" s="385"/>
      <c r="DE19" s="385"/>
    </row>
    <row r="20" spans="1:351" ht="13.2" x14ac:dyDescent="0.2">
      <c r="DD20" s="385"/>
      <c r="DE20" s="385"/>
    </row>
    <row r="21" spans="1:351" ht="16.2" x14ac:dyDescent="0.2">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6.2" x14ac:dyDescent="0.2">
      <c r="B22" s="392"/>
      <c r="MM22" s="391"/>
    </row>
    <row r="23" spans="1:351" ht="13.2" x14ac:dyDescent="0.2">
      <c r="B23" s="392"/>
    </row>
    <row r="24" spans="1:351" ht="13.2" x14ac:dyDescent="0.2">
      <c r="B24" s="392"/>
    </row>
    <row r="25" spans="1:351" ht="13.2" x14ac:dyDescent="0.2">
      <c r="B25" s="392"/>
    </row>
    <row r="26" spans="1:351" ht="13.2" x14ac:dyDescent="0.2">
      <c r="B26" s="392"/>
    </row>
    <row r="27" spans="1:351" ht="13.2" x14ac:dyDescent="0.2">
      <c r="B27" s="392"/>
    </row>
    <row r="28" spans="1:351" ht="13.2" x14ac:dyDescent="0.2">
      <c r="B28" s="392"/>
    </row>
    <row r="29" spans="1:351" ht="13.2" x14ac:dyDescent="0.2">
      <c r="B29" s="392"/>
    </row>
    <row r="30" spans="1:351" ht="13.2" x14ac:dyDescent="0.2">
      <c r="B30" s="392"/>
    </row>
    <row r="31" spans="1:351" ht="13.2" x14ac:dyDescent="0.2">
      <c r="B31" s="392"/>
    </row>
    <row r="32" spans="1:351" ht="13.2" x14ac:dyDescent="0.2">
      <c r="B32" s="392"/>
    </row>
    <row r="33" spans="2:109" ht="13.2" x14ac:dyDescent="0.2">
      <c r="B33" s="392"/>
    </row>
    <row r="34" spans="2:109" ht="13.2" x14ac:dyDescent="0.2">
      <c r="B34" s="392"/>
    </row>
    <row r="35" spans="2:109" ht="13.2" x14ac:dyDescent="0.2">
      <c r="B35" s="392"/>
    </row>
    <row r="36" spans="2:109" ht="13.2" x14ac:dyDescent="0.2">
      <c r="B36" s="392"/>
    </row>
    <row r="37" spans="2:109" ht="13.2" x14ac:dyDescent="0.2">
      <c r="B37" s="392"/>
    </row>
    <row r="38" spans="2:109" ht="13.2" x14ac:dyDescent="0.2">
      <c r="B38" s="392"/>
    </row>
    <row r="39" spans="2:109" ht="13.2" x14ac:dyDescent="0.2">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ht="13.2" x14ac:dyDescent="0.2">
      <c r="B40" s="397"/>
      <c r="DD40" s="397"/>
      <c r="DE40" s="385"/>
    </row>
    <row r="41" spans="2:109" ht="16.2" x14ac:dyDescent="0.2">
      <c r="B41" s="398" t="s">
        <v>600</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ht="13.2" x14ac:dyDescent="0.2">
      <c r="B42" s="392"/>
      <c r="G42" s="399"/>
      <c r="I42" s="400"/>
      <c r="J42" s="400"/>
      <c r="K42" s="400"/>
      <c r="AM42" s="399"/>
      <c r="AN42" s="399" t="s">
        <v>601</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2">
      <c r="B43" s="392"/>
      <c r="AN43" s="1322" t="s">
        <v>609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2"/>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2"/>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2"/>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2"/>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ht="13.2" x14ac:dyDescent="0.2">
      <c r="B49" s="392"/>
      <c r="AN49" s="385" t="s">
        <v>602</v>
      </c>
    </row>
    <row r="50" spans="1:109" ht="13.2" x14ac:dyDescent="0.2">
      <c r="B50" s="392"/>
      <c r="G50" s="1299"/>
      <c r="H50" s="1299"/>
      <c r="I50" s="1299"/>
      <c r="J50" s="1299"/>
      <c r="K50" s="402"/>
      <c r="L50" s="402"/>
      <c r="M50" s="403"/>
      <c r="N50" s="403"/>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2">
      <c r="B51" s="392"/>
      <c r="G51" s="1317"/>
      <c r="H51" s="1317"/>
      <c r="I51" s="1321"/>
      <c r="J51" s="1321"/>
      <c r="K51" s="1306"/>
      <c r="L51" s="1306"/>
      <c r="M51" s="1306"/>
      <c r="N51" s="1306"/>
      <c r="AM51" s="401"/>
      <c r="AN51" s="1304" t="s">
        <v>603</v>
      </c>
      <c r="AO51" s="1304"/>
      <c r="AP51" s="1304"/>
      <c r="AQ51" s="1304"/>
      <c r="AR51" s="1304"/>
      <c r="AS51" s="1304"/>
      <c r="AT51" s="1304"/>
      <c r="AU51" s="1304"/>
      <c r="AV51" s="1304"/>
      <c r="AW51" s="1304"/>
      <c r="AX51" s="1304"/>
      <c r="AY51" s="1304"/>
      <c r="AZ51" s="1304"/>
      <c r="BA51" s="1304"/>
      <c r="BB51" s="1304" t="s">
        <v>604</v>
      </c>
      <c r="BC51" s="1304"/>
      <c r="BD51" s="1304"/>
      <c r="BE51" s="1304"/>
      <c r="BF51" s="1304"/>
      <c r="BG51" s="1304"/>
      <c r="BH51" s="1304"/>
      <c r="BI51" s="1304"/>
      <c r="BJ51" s="1304"/>
      <c r="BK51" s="1304"/>
      <c r="BL51" s="1304"/>
      <c r="BM51" s="1304"/>
      <c r="BN51" s="1304"/>
      <c r="BO51" s="1304"/>
      <c r="BP51" s="1316"/>
      <c r="BQ51" s="1301"/>
      <c r="BR51" s="1301"/>
      <c r="BS51" s="1301"/>
      <c r="BT51" s="1301"/>
      <c r="BU51" s="1301"/>
      <c r="BV51" s="1301"/>
      <c r="BW51" s="1301"/>
      <c r="BX51" s="1316"/>
      <c r="BY51" s="1301"/>
      <c r="BZ51" s="1301"/>
      <c r="CA51" s="1301"/>
      <c r="CB51" s="1301"/>
      <c r="CC51" s="1301"/>
      <c r="CD51" s="1301"/>
      <c r="CE51" s="1301"/>
      <c r="CF51" s="1301">
        <v>20.5</v>
      </c>
      <c r="CG51" s="1301"/>
      <c r="CH51" s="1301"/>
      <c r="CI51" s="1301"/>
      <c r="CJ51" s="1301"/>
      <c r="CK51" s="1301"/>
      <c r="CL51" s="1301"/>
      <c r="CM51" s="1301"/>
      <c r="CN51" s="1301">
        <v>15.2</v>
      </c>
      <c r="CO51" s="1301"/>
      <c r="CP51" s="1301"/>
      <c r="CQ51" s="1301"/>
      <c r="CR51" s="1301"/>
      <c r="CS51" s="1301"/>
      <c r="CT51" s="1301"/>
      <c r="CU51" s="1301"/>
      <c r="CV51" s="1301">
        <v>43.4</v>
      </c>
      <c r="CW51" s="1301"/>
      <c r="CX51" s="1301"/>
      <c r="CY51" s="1301"/>
      <c r="CZ51" s="1301"/>
      <c r="DA51" s="1301"/>
      <c r="DB51" s="1301"/>
      <c r="DC51" s="1301"/>
    </row>
    <row r="52" spans="1:109" ht="13.2" x14ac:dyDescent="0.2">
      <c r="B52" s="392"/>
      <c r="G52" s="1317"/>
      <c r="H52" s="1317"/>
      <c r="I52" s="1321"/>
      <c r="J52" s="1321"/>
      <c r="K52" s="1306"/>
      <c r="L52" s="1306"/>
      <c r="M52" s="1306"/>
      <c r="N52" s="1306"/>
      <c r="AM52" s="401"/>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ht="13.2" x14ac:dyDescent="0.2">
      <c r="A53" s="400"/>
      <c r="B53" s="392"/>
      <c r="G53" s="1317"/>
      <c r="H53" s="1317"/>
      <c r="I53" s="1299"/>
      <c r="J53" s="1299"/>
      <c r="K53" s="1306"/>
      <c r="L53" s="1306"/>
      <c r="M53" s="1306"/>
      <c r="N53" s="1306"/>
      <c r="AM53" s="401"/>
      <c r="AN53" s="1304"/>
      <c r="AO53" s="1304"/>
      <c r="AP53" s="1304"/>
      <c r="AQ53" s="1304"/>
      <c r="AR53" s="1304"/>
      <c r="AS53" s="1304"/>
      <c r="AT53" s="1304"/>
      <c r="AU53" s="1304"/>
      <c r="AV53" s="1304"/>
      <c r="AW53" s="1304"/>
      <c r="AX53" s="1304"/>
      <c r="AY53" s="1304"/>
      <c r="AZ53" s="1304"/>
      <c r="BA53" s="1304"/>
      <c r="BB53" s="1304" t="s">
        <v>605</v>
      </c>
      <c r="BC53" s="1304"/>
      <c r="BD53" s="1304"/>
      <c r="BE53" s="1304"/>
      <c r="BF53" s="1304"/>
      <c r="BG53" s="1304"/>
      <c r="BH53" s="1304"/>
      <c r="BI53" s="1304"/>
      <c r="BJ53" s="1304"/>
      <c r="BK53" s="1304"/>
      <c r="BL53" s="1304"/>
      <c r="BM53" s="1304"/>
      <c r="BN53" s="1304"/>
      <c r="BO53" s="1304"/>
      <c r="BP53" s="1316"/>
      <c r="BQ53" s="1301"/>
      <c r="BR53" s="1301"/>
      <c r="BS53" s="1301"/>
      <c r="BT53" s="1301"/>
      <c r="BU53" s="1301"/>
      <c r="BV53" s="1301"/>
      <c r="BW53" s="1301"/>
      <c r="BX53" s="1316"/>
      <c r="BY53" s="1301"/>
      <c r="BZ53" s="1301"/>
      <c r="CA53" s="1301"/>
      <c r="CB53" s="1301"/>
      <c r="CC53" s="1301"/>
      <c r="CD53" s="1301"/>
      <c r="CE53" s="1301"/>
      <c r="CF53" s="1301">
        <v>65.7</v>
      </c>
      <c r="CG53" s="1301"/>
      <c r="CH53" s="1301"/>
      <c r="CI53" s="1301"/>
      <c r="CJ53" s="1301"/>
      <c r="CK53" s="1301"/>
      <c r="CL53" s="1301"/>
      <c r="CM53" s="1301"/>
      <c r="CN53" s="1301">
        <v>65.400000000000006</v>
      </c>
      <c r="CO53" s="1301"/>
      <c r="CP53" s="1301"/>
      <c r="CQ53" s="1301"/>
      <c r="CR53" s="1301"/>
      <c r="CS53" s="1301"/>
      <c r="CT53" s="1301"/>
      <c r="CU53" s="1301"/>
      <c r="CV53" s="1301">
        <v>67.400000000000006</v>
      </c>
      <c r="CW53" s="1301"/>
      <c r="CX53" s="1301"/>
      <c r="CY53" s="1301"/>
      <c r="CZ53" s="1301"/>
      <c r="DA53" s="1301"/>
      <c r="DB53" s="1301"/>
      <c r="DC53" s="1301"/>
    </row>
    <row r="54" spans="1:109" ht="13.2" x14ac:dyDescent="0.2">
      <c r="A54" s="400"/>
      <c r="B54" s="392"/>
      <c r="G54" s="1317"/>
      <c r="H54" s="1317"/>
      <c r="I54" s="1299"/>
      <c r="J54" s="1299"/>
      <c r="K54" s="1306"/>
      <c r="L54" s="1306"/>
      <c r="M54" s="1306"/>
      <c r="N54" s="1306"/>
      <c r="AM54" s="401"/>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ht="13.2" x14ac:dyDescent="0.2">
      <c r="A55" s="400"/>
      <c r="B55" s="392"/>
      <c r="G55" s="1299"/>
      <c r="H55" s="1299"/>
      <c r="I55" s="1299"/>
      <c r="J55" s="1299"/>
      <c r="K55" s="1306"/>
      <c r="L55" s="1306"/>
      <c r="M55" s="1306"/>
      <c r="N55" s="1306"/>
      <c r="AN55" s="1305" t="s">
        <v>606</v>
      </c>
      <c r="AO55" s="1305"/>
      <c r="AP55" s="1305"/>
      <c r="AQ55" s="1305"/>
      <c r="AR55" s="1305"/>
      <c r="AS55" s="1305"/>
      <c r="AT55" s="1305"/>
      <c r="AU55" s="1305"/>
      <c r="AV55" s="1305"/>
      <c r="AW55" s="1305"/>
      <c r="AX55" s="1305"/>
      <c r="AY55" s="1305"/>
      <c r="AZ55" s="1305"/>
      <c r="BA55" s="1305"/>
      <c r="BB55" s="1304" t="s">
        <v>604</v>
      </c>
      <c r="BC55" s="1304"/>
      <c r="BD55" s="1304"/>
      <c r="BE55" s="1304"/>
      <c r="BF55" s="1304"/>
      <c r="BG55" s="1304"/>
      <c r="BH55" s="1304"/>
      <c r="BI55" s="1304"/>
      <c r="BJ55" s="1304"/>
      <c r="BK55" s="1304"/>
      <c r="BL55" s="1304"/>
      <c r="BM55" s="1304"/>
      <c r="BN55" s="1304"/>
      <c r="BO55" s="1304"/>
      <c r="BP55" s="1316"/>
      <c r="BQ55" s="1301"/>
      <c r="BR55" s="1301"/>
      <c r="BS55" s="1301"/>
      <c r="BT55" s="1301"/>
      <c r="BU55" s="1301"/>
      <c r="BV55" s="1301"/>
      <c r="BW55" s="1301"/>
      <c r="BX55" s="1316"/>
      <c r="BY55" s="1301"/>
      <c r="BZ55" s="1301"/>
      <c r="CA55" s="1301"/>
      <c r="CB55" s="1301"/>
      <c r="CC55" s="1301"/>
      <c r="CD55" s="1301"/>
      <c r="CE55" s="1301"/>
      <c r="CF55" s="1301">
        <v>21</v>
      </c>
      <c r="CG55" s="1301"/>
      <c r="CH55" s="1301"/>
      <c r="CI55" s="1301"/>
      <c r="CJ55" s="1301"/>
      <c r="CK55" s="1301"/>
      <c r="CL55" s="1301"/>
      <c r="CM55" s="1301"/>
      <c r="CN55" s="1301">
        <v>20.2</v>
      </c>
      <c r="CO55" s="1301"/>
      <c r="CP55" s="1301"/>
      <c r="CQ55" s="1301"/>
      <c r="CR55" s="1301"/>
      <c r="CS55" s="1301"/>
      <c r="CT55" s="1301"/>
      <c r="CU55" s="1301"/>
      <c r="CV55" s="1301">
        <v>18.3</v>
      </c>
      <c r="CW55" s="1301"/>
      <c r="CX55" s="1301"/>
      <c r="CY55" s="1301"/>
      <c r="CZ55" s="1301"/>
      <c r="DA55" s="1301"/>
      <c r="DB55" s="1301"/>
      <c r="DC55" s="1301"/>
    </row>
    <row r="56" spans="1:109" ht="13.2" x14ac:dyDescent="0.2">
      <c r="A56" s="400"/>
      <c r="B56" s="392"/>
      <c r="G56" s="1299"/>
      <c r="H56" s="1299"/>
      <c r="I56" s="1299"/>
      <c r="J56" s="1299"/>
      <c r="K56" s="1306"/>
      <c r="L56" s="1306"/>
      <c r="M56" s="1306"/>
      <c r="N56" s="1306"/>
      <c r="AN56" s="1305"/>
      <c r="AO56" s="1305"/>
      <c r="AP56" s="1305"/>
      <c r="AQ56" s="1305"/>
      <c r="AR56" s="1305"/>
      <c r="AS56" s="1305"/>
      <c r="AT56" s="1305"/>
      <c r="AU56" s="1305"/>
      <c r="AV56" s="1305"/>
      <c r="AW56" s="1305"/>
      <c r="AX56" s="1305"/>
      <c r="AY56" s="1305"/>
      <c r="AZ56" s="1305"/>
      <c r="BA56" s="1305"/>
      <c r="BB56" s="1304"/>
      <c r="BC56" s="1304"/>
      <c r="BD56" s="1304"/>
      <c r="BE56" s="1304"/>
      <c r="BF56" s="1304"/>
      <c r="BG56" s="1304"/>
      <c r="BH56" s="1304"/>
      <c r="BI56" s="1304"/>
      <c r="BJ56" s="1304"/>
      <c r="BK56" s="1304"/>
      <c r="BL56" s="1304"/>
      <c r="BM56" s="1304"/>
      <c r="BN56" s="1304"/>
      <c r="BO56" s="1304"/>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400" customFormat="1" ht="13.2" x14ac:dyDescent="0.2">
      <c r="B57" s="404"/>
      <c r="G57" s="1299"/>
      <c r="H57" s="1299"/>
      <c r="I57" s="1302"/>
      <c r="J57" s="1302"/>
      <c r="K57" s="1306"/>
      <c r="L57" s="1306"/>
      <c r="M57" s="1306"/>
      <c r="N57" s="1306"/>
      <c r="AM57" s="385"/>
      <c r="AN57" s="1305"/>
      <c r="AO57" s="1305"/>
      <c r="AP57" s="1305"/>
      <c r="AQ57" s="1305"/>
      <c r="AR57" s="1305"/>
      <c r="AS57" s="1305"/>
      <c r="AT57" s="1305"/>
      <c r="AU57" s="1305"/>
      <c r="AV57" s="1305"/>
      <c r="AW57" s="1305"/>
      <c r="AX57" s="1305"/>
      <c r="AY57" s="1305"/>
      <c r="AZ57" s="1305"/>
      <c r="BA57" s="1305"/>
      <c r="BB57" s="1304" t="s">
        <v>605</v>
      </c>
      <c r="BC57" s="1304"/>
      <c r="BD57" s="1304"/>
      <c r="BE57" s="1304"/>
      <c r="BF57" s="1304"/>
      <c r="BG57" s="1304"/>
      <c r="BH57" s="1304"/>
      <c r="BI57" s="1304"/>
      <c r="BJ57" s="1304"/>
      <c r="BK57" s="1304"/>
      <c r="BL57" s="1304"/>
      <c r="BM57" s="1304"/>
      <c r="BN57" s="1304"/>
      <c r="BO57" s="1304"/>
      <c r="BP57" s="1316"/>
      <c r="BQ57" s="1301"/>
      <c r="BR57" s="1301"/>
      <c r="BS57" s="1301"/>
      <c r="BT57" s="1301"/>
      <c r="BU57" s="1301"/>
      <c r="BV57" s="1301"/>
      <c r="BW57" s="1301"/>
      <c r="BX57" s="1316"/>
      <c r="BY57" s="1301"/>
      <c r="BZ57" s="1301"/>
      <c r="CA57" s="1301"/>
      <c r="CB57" s="1301"/>
      <c r="CC57" s="1301"/>
      <c r="CD57" s="1301"/>
      <c r="CE57" s="1301"/>
      <c r="CF57" s="1301">
        <v>56.1</v>
      </c>
      <c r="CG57" s="1301"/>
      <c r="CH57" s="1301"/>
      <c r="CI57" s="1301"/>
      <c r="CJ57" s="1301"/>
      <c r="CK57" s="1301"/>
      <c r="CL57" s="1301"/>
      <c r="CM57" s="1301"/>
      <c r="CN57" s="1301">
        <v>58.1</v>
      </c>
      <c r="CO57" s="1301"/>
      <c r="CP57" s="1301"/>
      <c r="CQ57" s="1301"/>
      <c r="CR57" s="1301"/>
      <c r="CS57" s="1301"/>
      <c r="CT57" s="1301"/>
      <c r="CU57" s="1301"/>
      <c r="CV57" s="1301">
        <v>59.1</v>
      </c>
      <c r="CW57" s="1301"/>
      <c r="CX57" s="1301"/>
      <c r="CY57" s="1301"/>
      <c r="CZ57" s="1301"/>
      <c r="DA57" s="1301"/>
      <c r="DB57" s="1301"/>
      <c r="DC57" s="1301"/>
      <c r="DD57" s="405"/>
      <c r="DE57" s="404"/>
    </row>
    <row r="58" spans="1:109" s="400" customFormat="1" ht="13.2" x14ac:dyDescent="0.2">
      <c r="A58" s="385"/>
      <c r="B58" s="404"/>
      <c r="G58" s="1299"/>
      <c r="H58" s="1299"/>
      <c r="I58" s="1302"/>
      <c r="J58" s="1302"/>
      <c r="K58" s="1306"/>
      <c r="L58" s="1306"/>
      <c r="M58" s="1306"/>
      <c r="N58" s="1306"/>
      <c r="AM58" s="385"/>
      <c r="AN58" s="1305"/>
      <c r="AO58" s="1305"/>
      <c r="AP58" s="1305"/>
      <c r="AQ58" s="1305"/>
      <c r="AR58" s="1305"/>
      <c r="AS58" s="1305"/>
      <c r="AT58" s="1305"/>
      <c r="AU58" s="1305"/>
      <c r="AV58" s="1305"/>
      <c r="AW58" s="1305"/>
      <c r="AX58" s="1305"/>
      <c r="AY58" s="1305"/>
      <c r="AZ58" s="1305"/>
      <c r="BA58" s="1305"/>
      <c r="BB58" s="1304"/>
      <c r="BC58" s="1304"/>
      <c r="BD58" s="1304"/>
      <c r="BE58" s="1304"/>
      <c r="BF58" s="1304"/>
      <c r="BG58" s="1304"/>
      <c r="BH58" s="1304"/>
      <c r="BI58" s="1304"/>
      <c r="BJ58" s="1304"/>
      <c r="BK58" s="1304"/>
      <c r="BL58" s="1304"/>
      <c r="BM58" s="1304"/>
      <c r="BN58" s="1304"/>
      <c r="BO58" s="1304"/>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05"/>
      <c r="DE58" s="404"/>
    </row>
    <row r="59" spans="1:109" s="400" customFormat="1" ht="13.2" x14ac:dyDescent="0.2">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ht="13.2" x14ac:dyDescent="0.2">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ht="13.2" x14ac:dyDescent="0.2">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ht="13.2" x14ac:dyDescent="0.2">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6.2" x14ac:dyDescent="0.2">
      <c r="B63" s="411" t="s">
        <v>607</v>
      </c>
    </row>
    <row r="64" spans="1:109" ht="13.2" x14ac:dyDescent="0.2">
      <c r="B64" s="392"/>
      <c r="G64" s="399"/>
      <c r="I64" s="412"/>
      <c r="J64" s="412"/>
      <c r="K64" s="412"/>
      <c r="L64" s="412"/>
      <c r="M64" s="412"/>
      <c r="N64" s="413"/>
      <c r="AM64" s="399"/>
      <c r="AN64" s="399" t="s">
        <v>601</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ht="13.5" customHeight="1" x14ac:dyDescent="0.2">
      <c r="B65" s="392"/>
      <c r="AN65" s="1307" t="s">
        <v>610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2" x14ac:dyDescent="0.2">
      <c r="B66" s="392"/>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2" x14ac:dyDescent="0.2">
      <c r="B67" s="392"/>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2" x14ac:dyDescent="0.2">
      <c r="B68" s="392"/>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2" x14ac:dyDescent="0.2">
      <c r="B69" s="392"/>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2" x14ac:dyDescent="0.2">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ht="13.2" x14ac:dyDescent="0.2">
      <c r="B71" s="392"/>
      <c r="G71" s="417"/>
      <c r="I71" s="418"/>
      <c r="J71" s="415"/>
      <c r="K71" s="415"/>
      <c r="L71" s="416"/>
      <c r="M71" s="415"/>
      <c r="N71" s="416"/>
      <c r="AM71" s="417"/>
      <c r="AN71" s="385" t="s">
        <v>602</v>
      </c>
    </row>
    <row r="72" spans="2:107" ht="13.2" x14ac:dyDescent="0.2">
      <c r="B72" s="392"/>
      <c r="G72" s="1299"/>
      <c r="H72" s="1299"/>
      <c r="I72" s="1299"/>
      <c r="J72" s="1299"/>
      <c r="K72" s="402"/>
      <c r="L72" s="402"/>
      <c r="M72" s="403"/>
      <c r="N72" s="403"/>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ht="13.2" x14ac:dyDescent="0.2">
      <c r="B73" s="392"/>
      <c r="G73" s="1317"/>
      <c r="H73" s="1317"/>
      <c r="I73" s="1317"/>
      <c r="J73" s="1317"/>
      <c r="K73" s="1300"/>
      <c r="L73" s="1300"/>
      <c r="M73" s="1300"/>
      <c r="N73" s="1300"/>
      <c r="AM73" s="401"/>
      <c r="AN73" s="1304" t="s">
        <v>603</v>
      </c>
      <c r="AO73" s="1304"/>
      <c r="AP73" s="1304"/>
      <c r="AQ73" s="1304"/>
      <c r="AR73" s="1304"/>
      <c r="AS73" s="1304"/>
      <c r="AT73" s="1304"/>
      <c r="AU73" s="1304"/>
      <c r="AV73" s="1304"/>
      <c r="AW73" s="1304"/>
      <c r="AX73" s="1304"/>
      <c r="AY73" s="1304"/>
      <c r="AZ73" s="1304"/>
      <c r="BA73" s="1304"/>
      <c r="BB73" s="1304" t="s">
        <v>604</v>
      </c>
      <c r="BC73" s="1304"/>
      <c r="BD73" s="1304"/>
      <c r="BE73" s="1304"/>
      <c r="BF73" s="1304"/>
      <c r="BG73" s="1304"/>
      <c r="BH73" s="1304"/>
      <c r="BI73" s="1304"/>
      <c r="BJ73" s="1304"/>
      <c r="BK73" s="1304"/>
      <c r="BL73" s="1304"/>
      <c r="BM73" s="1304"/>
      <c r="BN73" s="1304"/>
      <c r="BO73" s="1304"/>
      <c r="BP73" s="1301">
        <v>62.4</v>
      </c>
      <c r="BQ73" s="1301"/>
      <c r="BR73" s="1301"/>
      <c r="BS73" s="1301"/>
      <c r="BT73" s="1301"/>
      <c r="BU73" s="1301"/>
      <c r="BV73" s="1301"/>
      <c r="BW73" s="1301"/>
      <c r="BX73" s="1301">
        <v>37.1</v>
      </c>
      <c r="BY73" s="1301"/>
      <c r="BZ73" s="1301"/>
      <c r="CA73" s="1301"/>
      <c r="CB73" s="1301"/>
      <c r="CC73" s="1301"/>
      <c r="CD73" s="1301"/>
      <c r="CE73" s="1301"/>
      <c r="CF73" s="1301">
        <v>20.5</v>
      </c>
      <c r="CG73" s="1301"/>
      <c r="CH73" s="1301"/>
      <c r="CI73" s="1301"/>
      <c r="CJ73" s="1301"/>
      <c r="CK73" s="1301"/>
      <c r="CL73" s="1301"/>
      <c r="CM73" s="1301"/>
      <c r="CN73" s="1301">
        <v>15.2</v>
      </c>
      <c r="CO73" s="1301"/>
      <c r="CP73" s="1301"/>
      <c r="CQ73" s="1301"/>
      <c r="CR73" s="1301"/>
      <c r="CS73" s="1301"/>
      <c r="CT73" s="1301"/>
      <c r="CU73" s="1301"/>
      <c r="CV73" s="1301">
        <v>43.4</v>
      </c>
      <c r="CW73" s="1301"/>
      <c r="CX73" s="1301"/>
      <c r="CY73" s="1301"/>
      <c r="CZ73" s="1301"/>
      <c r="DA73" s="1301"/>
      <c r="DB73" s="1301"/>
      <c r="DC73" s="1301"/>
    </row>
    <row r="74" spans="2:107" ht="13.2" x14ac:dyDescent="0.2">
      <c r="B74" s="392"/>
      <c r="G74" s="1317"/>
      <c r="H74" s="1317"/>
      <c r="I74" s="1317"/>
      <c r="J74" s="1317"/>
      <c r="K74" s="1300"/>
      <c r="L74" s="1300"/>
      <c r="M74" s="1300"/>
      <c r="N74" s="1300"/>
      <c r="AM74" s="401"/>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ht="13.2" x14ac:dyDescent="0.2">
      <c r="B75" s="392"/>
      <c r="G75" s="1317"/>
      <c r="H75" s="1317"/>
      <c r="I75" s="1299"/>
      <c r="J75" s="1299"/>
      <c r="K75" s="1306"/>
      <c r="L75" s="1306"/>
      <c r="M75" s="1306"/>
      <c r="N75" s="1306"/>
      <c r="AM75" s="401"/>
      <c r="AN75" s="1304"/>
      <c r="AO75" s="1304"/>
      <c r="AP75" s="1304"/>
      <c r="AQ75" s="1304"/>
      <c r="AR75" s="1304"/>
      <c r="AS75" s="1304"/>
      <c r="AT75" s="1304"/>
      <c r="AU75" s="1304"/>
      <c r="AV75" s="1304"/>
      <c r="AW75" s="1304"/>
      <c r="AX75" s="1304"/>
      <c r="AY75" s="1304"/>
      <c r="AZ75" s="1304"/>
      <c r="BA75" s="1304"/>
      <c r="BB75" s="1304" t="s">
        <v>608</v>
      </c>
      <c r="BC75" s="1304"/>
      <c r="BD75" s="1304"/>
      <c r="BE75" s="1304"/>
      <c r="BF75" s="1304"/>
      <c r="BG75" s="1304"/>
      <c r="BH75" s="1304"/>
      <c r="BI75" s="1304"/>
      <c r="BJ75" s="1304"/>
      <c r="BK75" s="1304"/>
      <c r="BL75" s="1304"/>
      <c r="BM75" s="1304"/>
      <c r="BN75" s="1304"/>
      <c r="BO75" s="1304"/>
      <c r="BP75" s="1301">
        <v>3.1</v>
      </c>
      <c r="BQ75" s="1301"/>
      <c r="BR75" s="1301"/>
      <c r="BS75" s="1301"/>
      <c r="BT75" s="1301"/>
      <c r="BU75" s="1301"/>
      <c r="BV75" s="1301"/>
      <c r="BW75" s="1301"/>
      <c r="BX75" s="1301">
        <v>1.6</v>
      </c>
      <c r="BY75" s="1301"/>
      <c r="BZ75" s="1301"/>
      <c r="CA75" s="1301"/>
      <c r="CB75" s="1301"/>
      <c r="CC75" s="1301"/>
      <c r="CD75" s="1301"/>
      <c r="CE75" s="1301"/>
      <c r="CF75" s="1301">
        <v>0.7</v>
      </c>
      <c r="CG75" s="1301"/>
      <c r="CH75" s="1301"/>
      <c r="CI75" s="1301"/>
      <c r="CJ75" s="1301"/>
      <c r="CK75" s="1301"/>
      <c r="CL75" s="1301"/>
      <c r="CM75" s="1301"/>
      <c r="CN75" s="1301">
        <v>1.6</v>
      </c>
      <c r="CO75" s="1301"/>
      <c r="CP75" s="1301"/>
      <c r="CQ75" s="1301"/>
      <c r="CR75" s="1301"/>
      <c r="CS75" s="1301"/>
      <c r="CT75" s="1301"/>
      <c r="CU75" s="1301"/>
      <c r="CV75" s="1301">
        <v>2.5</v>
      </c>
      <c r="CW75" s="1301"/>
      <c r="CX75" s="1301"/>
      <c r="CY75" s="1301"/>
      <c r="CZ75" s="1301"/>
      <c r="DA75" s="1301"/>
      <c r="DB75" s="1301"/>
      <c r="DC75" s="1301"/>
    </row>
    <row r="76" spans="2:107" ht="13.2" x14ac:dyDescent="0.2">
      <c r="B76" s="392"/>
      <c r="G76" s="1317"/>
      <c r="H76" s="1317"/>
      <c r="I76" s="1299"/>
      <c r="J76" s="1299"/>
      <c r="K76" s="1306"/>
      <c r="L76" s="1306"/>
      <c r="M76" s="1306"/>
      <c r="N76" s="1306"/>
      <c r="AM76" s="401"/>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ht="13.2" x14ac:dyDescent="0.2">
      <c r="B77" s="392"/>
      <c r="G77" s="1299"/>
      <c r="H77" s="1299"/>
      <c r="I77" s="1299"/>
      <c r="J77" s="1299"/>
      <c r="K77" s="1300"/>
      <c r="L77" s="1300"/>
      <c r="M77" s="1300"/>
      <c r="N77" s="1300"/>
      <c r="AN77" s="1305" t="s">
        <v>606</v>
      </c>
      <c r="AO77" s="1305"/>
      <c r="AP77" s="1305"/>
      <c r="AQ77" s="1305"/>
      <c r="AR77" s="1305"/>
      <c r="AS77" s="1305"/>
      <c r="AT77" s="1305"/>
      <c r="AU77" s="1305"/>
      <c r="AV77" s="1305"/>
      <c r="AW77" s="1305"/>
      <c r="AX77" s="1305"/>
      <c r="AY77" s="1305"/>
      <c r="AZ77" s="1305"/>
      <c r="BA77" s="1305"/>
      <c r="BB77" s="1304" t="s">
        <v>604</v>
      </c>
      <c r="BC77" s="1304"/>
      <c r="BD77" s="1304"/>
      <c r="BE77" s="1304"/>
      <c r="BF77" s="1304"/>
      <c r="BG77" s="1304"/>
      <c r="BH77" s="1304"/>
      <c r="BI77" s="1304"/>
      <c r="BJ77" s="1304"/>
      <c r="BK77" s="1304"/>
      <c r="BL77" s="1304"/>
      <c r="BM77" s="1304"/>
      <c r="BN77" s="1304"/>
      <c r="BO77" s="1304"/>
      <c r="BP77" s="1301">
        <v>20.3</v>
      </c>
      <c r="BQ77" s="1301"/>
      <c r="BR77" s="1301"/>
      <c r="BS77" s="1301"/>
      <c r="BT77" s="1301"/>
      <c r="BU77" s="1301"/>
      <c r="BV77" s="1301"/>
      <c r="BW77" s="1301"/>
      <c r="BX77" s="1301">
        <v>13</v>
      </c>
      <c r="BY77" s="1301"/>
      <c r="BZ77" s="1301"/>
      <c r="CA77" s="1301"/>
      <c r="CB77" s="1301"/>
      <c r="CC77" s="1301"/>
      <c r="CD77" s="1301"/>
      <c r="CE77" s="1301"/>
      <c r="CF77" s="1301">
        <v>21</v>
      </c>
      <c r="CG77" s="1301"/>
      <c r="CH77" s="1301"/>
      <c r="CI77" s="1301"/>
      <c r="CJ77" s="1301"/>
      <c r="CK77" s="1301"/>
      <c r="CL77" s="1301"/>
      <c r="CM77" s="1301"/>
      <c r="CN77" s="1301">
        <v>20.2</v>
      </c>
      <c r="CO77" s="1301"/>
      <c r="CP77" s="1301"/>
      <c r="CQ77" s="1301"/>
      <c r="CR77" s="1301"/>
      <c r="CS77" s="1301"/>
      <c r="CT77" s="1301"/>
      <c r="CU77" s="1301"/>
      <c r="CV77" s="1301">
        <v>18.3</v>
      </c>
      <c r="CW77" s="1301"/>
      <c r="CX77" s="1301"/>
      <c r="CY77" s="1301"/>
      <c r="CZ77" s="1301"/>
      <c r="DA77" s="1301"/>
      <c r="DB77" s="1301"/>
      <c r="DC77" s="1301"/>
    </row>
    <row r="78" spans="2:107" ht="13.2" x14ac:dyDescent="0.2">
      <c r="B78" s="392"/>
      <c r="G78" s="1299"/>
      <c r="H78" s="1299"/>
      <c r="I78" s="1299"/>
      <c r="J78" s="1299"/>
      <c r="K78" s="1300"/>
      <c r="L78" s="1300"/>
      <c r="M78" s="1300"/>
      <c r="N78" s="1300"/>
      <c r="AN78" s="1305"/>
      <c r="AO78" s="1305"/>
      <c r="AP78" s="1305"/>
      <c r="AQ78" s="1305"/>
      <c r="AR78" s="1305"/>
      <c r="AS78" s="1305"/>
      <c r="AT78" s="1305"/>
      <c r="AU78" s="1305"/>
      <c r="AV78" s="1305"/>
      <c r="AW78" s="1305"/>
      <c r="AX78" s="1305"/>
      <c r="AY78" s="1305"/>
      <c r="AZ78" s="1305"/>
      <c r="BA78" s="1305"/>
      <c r="BB78" s="1304"/>
      <c r="BC78" s="1304"/>
      <c r="BD78" s="1304"/>
      <c r="BE78" s="1304"/>
      <c r="BF78" s="1304"/>
      <c r="BG78" s="1304"/>
      <c r="BH78" s="1304"/>
      <c r="BI78" s="1304"/>
      <c r="BJ78" s="1304"/>
      <c r="BK78" s="1304"/>
      <c r="BL78" s="1304"/>
      <c r="BM78" s="1304"/>
      <c r="BN78" s="1304"/>
      <c r="BO78" s="1304"/>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ht="13.2" x14ac:dyDescent="0.2">
      <c r="B79" s="392"/>
      <c r="G79" s="1299"/>
      <c r="H79" s="1299"/>
      <c r="I79" s="1302"/>
      <c r="J79" s="1302"/>
      <c r="K79" s="1303"/>
      <c r="L79" s="1303"/>
      <c r="M79" s="1303"/>
      <c r="N79" s="1303"/>
      <c r="AN79" s="1305"/>
      <c r="AO79" s="1305"/>
      <c r="AP79" s="1305"/>
      <c r="AQ79" s="1305"/>
      <c r="AR79" s="1305"/>
      <c r="AS79" s="1305"/>
      <c r="AT79" s="1305"/>
      <c r="AU79" s="1305"/>
      <c r="AV79" s="1305"/>
      <c r="AW79" s="1305"/>
      <c r="AX79" s="1305"/>
      <c r="AY79" s="1305"/>
      <c r="AZ79" s="1305"/>
      <c r="BA79" s="1305"/>
      <c r="BB79" s="1304" t="s">
        <v>608</v>
      </c>
      <c r="BC79" s="1304"/>
      <c r="BD79" s="1304"/>
      <c r="BE79" s="1304"/>
      <c r="BF79" s="1304"/>
      <c r="BG79" s="1304"/>
      <c r="BH79" s="1304"/>
      <c r="BI79" s="1304"/>
      <c r="BJ79" s="1304"/>
      <c r="BK79" s="1304"/>
      <c r="BL79" s="1304"/>
      <c r="BM79" s="1304"/>
      <c r="BN79" s="1304"/>
      <c r="BO79" s="1304"/>
      <c r="BP79" s="1301">
        <v>7.7</v>
      </c>
      <c r="BQ79" s="1301"/>
      <c r="BR79" s="1301"/>
      <c r="BS79" s="1301"/>
      <c r="BT79" s="1301"/>
      <c r="BU79" s="1301"/>
      <c r="BV79" s="1301"/>
      <c r="BW79" s="1301"/>
      <c r="BX79" s="1301">
        <v>6.8</v>
      </c>
      <c r="BY79" s="1301"/>
      <c r="BZ79" s="1301"/>
      <c r="CA79" s="1301"/>
      <c r="CB79" s="1301"/>
      <c r="CC79" s="1301"/>
      <c r="CD79" s="1301"/>
      <c r="CE79" s="1301"/>
      <c r="CF79" s="1301">
        <v>6.8</v>
      </c>
      <c r="CG79" s="1301"/>
      <c r="CH79" s="1301"/>
      <c r="CI79" s="1301"/>
      <c r="CJ79" s="1301"/>
      <c r="CK79" s="1301"/>
      <c r="CL79" s="1301"/>
      <c r="CM79" s="1301"/>
      <c r="CN79" s="1301">
        <v>6.8</v>
      </c>
      <c r="CO79" s="1301"/>
      <c r="CP79" s="1301"/>
      <c r="CQ79" s="1301"/>
      <c r="CR79" s="1301"/>
      <c r="CS79" s="1301"/>
      <c r="CT79" s="1301"/>
      <c r="CU79" s="1301"/>
      <c r="CV79" s="1301">
        <v>6.8</v>
      </c>
      <c r="CW79" s="1301"/>
      <c r="CX79" s="1301"/>
      <c r="CY79" s="1301"/>
      <c r="CZ79" s="1301"/>
      <c r="DA79" s="1301"/>
      <c r="DB79" s="1301"/>
      <c r="DC79" s="1301"/>
    </row>
    <row r="80" spans="2:107" ht="13.2" x14ac:dyDescent="0.2">
      <c r="B80" s="392"/>
      <c r="G80" s="1299"/>
      <c r="H80" s="1299"/>
      <c r="I80" s="1302"/>
      <c r="J80" s="1302"/>
      <c r="K80" s="1303"/>
      <c r="L80" s="1303"/>
      <c r="M80" s="1303"/>
      <c r="N80" s="1303"/>
      <c r="AN80" s="1305"/>
      <c r="AO80" s="1305"/>
      <c r="AP80" s="1305"/>
      <c r="AQ80" s="1305"/>
      <c r="AR80" s="1305"/>
      <c r="AS80" s="1305"/>
      <c r="AT80" s="1305"/>
      <c r="AU80" s="1305"/>
      <c r="AV80" s="1305"/>
      <c r="AW80" s="1305"/>
      <c r="AX80" s="1305"/>
      <c r="AY80" s="1305"/>
      <c r="AZ80" s="1305"/>
      <c r="BA80" s="1305"/>
      <c r="BB80" s="1304"/>
      <c r="BC80" s="1304"/>
      <c r="BD80" s="1304"/>
      <c r="BE80" s="1304"/>
      <c r="BF80" s="1304"/>
      <c r="BG80" s="1304"/>
      <c r="BH80" s="1304"/>
      <c r="BI80" s="1304"/>
      <c r="BJ80" s="1304"/>
      <c r="BK80" s="1304"/>
      <c r="BL80" s="1304"/>
      <c r="BM80" s="1304"/>
      <c r="BN80" s="1304"/>
      <c r="BO80" s="1304"/>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ht="13.2" x14ac:dyDescent="0.2">
      <c r="B81" s="392"/>
    </row>
    <row r="82" spans="2:109" ht="16.2" x14ac:dyDescent="0.2">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ht="13.2" x14ac:dyDescent="0.2">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420"/>
      <c r="AQ87" s="420"/>
      <c r="BC87" s="420"/>
      <c r="BO87" s="420"/>
      <c r="CA87" s="420"/>
      <c r="CM87" s="420"/>
      <c r="CY87" s="420"/>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zdeaSbIl4+s9hLCKGexzfuKODQyP23z/D1O+ynVX10nm0XWX4Y9XEYPK6R+/+Fdy7Up2qg0yhIvIwAOMWOH+g==" saltValue="FfzDjymggAP6asEFpoxHa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Sdph/7fuh8WfYWYqggJf0gAirXIIGR9/XEYGpTLex6jSHFLfvZnsgXreaG/QDyZf3U5FBNYjQHV/ImtxChUKQ==" saltValue="r0nS9Ufzf/Qf7k8NRGDO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c r="AG59" s="288"/>
      <c r="AH59" s="288"/>
    </row>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MOP2piEVFCJJYo6XM+mkLgTgoloruB4aCtiBQtQoUCepI3OM5yZ8rzAB+H4EQ41HRA0CuIG1uGtVVYoiJu4dg==" saltValue="Hfw2AhPfXvBRI792HV2W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7" customWidth="1"/>
    <col min="2" max="8" width="13.33203125" style="147" customWidth="1"/>
    <col min="9" max="16384" width="11.109375" style="147"/>
  </cols>
  <sheetData>
    <row r="1" spans="1:8" x14ac:dyDescent="0.2">
      <c r="A1" s="141"/>
      <c r="B1" s="142"/>
      <c r="C1" s="143"/>
      <c r="D1" s="144"/>
      <c r="E1" s="145"/>
      <c r="F1" s="145"/>
      <c r="G1" s="145"/>
      <c r="H1" s="146"/>
    </row>
    <row r="2" spans="1:8" x14ac:dyDescent="0.2">
      <c r="A2" s="148"/>
      <c r="B2" s="149"/>
      <c r="C2" s="150"/>
      <c r="D2" s="151" t="s">
        <v>51</v>
      </c>
      <c r="E2" s="152"/>
      <c r="F2" s="153" t="s">
        <v>550</v>
      </c>
      <c r="G2" s="154"/>
      <c r="H2" s="155"/>
    </row>
    <row r="3" spans="1:8" x14ac:dyDescent="0.2">
      <c r="A3" s="151" t="s">
        <v>543</v>
      </c>
      <c r="B3" s="156"/>
      <c r="C3" s="157"/>
      <c r="D3" s="158">
        <v>30980</v>
      </c>
      <c r="E3" s="159"/>
      <c r="F3" s="160">
        <v>53292</v>
      </c>
      <c r="G3" s="161"/>
      <c r="H3" s="162"/>
    </row>
    <row r="4" spans="1:8" x14ac:dyDescent="0.2">
      <c r="A4" s="163"/>
      <c r="B4" s="164"/>
      <c r="C4" s="165"/>
      <c r="D4" s="166">
        <v>25484</v>
      </c>
      <c r="E4" s="167"/>
      <c r="F4" s="168">
        <v>28900</v>
      </c>
      <c r="G4" s="169"/>
      <c r="H4" s="170"/>
    </row>
    <row r="5" spans="1:8" x14ac:dyDescent="0.2">
      <c r="A5" s="151" t="s">
        <v>545</v>
      </c>
      <c r="B5" s="156"/>
      <c r="C5" s="157"/>
      <c r="D5" s="158">
        <v>40194</v>
      </c>
      <c r="E5" s="159"/>
      <c r="F5" s="160">
        <v>49919</v>
      </c>
      <c r="G5" s="161"/>
      <c r="H5" s="162"/>
    </row>
    <row r="6" spans="1:8" x14ac:dyDescent="0.2">
      <c r="A6" s="163"/>
      <c r="B6" s="164"/>
      <c r="C6" s="165"/>
      <c r="D6" s="166">
        <v>24529</v>
      </c>
      <c r="E6" s="167"/>
      <c r="F6" s="168">
        <v>26398</v>
      </c>
      <c r="G6" s="169"/>
      <c r="H6" s="170"/>
    </row>
    <row r="7" spans="1:8" x14ac:dyDescent="0.2">
      <c r="A7" s="151" t="s">
        <v>546</v>
      </c>
      <c r="B7" s="156"/>
      <c r="C7" s="157"/>
      <c r="D7" s="158">
        <v>30777</v>
      </c>
      <c r="E7" s="159"/>
      <c r="F7" s="160">
        <v>47738</v>
      </c>
      <c r="G7" s="161"/>
      <c r="H7" s="162"/>
    </row>
    <row r="8" spans="1:8" x14ac:dyDescent="0.2">
      <c r="A8" s="163"/>
      <c r="B8" s="164"/>
      <c r="C8" s="165"/>
      <c r="D8" s="166">
        <v>21264</v>
      </c>
      <c r="E8" s="167"/>
      <c r="F8" s="168">
        <v>24937</v>
      </c>
      <c r="G8" s="169"/>
      <c r="H8" s="170"/>
    </row>
    <row r="9" spans="1:8" x14ac:dyDescent="0.2">
      <c r="A9" s="151" t="s">
        <v>547</v>
      </c>
      <c r="B9" s="156"/>
      <c r="C9" s="157"/>
      <c r="D9" s="158">
        <v>47419</v>
      </c>
      <c r="E9" s="159"/>
      <c r="F9" s="160">
        <v>52191</v>
      </c>
      <c r="G9" s="161"/>
      <c r="H9" s="162"/>
    </row>
    <row r="10" spans="1:8" x14ac:dyDescent="0.2">
      <c r="A10" s="163"/>
      <c r="B10" s="164"/>
      <c r="C10" s="165"/>
      <c r="D10" s="166">
        <v>29000</v>
      </c>
      <c r="E10" s="167"/>
      <c r="F10" s="168">
        <v>24843</v>
      </c>
      <c r="G10" s="169"/>
      <c r="H10" s="170"/>
    </row>
    <row r="11" spans="1:8" x14ac:dyDescent="0.2">
      <c r="A11" s="151" t="s">
        <v>548</v>
      </c>
      <c r="B11" s="156"/>
      <c r="C11" s="157"/>
      <c r="D11" s="158">
        <v>59856</v>
      </c>
      <c r="E11" s="159"/>
      <c r="F11" s="160">
        <v>47387</v>
      </c>
      <c r="G11" s="161"/>
      <c r="H11" s="162"/>
    </row>
    <row r="12" spans="1:8" x14ac:dyDescent="0.2">
      <c r="A12" s="163"/>
      <c r="B12" s="164"/>
      <c r="C12" s="171"/>
      <c r="D12" s="166">
        <v>51452</v>
      </c>
      <c r="E12" s="167"/>
      <c r="F12" s="168">
        <v>24928</v>
      </c>
      <c r="G12" s="169"/>
      <c r="H12" s="170"/>
    </row>
    <row r="13" spans="1:8" x14ac:dyDescent="0.2">
      <c r="A13" s="151"/>
      <c r="B13" s="156"/>
      <c r="C13" s="172"/>
      <c r="D13" s="173">
        <v>41845</v>
      </c>
      <c r="E13" s="174"/>
      <c r="F13" s="175">
        <v>50105</v>
      </c>
      <c r="G13" s="176"/>
      <c r="H13" s="162"/>
    </row>
    <row r="14" spans="1:8" x14ac:dyDescent="0.2">
      <c r="A14" s="163"/>
      <c r="B14" s="164"/>
      <c r="C14" s="165"/>
      <c r="D14" s="166">
        <v>30346</v>
      </c>
      <c r="E14" s="167"/>
      <c r="F14" s="168">
        <v>26001</v>
      </c>
      <c r="G14" s="169"/>
      <c r="H14" s="170"/>
    </row>
    <row r="17" spans="1:11" x14ac:dyDescent="0.2">
      <c r="A17" s="147" t="s">
        <v>52</v>
      </c>
    </row>
    <row r="18" spans="1:11" x14ac:dyDescent="0.2">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2">
      <c r="A19" s="177" t="s">
        <v>53</v>
      </c>
      <c r="B19" s="177">
        <f>ROUND(VALUE(SUBSTITUTE(実質収支比率等に係る経年分析!F$48,"▲","-")),2)</f>
        <v>6.81</v>
      </c>
      <c r="C19" s="177">
        <f>ROUND(VALUE(SUBSTITUTE(実質収支比率等に係る経年分析!G$48,"▲","-")),2)</f>
        <v>8.35</v>
      </c>
      <c r="D19" s="177">
        <f>ROUND(VALUE(SUBSTITUTE(実質収支比率等に係る経年分析!H$48,"▲","-")),2)</f>
        <v>7.65</v>
      </c>
      <c r="E19" s="177">
        <f>ROUND(VALUE(SUBSTITUTE(実質収支比率等に係る経年分析!I$48,"▲","-")),2)</f>
        <v>2.04</v>
      </c>
      <c r="F19" s="177">
        <f>ROUND(VALUE(SUBSTITUTE(実質収支比率等に係る経年分析!J$48,"▲","-")),2)</f>
        <v>5.05</v>
      </c>
    </row>
    <row r="20" spans="1:11" x14ac:dyDescent="0.2">
      <c r="A20" s="177" t="s">
        <v>54</v>
      </c>
      <c r="B20" s="177">
        <f>ROUND(VALUE(SUBSTITUTE(実質収支比率等に係る経年分析!F$47,"▲","-")),2)</f>
        <v>9.18</v>
      </c>
      <c r="C20" s="177">
        <f>ROUND(VALUE(SUBSTITUTE(実質収支比率等に係る経年分析!G$47,"▲","-")),2)</f>
        <v>13.45</v>
      </c>
      <c r="D20" s="177">
        <f>ROUND(VALUE(SUBSTITUTE(実質収支比率等に係る経年分析!H$47,"▲","-")),2)</f>
        <v>14.5</v>
      </c>
      <c r="E20" s="177">
        <f>ROUND(VALUE(SUBSTITUTE(実質収支比率等に係る経年分析!I$47,"▲","-")),2)</f>
        <v>18.36</v>
      </c>
      <c r="F20" s="177">
        <f>ROUND(VALUE(SUBSTITUTE(実質収支比率等に係る経年分析!J$47,"▲","-")),2)</f>
        <v>17.77</v>
      </c>
    </row>
    <row r="21" spans="1:11" x14ac:dyDescent="0.2">
      <c r="A21" s="177" t="s">
        <v>55</v>
      </c>
      <c r="B21" s="177">
        <f>IF(ISNUMBER(VALUE(SUBSTITUTE(実質収支比率等に係る経年分析!F$49,"▲","-"))),ROUND(VALUE(SUBSTITUTE(実質収支比率等に係る経年分析!F$49,"▲","-")),2),NA())</f>
        <v>-1.68</v>
      </c>
      <c r="C21" s="177">
        <f>IF(ISNUMBER(VALUE(SUBSTITUTE(実質収支比率等に係る経年分析!G$49,"▲","-"))),ROUND(VALUE(SUBSTITUTE(実質収支比率等に係る経年分析!G$49,"▲","-")),2),NA())</f>
        <v>6.18</v>
      </c>
      <c r="D21" s="177">
        <f>IF(ISNUMBER(VALUE(SUBSTITUTE(実質収支比率等に係る経年分析!H$49,"▲","-"))),ROUND(VALUE(SUBSTITUTE(実質収支比率等に係る経年分析!H$49,"▲","-")),2),NA())</f>
        <v>0.12</v>
      </c>
      <c r="E21" s="177">
        <f>IF(ISNUMBER(VALUE(SUBSTITUTE(実質収支比率等に係る経年分析!I$49,"▲","-"))),ROUND(VALUE(SUBSTITUTE(実質収支比率等に係る経年分析!I$49,"▲","-")),2),NA())</f>
        <v>-1.83</v>
      </c>
      <c r="F21" s="177">
        <f>IF(ISNUMBER(VALUE(SUBSTITUTE(実質収支比率等に係る経年分析!J$49,"▲","-"))),ROUND(VALUE(SUBSTITUTE(実質収支比率等に係る経年分析!J$49,"▲","-")),2),NA())</f>
        <v>2.4700000000000002</v>
      </c>
    </row>
    <row r="24" spans="1:11" x14ac:dyDescent="0.2">
      <c r="A24" s="147" t="s">
        <v>56</v>
      </c>
    </row>
    <row r="25" spans="1:11" x14ac:dyDescent="0.2">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2">
      <c r="A26" s="178"/>
      <c r="B26" s="178" t="s">
        <v>57</v>
      </c>
      <c r="C26" s="178" t="s">
        <v>58</v>
      </c>
      <c r="D26" s="178" t="s">
        <v>57</v>
      </c>
      <c r="E26" s="178" t="s">
        <v>58</v>
      </c>
      <c r="F26" s="178" t="s">
        <v>57</v>
      </c>
      <c r="G26" s="178" t="s">
        <v>58</v>
      </c>
      <c r="H26" s="178" t="s">
        <v>57</v>
      </c>
      <c r="I26" s="178" t="s">
        <v>58</v>
      </c>
      <c r="J26" s="178" t="s">
        <v>57</v>
      </c>
      <c r="K26" s="178" t="s">
        <v>58</v>
      </c>
    </row>
    <row r="27" spans="1:11" x14ac:dyDescent="0.2">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0.09</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0.23</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0.94</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2">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2">
      <c r="A29" s="178" t="str">
        <f>IF(連結実質赤字比率に係る赤字・黒字の構成分析!C$41="",NA(),連結実質赤字比率に係る赤字・黒字の構成分析!C$41)</f>
        <v>介護保険事業特別会計（介護サービス事業勘定）</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0.08</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0.05</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0.03</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0.05</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0.12</v>
      </c>
    </row>
    <row r="30" spans="1:11" x14ac:dyDescent="0.2">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0.26</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0.11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0.1</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0.14000000000000001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0.13</v>
      </c>
    </row>
    <row r="31" spans="1:11" x14ac:dyDescent="0.2">
      <c r="A31" s="178" t="str">
        <f>IF(連結実質赤字比率に係る赤字・黒字の構成分析!C$39="",NA(),連結実質赤字比率に係る赤字・黒字の構成分析!C$39)</f>
        <v>介護保険事業特別会計（保険事業勘定）</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0.87</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0.82</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1.01</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1.06</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1.18</v>
      </c>
    </row>
    <row r="32" spans="1:11" x14ac:dyDescent="0.2">
      <c r="A32" s="178" t="str">
        <f>IF(連結実質赤字比率に係る赤字・黒字の構成分析!C$38="",NA(),連結実質赤字比率に係る赤字・黒字の構成分析!C$38)</f>
        <v>国民健康保険事業特別会計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8.2899999999999991</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8.0399999999999991</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7.53</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8.68</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2.84</v>
      </c>
    </row>
    <row r="33" spans="1:16" x14ac:dyDescent="0.2">
      <c r="A33" s="178" t="str">
        <f>IF(連結実質赤字比率に係る赤字・黒字の構成分析!C$37="",NA(),連結実質赤字比率に係る赤字・黒字の構成分析!C$37)</f>
        <v>温泉事業会計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0.81</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1.78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1.95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3.66</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3.12</v>
      </c>
    </row>
    <row r="34" spans="1:16" x14ac:dyDescent="0.2">
      <c r="A34" s="178" t="str">
        <f>IF(連結実質赤字比率に係る赤字・黒字の構成分析!C$36="",NA(),連結実質赤字比率に係る赤字・黒字の構成分析!C$36)</f>
        <v>下水道事業会計</v>
      </c>
      <c r="B34" s="178" t="e">
        <f>IF(ROUND(VALUE(SUBSTITUTE(連結実質赤字比率に係る赤字・黒字の構成分析!F$36,"▲", "-")), 2) &lt; 0, ABS(ROUND(VALUE(SUBSTITUTE(連結実質赤字比率に係る赤字・黒字の構成分析!F$36,"▲", "-")), 2)), NA())</f>
        <v>#VALUE!</v>
      </c>
      <c r="C34" s="178" t="e">
        <f>IF(ROUND(VALUE(SUBSTITUTE(連結実質赤字比率に係る赤字・黒字の構成分析!F$36,"▲", "-")), 2) &gt;= 0, ABS(ROUND(VALUE(SUBSTITUTE(連結実質赤字比率に係る赤字・黒字の構成分析!F$36,"▲", "-")), 2)), NA())</f>
        <v>#VALUE!</v>
      </c>
      <c r="D34" s="178" t="e">
        <f>IF(ROUND(VALUE(SUBSTITUTE(連結実質赤字比率に係る赤字・黒字の構成分析!G$36,"▲", "-")), 2) &lt; 0, ABS(ROUND(VALUE(SUBSTITUTE(連結実質赤字比率に係る赤字・黒字の構成分析!G$36,"▲", "-")), 2)), NA())</f>
        <v>#VALUE!</v>
      </c>
      <c r="E34" s="178" t="e">
        <f>IF(ROUND(VALUE(SUBSTITUTE(連結実質赤字比率に係る赤字・黒字の構成分析!G$36,"▲", "-")), 2) &gt;= 0, ABS(ROUND(VALUE(SUBSTITUTE(連結実質赤字比率に係る赤字・黒字の構成分析!G$36,"▲", "-")), 2)), NA())</f>
        <v>#VALUE!</v>
      </c>
      <c r="F34" s="178" t="e">
        <f>IF(ROUND(VALUE(SUBSTITUTE(連結実質赤字比率に係る赤字・黒字の構成分析!H$36,"▲", "-")), 2) &lt; 0, ABS(ROUND(VALUE(SUBSTITUTE(連結実質赤字比率に係る赤字・黒字の構成分析!H$36,"▲", "-")), 2)), NA())</f>
        <v>#VALUE!</v>
      </c>
      <c r="G34" s="178" t="e">
        <f>IF(ROUND(VALUE(SUBSTITUTE(連結実質赤字比率に係る赤字・黒字の構成分析!H$36,"▲", "-")), 2) &gt;= 0, ABS(ROUND(VALUE(SUBSTITUTE(連結実質赤字比率に係る赤字・黒字の構成分析!H$36,"▲", "-")), 2)), NA())</f>
        <v>#VALUE!</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3.45</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4.2300000000000004</v>
      </c>
    </row>
    <row r="35" spans="1:16" x14ac:dyDescent="0.2">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6.8</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8.34</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7.64</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2.04</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5.04</v>
      </c>
    </row>
    <row r="36" spans="1:16" x14ac:dyDescent="0.2">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3.73</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3.82</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5.52</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6.22</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6.44</v>
      </c>
    </row>
    <row r="39" spans="1:16" x14ac:dyDescent="0.2">
      <c r="A39" s="147" t="s">
        <v>59</v>
      </c>
    </row>
    <row r="40" spans="1:16" x14ac:dyDescent="0.2">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2">
      <c r="A41" s="179"/>
      <c r="B41" s="179" t="s">
        <v>60</v>
      </c>
      <c r="C41" s="179"/>
      <c r="D41" s="179" t="s">
        <v>61</v>
      </c>
      <c r="E41" s="179" t="s">
        <v>60</v>
      </c>
      <c r="F41" s="179"/>
      <c r="G41" s="179" t="s">
        <v>61</v>
      </c>
      <c r="H41" s="179" t="s">
        <v>60</v>
      </c>
      <c r="I41" s="179"/>
      <c r="J41" s="179" t="s">
        <v>61</v>
      </c>
      <c r="K41" s="179" t="s">
        <v>60</v>
      </c>
      <c r="L41" s="179"/>
      <c r="M41" s="179" t="s">
        <v>61</v>
      </c>
      <c r="N41" s="179" t="s">
        <v>60</v>
      </c>
      <c r="O41" s="179"/>
      <c r="P41" s="179" t="s">
        <v>61</v>
      </c>
    </row>
    <row r="42" spans="1:16" x14ac:dyDescent="0.2">
      <c r="A42" s="179" t="s">
        <v>62</v>
      </c>
      <c r="B42" s="179"/>
      <c r="C42" s="179"/>
      <c r="D42" s="179">
        <f>'実質公債費比率（分子）の構造'!K$52</f>
        <v>941</v>
      </c>
      <c r="E42" s="179"/>
      <c r="F42" s="179"/>
      <c r="G42" s="179">
        <f>'実質公債費比率（分子）の構造'!L$52</f>
        <v>915</v>
      </c>
      <c r="H42" s="179"/>
      <c r="I42" s="179"/>
      <c r="J42" s="179">
        <f>'実質公債費比率（分子）の構造'!M$52</f>
        <v>872</v>
      </c>
      <c r="K42" s="179"/>
      <c r="L42" s="179"/>
      <c r="M42" s="179">
        <f>'実質公債費比率（分子）の構造'!N$52</f>
        <v>904</v>
      </c>
      <c r="N42" s="179"/>
      <c r="O42" s="179"/>
      <c r="P42" s="179">
        <f>'実質公債費比率（分子）の構造'!O$52</f>
        <v>924</v>
      </c>
    </row>
    <row r="43" spans="1:16" x14ac:dyDescent="0.2">
      <c r="A43" s="179" t="s">
        <v>63</v>
      </c>
      <c r="B43" s="179">
        <f>'実質公債費比率（分子）の構造'!K$51</f>
        <v>1</v>
      </c>
      <c r="C43" s="179"/>
      <c r="D43" s="179"/>
      <c r="E43" s="179">
        <f>'実質公債費比率（分子）の構造'!L$51</f>
        <v>0</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x14ac:dyDescent="0.2">
      <c r="A44" s="179" t="s">
        <v>64</v>
      </c>
      <c r="B44" s="179">
        <f>'実質公債費比率（分子）の構造'!K$50</f>
        <v>22</v>
      </c>
      <c r="C44" s="179"/>
      <c r="D44" s="179"/>
      <c r="E44" s="179">
        <f>'実質公債費比率（分子）の構造'!L$50</f>
        <v>28</v>
      </c>
      <c r="F44" s="179"/>
      <c r="G44" s="179"/>
      <c r="H44" s="179">
        <f>'実質公債費比率（分子）の構造'!M$50</f>
        <v>18</v>
      </c>
      <c r="I44" s="179"/>
      <c r="J44" s="179"/>
      <c r="K44" s="179">
        <f>'実質公債費比率（分子）の構造'!N$50</f>
        <v>41</v>
      </c>
      <c r="L44" s="179"/>
      <c r="M44" s="179"/>
      <c r="N44" s="179">
        <f>'実質公債費比率（分子）の構造'!O$50</f>
        <v>22</v>
      </c>
      <c r="O44" s="179"/>
      <c r="P44" s="179"/>
    </row>
    <row r="45" spans="1:16" x14ac:dyDescent="0.2">
      <c r="A45" s="179" t="s">
        <v>65</v>
      </c>
      <c r="B45" s="179">
        <f>'実質公債費比率（分子）の構造'!K$49</f>
        <v>18</v>
      </c>
      <c r="C45" s="179"/>
      <c r="D45" s="179"/>
      <c r="E45" s="179">
        <f>'実質公債費比率（分子）の構造'!L$49</f>
        <v>20</v>
      </c>
      <c r="F45" s="179"/>
      <c r="G45" s="179"/>
      <c r="H45" s="179">
        <f>'実質公債費比率（分子）の構造'!M$49</f>
        <v>27</v>
      </c>
      <c r="I45" s="179"/>
      <c r="J45" s="179"/>
      <c r="K45" s="179">
        <f>'実質公債費比率（分子）の構造'!N$49</f>
        <v>236</v>
      </c>
      <c r="L45" s="179"/>
      <c r="M45" s="179"/>
      <c r="N45" s="179">
        <f>'実質公債費比率（分子）の構造'!O$49</f>
        <v>256</v>
      </c>
      <c r="O45" s="179"/>
      <c r="P45" s="179"/>
    </row>
    <row r="46" spans="1:16" x14ac:dyDescent="0.2">
      <c r="A46" s="179" t="s">
        <v>66</v>
      </c>
      <c r="B46" s="179">
        <f>'実質公債費比率（分子）の構造'!K$48</f>
        <v>133</v>
      </c>
      <c r="C46" s="179"/>
      <c r="D46" s="179"/>
      <c r="E46" s="179">
        <f>'実質公債費比率（分子）の構造'!L$48</f>
        <v>144</v>
      </c>
      <c r="F46" s="179"/>
      <c r="G46" s="179"/>
      <c r="H46" s="179">
        <f>'実質公債費比率（分子）の構造'!M$48</f>
        <v>152</v>
      </c>
      <c r="I46" s="179"/>
      <c r="J46" s="179"/>
      <c r="K46" s="179">
        <f>'実質公債費比率（分子）の構造'!N$48</f>
        <v>138</v>
      </c>
      <c r="L46" s="179"/>
      <c r="M46" s="179"/>
      <c r="N46" s="179">
        <f>'実質公債費比率（分子）の構造'!O$48</f>
        <v>170</v>
      </c>
      <c r="O46" s="179"/>
      <c r="P46" s="179"/>
    </row>
    <row r="47" spans="1:16" x14ac:dyDescent="0.2">
      <c r="A47" s="179" t="s">
        <v>67</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2">
      <c r="A48" s="179" t="s">
        <v>68</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2">
      <c r="A49" s="179" t="s">
        <v>69</v>
      </c>
      <c r="B49" s="179">
        <f>'実質公債費比率（分子）の構造'!K$45</f>
        <v>808</v>
      </c>
      <c r="C49" s="179"/>
      <c r="D49" s="179"/>
      <c r="E49" s="179">
        <f>'実質公債費比率（分子）の構造'!L$45</f>
        <v>744</v>
      </c>
      <c r="F49" s="179"/>
      <c r="G49" s="179"/>
      <c r="H49" s="179">
        <f>'実質公債費比率（分子）の構造'!M$45</f>
        <v>717</v>
      </c>
      <c r="I49" s="179"/>
      <c r="J49" s="179"/>
      <c r="K49" s="179">
        <f>'実質公債費比率（分子）の構造'!N$45</f>
        <v>661</v>
      </c>
      <c r="L49" s="179"/>
      <c r="M49" s="179"/>
      <c r="N49" s="179">
        <f>'実質公債費比率（分子）の構造'!O$45</f>
        <v>635</v>
      </c>
      <c r="O49" s="179"/>
      <c r="P49" s="179"/>
    </row>
    <row r="50" spans="1:16" x14ac:dyDescent="0.2">
      <c r="A50" s="179" t="s">
        <v>70</v>
      </c>
      <c r="B50" s="179" t="e">
        <f>NA()</f>
        <v>#N/A</v>
      </c>
      <c r="C50" s="179">
        <f>IF(ISNUMBER('実質公債費比率（分子）の構造'!K$53),'実質公債費比率（分子）の構造'!K$53,NA())</f>
        <v>41</v>
      </c>
      <c r="D50" s="179" t="e">
        <f>NA()</f>
        <v>#N/A</v>
      </c>
      <c r="E50" s="179" t="e">
        <f>NA()</f>
        <v>#N/A</v>
      </c>
      <c r="F50" s="179">
        <f>IF(ISNUMBER('実質公債費比率（分子）の構造'!L$53),'実質公債費比率（分子）の構造'!L$53,NA())</f>
        <v>21</v>
      </c>
      <c r="G50" s="179" t="e">
        <f>NA()</f>
        <v>#N/A</v>
      </c>
      <c r="H50" s="179" t="e">
        <f>NA()</f>
        <v>#N/A</v>
      </c>
      <c r="I50" s="179">
        <f>IF(ISNUMBER('実質公債費比率（分子）の構造'!M$53),'実質公債費比率（分子）の構造'!M$53,NA())</f>
        <v>42</v>
      </c>
      <c r="J50" s="179" t="e">
        <f>NA()</f>
        <v>#N/A</v>
      </c>
      <c r="K50" s="179" t="e">
        <f>NA()</f>
        <v>#N/A</v>
      </c>
      <c r="L50" s="179">
        <f>IF(ISNUMBER('実質公債費比率（分子）の構造'!N$53),'実質公債費比率（分子）の構造'!N$53,NA())</f>
        <v>172</v>
      </c>
      <c r="M50" s="179" t="e">
        <f>NA()</f>
        <v>#N/A</v>
      </c>
      <c r="N50" s="179" t="e">
        <f>NA()</f>
        <v>#N/A</v>
      </c>
      <c r="O50" s="179">
        <f>IF(ISNUMBER('実質公債費比率（分子）の構造'!O$53),'実質公債費比率（分子）の構造'!O$53,NA())</f>
        <v>159</v>
      </c>
      <c r="P50" s="179" t="e">
        <f>NA()</f>
        <v>#N/A</v>
      </c>
    </row>
    <row r="53" spans="1:16" x14ac:dyDescent="0.2">
      <c r="A53" s="147" t="s">
        <v>71</v>
      </c>
    </row>
    <row r="54" spans="1:16" x14ac:dyDescent="0.2">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2">
      <c r="A55" s="178"/>
      <c r="B55" s="178" t="s">
        <v>72</v>
      </c>
      <c r="C55" s="178"/>
      <c r="D55" s="178" t="s">
        <v>73</v>
      </c>
      <c r="E55" s="178" t="s">
        <v>72</v>
      </c>
      <c r="F55" s="178"/>
      <c r="G55" s="178" t="s">
        <v>73</v>
      </c>
      <c r="H55" s="178" t="s">
        <v>72</v>
      </c>
      <c r="I55" s="178"/>
      <c r="J55" s="178" t="s">
        <v>73</v>
      </c>
      <c r="K55" s="178" t="s">
        <v>72</v>
      </c>
      <c r="L55" s="178"/>
      <c r="M55" s="178" t="s">
        <v>73</v>
      </c>
      <c r="N55" s="178" t="s">
        <v>72</v>
      </c>
      <c r="O55" s="178"/>
      <c r="P55" s="178" t="s">
        <v>73</v>
      </c>
    </row>
    <row r="56" spans="1:16" x14ac:dyDescent="0.2">
      <c r="A56" s="178" t="s">
        <v>42</v>
      </c>
      <c r="B56" s="178"/>
      <c r="C56" s="178"/>
      <c r="D56" s="178">
        <f>'将来負担比率（分子）の構造'!I$52</f>
        <v>8086</v>
      </c>
      <c r="E56" s="178"/>
      <c r="F56" s="178"/>
      <c r="G56" s="178">
        <f>'将来負担比率（分子）の構造'!J$52</f>
        <v>8522</v>
      </c>
      <c r="H56" s="178"/>
      <c r="I56" s="178"/>
      <c r="J56" s="178">
        <f>'将来負担比率（分子）の構造'!K$52</f>
        <v>8747</v>
      </c>
      <c r="K56" s="178"/>
      <c r="L56" s="178"/>
      <c r="M56" s="178">
        <f>'将来負担比率（分子）の構造'!L$52</f>
        <v>9127</v>
      </c>
      <c r="N56" s="178"/>
      <c r="O56" s="178"/>
      <c r="P56" s="178">
        <f>'将来負担比率（分子）の構造'!M$52</f>
        <v>9393</v>
      </c>
    </row>
    <row r="57" spans="1:16" x14ac:dyDescent="0.2">
      <c r="A57" s="178" t="s">
        <v>41</v>
      </c>
      <c r="B57" s="178"/>
      <c r="C57" s="178"/>
      <c r="D57" s="178">
        <f>'将来負担比率（分子）の構造'!I$51</f>
        <v>3701</v>
      </c>
      <c r="E57" s="178"/>
      <c r="F57" s="178"/>
      <c r="G57" s="178">
        <f>'将来負担比率（分子）の構造'!J$51</f>
        <v>4432</v>
      </c>
      <c r="H57" s="178"/>
      <c r="I57" s="178"/>
      <c r="J57" s="178">
        <f>'将来負担比率（分子）の構造'!K$51</f>
        <v>5599</v>
      </c>
      <c r="K57" s="178"/>
      <c r="L57" s="178"/>
      <c r="M57" s="178">
        <f>'将来負担比率（分子）の構造'!L$51</f>
        <v>5513</v>
      </c>
      <c r="N57" s="178"/>
      <c r="O57" s="178"/>
      <c r="P57" s="178">
        <f>'将来負担比率（分子）の構造'!M$51</f>
        <v>5194</v>
      </c>
    </row>
    <row r="58" spans="1:16" x14ac:dyDescent="0.2">
      <c r="A58" s="178" t="s">
        <v>40</v>
      </c>
      <c r="B58" s="178"/>
      <c r="C58" s="178"/>
      <c r="D58" s="178">
        <f>'将来負担比率（分子）の構造'!I$50</f>
        <v>786</v>
      </c>
      <c r="E58" s="178"/>
      <c r="F58" s="178"/>
      <c r="G58" s="178">
        <f>'将来負担比率（分子）の構造'!J$50</f>
        <v>1256</v>
      </c>
      <c r="H58" s="178"/>
      <c r="I58" s="178"/>
      <c r="J58" s="178">
        <f>'将来負担比率（分子）の構造'!K$50</f>
        <v>1913</v>
      </c>
      <c r="K58" s="178"/>
      <c r="L58" s="178"/>
      <c r="M58" s="178">
        <f>'将来負担比率（分子）の構造'!L$50</f>
        <v>3158</v>
      </c>
      <c r="N58" s="178"/>
      <c r="O58" s="178"/>
      <c r="P58" s="178">
        <f>'将来負担比率（分子）の構造'!M$50</f>
        <v>3170</v>
      </c>
    </row>
    <row r="59" spans="1:16" x14ac:dyDescent="0.2">
      <c r="A59" s="178" t="s">
        <v>38</v>
      </c>
      <c r="B59" s="178">
        <f>'将来負担比率（分子）の構造'!I$49</f>
        <v>1</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2">
      <c r="A60" s="178" t="s">
        <v>37</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2">
      <c r="A61" s="178" t="s">
        <v>35</v>
      </c>
      <c r="B61" s="178">
        <f>'将来負担比率（分子）の構造'!I$46</f>
        <v>80</v>
      </c>
      <c r="C61" s="178"/>
      <c r="D61" s="178"/>
      <c r="E61" s="178">
        <f>'将来負担比率（分子）の構造'!J$46</f>
        <v>54</v>
      </c>
      <c r="F61" s="178"/>
      <c r="G61" s="178"/>
      <c r="H61" s="178">
        <f>'将来負担比率（分子）の構造'!K$46</f>
        <v>29</v>
      </c>
      <c r="I61" s="178"/>
      <c r="J61" s="178"/>
      <c r="K61" s="178">
        <f>'将来負担比率（分子）の構造'!L$46</f>
        <v>5</v>
      </c>
      <c r="L61" s="178"/>
      <c r="M61" s="178"/>
      <c r="N61" s="178" t="str">
        <f>'将来負担比率（分子）の構造'!M$46</f>
        <v>-</v>
      </c>
      <c r="O61" s="178"/>
      <c r="P61" s="178"/>
    </row>
    <row r="62" spans="1:16" x14ac:dyDescent="0.2">
      <c r="A62" s="178" t="s">
        <v>34</v>
      </c>
      <c r="B62" s="178">
        <f>'将来負担比率（分子）の構造'!I$45</f>
        <v>2722</v>
      </c>
      <c r="C62" s="178"/>
      <c r="D62" s="178"/>
      <c r="E62" s="178">
        <f>'将来負担比率（分子）の構造'!J$45</f>
        <v>2611</v>
      </c>
      <c r="F62" s="178"/>
      <c r="G62" s="178"/>
      <c r="H62" s="178">
        <f>'将来負担比率（分子）の構造'!K$45</f>
        <v>2602</v>
      </c>
      <c r="I62" s="178"/>
      <c r="J62" s="178"/>
      <c r="K62" s="178">
        <f>'将来負担比率（分子）の構造'!L$45</f>
        <v>2590</v>
      </c>
      <c r="L62" s="178"/>
      <c r="M62" s="178"/>
      <c r="N62" s="178">
        <f>'将来負担比率（分子）の構造'!M$45</f>
        <v>2492</v>
      </c>
      <c r="O62" s="178"/>
      <c r="P62" s="178"/>
    </row>
    <row r="63" spans="1:16" x14ac:dyDescent="0.2">
      <c r="A63" s="178" t="s">
        <v>33</v>
      </c>
      <c r="B63" s="178">
        <f>'将来負担比率（分子）の構造'!I$44</f>
        <v>2835</v>
      </c>
      <c r="C63" s="178"/>
      <c r="D63" s="178"/>
      <c r="E63" s="178">
        <f>'将来負担比率（分子）の構造'!J$44</f>
        <v>3121</v>
      </c>
      <c r="F63" s="178"/>
      <c r="G63" s="178"/>
      <c r="H63" s="178">
        <f>'将来負担比率（分子）の構造'!K$44</f>
        <v>4128</v>
      </c>
      <c r="I63" s="178"/>
      <c r="J63" s="178"/>
      <c r="K63" s="178">
        <f>'将来負担比率（分子）の構造'!L$44</f>
        <v>4731</v>
      </c>
      <c r="L63" s="178"/>
      <c r="M63" s="178"/>
      <c r="N63" s="178">
        <f>'将来負担比率（分子）の構造'!M$44</f>
        <v>5342</v>
      </c>
      <c r="O63" s="178"/>
      <c r="P63" s="178"/>
    </row>
    <row r="64" spans="1:16" x14ac:dyDescent="0.2">
      <c r="A64" s="178" t="s">
        <v>32</v>
      </c>
      <c r="B64" s="178">
        <f>'将来負担比率（分子）の構造'!I$43</f>
        <v>1326</v>
      </c>
      <c r="C64" s="178"/>
      <c r="D64" s="178"/>
      <c r="E64" s="178">
        <f>'将来負担比率（分子）の構造'!J$43</f>
        <v>1382</v>
      </c>
      <c r="F64" s="178"/>
      <c r="G64" s="178"/>
      <c r="H64" s="178">
        <f>'将来負担比率（分子）の構造'!K$43</f>
        <v>1491</v>
      </c>
      <c r="I64" s="178"/>
      <c r="J64" s="178"/>
      <c r="K64" s="178">
        <f>'将来負担比率（分子）の構造'!L$43</f>
        <v>1797</v>
      </c>
      <c r="L64" s="178"/>
      <c r="M64" s="178"/>
      <c r="N64" s="178">
        <f>'将来負担比率（分子）の構造'!M$43</f>
        <v>1954</v>
      </c>
      <c r="O64" s="178"/>
      <c r="P64" s="178"/>
    </row>
    <row r="65" spans="1:16" x14ac:dyDescent="0.2">
      <c r="A65" s="178" t="s">
        <v>31</v>
      </c>
      <c r="B65" s="178">
        <f>'将来負担比率（分子）の構造'!I$42</f>
        <v>661</v>
      </c>
      <c r="C65" s="178"/>
      <c r="D65" s="178"/>
      <c r="E65" s="178">
        <f>'将来負担比率（分子）の構造'!J$42</f>
        <v>633</v>
      </c>
      <c r="F65" s="178"/>
      <c r="G65" s="178"/>
      <c r="H65" s="178">
        <f>'将来負担比率（分子）の構造'!K$42</f>
        <v>749</v>
      </c>
      <c r="I65" s="178"/>
      <c r="J65" s="178"/>
      <c r="K65" s="178">
        <f>'将来負担比率（分子）の構造'!L$42</f>
        <v>698</v>
      </c>
      <c r="L65" s="178"/>
      <c r="M65" s="178"/>
      <c r="N65" s="178">
        <f>'将来負担比率（分子）の構造'!M$42</f>
        <v>600</v>
      </c>
      <c r="O65" s="178"/>
      <c r="P65" s="178"/>
    </row>
    <row r="66" spans="1:16" x14ac:dyDescent="0.2">
      <c r="A66" s="178" t="s">
        <v>30</v>
      </c>
      <c r="B66" s="178">
        <f>'将来負担比率（分子）の構造'!I$41</f>
        <v>7949</v>
      </c>
      <c r="C66" s="178"/>
      <c r="D66" s="178"/>
      <c r="E66" s="178">
        <f>'将来負担比率（分子）の構造'!J$41</f>
        <v>8254</v>
      </c>
      <c r="F66" s="178"/>
      <c r="G66" s="178"/>
      <c r="H66" s="178">
        <f>'将来負担比率（分子）の構造'!K$41</f>
        <v>8269</v>
      </c>
      <c r="I66" s="178"/>
      <c r="J66" s="178"/>
      <c r="K66" s="178">
        <f>'将来負担比率（分子）の構造'!L$41</f>
        <v>8716</v>
      </c>
      <c r="L66" s="178"/>
      <c r="M66" s="178"/>
      <c r="N66" s="178">
        <f>'将来負担比率（分子）の構造'!M$41</f>
        <v>9481</v>
      </c>
      <c r="O66" s="178"/>
      <c r="P66" s="178"/>
    </row>
    <row r="67" spans="1:16" x14ac:dyDescent="0.2">
      <c r="A67" s="178" t="s">
        <v>74</v>
      </c>
      <c r="B67" s="178" t="e">
        <f>NA()</f>
        <v>#N/A</v>
      </c>
      <c r="C67" s="178">
        <f>IF(ISNUMBER('将来負担比率（分子）の構造'!I$53), IF('将来負担比率（分子）の構造'!I$53 &lt; 0, 0, '将来負担比率（分子）の構造'!I$53), NA())</f>
        <v>2999</v>
      </c>
      <c r="D67" s="178" t="e">
        <f>NA()</f>
        <v>#N/A</v>
      </c>
      <c r="E67" s="178" t="e">
        <f>NA()</f>
        <v>#N/A</v>
      </c>
      <c r="F67" s="178">
        <f>IF(ISNUMBER('将来負担比率（分子）の構造'!J$53), IF('将来負担比率（分子）の構造'!J$53 &lt; 0, 0, '将来負担比率（分子）の構造'!J$53), NA())</f>
        <v>1845</v>
      </c>
      <c r="G67" s="178" t="e">
        <f>NA()</f>
        <v>#N/A</v>
      </c>
      <c r="H67" s="178" t="e">
        <f>NA()</f>
        <v>#N/A</v>
      </c>
      <c r="I67" s="178">
        <f>IF(ISNUMBER('将来負担比率（分子）の構造'!K$53), IF('将来負担比率（分子）の構造'!K$53 &lt; 0, 0, '将来負担比率（分子）の構造'!K$53), NA())</f>
        <v>1010</v>
      </c>
      <c r="J67" s="178" t="e">
        <f>NA()</f>
        <v>#N/A</v>
      </c>
      <c r="K67" s="178" t="e">
        <f>NA()</f>
        <v>#N/A</v>
      </c>
      <c r="L67" s="178">
        <f>IF(ISNUMBER('将来負担比率（分子）の構造'!L$53), IF('将来負担比率（分子）の構造'!L$53 &lt; 0, 0, '将来負担比率（分子）の構造'!L$53), NA())</f>
        <v>739</v>
      </c>
      <c r="M67" s="178" t="e">
        <f>NA()</f>
        <v>#N/A</v>
      </c>
      <c r="N67" s="178" t="e">
        <f>NA()</f>
        <v>#N/A</v>
      </c>
      <c r="O67" s="178">
        <f>IF(ISNUMBER('将来負担比率（分子）の構造'!M$53), IF('将来負担比率（分子）の構造'!M$53 &lt; 0, 0, '将来負担比率（分子）の構造'!M$53), NA())</f>
        <v>2113</v>
      </c>
      <c r="P67" s="178" t="e">
        <f>NA()</f>
        <v>#N/A</v>
      </c>
    </row>
    <row r="70" spans="1:16" x14ac:dyDescent="0.2">
      <c r="A70" s="180" t="s">
        <v>75</v>
      </c>
      <c r="B70" s="180"/>
      <c r="C70" s="180"/>
      <c r="D70" s="180"/>
      <c r="E70" s="180"/>
      <c r="F70" s="180"/>
    </row>
    <row r="71" spans="1:16" x14ac:dyDescent="0.2">
      <c r="A71" s="181"/>
      <c r="B71" s="181" t="str">
        <f>基金残高に係る経年分析!F54</f>
        <v>H28</v>
      </c>
      <c r="C71" s="181" t="str">
        <f>基金残高に係る経年分析!G54</f>
        <v>H29</v>
      </c>
      <c r="D71" s="181" t="str">
        <f>基金残高に係る経年分析!H54</f>
        <v>H30</v>
      </c>
    </row>
    <row r="72" spans="1:16" x14ac:dyDescent="0.2">
      <c r="A72" s="181" t="s">
        <v>76</v>
      </c>
      <c r="B72" s="182">
        <f>基金残高に係る経年分析!F55</f>
        <v>801</v>
      </c>
      <c r="C72" s="182">
        <f>基金残高に係る経年分析!G55</f>
        <v>1010</v>
      </c>
      <c r="D72" s="182">
        <f>基金残高に係る経年分析!H55</f>
        <v>980</v>
      </c>
    </row>
    <row r="73" spans="1:16" x14ac:dyDescent="0.2">
      <c r="A73" s="181" t="s">
        <v>77</v>
      </c>
      <c r="B73" s="182">
        <f>基金残高に係る経年分析!F56</f>
        <v>2</v>
      </c>
      <c r="C73" s="182">
        <f>基金残高に係る経年分析!G56</f>
        <v>2</v>
      </c>
      <c r="D73" s="182">
        <f>基金残高に係る経年分析!H56</f>
        <v>2</v>
      </c>
    </row>
    <row r="74" spans="1:16" x14ac:dyDescent="0.2">
      <c r="A74" s="181" t="s">
        <v>78</v>
      </c>
      <c r="B74" s="182">
        <f>基金残高に係る経年分析!F57</f>
        <v>1279</v>
      </c>
      <c r="C74" s="182">
        <f>基金残高に係る経年分析!G57</f>
        <v>1461</v>
      </c>
      <c r="D74" s="182">
        <f>基金残高に係る経年分析!H57</f>
        <v>1204</v>
      </c>
    </row>
  </sheetData>
  <sheetProtection algorithmName="SHA-512" hashValue="8gyaVwshqhaU9PJjbejBIoIW8jPQHcjDSzRP6gYzS04zckW/D34keZrm1bxpBe0VA4YKu92NbQSKNZoz6BYGaQ==" saltValue="c/IdUZVdSrjCxIxuZlOm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3" customWidth="1"/>
    <col min="96" max="133" width="1.6640625" style="239" customWidth="1"/>
    <col min="134" max="143" width="1.6640625" style="223" customWidth="1"/>
    <col min="144" max="16384" width="0" style="223" hidden="1"/>
  </cols>
  <sheetData>
    <row r="1" spans="2:143" ht="22.5" customHeight="1" thickBot="1" x14ac:dyDescent="0.25">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1" t="s">
        <v>214</v>
      </c>
      <c r="DI1" s="792"/>
      <c r="DJ1" s="792"/>
      <c r="DK1" s="792"/>
      <c r="DL1" s="792"/>
      <c r="DM1" s="792"/>
      <c r="DN1" s="793"/>
      <c r="DO1" s="223"/>
      <c r="DP1" s="791" t="s">
        <v>215</v>
      </c>
      <c r="DQ1" s="792"/>
      <c r="DR1" s="792"/>
      <c r="DS1" s="792"/>
      <c r="DT1" s="792"/>
      <c r="DU1" s="792"/>
      <c r="DV1" s="792"/>
      <c r="DW1" s="792"/>
      <c r="DX1" s="792"/>
      <c r="DY1" s="792"/>
      <c r="DZ1" s="792"/>
      <c r="EA1" s="792"/>
      <c r="EB1" s="792"/>
      <c r="EC1" s="793"/>
      <c r="ED1" s="221"/>
      <c r="EE1" s="221"/>
      <c r="EF1" s="221"/>
      <c r="EG1" s="221"/>
      <c r="EH1" s="221"/>
      <c r="EI1" s="221"/>
      <c r="EJ1" s="221"/>
      <c r="EK1" s="221"/>
      <c r="EL1" s="221"/>
      <c r="EM1" s="221"/>
    </row>
    <row r="2" spans="2:143" ht="22.5" customHeight="1" x14ac:dyDescent="0.2">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2">
      <c r="B3" s="733" t="s">
        <v>217</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218</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219</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2">
      <c r="B4" s="733" t="s">
        <v>1</v>
      </c>
      <c r="C4" s="734"/>
      <c r="D4" s="734"/>
      <c r="E4" s="734"/>
      <c r="F4" s="734"/>
      <c r="G4" s="734"/>
      <c r="H4" s="734"/>
      <c r="I4" s="734"/>
      <c r="J4" s="734"/>
      <c r="K4" s="734"/>
      <c r="L4" s="734"/>
      <c r="M4" s="734"/>
      <c r="N4" s="734"/>
      <c r="O4" s="734"/>
      <c r="P4" s="734"/>
      <c r="Q4" s="735"/>
      <c r="R4" s="733" t="s">
        <v>220</v>
      </c>
      <c r="S4" s="734"/>
      <c r="T4" s="734"/>
      <c r="U4" s="734"/>
      <c r="V4" s="734"/>
      <c r="W4" s="734"/>
      <c r="X4" s="734"/>
      <c r="Y4" s="735"/>
      <c r="Z4" s="733" t="s">
        <v>221</v>
      </c>
      <c r="AA4" s="734"/>
      <c r="AB4" s="734"/>
      <c r="AC4" s="735"/>
      <c r="AD4" s="733" t="s">
        <v>222</v>
      </c>
      <c r="AE4" s="734"/>
      <c r="AF4" s="734"/>
      <c r="AG4" s="734"/>
      <c r="AH4" s="734"/>
      <c r="AI4" s="734"/>
      <c r="AJ4" s="734"/>
      <c r="AK4" s="735"/>
      <c r="AL4" s="733" t="s">
        <v>221</v>
      </c>
      <c r="AM4" s="734"/>
      <c r="AN4" s="734"/>
      <c r="AO4" s="735"/>
      <c r="AP4" s="794" t="s">
        <v>223</v>
      </c>
      <c r="AQ4" s="794"/>
      <c r="AR4" s="794"/>
      <c r="AS4" s="794"/>
      <c r="AT4" s="794"/>
      <c r="AU4" s="794"/>
      <c r="AV4" s="794"/>
      <c r="AW4" s="794"/>
      <c r="AX4" s="794"/>
      <c r="AY4" s="794"/>
      <c r="AZ4" s="794"/>
      <c r="BA4" s="794"/>
      <c r="BB4" s="794"/>
      <c r="BC4" s="794"/>
      <c r="BD4" s="794"/>
      <c r="BE4" s="794"/>
      <c r="BF4" s="794"/>
      <c r="BG4" s="794" t="s">
        <v>224</v>
      </c>
      <c r="BH4" s="794"/>
      <c r="BI4" s="794"/>
      <c r="BJ4" s="794"/>
      <c r="BK4" s="794"/>
      <c r="BL4" s="794"/>
      <c r="BM4" s="794"/>
      <c r="BN4" s="794"/>
      <c r="BO4" s="794" t="s">
        <v>221</v>
      </c>
      <c r="BP4" s="794"/>
      <c r="BQ4" s="794"/>
      <c r="BR4" s="794"/>
      <c r="BS4" s="794" t="s">
        <v>225</v>
      </c>
      <c r="BT4" s="794"/>
      <c r="BU4" s="794"/>
      <c r="BV4" s="794"/>
      <c r="BW4" s="794"/>
      <c r="BX4" s="794"/>
      <c r="BY4" s="794"/>
      <c r="BZ4" s="794"/>
      <c r="CA4" s="794"/>
      <c r="CB4" s="794"/>
      <c r="CD4" s="776" t="s">
        <v>226</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27" customFormat="1" ht="11.25" customHeight="1" x14ac:dyDescent="0.2">
      <c r="B5" s="758" t="s">
        <v>227</v>
      </c>
      <c r="C5" s="759"/>
      <c r="D5" s="759"/>
      <c r="E5" s="759"/>
      <c r="F5" s="759"/>
      <c r="G5" s="759"/>
      <c r="H5" s="759"/>
      <c r="I5" s="759"/>
      <c r="J5" s="759"/>
      <c r="K5" s="759"/>
      <c r="L5" s="759"/>
      <c r="M5" s="759"/>
      <c r="N5" s="759"/>
      <c r="O5" s="759"/>
      <c r="P5" s="759"/>
      <c r="Q5" s="760"/>
      <c r="R5" s="724">
        <v>3815763</v>
      </c>
      <c r="S5" s="725"/>
      <c r="T5" s="725"/>
      <c r="U5" s="725"/>
      <c r="V5" s="725"/>
      <c r="W5" s="725"/>
      <c r="X5" s="725"/>
      <c r="Y5" s="771"/>
      <c r="Z5" s="789">
        <v>37.6</v>
      </c>
      <c r="AA5" s="789"/>
      <c r="AB5" s="789"/>
      <c r="AC5" s="789"/>
      <c r="AD5" s="790">
        <v>3504128</v>
      </c>
      <c r="AE5" s="790"/>
      <c r="AF5" s="790"/>
      <c r="AG5" s="790"/>
      <c r="AH5" s="790"/>
      <c r="AI5" s="790"/>
      <c r="AJ5" s="790"/>
      <c r="AK5" s="790"/>
      <c r="AL5" s="772">
        <v>65.900000000000006</v>
      </c>
      <c r="AM5" s="741"/>
      <c r="AN5" s="741"/>
      <c r="AO5" s="773"/>
      <c r="AP5" s="758" t="s">
        <v>228</v>
      </c>
      <c r="AQ5" s="759"/>
      <c r="AR5" s="759"/>
      <c r="AS5" s="759"/>
      <c r="AT5" s="759"/>
      <c r="AU5" s="759"/>
      <c r="AV5" s="759"/>
      <c r="AW5" s="759"/>
      <c r="AX5" s="759"/>
      <c r="AY5" s="759"/>
      <c r="AZ5" s="759"/>
      <c r="BA5" s="759"/>
      <c r="BB5" s="759"/>
      <c r="BC5" s="759"/>
      <c r="BD5" s="759"/>
      <c r="BE5" s="759"/>
      <c r="BF5" s="760"/>
      <c r="BG5" s="659">
        <v>3404258</v>
      </c>
      <c r="BH5" s="662"/>
      <c r="BI5" s="662"/>
      <c r="BJ5" s="662"/>
      <c r="BK5" s="662"/>
      <c r="BL5" s="662"/>
      <c r="BM5" s="662"/>
      <c r="BN5" s="663"/>
      <c r="BO5" s="721">
        <v>89.2</v>
      </c>
      <c r="BP5" s="721"/>
      <c r="BQ5" s="721"/>
      <c r="BR5" s="721"/>
      <c r="BS5" s="722" t="s">
        <v>229</v>
      </c>
      <c r="BT5" s="722"/>
      <c r="BU5" s="722"/>
      <c r="BV5" s="722"/>
      <c r="BW5" s="722"/>
      <c r="BX5" s="722"/>
      <c r="BY5" s="722"/>
      <c r="BZ5" s="722"/>
      <c r="CA5" s="722"/>
      <c r="CB5" s="763"/>
      <c r="CD5" s="776" t="s">
        <v>223</v>
      </c>
      <c r="CE5" s="777"/>
      <c r="CF5" s="777"/>
      <c r="CG5" s="777"/>
      <c r="CH5" s="777"/>
      <c r="CI5" s="777"/>
      <c r="CJ5" s="777"/>
      <c r="CK5" s="777"/>
      <c r="CL5" s="777"/>
      <c r="CM5" s="777"/>
      <c r="CN5" s="777"/>
      <c r="CO5" s="777"/>
      <c r="CP5" s="777"/>
      <c r="CQ5" s="778"/>
      <c r="CR5" s="776" t="s">
        <v>230</v>
      </c>
      <c r="CS5" s="777"/>
      <c r="CT5" s="777"/>
      <c r="CU5" s="777"/>
      <c r="CV5" s="777"/>
      <c r="CW5" s="777"/>
      <c r="CX5" s="777"/>
      <c r="CY5" s="778"/>
      <c r="CZ5" s="776" t="s">
        <v>221</v>
      </c>
      <c r="DA5" s="777"/>
      <c r="DB5" s="777"/>
      <c r="DC5" s="778"/>
      <c r="DD5" s="776" t="s">
        <v>231</v>
      </c>
      <c r="DE5" s="777"/>
      <c r="DF5" s="777"/>
      <c r="DG5" s="777"/>
      <c r="DH5" s="777"/>
      <c r="DI5" s="777"/>
      <c r="DJ5" s="777"/>
      <c r="DK5" s="777"/>
      <c r="DL5" s="777"/>
      <c r="DM5" s="777"/>
      <c r="DN5" s="777"/>
      <c r="DO5" s="777"/>
      <c r="DP5" s="778"/>
      <c r="DQ5" s="776" t="s">
        <v>232</v>
      </c>
      <c r="DR5" s="777"/>
      <c r="DS5" s="777"/>
      <c r="DT5" s="777"/>
      <c r="DU5" s="777"/>
      <c r="DV5" s="777"/>
      <c r="DW5" s="777"/>
      <c r="DX5" s="777"/>
      <c r="DY5" s="777"/>
      <c r="DZ5" s="777"/>
      <c r="EA5" s="777"/>
      <c r="EB5" s="777"/>
      <c r="EC5" s="778"/>
    </row>
    <row r="6" spans="2:143" ht="11.25" customHeight="1" x14ac:dyDescent="0.2">
      <c r="B6" s="656" t="s">
        <v>233</v>
      </c>
      <c r="C6" s="657"/>
      <c r="D6" s="657"/>
      <c r="E6" s="657"/>
      <c r="F6" s="657"/>
      <c r="G6" s="657"/>
      <c r="H6" s="657"/>
      <c r="I6" s="657"/>
      <c r="J6" s="657"/>
      <c r="K6" s="657"/>
      <c r="L6" s="657"/>
      <c r="M6" s="657"/>
      <c r="N6" s="657"/>
      <c r="O6" s="657"/>
      <c r="P6" s="657"/>
      <c r="Q6" s="658"/>
      <c r="R6" s="659">
        <v>61631</v>
      </c>
      <c r="S6" s="662"/>
      <c r="T6" s="662"/>
      <c r="U6" s="662"/>
      <c r="V6" s="662"/>
      <c r="W6" s="662"/>
      <c r="X6" s="662"/>
      <c r="Y6" s="663"/>
      <c r="Z6" s="721">
        <v>0.6</v>
      </c>
      <c r="AA6" s="721"/>
      <c r="AB6" s="721"/>
      <c r="AC6" s="721"/>
      <c r="AD6" s="722">
        <v>61631</v>
      </c>
      <c r="AE6" s="722"/>
      <c r="AF6" s="722"/>
      <c r="AG6" s="722"/>
      <c r="AH6" s="722"/>
      <c r="AI6" s="722"/>
      <c r="AJ6" s="722"/>
      <c r="AK6" s="722"/>
      <c r="AL6" s="664">
        <v>1.2</v>
      </c>
      <c r="AM6" s="665"/>
      <c r="AN6" s="665"/>
      <c r="AO6" s="723"/>
      <c r="AP6" s="656" t="s">
        <v>234</v>
      </c>
      <c r="AQ6" s="657"/>
      <c r="AR6" s="657"/>
      <c r="AS6" s="657"/>
      <c r="AT6" s="657"/>
      <c r="AU6" s="657"/>
      <c r="AV6" s="657"/>
      <c r="AW6" s="657"/>
      <c r="AX6" s="657"/>
      <c r="AY6" s="657"/>
      <c r="AZ6" s="657"/>
      <c r="BA6" s="657"/>
      <c r="BB6" s="657"/>
      <c r="BC6" s="657"/>
      <c r="BD6" s="657"/>
      <c r="BE6" s="657"/>
      <c r="BF6" s="658"/>
      <c r="BG6" s="659">
        <v>3404258</v>
      </c>
      <c r="BH6" s="662"/>
      <c r="BI6" s="662"/>
      <c r="BJ6" s="662"/>
      <c r="BK6" s="662"/>
      <c r="BL6" s="662"/>
      <c r="BM6" s="662"/>
      <c r="BN6" s="663"/>
      <c r="BO6" s="721">
        <v>89.2</v>
      </c>
      <c r="BP6" s="721"/>
      <c r="BQ6" s="721"/>
      <c r="BR6" s="721"/>
      <c r="BS6" s="722" t="s">
        <v>229</v>
      </c>
      <c r="BT6" s="722"/>
      <c r="BU6" s="722"/>
      <c r="BV6" s="722"/>
      <c r="BW6" s="722"/>
      <c r="BX6" s="722"/>
      <c r="BY6" s="722"/>
      <c r="BZ6" s="722"/>
      <c r="CA6" s="722"/>
      <c r="CB6" s="763"/>
      <c r="CD6" s="730" t="s">
        <v>235</v>
      </c>
      <c r="CE6" s="731"/>
      <c r="CF6" s="731"/>
      <c r="CG6" s="731"/>
      <c r="CH6" s="731"/>
      <c r="CI6" s="731"/>
      <c r="CJ6" s="731"/>
      <c r="CK6" s="731"/>
      <c r="CL6" s="731"/>
      <c r="CM6" s="731"/>
      <c r="CN6" s="731"/>
      <c r="CO6" s="731"/>
      <c r="CP6" s="731"/>
      <c r="CQ6" s="732"/>
      <c r="CR6" s="659">
        <v>130955</v>
      </c>
      <c r="CS6" s="662"/>
      <c r="CT6" s="662"/>
      <c r="CU6" s="662"/>
      <c r="CV6" s="662"/>
      <c r="CW6" s="662"/>
      <c r="CX6" s="662"/>
      <c r="CY6" s="663"/>
      <c r="CZ6" s="772">
        <v>1.3</v>
      </c>
      <c r="DA6" s="741"/>
      <c r="DB6" s="741"/>
      <c r="DC6" s="775"/>
      <c r="DD6" s="667" t="s">
        <v>129</v>
      </c>
      <c r="DE6" s="662"/>
      <c r="DF6" s="662"/>
      <c r="DG6" s="662"/>
      <c r="DH6" s="662"/>
      <c r="DI6" s="662"/>
      <c r="DJ6" s="662"/>
      <c r="DK6" s="662"/>
      <c r="DL6" s="662"/>
      <c r="DM6" s="662"/>
      <c r="DN6" s="662"/>
      <c r="DO6" s="662"/>
      <c r="DP6" s="663"/>
      <c r="DQ6" s="667">
        <v>130955</v>
      </c>
      <c r="DR6" s="662"/>
      <c r="DS6" s="662"/>
      <c r="DT6" s="662"/>
      <c r="DU6" s="662"/>
      <c r="DV6" s="662"/>
      <c r="DW6" s="662"/>
      <c r="DX6" s="662"/>
      <c r="DY6" s="662"/>
      <c r="DZ6" s="662"/>
      <c r="EA6" s="662"/>
      <c r="EB6" s="662"/>
      <c r="EC6" s="702"/>
    </row>
    <row r="7" spans="2:143" ht="11.25" customHeight="1" x14ac:dyDescent="0.2">
      <c r="B7" s="656" t="s">
        <v>236</v>
      </c>
      <c r="C7" s="657"/>
      <c r="D7" s="657"/>
      <c r="E7" s="657"/>
      <c r="F7" s="657"/>
      <c r="G7" s="657"/>
      <c r="H7" s="657"/>
      <c r="I7" s="657"/>
      <c r="J7" s="657"/>
      <c r="K7" s="657"/>
      <c r="L7" s="657"/>
      <c r="M7" s="657"/>
      <c r="N7" s="657"/>
      <c r="O7" s="657"/>
      <c r="P7" s="657"/>
      <c r="Q7" s="658"/>
      <c r="R7" s="659">
        <v>3474</v>
      </c>
      <c r="S7" s="662"/>
      <c r="T7" s="662"/>
      <c r="U7" s="662"/>
      <c r="V7" s="662"/>
      <c r="W7" s="662"/>
      <c r="X7" s="662"/>
      <c r="Y7" s="663"/>
      <c r="Z7" s="721">
        <v>0</v>
      </c>
      <c r="AA7" s="721"/>
      <c r="AB7" s="721"/>
      <c r="AC7" s="721"/>
      <c r="AD7" s="722">
        <v>3474</v>
      </c>
      <c r="AE7" s="722"/>
      <c r="AF7" s="722"/>
      <c r="AG7" s="722"/>
      <c r="AH7" s="722"/>
      <c r="AI7" s="722"/>
      <c r="AJ7" s="722"/>
      <c r="AK7" s="722"/>
      <c r="AL7" s="664">
        <v>0.1</v>
      </c>
      <c r="AM7" s="665"/>
      <c r="AN7" s="665"/>
      <c r="AO7" s="723"/>
      <c r="AP7" s="656" t="s">
        <v>237</v>
      </c>
      <c r="AQ7" s="657"/>
      <c r="AR7" s="657"/>
      <c r="AS7" s="657"/>
      <c r="AT7" s="657"/>
      <c r="AU7" s="657"/>
      <c r="AV7" s="657"/>
      <c r="AW7" s="657"/>
      <c r="AX7" s="657"/>
      <c r="AY7" s="657"/>
      <c r="AZ7" s="657"/>
      <c r="BA7" s="657"/>
      <c r="BB7" s="657"/>
      <c r="BC7" s="657"/>
      <c r="BD7" s="657"/>
      <c r="BE7" s="657"/>
      <c r="BF7" s="658"/>
      <c r="BG7" s="659">
        <v>1341102</v>
      </c>
      <c r="BH7" s="662"/>
      <c r="BI7" s="662"/>
      <c r="BJ7" s="662"/>
      <c r="BK7" s="662"/>
      <c r="BL7" s="662"/>
      <c r="BM7" s="662"/>
      <c r="BN7" s="663"/>
      <c r="BO7" s="721">
        <v>35.1</v>
      </c>
      <c r="BP7" s="721"/>
      <c r="BQ7" s="721"/>
      <c r="BR7" s="721"/>
      <c r="BS7" s="722" t="s">
        <v>129</v>
      </c>
      <c r="BT7" s="722"/>
      <c r="BU7" s="722"/>
      <c r="BV7" s="722"/>
      <c r="BW7" s="722"/>
      <c r="BX7" s="722"/>
      <c r="BY7" s="722"/>
      <c r="BZ7" s="722"/>
      <c r="CA7" s="722"/>
      <c r="CB7" s="763"/>
      <c r="CD7" s="703" t="s">
        <v>238</v>
      </c>
      <c r="CE7" s="700"/>
      <c r="CF7" s="700"/>
      <c r="CG7" s="700"/>
      <c r="CH7" s="700"/>
      <c r="CI7" s="700"/>
      <c r="CJ7" s="700"/>
      <c r="CK7" s="700"/>
      <c r="CL7" s="700"/>
      <c r="CM7" s="700"/>
      <c r="CN7" s="700"/>
      <c r="CO7" s="700"/>
      <c r="CP7" s="700"/>
      <c r="CQ7" s="701"/>
      <c r="CR7" s="659">
        <v>1605167</v>
      </c>
      <c r="CS7" s="662"/>
      <c r="CT7" s="662"/>
      <c r="CU7" s="662"/>
      <c r="CV7" s="662"/>
      <c r="CW7" s="662"/>
      <c r="CX7" s="662"/>
      <c r="CY7" s="663"/>
      <c r="CZ7" s="721">
        <v>16.399999999999999</v>
      </c>
      <c r="DA7" s="721"/>
      <c r="DB7" s="721"/>
      <c r="DC7" s="721"/>
      <c r="DD7" s="667">
        <v>77854</v>
      </c>
      <c r="DE7" s="662"/>
      <c r="DF7" s="662"/>
      <c r="DG7" s="662"/>
      <c r="DH7" s="662"/>
      <c r="DI7" s="662"/>
      <c r="DJ7" s="662"/>
      <c r="DK7" s="662"/>
      <c r="DL7" s="662"/>
      <c r="DM7" s="662"/>
      <c r="DN7" s="662"/>
      <c r="DO7" s="662"/>
      <c r="DP7" s="663"/>
      <c r="DQ7" s="667">
        <v>954906</v>
      </c>
      <c r="DR7" s="662"/>
      <c r="DS7" s="662"/>
      <c r="DT7" s="662"/>
      <c r="DU7" s="662"/>
      <c r="DV7" s="662"/>
      <c r="DW7" s="662"/>
      <c r="DX7" s="662"/>
      <c r="DY7" s="662"/>
      <c r="DZ7" s="662"/>
      <c r="EA7" s="662"/>
      <c r="EB7" s="662"/>
      <c r="EC7" s="702"/>
    </row>
    <row r="8" spans="2:143" ht="11.25" customHeight="1" x14ac:dyDescent="0.2">
      <c r="B8" s="656" t="s">
        <v>239</v>
      </c>
      <c r="C8" s="657"/>
      <c r="D8" s="657"/>
      <c r="E8" s="657"/>
      <c r="F8" s="657"/>
      <c r="G8" s="657"/>
      <c r="H8" s="657"/>
      <c r="I8" s="657"/>
      <c r="J8" s="657"/>
      <c r="K8" s="657"/>
      <c r="L8" s="657"/>
      <c r="M8" s="657"/>
      <c r="N8" s="657"/>
      <c r="O8" s="657"/>
      <c r="P8" s="657"/>
      <c r="Q8" s="658"/>
      <c r="R8" s="659">
        <v>14522</v>
      </c>
      <c r="S8" s="662"/>
      <c r="T8" s="662"/>
      <c r="U8" s="662"/>
      <c r="V8" s="662"/>
      <c r="W8" s="662"/>
      <c r="X8" s="662"/>
      <c r="Y8" s="663"/>
      <c r="Z8" s="721">
        <v>0.1</v>
      </c>
      <c r="AA8" s="721"/>
      <c r="AB8" s="721"/>
      <c r="AC8" s="721"/>
      <c r="AD8" s="722">
        <v>14522</v>
      </c>
      <c r="AE8" s="722"/>
      <c r="AF8" s="722"/>
      <c r="AG8" s="722"/>
      <c r="AH8" s="722"/>
      <c r="AI8" s="722"/>
      <c r="AJ8" s="722"/>
      <c r="AK8" s="722"/>
      <c r="AL8" s="664">
        <v>0.3</v>
      </c>
      <c r="AM8" s="665"/>
      <c r="AN8" s="665"/>
      <c r="AO8" s="723"/>
      <c r="AP8" s="656" t="s">
        <v>240</v>
      </c>
      <c r="AQ8" s="657"/>
      <c r="AR8" s="657"/>
      <c r="AS8" s="657"/>
      <c r="AT8" s="657"/>
      <c r="AU8" s="657"/>
      <c r="AV8" s="657"/>
      <c r="AW8" s="657"/>
      <c r="AX8" s="657"/>
      <c r="AY8" s="657"/>
      <c r="AZ8" s="657"/>
      <c r="BA8" s="657"/>
      <c r="BB8" s="657"/>
      <c r="BC8" s="657"/>
      <c r="BD8" s="657"/>
      <c r="BE8" s="657"/>
      <c r="BF8" s="658"/>
      <c r="BG8" s="659">
        <v>49654</v>
      </c>
      <c r="BH8" s="662"/>
      <c r="BI8" s="662"/>
      <c r="BJ8" s="662"/>
      <c r="BK8" s="662"/>
      <c r="BL8" s="662"/>
      <c r="BM8" s="662"/>
      <c r="BN8" s="663"/>
      <c r="BO8" s="721">
        <v>1.3</v>
      </c>
      <c r="BP8" s="721"/>
      <c r="BQ8" s="721"/>
      <c r="BR8" s="721"/>
      <c r="BS8" s="667" t="s">
        <v>180</v>
      </c>
      <c r="BT8" s="662"/>
      <c r="BU8" s="662"/>
      <c r="BV8" s="662"/>
      <c r="BW8" s="662"/>
      <c r="BX8" s="662"/>
      <c r="BY8" s="662"/>
      <c r="BZ8" s="662"/>
      <c r="CA8" s="662"/>
      <c r="CB8" s="702"/>
      <c r="CD8" s="703" t="s">
        <v>241</v>
      </c>
      <c r="CE8" s="700"/>
      <c r="CF8" s="700"/>
      <c r="CG8" s="700"/>
      <c r="CH8" s="700"/>
      <c r="CI8" s="700"/>
      <c r="CJ8" s="700"/>
      <c r="CK8" s="700"/>
      <c r="CL8" s="700"/>
      <c r="CM8" s="700"/>
      <c r="CN8" s="700"/>
      <c r="CO8" s="700"/>
      <c r="CP8" s="700"/>
      <c r="CQ8" s="701"/>
      <c r="CR8" s="659">
        <v>2640719</v>
      </c>
      <c r="CS8" s="662"/>
      <c r="CT8" s="662"/>
      <c r="CU8" s="662"/>
      <c r="CV8" s="662"/>
      <c r="CW8" s="662"/>
      <c r="CX8" s="662"/>
      <c r="CY8" s="663"/>
      <c r="CZ8" s="721">
        <v>27</v>
      </c>
      <c r="DA8" s="721"/>
      <c r="DB8" s="721"/>
      <c r="DC8" s="721"/>
      <c r="DD8" s="667">
        <v>54584</v>
      </c>
      <c r="DE8" s="662"/>
      <c r="DF8" s="662"/>
      <c r="DG8" s="662"/>
      <c r="DH8" s="662"/>
      <c r="DI8" s="662"/>
      <c r="DJ8" s="662"/>
      <c r="DK8" s="662"/>
      <c r="DL8" s="662"/>
      <c r="DM8" s="662"/>
      <c r="DN8" s="662"/>
      <c r="DO8" s="662"/>
      <c r="DP8" s="663"/>
      <c r="DQ8" s="667">
        <v>1619129</v>
      </c>
      <c r="DR8" s="662"/>
      <c r="DS8" s="662"/>
      <c r="DT8" s="662"/>
      <c r="DU8" s="662"/>
      <c r="DV8" s="662"/>
      <c r="DW8" s="662"/>
      <c r="DX8" s="662"/>
      <c r="DY8" s="662"/>
      <c r="DZ8" s="662"/>
      <c r="EA8" s="662"/>
      <c r="EB8" s="662"/>
      <c r="EC8" s="702"/>
    </row>
    <row r="9" spans="2:143" ht="11.25" customHeight="1" x14ac:dyDescent="0.2">
      <c r="B9" s="656" t="s">
        <v>242</v>
      </c>
      <c r="C9" s="657"/>
      <c r="D9" s="657"/>
      <c r="E9" s="657"/>
      <c r="F9" s="657"/>
      <c r="G9" s="657"/>
      <c r="H9" s="657"/>
      <c r="I9" s="657"/>
      <c r="J9" s="657"/>
      <c r="K9" s="657"/>
      <c r="L9" s="657"/>
      <c r="M9" s="657"/>
      <c r="N9" s="657"/>
      <c r="O9" s="657"/>
      <c r="P9" s="657"/>
      <c r="Q9" s="658"/>
      <c r="R9" s="659">
        <v>12655</v>
      </c>
      <c r="S9" s="662"/>
      <c r="T9" s="662"/>
      <c r="U9" s="662"/>
      <c r="V9" s="662"/>
      <c r="W9" s="662"/>
      <c r="X9" s="662"/>
      <c r="Y9" s="663"/>
      <c r="Z9" s="721">
        <v>0.1</v>
      </c>
      <c r="AA9" s="721"/>
      <c r="AB9" s="721"/>
      <c r="AC9" s="721"/>
      <c r="AD9" s="722">
        <v>12655</v>
      </c>
      <c r="AE9" s="722"/>
      <c r="AF9" s="722"/>
      <c r="AG9" s="722"/>
      <c r="AH9" s="722"/>
      <c r="AI9" s="722"/>
      <c r="AJ9" s="722"/>
      <c r="AK9" s="722"/>
      <c r="AL9" s="664">
        <v>0.2</v>
      </c>
      <c r="AM9" s="665"/>
      <c r="AN9" s="665"/>
      <c r="AO9" s="723"/>
      <c r="AP9" s="656" t="s">
        <v>243</v>
      </c>
      <c r="AQ9" s="657"/>
      <c r="AR9" s="657"/>
      <c r="AS9" s="657"/>
      <c r="AT9" s="657"/>
      <c r="AU9" s="657"/>
      <c r="AV9" s="657"/>
      <c r="AW9" s="657"/>
      <c r="AX9" s="657"/>
      <c r="AY9" s="657"/>
      <c r="AZ9" s="657"/>
      <c r="BA9" s="657"/>
      <c r="BB9" s="657"/>
      <c r="BC9" s="657"/>
      <c r="BD9" s="657"/>
      <c r="BE9" s="657"/>
      <c r="BF9" s="658"/>
      <c r="BG9" s="659">
        <v>1146130</v>
      </c>
      <c r="BH9" s="662"/>
      <c r="BI9" s="662"/>
      <c r="BJ9" s="662"/>
      <c r="BK9" s="662"/>
      <c r="BL9" s="662"/>
      <c r="BM9" s="662"/>
      <c r="BN9" s="663"/>
      <c r="BO9" s="721">
        <v>30</v>
      </c>
      <c r="BP9" s="721"/>
      <c r="BQ9" s="721"/>
      <c r="BR9" s="721"/>
      <c r="BS9" s="667" t="s">
        <v>129</v>
      </c>
      <c r="BT9" s="662"/>
      <c r="BU9" s="662"/>
      <c r="BV9" s="662"/>
      <c r="BW9" s="662"/>
      <c r="BX9" s="662"/>
      <c r="BY9" s="662"/>
      <c r="BZ9" s="662"/>
      <c r="CA9" s="662"/>
      <c r="CB9" s="702"/>
      <c r="CD9" s="703" t="s">
        <v>244</v>
      </c>
      <c r="CE9" s="700"/>
      <c r="CF9" s="700"/>
      <c r="CG9" s="700"/>
      <c r="CH9" s="700"/>
      <c r="CI9" s="700"/>
      <c r="CJ9" s="700"/>
      <c r="CK9" s="700"/>
      <c r="CL9" s="700"/>
      <c r="CM9" s="700"/>
      <c r="CN9" s="700"/>
      <c r="CO9" s="700"/>
      <c r="CP9" s="700"/>
      <c r="CQ9" s="701"/>
      <c r="CR9" s="659">
        <v>1068065</v>
      </c>
      <c r="CS9" s="662"/>
      <c r="CT9" s="662"/>
      <c r="CU9" s="662"/>
      <c r="CV9" s="662"/>
      <c r="CW9" s="662"/>
      <c r="CX9" s="662"/>
      <c r="CY9" s="663"/>
      <c r="CZ9" s="721">
        <v>10.9</v>
      </c>
      <c r="DA9" s="721"/>
      <c r="DB9" s="721"/>
      <c r="DC9" s="721"/>
      <c r="DD9" s="667">
        <v>1549</v>
      </c>
      <c r="DE9" s="662"/>
      <c r="DF9" s="662"/>
      <c r="DG9" s="662"/>
      <c r="DH9" s="662"/>
      <c r="DI9" s="662"/>
      <c r="DJ9" s="662"/>
      <c r="DK9" s="662"/>
      <c r="DL9" s="662"/>
      <c r="DM9" s="662"/>
      <c r="DN9" s="662"/>
      <c r="DO9" s="662"/>
      <c r="DP9" s="663"/>
      <c r="DQ9" s="667">
        <v>994222</v>
      </c>
      <c r="DR9" s="662"/>
      <c r="DS9" s="662"/>
      <c r="DT9" s="662"/>
      <c r="DU9" s="662"/>
      <c r="DV9" s="662"/>
      <c r="DW9" s="662"/>
      <c r="DX9" s="662"/>
      <c r="DY9" s="662"/>
      <c r="DZ9" s="662"/>
      <c r="EA9" s="662"/>
      <c r="EB9" s="662"/>
      <c r="EC9" s="702"/>
    </row>
    <row r="10" spans="2:143" ht="11.25" customHeight="1" x14ac:dyDescent="0.2">
      <c r="B10" s="656" t="s">
        <v>245</v>
      </c>
      <c r="C10" s="657"/>
      <c r="D10" s="657"/>
      <c r="E10" s="657"/>
      <c r="F10" s="657"/>
      <c r="G10" s="657"/>
      <c r="H10" s="657"/>
      <c r="I10" s="657"/>
      <c r="J10" s="657"/>
      <c r="K10" s="657"/>
      <c r="L10" s="657"/>
      <c r="M10" s="657"/>
      <c r="N10" s="657"/>
      <c r="O10" s="657"/>
      <c r="P10" s="657"/>
      <c r="Q10" s="658"/>
      <c r="R10" s="659" t="s">
        <v>129</v>
      </c>
      <c r="S10" s="662"/>
      <c r="T10" s="662"/>
      <c r="U10" s="662"/>
      <c r="V10" s="662"/>
      <c r="W10" s="662"/>
      <c r="X10" s="662"/>
      <c r="Y10" s="663"/>
      <c r="Z10" s="721" t="s">
        <v>129</v>
      </c>
      <c r="AA10" s="721"/>
      <c r="AB10" s="721"/>
      <c r="AC10" s="721"/>
      <c r="AD10" s="722" t="s">
        <v>229</v>
      </c>
      <c r="AE10" s="722"/>
      <c r="AF10" s="722"/>
      <c r="AG10" s="722"/>
      <c r="AH10" s="722"/>
      <c r="AI10" s="722"/>
      <c r="AJ10" s="722"/>
      <c r="AK10" s="722"/>
      <c r="AL10" s="664" t="s">
        <v>129</v>
      </c>
      <c r="AM10" s="665"/>
      <c r="AN10" s="665"/>
      <c r="AO10" s="723"/>
      <c r="AP10" s="656" t="s">
        <v>246</v>
      </c>
      <c r="AQ10" s="657"/>
      <c r="AR10" s="657"/>
      <c r="AS10" s="657"/>
      <c r="AT10" s="657"/>
      <c r="AU10" s="657"/>
      <c r="AV10" s="657"/>
      <c r="AW10" s="657"/>
      <c r="AX10" s="657"/>
      <c r="AY10" s="657"/>
      <c r="AZ10" s="657"/>
      <c r="BA10" s="657"/>
      <c r="BB10" s="657"/>
      <c r="BC10" s="657"/>
      <c r="BD10" s="657"/>
      <c r="BE10" s="657"/>
      <c r="BF10" s="658"/>
      <c r="BG10" s="659">
        <v>81403</v>
      </c>
      <c r="BH10" s="662"/>
      <c r="BI10" s="662"/>
      <c r="BJ10" s="662"/>
      <c r="BK10" s="662"/>
      <c r="BL10" s="662"/>
      <c r="BM10" s="662"/>
      <c r="BN10" s="663"/>
      <c r="BO10" s="721">
        <v>2.1</v>
      </c>
      <c r="BP10" s="721"/>
      <c r="BQ10" s="721"/>
      <c r="BR10" s="721"/>
      <c r="BS10" s="667" t="s">
        <v>180</v>
      </c>
      <c r="BT10" s="662"/>
      <c r="BU10" s="662"/>
      <c r="BV10" s="662"/>
      <c r="BW10" s="662"/>
      <c r="BX10" s="662"/>
      <c r="BY10" s="662"/>
      <c r="BZ10" s="662"/>
      <c r="CA10" s="662"/>
      <c r="CB10" s="702"/>
      <c r="CD10" s="703" t="s">
        <v>247</v>
      </c>
      <c r="CE10" s="700"/>
      <c r="CF10" s="700"/>
      <c r="CG10" s="700"/>
      <c r="CH10" s="700"/>
      <c r="CI10" s="700"/>
      <c r="CJ10" s="700"/>
      <c r="CK10" s="700"/>
      <c r="CL10" s="700"/>
      <c r="CM10" s="700"/>
      <c r="CN10" s="700"/>
      <c r="CO10" s="700"/>
      <c r="CP10" s="700"/>
      <c r="CQ10" s="701"/>
      <c r="CR10" s="659">
        <v>827</v>
      </c>
      <c r="CS10" s="662"/>
      <c r="CT10" s="662"/>
      <c r="CU10" s="662"/>
      <c r="CV10" s="662"/>
      <c r="CW10" s="662"/>
      <c r="CX10" s="662"/>
      <c r="CY10" s="663"/>
      <c r="CZ10" s="721">
        <v>0</v>
      </c>
      <c r="DA10" s="721"/>
      <c r="DB10" s="721"/>
      <c r="DC10" s="721"/>
      <c r="DD10" s="667" t="s">
        <v>180</v>
      </c>
      <c r="DE10" s="662"/>
      <c r="DF10" s="662"/>
      <c r="DG10" s="662"/>
      <c r="DH10" s="662"/>
      <c r="DI10" s="662"/>
      <c r="DJ10" s="662"/>
      <c r="DK10" s="662"/>
      <c r="DL10" s="662"/>
      <c r="DM10" s="662"/>
      <c r="DN10" s="662"/>
      <c r="DO10" s="662"/>
      <c r="DP10" s="663"/>
      <c r="DQ10" s="667">
        <v>827</v>
      </c>
      <c r="DR10" s="662"/>
      <c r="DS10" s="662"/>
      <c r="DT10" s="662"/>
      <c r="DU10" s="662"/>
      <c r="DV10" s="662"/>
      <c r="DW10" s="662"/>
      <c r="DX10" s="662"/>
      <c r="DY10" s="662"/>
      <c r="DZ10" s="662"/>
      <c r="EA10" s="662"/>
      <c r="EB10" s="662"/>
      <c r="EC10" s="702"/>
    </row>
    <row r="11" spans="2:143" ht="11.25" customHeight="1" x14ac:dyDescent="0.2">
      <c r="B11" s="656" t="s">
        <v>248</v>
      </c>
      <c r="C11" s="657"/>
      <c r="D11" s="657"/>
      <c r="E11" s="657"/>
      <c r="F11" s="657"/>
      <c r="G11" s="657"/>
      <c r="H11" s="657"/>
      <c r="I11" s="657"/>
      <c r="J11" s="657"/>
      <c r="K11" s="657"/>
      <c r="L11" s="657"/>
      <c r="M11" s="657"/>
      <c r="N11" s="657"/>
      <c r="O11" s="657"/>
      <c r="P11" s="657"/>
      <c r="Q11" s="658"/>
      <c r="R11" s="659" t="s">
        <v>129</v>
      </c>
      <c r="S11" s="662"/>
      <c r="T11" s="662"/>
      <c r="U11" s="662"/>
      <c r="V11" s="662"/>
      <c r="W11" s="662"/>
      <c r="X11" s="662"/>
      <c r="Y11" s="663"/>
      <c r="Z11" s="721" t="s">
        <v>129</v>
      </c>
      <c r="AA11" s="721"/>
      <c r="AB11" s="721"/>
      <c r="AC11" s="721"/>
      <c r="AD11" s="722" t="s">
        <v>129</v>
      </c>
      <c r="AE11" s="722"/>
      <c r="AF11" s="722"/>
      <c r="AG11" s="722"/>
      <c r="AH11" s="722"/>
      <c r="AI11" s="722"/>
      <c r="AJ11" s="722"/>
      <c r="AK11" s="722"/>
      <c r="AL11" s="664" t="s">
        <v>180</v>
      </c>
      <c r="AM11" s="665"/>
      <c r="AN11" s="665"/>
      <c r="AO11" s="723"/>
      <c r="AP11" s="656" t="s">
        <v>249</v>
      </c>
      <c r="AQ11" s="657"/>
      <c r="AR11" s="657"/>
      <c r="AS11" s="657"/>
      <c r="AT11" s="657"/>
      <c r="AU11" s="657"/>
      <c r="AV11" s="657"/>
      <c r="AW11" s="657"/>
      <c r="AX11" s="657"/>
      <c r="AY11" s="657"/>
      <c r="AZ11" s="657"/>
      <c r="BA11" s="657"/>
      <c r="BB11" s="657"/>
      <c r="BC11" s="657"/>
      <c r="BD11" s="657"/>
      <c r="BE11" s="657"/>
      <c r="BF11" s="658"/>
      <c r="BG11" s="659">
        <v>63915</v>
      </c>
      <c r="BH11" s="662"/>
      <c r="BI11" s="662"/>
      <c r="BJ11" s="662"/>
      <c r="BK11" s="662"/>
      <c r="BL11" s="662"/>
      <c r="BM11" s="662"/>
      <c r="BN11" s="663"/>
      <c r="BO11" s="721">
        <v>1.7</v>
      </c>
      <c r="BP11" s="721"/>
      <c r="BQ11" s="721"/>
      <c r="BR11" s="721"/>
      <c r="BS11" s="667" t="s">
        <v>229</v>
      </c>
      <c r="BT11" s="662"/>
      <c r="BU11" s="662"/>
      <c r="BV11" s="662"/>
      <c r="BW11" s="662"/>
      <c r="BX11" s="662"/>
      <c r="BY11" s="662"/>
      <c r="BZ11" s="662"/>
      <c r="CA11" s="662"/>
      <c r="CB11" s="702"/>
      <c r="CD11" s="703" t="s">
        <v>250</v>
      </c>
      <c r="CE11" s="700"/>
      <c r="CF11" s="700"/>
      <c r="CG11" s="700"/>
      <c r="CH11" s="700"/>
      <c r="CI11" s="700"/>
      <c r="CJ11" s="700"/>
      <c r="CK11" s="700"/>
      <c r="CL11" s="700"/>
      <c r="CM11" s="700"/>
      <c r="CN11" s="700"/>
      <c r="CO11" s="700"/>
      <c r="CP11" s="700"/>
      <c r="CQ11" s="701"/>
      <c r="CR11" s="659">
        <v>219972</v>
      </c>
      <c r="CS11" s="662"/>
      <c r="CT11" s="662"/>
      <c r="CU11" s="662"/>
      <c r="CV11" s="662"/>
      <c r="CW11" s="662"/>
      <c r="CX11" s="662"/>
      <c r="CY11" s="663"/>
      <c r="CZ11" s="721">
        <v>2.2000000000000002</v>
      </c>
      <c r="DA11" s="721"/>
      <c r="DB11" s="721"/>
      <c r="DC11" s="721"/>
      <c r="DD11" s="667">
        <v>92025</v>
      </c>
      <c r="DE11" s="662"/>
      <c r="DF11" s="662"/>
      <c r="DG11" s="662"/>
      <c r="DH11" s="662"/>
      <c r="DI11" s="662"/>
      <c r="DJ11" s="662"/>
      <c r="DK11" s="662"/>
      <c r="DL11" s="662"/>
      <c r="DM11" s="662"/>
      <c r="DN11" s="662"/>
      <c r="DO11" s="662"/>
      <c r="DP11" s="663"/>
      <c r="DQ11" s="667">
        <v>70179</v>
      </c>
      <c r="DR11" s="662"/>
      <c r="DS11" s="662"/>
      <c r="DT11" s="662"/>
      <c r="DU11" s="662"/>
      <c r="DV11" s="662"/>
      <c r="DW11" s="662"/>
      <c r="DX11" s="662"/>
      <c r="DY11" s="662"/>
      <c r="DZ11" s="662"/>
      <c r="EA11" s="662"/>
      <c r="EB11" s="662"/>
      <c r="EC11" s="702"/>
    </row>
    <row r="12" spans="2:143" ht="11.25" customHeight="1" x14ac:dyDescent="0.2">
      <c r="B12" s="656" t="s">
        <v>251</v>
      </c>
      <c r="C12" s="657"/>
      <c r="D12" s="657"/>
      <c r="E12" s="657"/>
      <c r="F12" s="657"/>
      <c r="G12" s="657"/>
      <c r="H12" s="657"/>
      <c r="I12" s="657"/>
      <c r="J12" s="657"/>
      <c r="K12" s="657"/>
      <c r="L12" s="657"/>
      <c r="M12" s="657"/>
      <c r="N12" s="657"/>
      <c r="O12" s="657"/>
      <c r="P12" s="657"/>
      <c r="Q12" s="658"/>
      <c r="R12" s="659">
        <v>427114</v>
      </c>
      <c r="S12" s="662"/>
      <c r="T12" s="662"/>
      <c r="U12" s="662"/>
      <c r="V12" s="662"/>
      <c r="W12" s="662"/>
      <c r="X12" s="662"/>
      <c r="Y12" s="663"/>
      <c r="Z12" s="721">
        <v>4.2</v>
      </c>
      <c r="AA12" s="721"/>
      <c r="AB12" s="721"/>
      <c r="AC12" s="721"/>
      <c r="AD12" s="722">
        <v>427114</v>
      </c>
      <c r="AE12" s="722"/>
      <c r="AF12" s="722"/>
      <c r="AG12" s="722"/>
      <c r="AH12" s="722"/>
      <c r="AI12" s="722"/>
      <c r="AJ12" s="722"/>
      <c r="AK12" s="722"/>
      <c r="AL12" s="664">
        <v>8</v>
      </c>
      <c r="AM12" s="665"/>
      <c r="AN12" s="665"/>
      <c r="AO12" s="723"/>
      <c r="AP12" s="656" t="s">
        <v>252</v>
      </c>
      <c r="AQ12" s="657"/>
      <c r="AR12" s="657"/>
      <c r="AS12" s="657"/>
      <c r="AT12" s="657"/>
      <c r="AU12" s="657"/>
      <c r="AV12" s="657"/>
      <c r="AW12" s="657"/>
      <c r="AX12" s="657"/>
      <c r="AY12" s="657"/>
      <c r="AZ12" s="657"/>
      <c r="BA12" s="657"/>
      <c r="BB12" s="657"/>
      <c r="BC12" s="657"/>
      <c r="BD12" s="657"/>
      <c r="BE12" s="657"/>
      <c r="BF12" s="658"/>
      <c r="BG12" s="659">
        <v>1795063</v>
      </c>
      <c r="BH12" s="662"/>
      <c r="BI12" s="662"/>
      <c r="BJ12" s="662"/>
      <c r="BK12" s="662"/>
      <c r="BL12" s="662"/>
      <c r="BM12" s="662"/>
      <c r="BN12" s="663"/>
      <c r="BO12" s="721">
        <v>47</v>
      </c>
      <c r="BP12" s="721"/>
      <c r="BQ12" s="721"/>
      <c r="BR12" s="721"/>
      <c r="BS12" s="667" t="s">
        <v>229</v>
      </c>
      <c r="BT12" s="662"/>
      <c r="BU12" s="662"/>
      <c r="BV12" s="662"/>
      <c r="BW12" s="662"/>
      <c r="BX12" s="662"/>
      <c r="BY12" s="662"/>
      <c r="BZ12" s="662"/>
      <c r="CA12" s="662"/>
      <c r="CB12" s="702"/>
      <c r="CD12" s="703" t="s">
        <v>253</v>
      </c>
      <c r="CE12" s="700"/>
      <c r="CF12" s="700"/>
      <c r="CG12" s="700"/>
      <c r="CH12" s="700"/>
      <c r="CI12" s="700"/>
      <c r="CJ12" s="700"/>
      <c r="CK12" s="700"/>
      <c r="CL12" s="700"/>
      <c r="CM12" s="700"/>
      <c r="CN12" s="700"/>
      <c r="CO12" s="700"/>
      <c r="CP12" s="700"/>
      <c r="CQ12" s="701"/>
      <c r="CR12" s="659">
        <v>389045</v>
      </c>
      <c r="CS12" s="662"/>
      <c r="CT12" s="662"/>
      <c r="CU12" s="662"/>
      <c r="CV12" s="662"/>
      <c r="CW12" s="662"/>
      <c r="CX12" s="662"/>
      <c r="CY12" s="663"/>
      <c r="CZ12" s="721">
        <v>4</v>
      </c>
      <c r="DA12" s="721"/>
      <c r="DB12" s="721"/>
      <c r="DC12" s="721"/>
      <c r="DD12" s="667">
        <v>5869</v>
      </c>
      <c r="DE12" s="662"/>
      <c r="DF12" s="662"/>
      <c r="DG12" s="662"/>
      <c r="DH12" s="662"/>
      <c r="DI12" s="662"/>
      <c r="DJ12" s="662"/>
      <c r="DK12" s="662"/>
      <c r="DL12" s="662"/>
      <c r="DM12" s="662"/>
      <c r="DN12" s="662"/>
      <c r="DO12" s="662"/>
      <c r="DP12" s="663"/>
      <c r="DQ12" s="667">
        <v>250326</v>
      </c>
      <c r="DR12" s="662"/>
      <c r="DS12" s="662"/>
      <c r="DT12" s="662"/>
      <c r="DU12" s="662"/>
      <c r="DV12" s="662"/>
      <c r="DW12" s="662"/>
      <c r="DX12" s="662"/>
      <c r="DY12" s="662"/>
      <c r="DZ12" s="662"/>
      <c r="EA12" s="662"/>
      <c r="EB12" s="662"/>
      <c r="EC12" s="702"/>
    </row>
    <row r="13" spans="2:143" ht="11.25" customHeight="1" x14ac:dyDescent="0.2">
      <c r="B13" s="656" t="s">
        <v>254</v>
      </c>
      <c r="C13" s="657"/>
      <c r="D13" s="657"/>
      <c r="E13" s="657"/>
      <c r="F13" s="657"/>
      <c r="G13" s="657"/>
      <c r="H13" s="657"/>
      <c r="I13" s="657"/>
      <c r="J13" s="657"/>
      <c r="K13" s="657"/>
      <c r="L13" s="657"/>
      <c r="M13" s="657"/>
      <c r="N13" s="657"/>
      <c r="O13" s="657"/>
      <c r="P13" s="657"/>
      <c r="Q13" s="658"/>
      <c r="R13" s="659">
        <v>7532</v>
      </c>
      <c r="S13" s="662"/>
      <c r="T13" s="662"/>
      <c r="U13" s="662"/>
      <c r="V13" s="662"/>
      <c r="W13" s="662"/>
      <c r="X13" s="662"/>
      <c r="Y13" s="663"/>
      <c r="Z13" s="721">
        <v>0.1</v>
      </c>
      <c r="AA13" s="721"/>
      <c r="AB13" s="721"/>
      <c r="AC13" s="721"/>
      <c r="AD13" s="722">
        <v>7532</v>
      </c>
      <c r="AE13" s="722"/>
      <c r="AF13" s="722"/>
      <c r="AG13" s="722"/>
      <c r="AH13" s="722"/>
      <c r="AI13" s="722"/>
      <c r="AJ13" s="722"/>
      <c r="AK13" s="722"/>
      <c r="AL13" s="664">
        <v>0.1</v>
      </c>
      <c r="AM13" s="665"/>
      <c r="AN13" s="665"/>
      <c r="AO13" s="723"/>
      <c r="AP13" s="656" t="s">
        <v>255</v>
      </c>
      <c r="AQ13" s="657"/>
      <c r="AR13" s="657"/>
      <c r="AS13" s="657"/>
      <c r="AT13" s="657"/>
      <c r="AU13" s="657"/>
      <c r="AV13" s="657"/>
      <c r="AW13" s="657"/>
      <c r="AX13" s="657"/>
      <c r="AY13" s="657"/>
      <c r="AZ13" s="657"/>
      <c r="BA13" s="657"/>
      <c r="BB13" s="657"/>
      <c r="BC13" s="657"/>
      <c r="BD13" s="657"/>
      <c r="BE13" s="657"/>
      <c r="BF13" s="658"/>
      <c r="BG13" s="659">
        <v>1794858</v>
      </c>
      <c r="BH13" s="662"/>
      <c r="BI13" s="662"/>
      <c r="BJ13" s="662"/>
      <c r="BK13" s="662"/>
      <c r="BL13" s="662"/>
      <c r="BM13" s="662"/>
      <c r="BN13" s="663"/>
      <c r="BO13" s="721">
        <v>47</v>
      </c>
      <c r="BP13" s="721"/>
      <c r="BQ13" s="721"/>
      <c r="BR13" s="721"/>
      <c r="BS13" s="667" t="s">
        <v>180</v>
      </c>
      <c r="BT13" s="662"/>
      <c r="BU13" s="662"/>
      <c r="BV13" s="662"/>
      <c r="BW13" s="662"/>
      <c r="BX13" s="662"/>
      <c r="BY13" s="662"/>
      <c r="BZ13" s="662"/>
      <c r="CA13" s="662"/>
      <c r="CB13" s="702"/>
      <c r="CD13" s="703" t="s">
        <v>256</v>
      </c>
      <c r="CE13" s="700"/>
      <c r="CF13" s="700"/>
      <c r="CG13" s="700"/>
      <c r="CH13" s="700"/>
      <c r="CI13" s="700"/>
      <c r="CJ13" s="700"/>
      <c r="CK13" s="700"/>
      <c r="CL13" s="700"/>
      <c r="CM13" s="700"/>
      <c r="CN13" s="700"/>
      <c r="CO13" s="700"/>
      <c r="CP13" s="700"/>
      <c r="CQ13" s="701"/>
      <c r="CR13" s="659">
        <v>838064</v>
      </c>
      <c r="CS13" s="662"/>
      <c r="CT13" s="662"/>
      <c r="CU13" s="662"/>
      <c r="CV13" s="662"/>
      <c r="CW13" s="662"/>
      <c r="CX13" s="662"/>
      <c r="CY13" s="663"/>
      <c r="CZ13" s="721">
        <v>8.6</v>
      </c>
      <c r="DA13" s="721"/>
      <c r="DB13" s="721"/>
      <c r="DC13" s="721"/>
      <c r="DD13" s="667">
        <v>270238</v>
      </c>
      <c r="DE13" s="662"/>
      <c r="DF13" s="662"/>
      <c r="DG13" s="662"/>
      <c r="DH13" s="662"/>
      <c r="DI13" s="662"/>
      <c r="DJ13" s="662"/>
      <c r="DK13" s="662"/>
      <c r="DL13" s="662"/>
      <c r="DM13" s="662"/>
      <c r="DN13" s="662"/>
      <c r="DO13" s="662"/>
      <c r="DP13" s="663"/>
      <c r="DQ13" s="667">
        <v>595569</v>
      </c>
      <c r="DR13" s="662"/>
      <c r="DS13" s="662"/>
      <c r="DT13" s="662"/>
      <c r="DU13" s="662"/>
      <c r="DV13" s="662"/>
      <c r="DW13" s="662"/>
      <c r="DX13" s="662"/>
      <c r="DY13" s="662"/>
      <c r="DZ13" s="662"/>
      <c r="EA13" s="662"/>
      <c r="EB13" s="662"/>
      <c r="EC13" s="702"/>
    </row>
    <row r="14" spans="2:143" ht="11.25" customHeight="1" x14ac:dyDescent="0.2">
      <c r="B14" s="656" t="s">
        <v>257</v>
      </c>
      <c r="C14" s="657"/>
      <c r="D14" s="657"/>
      <c r="E14" s="657"/>
      <c r="F14" s="657"/>
      <c r="G14" s="657"/>
      <c r="H14" s="657"/>
      <c r="I14" s="657"/>
      <c r="J14" s="657"/>
      <c r="K14" s="657"/>
      <c r="L14" s="657"/>
      <c r="M14" s="657"/>
      <c r="N14" s="657"/>
      <c r="O14" s="657"/>
      <c r="P14" s="657"/>
      <c r="Q14" s="658"/>
      <c r="R14" s="659" t="s">
        <v>180</v>
      </c>
      <c r="S14" s="662"/>
      <c r="T14" s="662"/>
      <c r="U14" s="662"/>
      <c r="V14" s="662"/>
      <c r="W14" s="662"/>
      <c r="X14" s="662"/>
      <c r="Y14" s="663"/>
      <c r="Z14" s="721" t="s">
        <v>129</v>
      </c>
      <c r="AA14" s="721"/>
      <c r="AB14" s="721"/>
      <c r="AC14" s="721"/>
      <c r="AD14" s="722" t="s">
        <v>129</v>
      </c>
      <c r="AE14" s="722"/>
      <c r="AF14" s="722"/>
      <c r="AG14" s="722"/>
      <c r="AH14" s="722"/>
      <c r="AI14" s="722"/>
      <c r="AJ14" s="722"/>
      <c r="AK14" s="722"/>
      <c r="AL14" s="664" t="s">
        <v>180</v>
      </c>
      <c r="AM14" s="665"/>
      <c r="AN14" s="665"/>
      <c r="AO14" s="723"/>
      <c r="AP14" s="656" t="s">
        <v>258</v>
      </c>
      <c r="AQ14" s="657"/>
      <c r="AR14" s="657"/>
      <c r="AS14" s="657"/>
      <c r="AT14" s="657"/>
      <c r="AU14" s="657"/>
      <c r="AV14" s="657"/>
      <c r="AW14" s="657"/>
      <c r="AX14" s="657"/>
      <c r="AY14" s="657"/>
      <c r="AZ14" s="657"/>
      <c r="BA14" s="657"/>
      <c r="BB14" s="657"/>
      <c r="BC14" s="657"/>
      <c r="BD14" s="657"/>
      <c r="BE14" s="657"/>
      <c r="BF14" s="658"/>
      <c r="BG14" s="659">
        <v>52017</v>
      </c>
      <c r="BH14" s="662"/>
      <c r="BI14" s="662"/>
      <c r="BJ14" s="662"/>
      <c r="BK14" s="662"/>
      <c r="BL14" s="662"/>
      <c r="BM14" s="662"/>
      <c r="BN14" s="663"/>
      <c r="BO14" s="721">
        <v>1.4</v>
      </c>
      <c r="BP14" s="721"/>
      <c r="BQ14" s="721"/>
      <c r="BR14" s="721"/>
      <c r="BS14" s="667" t="s">
        <v>129</v>
      </c>
      <c r="BT14" s="662"/>
      <c r="BU14" s="662"/>
      <c r="BV14" s="662"/>
      <c r="BW14" s="662"/>
      <c r="BX14" s="662"/>
      <c r="BY14" s="662"/>
      <c r="BZ14" s="662"/>
      <c r="CA14" s="662"/>
      <c r="CB14" s="702"/>
      <c r="CD14" s="703" t="s">
        <v>259</v>
      </c>
      <c r="CE14" s="700"/>
      <c r="CF14" s="700"/>
      <c r="CG14" s="700"/>
      <c r="CH14" s="700"/>
      <c r="CI14" s="700"/>
      <c r="CJ14" s="700"/>
      <c r="CK14" s="700"/>
      <c r="CL14" s="700"/>
      <c r="CM14" s="700"/>
      <c r="CN14" s="700"/>
      <c r="CO14" s="700"/>
      <c r="CP14" s="700"/>
      <c r="CQ14" s="701"/>
      <c r="CR14" s="659">
        <v>1515179</v>
      </c>
      <c r="CS14" s="662"/>
      <c r="CT14" s="662"/>
      <c r="CU14" s="662"/>
      <c r="CV14" s="662"/>
      <c r="CW14" s="662"/>
      <c r="CX14" s="662"/>
      <c r="CY14" s="663"/>
      <c r="CZ14" s="721">
        <v>15.5</v>
      </c>
      <c r="DA14" s="721"/>
      <c r="DB14" s="721"/>
      <c r="DC14" s="721"/>
      <c r="DD14" s="667">
        <v>915606</v>
      </c>
      <c r="DE14" s="662"/>
      <c r="DF14" s="662"/>
      <c r="DG14" s="662"/>
      <c r="DH14" s="662"/>
      <c r="DI14" s="662"/>
      <c r="DJ14" s="662"/>
      <c r="DK14" s="662"/>
      <c r="DL14" s="662"/>
      <c r="DM14" s="662"/>
      <c r="DN14" s="662"/>
      <c r="DO14" s="662"/>
      <c r="DP14" s="663"/>
      <c r="DQ14" s="667">
        <v>454819</v>
      </c>
      <c r="DR14" s="662"/>
      <c r="DS14" s="662"/>
      <c r="DT14" s="662"/>
      <c r="DU14" s="662"/>
      <c r="DV14" s="662"/>
      <c r="DW14" s="662"/>
      <c r="DX14" s="662"/>
      <c r="DY14" s="662"/>
      <c r="DZ14" s="662"/>
      <c r="EA14" s="662"/>
      <c r="EB14" s="662"/>
      <c r="EC14" s="702"/>
    </row>
    <row r="15" spans="2:143" ht="11.25" customHeight="1" x14ac:dyDescent="0.2">
      <c r="B15" s="656" t="s">
        <v>260</v>
      </c>
      <c r="C15" s="657"/>
      <c r="D15" s="657"/>
      <c r="E15" s="657"/>
      <c r="F15" s="657"/>
      <c r="G15" s="657"/>
      <c r="H15" s="657"/>
      <c r="I15" s="657"/>
      <c r="J15" s="657"/>
      <c r="K15" s="657"/>
      <c r="L15" s="657"/>
      <c r="M15" s="657"/>
      <c r="N15" s="657"/>
      <c r="O15" s="657"/>
      <c r="P15" s="657"/>
      <c r="Q15" s="658"/>
      <c r="R15" s="659">
        <v>32714</v>
      </c>
      <c r="S15" s="662"/>
      <c r="T15" s="662"/>
      <c r="U15" s="662"/>
      <c r="V15" s="662"/>
      <c r="W15" s="662"/>
      <c r="X15" s="662"/>
      <c r="Y15" s="663"/>
      <c r="Z15" s="721">
        <v>0.3</v>
      </c>
      <c r="AA15" s="721"/>
      <c r="AB15" s="721"/>
      <c r="AC15" s="721"/>
      <c r="AD15" s="722">
        <v>32714</v>
      </c>
      <c r="AE15" s="722"/>
      <c r="AF15" s="722"/>
      <c r="AG15" s="722"/>
      <c r="AH15" s="722"/>
      <c r="AI15" s="722"/>
      <c r="AJ15" s="722"/>
      <c r="AK15" s="722"/>
      <c r="AL15" s="664">
        <v>0.6</v>
      </c>
      <c r="AM15" s="665"/>
      <c r="AN15" s="665"/>
      <c r="AO15" s="723"/>
      <c r="AP15" s="656" t="s">
        <v>261</v>
      </c>
      <c r="AQ15" s="657"/>
      <c r="AR15" s="657"/>
      <c r="AS15" s="657"/>
      <c r="AT15" s="657"/>
      <c r="AU15" s="657"/>
      <c r="AV15" s="657"/>
      <c r="AW15" s="657"/>
      <c r="AX15" s="657"/>
      <c r="AY15" s="657"/>
      <c r="AZ15" s="657"/>
      <c r="BA15" s="657"/>
      <c r="BB15" s="657"/>
      <c r="BC15" s="657"/>
      <c r="BD15" s="657"/>
      <c r="BE15" s="657"/>
      <c r="BF15" s="658"/>
      <c r="BG15" s="659">
        <v>216076</v>
      </c>
      <c r="BH15" s="662"/>
      <c r="BI15" s="662"/>
      <c r="BJ15" s="662"/>
      <c r="BK15" s="662"/>
      <c r="BL15" s="662"/>
      <c r="BM15" s="662"/>
      <c r="BN15" s="663"/>
      <c r="BO15" s="721">
        <v>5.7</v>
      </c>
      <c r="BP15" s="721"/>
      <c r="BQ15" s="721"/>
      <c r="BR15" s="721"/>
      <c r="BS15" s="667" t="s">
        <v>129</v>
      </c>
      <c r="BT15" s="662"/>
      <c r="BU15" s="662"/>
      <c r="BV15" s="662"/>
      <c r="BW15" s="662"/>
      <c r="BX15" s="662"/>
      <c r="BY15" s="662"/>
      <c r="BZ15" s="662"/>
      <c r="CA15" s="662"/>
      <c r="CB15" s="702"/>
      <c r="CD15" s="703" t="s">
        <v>262</v>
      </c>
      <c r="CE15" s="700"/>
      <c r="CF15" s="700"/>
      <c r="CG15" s="700"/>
      <c r="CH15" s="700"/>
      <c r="CI15" s="700"/>
      <c r="CJ15" s="700"/>
      <c r="CK15" s="700"/>
      <c r="CL15" s="700"/>
      <c r="CM15" s="700"/>
      <c r="CN15" s="700"/>
      <c r="CO15" s="700"/>
      <c r="CP15" s="700"/>
      <c r="CQ15" s="701"/>
      <c r="CR15" s="659">
        <v>706311</v>
      </c>
      <c r="CS15" s="662"/>
      <c r="CT15" s="662"/>
      <c r="CU15" s="662"/>
      <c r="CV15" s="662"/>
      <c r="CW15" s="662"/>
      <c r="CX15" s="662"/>
      <c r="CY15" s="663"/>
      <c r="CZ15" s="721">
        <v>7.2</v>
      </c>
      <c r="DA15" s="721"/>
      <c r="DB15" s="721"/>
      <c r="DC15" s="721"/>
      <c r="DD15" s="667">
        <v>91832</v>
      </c>
      <c r="DE15" s="662"/>
      <c r="DF15" s="662"/>
      <c r="DG15" s="662"/>
      <c r="DH15" s="662"/>
      <c r="DI15" s="662"/>
      <c r="DJ15" s="662"/>
      <c r="DK15" s="662"/>
      <c r="DL15" s="662"/>
      <c r="DM15" s="662"/>
      <c r="DN15" s="662"/>
      <c r="DO15" s="662"/>
      <c r="DP15" s="663"/>
      <c r="DQ15" s="667">
        <v>580164</v>
      </c>
      <c r="DR15" s="662"/>
      <c r="DS15" s="662"/>
      <c r="DT15" s="662"/>
      <c r="DU15" s="662"/>
      <c r="DV15" s="662"/>
      <c r="DW15" s="662"/>
      <c r="DX15" s="662"/>
      <c r="DY15" s="662"/>
      <c r="DZ15" s="662"/>
      <c r="EA15" s="662"/>
      <c r="EB15" s="662"/>
      <c r="EC15" s="702"/>
    </row>
    <row r="16" spans="2:143" ht="11.25" customHeight="1" x14ac:dyDescent="0.2">
      <c r="B16" s="656" t="s">
        <v>263</v>
      </c>
      <c r="C16" s="657"/>
      <c r="D16" s="657"/>
      <c r="E16" s="657"/>
      <c r="F16" s="657"/>
      <c r="G16" s="657"/>
      <c r="H16" s="657"/>
      <c r="I16" s="657"/>
      <c r="J16" s="657"/>
      <c r="K16" s="657"/>
      <c r="L16" s="657"/>
      <c r="M16" s="657"/>
      <c r="N16" s="657"/>
      <c r="O16" s="657"/>
      <c r="P16" s="657"/>
      <c r="Q16" s="658"/>
      <c r="R16" s="659" t="s">
        <v>180</v>
      </c>
      <c r="S16" s="662"/>
      <c r="T16" s="662"/>
      <c r="U16" s="662"/>
      <c r="V16" s="662"/>
      <c r="W16" s="662"/>
      <c r="X16" s="662"/>
      <c r="Y16" s="663"/>
      <c r="Z16" s="721" t="s">
        <v>129</v>
      </c>
      <c r="AA16" s="721"/>
      <c r="AB16" s="721"/>
      <c r="AC16" s="721"/>
      <c r="AD16" s="722" t="s">
        <v>129</v>
      </c>
      <c r="AE16" s="722"/>
      <c r="AF16" s="722"/>
      <c r="AG16" s="722"/>
      <c r="AH16" s="722"/>
      <c r="AI16" s="722"/>
      <c r="AJ16" s="722"/>
      <c r="AK16" s="722"/>
      <c r="AL16" s="664" t="s">
        <v>229</v>
      </c>
      <c r="AM16" s="665"/>
      <c r="AN16" s="665"/>
      <c r="AO16" s="723"/>
      <c r="AP16" s="656" t="s">
        <v>264</v>
      </c>
      <c r="AQ16" s="657"/>
      <c r="AR16" s="657"/>
      <c r="AS16" s="657"/>
      <c r="AT16" s="657"/>
      <c r="AU16" s="657"/>
      <c r="AV16" s="657"/>
      <c r="AW16" s="657"/>
      <c r="AX16" s="657"/>
      <c r="AY16" s="657"/>
      <c r="AZ16" s="657"/>
      <c r="BA16" s="657"/>
      <c r="BB16" s="657"/>
      <c r="BC16" s="657"/>
      <c r="BD16" s="657"/>
      <c r="BE16" s="657"/>
      <c r="BF16" s="658"/>
      <c r="BG16" s="659" t="s">
        <v>180</v>
      </c>
      <c r="BH16" s="662"/>
      <c r="BI16" s="662"/>
      <c r="BJ16" s="662"/>
      <c r="BK16" s="662"/>
      <c r="BL16" s="662"/>
      <c r="BM16" s="662"/>
      <c r="BN16" s="663"/>
      <c r="BO16" s="721" t="s">
        <v>129</v>
      </c>
      <c r="BP16" s="721"/>
      <c r="BQ16" s="721"/>
      <c r="BR16" s="721"/>
      <c r="BS16" s="667" t="s">
        <v>180</v>
      </c>
      <c r="BT16" s="662"/>
      <c r="BU16" s="662"/>
      <c r="BV16" s="662"/>
      <c r="BW16" s="662"/>
      <c r="BX16" s="662"/>
      <c r="BY16" s="662"/>
      <c r="BZ16" s="662"/>
      <c r="CA16" s="662"/>
      <c r="CB16" s="702"/>
      <c r="CD16" s="703" t="s">
        <v>265</v>
      </c>
      <c r="CE16" s="700"/>
      <c r="CF16" s="700"/>
      <c r="CG16" s="700"/>
      <c r="CH16" s="700"/>
      <c r="CI16" s="700"/>
      <c r="CJ16" s="700"/>
      <c r="CK16" s="700"/>
      <c r="CL16" s="700"/>
      <c r="CM16" s="700"/>
      <c r="CN16" s="700"/>
      <c r="CO16" s="700"/>
      <c r="CP16" s="700"/>
      <c r="CQ16" s="701"/>
      <c r="CR16" s="659">
        <v>36807</v>
      </c>
      <c r="CS16" s="662"/>
      <c r="CT16" s="662"/>
      <c r="CU16" s="662"/>
      <c r="CV16" s="662"/>
      <c r="CW16" s="662"/>
      <c r="CX16" s="662"/>
      <c r="CY16" s="663"/>
      <c r="CZ16" s="721">
        <v>0.4</v>
      </c>
      <c r="DA16" s="721"/>
      <c r="DB16" s="721"/>
      <c r="DC16" s="721"/>
      <c r="DD16" s="667" t="s">
        <v>129</v>
      </c>
      <c r="DE16" s="662"/>
      <c r="DF16" s="662"/>
      <c r="DG16" s="662"/>
      <c r="DH16" s="662"/>
      <c r="DI16" s="662"/>
      <c r="DJ16" s="662"/>
      <c r="DK16" s="662"/>
      <c r="DL16" s="662"/>
      <c r="DM16" s="662"/>
      <c r="DN16" s="662"/>
      <c r="DO16" s="662"/>
      <c r="DP16" s="663"/>
      <c r="DQ16" s="667">
        <v>3136</v>
      </c>
      <c r="DR16" s="662"/>
      <c r="DS16" s="662"/>
      <c r="DT16" s="662"/>
      <c r="DU16" s="662"/>
      <c r="DV16" s="662"/>
      <c r="DW16" s="662"/>
      <c r="DX16" s="662"/>
      <c r="DY16" s="662"/>
      <c r="DZ16" s="662"/>
      <c r="EA16" s="662"/>
      <c r="EB16" s="662"/>
      <c r="EC16" s="702"/>
    </row>
    <row r="17" spans="2:133" ht="11.25" customHeight="1" x14ac:dyDescent="0.2">
      <c r="B17" s="656" t="s">
        <v>266</v>
      </c>
      <c r="C17" s="657"/>
      <c r="D17" s="657"/>
      <c r="E17" s="657"/>
      <c r="F17" s="657"/>
      <c r="G17" s="657"/>
      <c r="H17" s="657"/>
      <c r="I17" s="657"/>
      <c r="J17" s="657"/>
      <c r="K17" s="657"/>
      <c r="L17" s="657"/>
      <c r="M17" s="657"/>
      <c r="N17" s="657"/>
      <c r="O17" s="657"/>
      <c r="P17" s="657"/>
      <c r="Q17" s="658"/>
      <c r="R17" s="659">
        <v>10296</v>
      </c>
      <c r="S17" s="662"/>
      <c r="T17" s="662"/>
      <c r="U17" s="662"/>
      <c r="V17" s="662"/>
      <c r="W17" s="662"/>
      <c r="X17" s="662"/>
      <c r="Y17" s="663"/>
      <c r="Z17" s="721">
        <v>0.1</v>
      </c>
      <c r="AA17" s="721"/>
      <c r="AB17" s="721"/>
      <c r="AC17" s="721"/>
      <c r="AD17" s="722">
        <v>10296</v>
      </c>
      <c r="AE17" s="722"/>
      <c r="AF17" s="722"/>
      <c r="AG17" s="722"/>
      <c r="AH17" s="722"/>
      <c r="AI17" s="722"/>
      <c r="AJ17" s="722"/>
      <c r="AK17" s="722"/>
      <c r="AL17" s="664">
        <v>0.2</v>
      </c>
      <c r="AM17" s="665"/>
      <c r="AN17" s="665"/>
      <c r="AO17" s="723"/>
      <c r="AP17" s="656" t="s">
        <v>267</v>
      </c>
      <c r="AQ17" s="657"/>
      <c r="AR17" s="657"/>
      <c r="AS17" s="657"/>
      <c r="AT17" s="657"/>
      <c r="AU17" s="657"/>
      <c r="AV17" s="657"/>
      <c r="AW17" s="657"/>
      <c r="AX17" s="657"/>
      <c r="AY17" s="657"/>
      <c r="AZ17" s="657"/>
      <c r="BA17" s="657"/>
      <c r="BB17" s="657"/>
      <c r="BC17" s="657"/>
      <c r="BD17" s="657"/>
      <c r="BE17" s="657"/>
      <c r="BF17" s="658"/>
      <c r="BG17" s="659" t="s">
        <v>180</v>
      </c>
      <c r="BH17" s="662"/>
      <c r="BI17" s="662"/>
      <c r="BJ17" s="662"/>
      <c r="BK17" s="662"/>
      <c r="BL17" s="662"/>
      <c r="BM17" s="662"/>
      <c r="BN17" s="663"/>
      <c r="BO17" s="721" t="s">
        <v>229</v>
      </c>
      <c r="BP17" s="721"/>
      <c r="BQ17" s="721"/>
      <c r="BR17" s="721"/>
      <c r="BS17" s="667" t="s">
        <v>229</v>
      </c>
      <c r="BT17" s="662"/>
      <c r="BU17" s="662"/>
      <c r="BV17" s="662"/>
      <c r="BW17" s="662"/>
      <c r="BX17" s="662"/>
      <c r="BY17" s="662"/>
      <c r="BZ17" s="662"/>
      <c r="CA17" s="662"/>
      <c r="CB17" s="702"/>
      <c r="CD17" s="703" t="s">
        <v>268</v>
      </c>
      <c r="CE17" s="700"/>
      <c r="CF17" s="700"/>
      <c r="CG17" s="700"/>
      <c r="CH17" s="700"/>
      <c r="CI17" s="700"/>
      <c r="CJ17" s="700"/>
      <c r="CK17" s="700"/>
      <c r="CL17" s="700"/>
      <c r="CM17" s="700"/>
      <c r="CN17" s="700"/>
      <c r="CO17" s="700"/>
      <c r="CP17" s="700"/>
      <c r="CQ17" s="701"/>
      <c r="CR17" s="659">
        <v>635659</v>
      </c>
      <c r="CS17" s="662"/>
      <c r="CT17" s="662"/>
      <c r="CU17" s="662"/>
      <c r="CV17" s="662"/>
      <c r="CW17" s="662"/>
      <c r="CX17" s="662"/>
      <c r="CY17" s="663"/>
      <c r="CZ17" s="721">
        <v>6.5</v>
      </c>
      <c r="DA17" s="721"/>
      <c r="DB17" s="721"/>
      <c r="DC17" s="721"/>
      <c r="DD17" s="667" t="s">
        <v>180</v>
      </c>
      <c r="DE17" s="662"/>
      <c r="DF17" s="662"/>
      <c r="DG17" s="662"/>
      <c r="DH17" s="662"/>
      <c r="DI17" s="662"/>
      <c r="DJ17" s="662"/>
      <c r="DK17" s="662"/>
      <c r="DL17" s="662"/>
      <c r="DM17" s="662"/>
      <c r="DN17" s="662"/>
      <c r="DO17" s="662"/>
      <c r="DP17" s="663"/>
      <c r="DQ17" s="667">
        <v>635659</v>
      </c>
      <c r="DR17" s="662"/>
      <c r="DS17" s="662"/>
      <c r="DT17" s="662"/>
      <c r="DU17" s="662"/>
      <c r="DV17" s="662"/>
      <c r="DW17" s="662"/>
      <c r="DX17" s="662"/>
      <c r="DY17" s="662"/>
      <c r="DZ17" s="662"/>
      <c r="EA17" s="662"/>
      <c r="EB17" s="662"/>
      <c r="EC17" s="702"/>
    </row>
    <row r="18" spans="2:133" ht="11.25" customHeight="1" x14ac:dyDescent="0.2">
      <c r="B18" s="656" t="s">
        <v>269</v>
      </c>
      <c r="C18" s="657"/>
      <c r="D18" s="657"/>
      <c r="E18" s="657"/>
      <c r="F18" s="657"/>
      <c r="G18" s="657"/>
      <c r="H18" s="657"/>
      <c r="I18" s="657"/>
      <c r="J18" s="657"/>
      <c r="K18" s="657"/>
      <c r="L18" s="657"/>
      <c r="M18" s="657"/>
      <c r="N18" s="657"/>
      <c r="O18" s="657"/>
      <c r="P18" s="657"/>
      <c r="Q18" s="658"/>
      <c r="R18" s="659">
        <v>1412139</v>
      </c>
      <c r="S18" s="662"/>
      <c r="T18" s="662"/>
      <c r="U18" s="662"/>
      <c r="V18" s="662"/>
      <c r="W18" s="662"/>
      <c r="X18" s="662"/>
      <c r="Y18" s="663"/>
      <c r="Z18" s="721">
        <v>13.9</v>
      </c>
      <c r="AA18" s="721"/>
      <c r="AB18" s="721"/>
      <c r="AC18" s="721"/>
      <c r="AD18" s="722">
        <v>1165051</v>
      </c>
      <c r="AE18" s="722"/>
      <c r="AF18" s="722"/>
      <c r="AG18" s="722"/>
      <c r="AH18" s="722"/>
      <c r="AI18" s="722"/>
      <c r="AJ18" s="722"/>
      <c r="AK18" s="722"/>
      <c r="AL18" s="664">
        <v>21.9</v>
      </c>
      <c r="AM18" s="665"/>
      <c r="AN18" s="665"/>
      <c r="AO18" s="723"/>
      <c r="AP18" s="656" t="s">
        <v>270</v>
      </c>
      <c r="AQ18" s="657"/>
      <c r="AR18" s="657"/>
      <c r="AS18" s="657"/>
      <c r="AT18" s="657"/>
      <c r="AU18" s="657"/>
      <c r="AV18" s="657"/>
      <c r="AW18" s="657"/>
      <c r="AX18" s="657"/>
      <c r="AY18" s="657"/>
      <c r="AZ18" s="657"/>
      <c r="BA18" s="657"/>
      <c r="BB18" s="657"/>
      <c r="BC18" s="657"/>
      <c r="BD18" s="657"/>
      <c r="BE18" s="657"/>
      <c r="BF18" s="658"/>
      <c r="BG18" s="659" t="s">
        <v>129</v>
      </c>
      <c r="BH18" s="662"/>
      <c r="BI18" s="662"/>
      <c r="BJ18" s="662"/>
      <c r="BK18" s="662"/>
      <c r="BL18" s="662"/>
      <c r="BM18" s="662"/>
      <c r="BN18" s="663"/>
      <c r="BO18" s="721" t="s">
        <v>229</v>
      </c>
      <c r="BP18" s="721"/>
      <c r="BQ18" s="721"/>
      <c r="BR18" s="721"/>
      <c r="BS18" s="667" t="s">
        <v>129</v>
      </c>
      <c r="BT18" s="662"/>
      <c r="BU18" s="662"/>
      <c r="BV18" s="662"/>
      <c r="BW18" s="662"/>
      <c r="BX18" s="662"/>
      <c r="BY18" s="662"/>
      <c r="BZ18" s="662"/>
      <c r="CA18" s="662"/>
      <c r="CB18" s="702"/>
      <c r="CD18" s="703" t="s">
        <v>271</v>
      </c>
      <c r="CE18" s="700"/>
      <c r="CF18" s="700"/>
      <c r="CG18" s="700"/>
      <c r="CH18" s="700"/>
      <c r="CI18" s="700"/>
      <c r="CJ18" s="700"/>
      <c r="CK18" s="700"/>
      <c r="CL18" s="700"/>
      <c r="CM18" s="700"/>
      <c r="CN18" s="700"/>
      <c r="CO18" s="700"/>
      <c r="CP18" s="700"/>
      <c r="CQ18" s="701"/>
      <c r="CR18" s="659" t="s">
        <v>180</v>
      </c>
      <c r="CS18" s="662"/>
      <c r="CT18" s="662"/>
      <c r="CU18" s="662"/>
      <c r="CV18" s="662"/>
      <c r="CW18" s="662"/>
      <c r="CX18" s="662"/>
      <c r="CY18" s="663"/>
      <c r="CZ18" s="721" t="s">
        <v>229</v>
      </c>
      <c r="DA18" s="721"/>
      <c r="DB18" s="721"/>
      <c r="DC18" s="721"/>
      <c r="DD18" s="667" t="s">
        <v>129</v>
      </c>
      <c r="DE18" s="662"/>
      <c r="DF18" s="662"/>
      <c r="DG18" s="662"/>
      <c r="DH18" s="662"/>
      <c r="DI18" s="662"/>
      <c r="DJ18" s="662"/>
      <c r="DK18" s="662"/>
      <c r="DL18" s="662"/>
      <c r="DM18" s="662"/>
      <c r="DN18" s="662"/>
      <c r="DO18" s="662"/>
      <c r="DP18" s="663"/>
      <c r="DQ18" s="667" t="s">
        <v>229</v>
      </c>
      <c r="DR18" s="662"/>
      <c r="DS18" s="662"/>
      <c r="DT18" s="662"/>
      <c r="DU18" s="662"/>
      <c r="DV18" s="662"/>
      <c r="DW18" s="662"/>
      <c r="DX18" s="662"/>
      <c r="DY18" s="662"/>
      <c r="DZ18" s="662"/>
      <c r="EA18" s="662"/>
      <c r="EB18" s="662"/>
      <c r="EC18" s="702"/>
    </row>
    <row r="19" spans="2:133" ht="11.25" customHeight="1" x14ac:dyDescent="0.2">
      <c r="B19" s="656" t="s">
        <v>272</v>
      </c>
      <c r="C19" s="657"/>
      <c r="D19" s="657"/>
      <c r="E19" s="657"/>
      <c r="F19" s="657"/>
      <c r="G19" s="657"/>
      <c r="H19" s="657"/>
      <c r="I19" s="657"/>
      <c r="J19" s="657"/>
      <c r="K19" s="657"/>
      <c r="L19" s="657"/>
      <c r="M19" s="657"/>
      <c r="N19" s="657"/>
      <c r="O19" s="657"/>
      <c r="P19" s="657"/>
      <c r="Q19" s="658"/>
      <c r="R19" s="659">
        <v>1165051</v>
      </c>
      <c r="S19" s="662"/>
      <c r="T19" s="662"/>
      <c r="U19" s="662"/>
      <c r="V19" s="662"/>
      <c r="W19" s="662"/>
      <c r="X19" s="662"/>
      <c r="Y19" s="663"/>
      <c r="Z19" s="721">
        <v>11.5</v>
      </c>
      <c r="AA19" s="721"/>
      <c r="AB19" s="721"/>
      <c r="AC19" s="721"/>
      <c r="AD19" s="722">
        <v>1165051</v>
      </c>
      <c r="AE19" s="722"/>
      <c r="AF19" s="722"/>
      <c r="AG19" s="722"/>
      <c r="AH19" s="722"/>
      <c r="AI19" s="722"/>
      <c r="AJ19" s="722"/>
      <c r="AK19" s="722"/>
      <c r="AL19" s="664">
        <v>21.9</v>
      </c>
      <c r="AM19" s="665"/>
      <c r="AN19" s="665"/>
      <c r="AO19" s="723"/>
      <c r="AP19" s="656" t="s">
        <v>273</v>
      </c>
      <c r="AQ19" s="657"/>
      <c r="AR19" s="657"/>
      <c r="AS19" s="657"/>
      <c r="AT19" s="657"/>
      <c r="AU19" s="657"/>
      <c r="AV19" s="657"/>
      <c r="AW19" s="657"/>
      <c r="AX19" s="657"/>
      <c r="AY19" s="657"/>
      <c r="AZ19" s="657"/>
      <c r="BA19" s="657"/>
      <c r="BB19" s="657"/>
      <c r="BC19" s="657"/>
      <c r="BD19" s="657"/>
      <c r="BE19" s="657"/>
      <c r="BF19" s="658"/>
      <c r="BG19" s="659">
        <v>411505</v>
      </c>
      <c r="BH19" s="662"/>
      <c r="BI19" s="662"/>
      <c r="BJ19" s="662"/>
      <c r="BK19" s="662"/>
      <c r="BL19" s="662"/>
      <c r="BM19" s="662"/>
      <c r="BN19" s="663"/>
      <c r="BO19" s="721">
        <v>10.8</v>
      </c>
      <c r="BP19" s="721"/>
      <c r="BQ19" s="721"/>
      <c r="BR19" s="721"/>
      <c r="BS19" s="667" t="s">
        <v>129</v>
      </c>
      <c r="BT19" s="662"/>
      <c r="BU19" s="662"/>
      <c r="BV19" s="662"/>
      <c r="BW19" s="662"/>
      <c r="BX19" s="662"/>
      <c r="BY19" s="662"/>
      <c r="BZ19" s="662"/>
      <c r="CA19" s="662"/>
      <c r="CB19" s="702"/>
      <c r="CD19" s="703" t="s">
        <v>274</v>
      </c>
      <c r="CE19" s="700"/>
      <c r="CF19" s="700"/>
      <c r="CG19" s="700"/>
      <c r="CH19" s="700"/>
      <c r="CI19" s="700"/>
      <c r="CJ19" s="700"/>
      <c r="CK19" s="700"/>
      <c r="CL19" s="700"/>
      <c r="CM19" s="700"/>
      <c r="CN19" s="700"/>
      <c r="CO19" s="700"/>
      <c r="CP19" s="700"/>
      <c r="CQ19" s="701"/>
      <c r="CR19" s="659" t="s">
        <v>129</v>
      </c>
      <c r="CS19" s="662"/>
      <c r="CT19" s="662"/>
      <c r="CU19" s="662"/>
      <c r="CV19" s="662"/>
      <c r="CW19" s="662"/>
      <c r="CX19" s="662"/>
      <c r="CY19" s="663"/>
      <c r="CZ19" s="721" t="s">
        <v>129</v>
      </c>
      <c r="DA19" s="721"/>
      <c r="DB19" s="721"/>
      <c r="DC19" s="721"/>
      <c r="DD19" s="667" t="s">
        <v>129</v>
      </c>
      <c r="DE19" s="662"/>
      <c r="DF19" s="662"/>
      <c r="DG19" s="662"/>
      <c r="DH19" s="662"/>
      <c r="DI19" s="662"/>
      <c r="DJ19" s="662"/>
      <c r="DK19" s="662"/>
      <c r="DL19" s="662"/>
      <c r="DM19" s="662"/>
      <c r="DN19" s="662"/>
      <c r="DO19" s="662"/>
      <c r="DP19" s="663"/>
      <c r="DQ19" s="667" t="s">
        <v>129</v>
      </c>
      <c r="DR19" s="662"/>
      <c r="DS19" s="662"/>
      <c r="DT19" s="662"/>
      <c r="DU19" s="662"/>
      <c r="DV19" s="662"/>
      <c r="DW19" s="662"/>
      <c r="DX19" s="662"/>
      <c r="DY19" s="662"/>
      <c r="DZ19" s="662"/>
      <c r="EA19" s="662"/>
      <c r="EB19" s="662"/>
      <c r="EC19" s="702"/>
    </row>
    <row r="20" spans="2:133" ht="11.25" customHeight="1" x14ac:dyDescent="0.2">
      <c r="B20" s="656" t="s">
        <v>275</v>
      </c>
      <c r="C20" s="657"/>
      <c r="D20" s="657"/>
      <c r="E20" s="657"/>
      <c r="F20" s="657"/>
      <c r="G20" s="657"/>
      <c r="H20" s="657"/>
      <c r="I20" s="657"/>
      <c r="J20" s="657"/>
      <c r="K20" s="657"/>
      <c r="L20" s="657"/>
      <c r="M20" s="657"/>
      <c r="N20" s="657"/>
      <c r="O20" s="657"/>
      <c r="P20" s="657"/>
      <c r="Q20" s="658"/>
      <c r="R20" s="659">
        <v>247088</v>
      </c>
      <c r="S20" s="662"/>
      <c r="T20" s="662"/>
      <c r="U20" s="662"/>
      <c r="V20" s="662"/>
      <c r="W20" s="662"/>
      <c r="X20" s="662"/>
      <c r="Y20" s="663"/>
      <c r="Z20" s="721">
        <v>2.4</v>
      </c>
      <c r="AA20" s="721"/>
      <c r="AB20" s="721"/>
      <c r="AC20" s="721"/>
      <c r="AD20" s="722" t="s">
        <v>129</v>
      </c>
      <c r="AE20" s="722"/>
      <c r="AF20" s="722"/>
      <c r="AG20" s="722"/>
      <c r="AH20" s="722"/>
      <c r="AI20" s="722"/>
      <c r="AJ20" s="722"/>
      <c r="AK20" s="722"/>
      <c r="AL20" s="664" t="s">
        <v>229</v>
      </c>
      <c r="AM20" s="665"/>
      <c r="AN20" s="665"/>
      <c r="AO20" s="723"/>
      <c r="AP20" s="656" t="s">
        <v>276</v>
      </c>
      <c r="AQ20" s="657"/>
      <c r="AR20" s="657"/>
      <c r="AS20" s="657"/>
      <c r="AT20" s="657"/>
      <c r="AU20" s="657"/>
      <c r="AV20" s="657"/>
      <c r="AW20" s="657"/>
      <c r="AX20" s="657"/>
      <c r="AY20" s="657"/>
      <c r="AZ20" s="657"/>
      <c r="BA20" s="657"/>
      <c r="BB20" s="657"/>
      <c r="BC20" s="657"/>
      <c r="BD20" s="657"/>
      <c r="BE20" s="657"/>
      <c r="BF20" s="658"/>
      <c r="BG20" s="659">
        <v>411505</v>
      </c>
      <c r="BH20" s="662"/>
      <c r="BI20" s="662"/>
      <c r="BJ20" s="662"/>
      <c r="BK20" s="662"/>
      <c r="BL20" s="662"/>
      <c r="BM20" s="662"/>
      <c r="BN20" s="663"/>
      <c r="BO20" s="721">
        <v>10.8</v>
      </c>
      <c r="BP20" s="721"/>
      <c r="BQ20" s="721"/>
      <c r="BR20" s="721"/>
      <c r="BS20" s="667" t="s">
        <v>229</v>
      </c>
      <c r="BT20" s="662"/>
      <c r="BU20" s="662"/>
      <c r="BV20" s="662"/>
      <c r="BW20" s="662"/>
      <c r="BX20" s="662"/>
      <c r="BY20" s="662"/>
      <c r="BZ20" s="662"/>
      <c r="CA20" s="662"/>
      <c r="CB20" s="702"/>
      <c r="CD20" s="703" t="s">
        <v>277</v>
      </c>
      <c r="CE20" s="700"/>
      <c r="CF20" s="700"/>
      <c r="CG20" s="700"/>
      <c r="CH20" s="700"/>
      <c r="CI20" s="700"/>
      <c r="CJ20" s="700"/>
      <c r="CK20" s="700"/>
      <c r="CL20" s="700"/>
      <c r="CM20" s="700"/>
      <c r="CN20" s="700"/>
      <c r="CO20" s="700"/>
      <c r="CP20" s="700"/>
      <c r="CQ20" s="701"/>
      <c r="CR20" s="659">
        <v>9786770</v>
      </c>
      <c r="CS20" s="662"/>
      <c r="CT20" s="662"/>
      <c r="CU20" s="662"/>
      <c r="CV20" s="662"/>
      <c r="CW20" s="662"/>
      <c r="CX20" s="662"/>
      <c r="CY20" s="663"/>
      <c r="CZ20" s="721">
        <v>100</v>
      </c>
      <c r="DA20" s="721"/>
      <c r="DB20" s="721"/>
      <c r="DC20" s="721"/>
      <c r="DD20" s="667">
        <v>1509557</v>
      </c>
      <c r="DE20" s="662"/>
      <c r="DF20" s="662"/>
      <c r="DG20" s="662"/>
      <c r="DH20" s="662"/>
      <c r="DI20" s="662"/>
      <c r="DJ20" s="662"/>
      <c r="DK20" s="662"/>
      <c r="DL20" s="662"/>
      <c r="DM20" s="662"/>
      <c r="DN20" s="662"/>
      <c r="DO20" s="662"/>
      <c r="DP20" s="663"/>
      <c r="DQ20" s="667">
        <v>6289891</v>
      </c>
      <c r="DR20" s="662"/>
      <c r="DS20" s="662"/>
      <c r="DT20" s="662"/>
      <c r="DU20" s="662"/>
      <c r="DV20" s="662"/>
      <c r="DW20" s="662"/>
      <c r="DX20" s="662"/>
      <c r="DY20" s="662"/>
      <c r="DZ20" s="662"/>
      <c r="EA20" s="662"/>
      <c r="EB20" s="662"/>
      <c r="EC20" s="702"/>
    </row>
    <row r="21" spans="2:133" ht="11.25" customHeight="1" x14ac:dyDescent="0.2">
      <c r="B21" s="656" t="s">
        <v>278</v>
      </c>
      <c r="C21" s="657"/>
      <c r="D21" s="657"/>
      <c r="E21" s="657"/>
      <c r="F21" s="657"/>
      <c r="G21" s="657"/>
      <c r="H21" s="657"/>
      <c r="I21" s="657"/>
      <c r="J21" s="657"/>
      <c r="K21" s="657"/>
      <c r="L21" s="657"/>
      <c r="M21" s="657"/>
      <c r="N21" s="657"/>
      <c r="O21" s="657"/>
      <c r="P21" s="657"/>
      <c r="Q21" s="658"/>
      <c r="R21" s="659" t="s">
        <v>180</v>
      </c>
      <c r="S21" s="662"/>
      <c r="T21" s="662"/>
      <c r="U21" s="662"/>
      <c r="V21" s="662"/>
      <c r="W21" s="662"/>
      <c r="X21" s="662"/>
      <c r="Y21" s="663"/>
      <c r="Z21" s="721" t="s">
        <v>129</v>
      </c>
      <c r="AA21" s="721"/>
      <c r="AB21" s="721"/>
      <c r="AC21" s="721"/>
      <c r="AD21" s="722" t="s">
        <v>180</v>
      </c>
      <c r="AE21" s="722"/>
      <c r="AF21" s="722"/>
      <c r="AG21" s="722"/>
      <c r="AH21" s="722"/>
      <c r="AI21" s="722"/>
      <c r="AJ21" s="722"/>
      <c r="AK21" s="722"/>
      <c r="AL21" s="664" t="s">
        <v>129</v>
      </c>
      <c r="AM21" s="665"/>
      <c r="AN21" s="665"/>
      <c r="AO21" s="723"/>
      <c r="AP21" s="767" t="s">
        <v>279</v>
      </c>
      <c r="AQ21" s="774"/>
      <c r="AR21" s="774"/>
      <c r="AS21" s="774"/>
      <c r="AT21" s="774"/>
      <c r="AU21" s="774"/>
      <c r="AV21" s="774"/>
      <c r="AW21" s="774"/>
      <c r="AX21" s="774"/>
      <c r="AY21" s="774"/>
      <c r="AZ21" s="774"/>
      <c r="BA21" s="774"/>
      <c r="BB21" s="774"/>
      <c r="BC21" s="774"/>
      <c r="BD21" s="774"/>
      <c r="BE21" s="774"/>
      <c r="BF21" s="769"/>
      <c r="BG21" s="659">
        <v>99870</v>
      </c>
      <c r="BH21" s="662"/>
      <c r="BI21" s="662"/>
      <c r="BJ21" s="662"/>
      <c r="BK21" s="662"/>
      <c r="BL21" s="662"/>
      <c r="BM21" s="662"/>
      <c r="BN21" s="663"/>
      <c r="BO21" s="721">
        <v>2.6</v>
      </c>
      <c r="BP21" s="721"/>
      <c r="BQ21" s="721"/>
      <c r="BR21" s="721"/>
      <c r="BS21" s="667" t="s">
        <v>229</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x14ac:dyDescent="0.2">
      <c r="B22" s="656" t="s">
        <v>280</v>
      </c>
      <c r="C22" s="657"/>
      <c r="D22" s="657"/>
      <c r="E22" s="657"/>
      <c r="F22" s="657"/>
      <c r="G22" s="657"/>
      <c r="H22" s="657"/>
      <c r="I22" s="657"/>
      <c r="J22" s="657"/>
      <c r="K22" s="657"/>
      <c r="L22" s="657"/>
      <c r="M22" s="657"/>
      <c r="N22" s="657"/>
      <c r="O22" s="657"/>
      <c r="P22" s="657"/>
      <c r="Q22" s="658"/>
      <c r="R22" s="659">
        <v>5797840</v>
      </c>
      <c r="S22" s="662"/>
      <c r="T22" s="662"/>
      <c r="U22" s="662"/>
      <c r="V22" s="662"/>
      <c r="W22" s="662"/>
      <c r="X22" s="662"/>
      <c r="Y22" s="663"/>
      <c r="Z22" s="721">
        <v>57.1</v>
      </c>
      <c r="AA22" s="721"/>
      <c r="AB22" s="721"/>
      <c r="AC22" s="721"/>
      <c r="AD22" s="722">
        <v>5239117</v>
      </c>
      <c r="AE22" s="722"/>
      <c r="AF22" s="722"/>
      <c r="AG22" s="722"/>
      <c r="AH22" s="722"/>
      <c r="AI22" s="722"/>
      <c r="AJ22" s="722"/>
      <c r="AK22" s="722"/>
      <c r="AL22" s="664">
        <v>98.5</v>
      </c>
      <c r="AM22" s="665"/>
      <c r="AN22" s="665"/>
      <c r="AO22" s="723"/>
      <c r="AP22" s="767" t="s">
        <v>281</v>
      </c>
      <c r="AQ22" s="774"/>
      <c r="AR22" s="774"/>
      <c r="AS22" s="774"/>
      <c r="AT22" s="774"/>
      <c r="AU22" s="774"/>
      <c r="AV22" s="774"/>
      <c r="AW22" s="774"/>
      <c r="AX22" s="774"/>
      <c r="AY22" s="774"/>
      <c r="AZ22" s="774"/>
      <c r="BA22" s="774"/>
      <c r="BB22" s="774"/>
      <c r="BC22" s="774"/>
      <c r="BD22" s="774"/>
      <c r="BE22" s="774"/>
      <c r="BF22" s="769"/>
      <c r="BG22" s="659" t="s">
        <v>180</v>
      </c>
      <c r="BH22" s="662"/>
      <c r="BI22" s="662"/>
      <c r="BJ22" s="662"/>
      <c r="BK22" s="662"/>
      <c r="BL22" s="662"/>
      <c r="BM22" s="662"/>
      <c r="BN22" s="663"/>
      <c r="BO22" s="721" t="s">
        <v>129</v>
      </c>
      <c r="BP22" s="721"/>
      <c r="BQ22" s="721"/>
      <c r="BR22" s="721"/>
      <c r="BS22" s="667" t="s">
        <v>129</v>
      </c>
      <c r="BT22" s="662"/>
      <c r="BU22" s="662"/>
      <c r="BV22" s="662"/>
      <c r="BW22" s="662"/>
      <c r="BX22" s="662"/>
      <c r="BY22" s="662"/>
      <c r="BZ22" s="662"/>
      <c r="CA22" s="662"/>
      <c r="CB22" s="702"/>
      <c r="CD22" s="776" t="s">
        <v>282</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2">
      <c r="B23" s="656" t="s">
        <v>283</v>
      </c>
      <c r="C23" s="657"/>
      <c r="D23" s="657"/>
      <c r="E23" s="657"/>
      <c r="F23" s="657"/>
      <c r="G23" s="657"/>
      <c r="H23" s="657"/>
      <c r="I23" s="657"/>
      <c r="J23" s="657"/>
      <c r="K23" s="657"/>
      <c r="L23" s="657"/>
      <c r="M23" s="657"/>
      <c r="N23" s="657"/>
      <c r="O23" s="657"/>
      <c r="P23" s="657"/>
      <c r="Q23" s="658"/>
      <c r="R23" s="659">
        <v>3218</v>
      </c>
      <c r="S23" s="662"/>
      <c r="T23" s="662"/>
      <c r="U23" s="662"/>
      <c r="V23" s="662"/>
      <c r="W23" s="662"/>
      <c r="X23" s="662"/>
      <c r="Y23" s="663"/>
      <c r="Z23" s="721">
        <v>0</v>
      </c>
      <c r="AA23" s="721"/>
      <c r="AB23" s="721"/>
      <c r="AC23" s="721"/>
      <c r="AD23" s="722">
        <v>3218</v>
      </c>
      <c r="AE23" s="722"/>
      <c r="AF23" s="722"/>
      <c r="AG23" s="722"/>
      <c r="AH23" s="722"/>
      <c r="AI23" s="722"/>
      <c r="AJ23" s="722"/>
      <c r="AK23" s="722"/>
      <c r="AL23" s="664">
        <v>0.1</v>
      </c>
      <c r="AM23" s="665"/>
      <c r="AN23" s="665"/>
      <c r="AO23" s="723"/>
      <c r="AP23" s="767" t="s">
        <v>284</v>
      </c>
      <c r="AQ23" s="774"/>
      <c r="AR23" s="774"/>
      <c r="AS23" s="774"/>
      <c r="AT23" s="774"/>
      <c r="AU23" s="774"/>
      <c r="AV23" s="774"/>
      <c r="AW23" s="774"/>
      <c r="AX23" s="774"/>
      <c r="AY23" s="774"/>
      <c r="AZ23" s="774"/>
      <c r="BA23" s="774"/>
      <c r="BB23" s="774"/>
      <c r="BC23" s="774"/>
      <c r="BD23" s="774"/>
      <c r="BE23" s="774"/>
      <c r="BF23" s="769"/>
      <c r="BG23" s="659">
        <v>311635</v>
      </c>
      <c r="BH23" s="662"/>
      <c r="BI23" s="662"/>
      <c r="BJ23" s="662"/>
      <c r="BK23" s="662"/>
      <c r="BL23" s="662"/>
      <c r="BM23" s="662"/>
      <c r="BN23" s="663"/>
      <c r="BO23" s="721">
        <v>8.1999999999999993</v>
      </c>
      <c r="BP23" s="721"/>
      <c r="BQ23" s="721"/>
      <c r="BR23" s="721"/>
      <c r="BS23" s="667" t="s">
        <v>229</v>
      </c>
      <c r="BT23" s="662"/>
      <c r="BU23" s="662"/>
      <c r="BV23" s="662"/>
      <c r="BW23" s="662"/>
      <c r="BX23" s="662"/>
      <c r="BY23" s="662"/>
      <c r="BZ23" s="662"/>
      <c r="CA23" s="662"/>
      <c r="CB23" s="702"/>
      <c r="CD23" s="776" t="s">
        <v>223</v>
      </c>
      <c r="CE23" s="777"/>
      <c r="CF23" s="777"/>
      <c r="CG23" s="777"/>
      <c r="CH23" s="777"/>
      <c r="CI23" s="777"/>
      <c r="CJ23" s="777"/>
      <c r="CK23" s="777"/>
      <c r="CL23" s="777"/>
      <c r="CM23" s="777"/>
      <c r="CN23" s="777"/>
      <c r="CO23" s="777"/>
      <c r="CP23" s="777"/>
      <c r="CQ23" s="778"/>
      <c r="CR23" s="776" t="s">
        <v>285</v>
      </c>
      <c r="CS23" s="777"/>
      <c r="CT23" s="777"/>
      <c r="CU23" s="777"/>
      <c r="CV23" s="777"/>
      <c r="CW23" s="777"/>
      <c r="CX23" s="777"/>
      <c r="CY23" s="778"/>
      <c r="CZ23" s="776" t="s">
        <v>286</v>
      </c>
      <c r="DA23" s="777"/>
      <c r="DB23" s="777"/>
      <c r="DC23" s="778"/>
      <c r="DD23" s="776" t="s">
        <v>287</v>
      </c>
      <c r="DE23" s="777"/>
      <c r="DF23" s="777"/>
      <c r="DG23" s="777"/>
      <c r="DH23" s="777"/>
      <c r="DI23" s="777"/>
      <c r="DJ23" s="777"/>
      <c r="DK23" s="778"/>
      <c r="DL23" s="785" t="s">
        <v>288</v>
      </c>
      <c r="DM23" s="786"/>
      <c r="DN23" s="786"/>
      <c r="DO23" s="786"/>
      <c r="DP23" s="786"/>
      <c r="DQ23" s="786"/>
      <c r="DR23" s="786"/>
      <c r="DS23" s="786"/>
      <c r="DT23" s="786"/>
      <c r="DU23" s="786"/>
      <c r="DV23" s="787"/>
      <c r="DW23" s="776" t="s">
        <v>289</v>
      </c>
      <c r="DX23" s="777"/>
      <c r="DY23" s="777"/>
      <c r="DZ23" s="777"/>
      <c r="EA23" s="777"/>
      <c r="EB23" s="777"/>
      <c r="EC23" s="778"/>
    </row>
    <row r="24" spans="2:133" ht="11.25" customHeight="1" x14ac:dyDescent="0.2">
      <c r="B24" s="656" t="s">
        <v>290</v>
      </c>
      <c r="C24" s="657"/>
      <c r="D24" s="657"/>
      <c r="E24" s="657"/>
      <c r="F24" s="657"/>
      <c r="G24" s="657"/>
      <c r="H24" s="657"/>
      <c r="I24" s="657"/>
      <c r="J24" s="657"/>
      <c r="K24" s="657"/>
      <c r="L24" s="657"/>
      <c r="M24" s="657"/>
      <c r="N24" s="657"/>
      <c r="O24" s="657"/>
      <c r="P24" s="657"/>
      <c r="Q24" s="658"/>
      <c r="R24" s="659">
        <v>236217</v>
      </c>
      <c r="S24" s="662"/>
      <c r="T24" s="662"/>
      <c r="U24" s="662"/>
      <c r="V24" s="662"/>
      <c r="W24" s="662"/>
      <c r="X24" s="662"/>
      <c r="Y24" s="663"/>
      <c r="Z24" s="721">
        <v>2.2999999999999998</v>
      </c>
      <c r="AA24" s="721"/>
      <c r="AB24" s="721"/>
      <c r="AC24" s="721"/>
      <c r="AD24" s="722" t="s">
        <v>229</v>
      </c>
      <c r="AE24" s="722"/>
      <c r="AF24" s="722"/>
      <c r="AG24" s="722"/>
      <c r="AH24" s="722"/>
      <c r="AI24" s="722"/>
      <c r="AJ24" s="722"/>
      <c r="AK24" s="722"/>
      <c r="AL24" s="664" t="s">
        <v>129</v>
      </c>
      <c r="AM24" s="665"/>
      <c r="AN24" s="665"/>
      <c r="AO24" s="723"/>
      <c r="AP24" s="767" t="s">
        <v>291</v>
      </c>
      <c r="AQ24" s="774"/>
      <c r="AR24" s="774"/>
      <c r="AS24" s="774"/>
      <c r="AT24" s="774"/>
      <c r="AU24" s="774"/>
      <c r="AV24" s="774"/>
      <c r="AW24" s="774"/>
      <c r="AX24" s="774"/>
      <c r="AY24" s="774"/>
      <c r="AZ24" s="774"/>
      <c r="BA24" s="774"/>
      <c r="BB24" s="774"/>
      <c r="BC24" s="774"/>
      <c r="BD24" s="774"/>
      <c r="BE24" s="774"/>
      <c r="BF24" s="769"/>
      <c r="BG24" s="659" t="s">
        <v>129</v>
      </c>
      <c r="BH24" s="662"/>
      <c r="BI24" s="662"/>
      <c r="BJ24" s="662"/>
      <c r="BK24" s="662"/>
      <c r="BL24" s="662"/>
      <c r="BM24" s="662"/>
      <c r="BN24" s="663"/>
      <c r="BO24" s="721" t="s">
        <v>129</v>
      </c>
      <c r="BP24" s="721"/>
      <c r="BQ24" s="721"/>
      <c r="BR24" s="721"/>
      <c r="BS24" s="667" t="s">
        <v>229</v>
      </c>
      <c r="BT24" s="662"/>
      <c r="BU24" s="662"/>
      <c r="BV24" s="662"/>
      <c r="BW24" s="662"/>
      <c r="BX24" s="662"/>
      <c r="BY24" s="662"/>
      <c r="BZ24" s="662"/>
      <c r="CA24" s="662"/>
      <c r="CB24" s="702"/>
      <c r="CD24" s="730" t="s">
        <v>292</v>
      </c>
      <c r="CE24" s="731"/>
      <c r="CF24" s="731"/>
      <c r="CG24" s="731"/>
      <c r="CH24" s="731"/>
      <c r="CI24" s="731"/>
      <c r="CJ24" s="731"/>
      <c r="CK24" s="731"/>
      <c r="CL24" s="731"/>
      <c r="CM24" s="731"/>
      <c r="CN24" s="731"/>
      <c r="CO24" s="731"/>
      <c r="CP24" s="731"/>
      <c r="CQ24" s="732"/>
      <c r="CR24" s="724">
        <v>3798960</v>
      </c>
      <c r="CS24" s="725"/>
      <c r="CT24" s="725"/>
      <c r="CU24" s="725"/>
      <c r="CV24" s="725"/>
      <c r="CW24" s="725"/>
      <c r="CX24" s="725"/>
      <c r="CY24" s="771"/>
      <c r="CZ24" s="772">
        <v>38.799999999999997</v>
      </c>
      <c r="DA24" s="741"/>
      <c r="DB24" s="741"/>
      <c r="DC24" s="775"/>
      <c r="DD24" s="770">
        <v>2909513</v>
      </c>
      <c r="DE24" s="725"/>
      <c r="DF24" s="725"/>
      <c r="DG24" s="725"/>
      <c r="DH24" s="725"/>
      <c r="DI24" s="725"/>
      <c r="DJ24" s="725"/>
      <c r="DK24" s="771"/>
      <c r="DL24" s="770">
        <v>2885084</v>
      </c>
      <c r="DM24" s="725"/>
      <c r="DN24" s="725"/>
      <c r="DO24" s="725"/>
      <c r="DP24" s="725"/>
      <c r="DQ24" s="725"/>
      <c r="DR24" s="725"/>
      <c r="DS24" s="725"/>
      <c r="DT24" s="725"/>
      <c r="DU24" s="725"/>
      <c r="DV24" s="771"/>
      <c r="DW24" s="772">
        <v>50.4</v>
      </c>
      <c r="DX24" s="741"/>
      <c r="DY24" s="741"/>
      <c r="DZ24" s="741"/>
      <c r="EA24" s="741"/>
      <c r="EB24" s="741"/>
      <c r="EC24" s="773"/>
    </row>
    <row r="25" spans="2:133" ht="11.25" customHeight="1" x14ac:dyDescent="0.2">
      <c r="B25" s="656" t="s">
        <v>293</v>
      </c>
      <c r="C25" s="657"/>
      <c r="D25" s="657"/>
      <c r="E25" s="657"/>
      <c r="F25" s="657"/>
      <c r="G25" s="657"/>
      <c r="H25" s="657"/>
      <c r="I25" s="657"/>
      <c r="J25" s="657"/>
      <c r="K25" s="657"/>
      <c r="L25" s="657"/>
      <c r="M25" s="657"/>
      <c r="N25" s="657"/>
      <c r="O25" s="657"/>
      <c r="P25" s="657"/>
      <c r="Q25" s="658"/>
      <c r="R25" s="659">
        <v>184608</v>
      </c>
      <c r="S25" s="662"/>
      <c r="T25" s="662"/>
      <c r="U25" s="662"/>
      <c r="V25" s="662"/>
      <c r="W25" s="662"/>
      <c r="X25" s="662"/>
      <c r="Y25" s="663"/>
      <c r="Z25" s="721">
        <v>1.8</v>
      </c>
      <c r="AA25" s="721"/>
      <c r="AB25" s="721"/>
      <c r="AC25" s="721"/>
      <c r="AD25" s="722">
        <v>46167</v>
      </c>
      <c r="AE25" s="722"/>
      <c r="AF25" s="722"/>
      <c r="AG25" s="722"/>
      <c r="AH25" s="722"/>
      <c r="AI25" s="722"/>
      <c r="AJ25" s="722"/>
      <c r="AK25" s="722"/>
      <c r="AL25" s="664">
        <v>0.9</v>
      </c>
      <c r="AM25" s="665"/>
      <c r="AN25" s="665"/>
      <c r="AO25" s="723"/>
      <c r="AP25" s="767" t="s">
        <v>294</v>
      </c>
      <c r="AQ25" s="774"/>
      <c r="AR25" s="774"/>
      <c r="AS25" s="774"/>
      <c r="AT25" s="774"/>
      <c r="AU25" s="774"/>
      <c r="AV25" s="774"/>
      <c r="AW25" s="774"/>
      <c r="AX25" s="774"/>
      <c r="AY25" s="774"/>
      <c r="AZ25" s="774"/>
      <c r="BA25" s="774"/>
      <c r="BB25" s="774"/>
      <c r="BC25" s="774"/>
      <c r="BD25" s="774"/>
      <c r="BE25" s="774"/>
      <c r="BF25" s="769"/>
      <c r="BG25" s="659" t="s">
        <v>229</v>
      </c>
      <c r="BH25" s="662"/>
      <c r="BI25" s="662"/>
      <c r="BJ25" s="662"/>
      <c r="BK25" s="662"/>
      <c r="BL25" s="662"/>
      <c r="BM25" s="662"/>
      <c r="BN25" s="663"/>
      <c r="BO25" s="721" t="s">
        <v>129</v>
      </c>
      <c r="BP25" s="721"/>
      <c r="BQ25" s="721"/>
      <c r="BR25" s="721"/>
      <c r="BS25" s="667" t="s">
        <v>229</v>
      </c>
      <c r="BT25" s="662"/>
      <c r="BU25" s="662"/>
      <c r="BV25" s="662"/>
      <c r="BW25" s="662"/>
      <c r="BX25" s="662"/>
      <c r="BY25" s="662"/>
      <c r="BZ25" s="662"/>
      <c r="CA25" s="662"/>
      <c r="CB25" s="702"/>
      <c r="CD25" s="703" t="s">
        <v>295</v>
      </c>
      <c r="CE25" s="700"/>
      <c r="CF25" s="700"/>
      <c r="CG25" s="700"/>
      <c r="CH25" s="700"/>
      <c r="CI25" s="700"/>
      <c r="CJ25" s="700"/>
      <c r="CK25" s="700"/>
      <c r="CL25" s="700"/>
      <c r="CM25" s="700"/>
      <c r="CN25" s="700"/>
      <c r="CO25" s="700"/>
      <c r="CP25" s="700"/>
      <c r="CQ25" s="701"/>
      <c r="CR25" s="659">
        <v>2218365</v>
      </c>
      <c r="CS25" s="660"/>
      <c r="CT25" s="660"/>
      <c r="CU25" s="660"/>
      <c r="CV25" s="660"/>
      <c r="CW25" s="660"/>
      <c r="CX25" s="660"/>
      <c r="CY25" s="661"/>
      <c r="CZ25" s="664">
        <v>22.7</v>
      </c>
      <c r="DA25" s="693"/>
      <c r="DB25" s="693"/>
      <c r="DC25" s="694"/>
      <c r="DD25" s="667">
        <v>1954617</v>
      </c>
      <c r="DE25" s="660"/>
      <c r="DF25" s="660"/>
      <c r="DG25" s="660"/>
      <c r="DH25" s="660"/>
      <c r="DI25" s="660"/>
      <c r="DJ25" s="660"/>
      <c r="DK25" s="661"/>
      <c r="DL25" s="667">
        <v>1930238</v>
      </c>
      <c r="DM25" s="660"/>
      <c r="DN25" s="660"/>
      <c r="DO25" s="660"/>
      <c r="DP25" s="660"/>
      <c r="DQ25" s="660"/>
      <c r="DR25" s="660"/>
      <c r="DS25" s="660"/>
      <c r="DT25" s="660"/>
      <c r="DU25" s="660"/>
      <c r="DV25" s="661"/>
      <c r="DW25" s="664">
        <v>33.700000000000003</v>
      </c>
      <c r="DX25" s="693"/>
      <c r="DY25" s="693"/>
      <c r="DZ25" s="693"/>
      <c r="EA25" s="693"/>
      <c r="EB25" s="693"/>
      <c r="EC25" s="695"/>
    </row>
    <row r="26" spans="2:133" ht="11.25" customHeight="1" x14ac:dyDescent="0.2">
      <c r="B26" s="656" t="s">
        <v>296</v>
      </c>
      <c r="C26" s="657"/>
      <c r="D26" s="657"/>
      <c r="E26" s="657"/>
      <c r="F26" s="657"/>
      <c r="G26" s="657"/>
      <c r="H26" s="657"/>
      <c r="I26" s="657"/>
      <c r="J26" s="657"/>
      <c r="K26" s="657"/>
      <c r="L26" s="657"/>
      <c r="M26" s="657"/>
      <c r="N26" s="657"/>
      <c r="O26" s="657"/>
      <c r="P26" s="657"/>
      <c r="Q26" s="658"/>
      <c r="R26" s="659">
        <v>16800</v>
      </c>
      <c r="S26" s="662"/>
      <c r="T26" s="662"/>
      <c r="U26" s="662"/>
      <c r="V26" s="662"/>
      <c r="W26" s="662"/>
      <c r="X26" s="662"/>
      <c r="Y26" s="663"/>
      <c r="Z26" s="721">
        <v>0.2</v>
      </c>
      <c r="AA26" s="721"/>
      <c r="AB26" s="721"/>
      <c r="AC26" s="721"/>
      <c r="AD26" s="722" t="s">
        <v>229</v>
      </c>
      <c r="AE26" s="722"/>
      <c r="AF26" s="722"/>
      <c r="AG26" s="722"/>
      <c r="AH26" s="722"/>
      <c r="AI26" s="722"/>
      <c r="AJ26" s="722"/>
      <c r="AK26" s="722"/>
      <c r="AL26" s="664" t="s">
        <v>229</v>
      </c>
      <c r="AM26" s="665"/>
      <c r="AN26" s="665"/>
      <c r="AO26" s="723"/>
      <c r="AP26" s="767" t="s">
        <v>297</v>
      </c>
      <c r="AQ26" s="768"/>
      <c r="AR26" s="768"/>
      <c r="AS26" s="768"/>
      <c r="AT26" s="768"/>
      <c r="AU26" s="768"/>
      <c r="AV26" s="768"/>
      <c r="AW26" s="768"/>
      <c r="AX26" s="768"/>
      <c r="AY26" s="768"/>
      <c r="AZ26" s="768"/>
      <c r="BA26" s="768"/>
      <c r="BB26" s="768"/>
      <c r="BC26" s="768"/>
      <c r="BD26" s="768"/>
      <c r="BE26" s="768"/>
      <c r="BF26" s="769"/>
      <c r="BG26" s="659" t="s">
        <v>180</v>
      </c>
      <c r="BH26" s="662"/>
      <c r="BI26" s="662"/>
      <c r="BJ26" s="662"/>
      <c r="BK26" s="662"/>
      <c r="BL26" s="662"/>
      <c r="BM26" s="662"/>
      <c r="BN26" s="663"/>
      <c r="BO26" s="721" t="s">
        <v>180</v>
      </c>
      <c r="BP26" s="721"/>
      <c r="BQ26" s="721"/>
      <c r="BR26" s="721"/>
      <c r="BS26" s="667" t="s">
        <v>129</v>
      </c>
      <c r="BT26" s="662"/>
      <c r="BU26" s="662"/>
      <c r="BV26" s="662"/>
      <c r="BW26" s="662"/>
      <c r="BX26" s="662"/>
      <c r="BY26" s="662"/>
      <c r="BZ26" s="662"/>
      <c r="CA26" s="662"/>
      <c r="CB26" s="702"/>
      <c r="CD26" s="703" t="s">
        <v>298</v>
      </c>
      <c r="CE26" s="700"/>
      <c r="CF26" s="700"/>
      <c r="CG26" s="700"/>
      <c r="CH26" s="700"/>
      <c r="CI26" s="700"/>
      <c r="CJ26" s="700"/>
      <c r="CK26" s="700"/>
      <c r="CL26" s="700"/>
      <c r="CM26" s="700"/>
      <c r="CN26" s="700"/>
      <c r="CO26" s="700"/>
      <c r="CP26" s="700"/>
      <c r="CQ26" s="701"/>
      <c r="CR26" s="659">
        <v>1549874</v>
      </c>
      <c r="CS26" s="662"/>
      <c r="CT26" s="662"/>
      <c r="CU26" s="662"/>
      <c r="CV26" s="662"/>
      <c r="CW26" s="662"/>
      <c r="CX26" s="662"/>
      <c r="CY26" s="663"/>
      <c r="CZ26" s="664">
        <v>15.8</v>
      </c>
      <c r="DA26" s="693"/>
      <c r="DB26" s="693"/>
      <c r="DC26" s="694"/>
      <c r="DD26" s="667">
        <v>1312899</v>
      </c>
      <c r="DE26" s="662"/>
      <c r="DF26" s="662"/>
      <c r="DG26" s="662"/>
      <c r="DH26" s="662"/>
      <c r="DI26" s="662"/>
      <c r="DJ26" s="662"/>
      <c r="DK26" s="663"/>
      <c r="DL26" s="667" t="s">
        <v>129</v>
      </c>
      <c r="DM26" s="662"/>
      <c r="DN26" s="662"/>
      <c r="DO26" s="662"/>
      <c r="DP26" s="662"/>
      <c r="DQ26" s="662"/>
      <c r="DR26" s="662"/>
      <c r="DS26" s="662"/>
      <c r="DT26" s="662"/>
      <c r="DU26" s="662"/>
      <c r="DV26" s="663"/>
      <c r="DW26" s="664" t="s">
        <v>229</v>
      </c>
      <c r="DX26" s="693"/>
      <c r="DY26" s="693"/>
      <c r="DZ26" s="693"/>
      <c r="EA26" s="693"/>
      <c r="EB26" s="693"/>
      <c r="EC26" s="695"/>
    </row>
    <row r="27" spans="2:133" ht="11.25" customHeight="1" x14ac:dyDescent="0.2">
      <c r="B27" s="656" t="s">
        <v>299</v>
      </c>
      <c r="C27" s="657"/>
      <c r="D27" s="657"/>
      <c r="E27" s="657"/>
      <c r="F27" s="657"/>
      <c r="G27" s="657"/>
      <c r="H27" s="657"/>
      <c r="I27" s="657"/>
      <c r="J27" s="657"/>
      <c r="K27" s="657"/>
      <c r="L27" s="657"/>
      <c r="M27" s="657"/>
      <c r="N27" s="657"/>
      <c r="O27" s="657"/>
      <c r="P27" s="657"/>
      <c r="Q27" s="658"/>
      <c r="R27" s="659">
        <v>677733</v>
      </c>
      <c r="S27" s="662"/>
      <c r="T27" s="662"/>
      <c r="U27" s="662"/>
      <c r="V27" s="662"/>
      <c r="W27" s="662"/>
      <c r="X27" s="662"/>
      <c r="Y27" s="663"/>
      <c r="Z27" s="721">
        <v>6.7</v>
      </c>
      <c r="AA27" s="721"/>
      <c r="AB27" s="721"/>
      <c r="AC27" s="721"/>
      <c r="AD27" s="722" t="s">
        <v>129</v>
      </c>
      <c r="AE27" s="722"/>
      <c r="AF27" s="722"/>
      <c r="AG27" s="722"/>
      <c r="AH27" s="722"/>
      <c r="AI27" s="722"/>
      <c r="AJ27" s="722"/>
      <c r="AK27" s="722"/>
      <c r="AL27" s="664" t="s">
        <v>129</v>
      </c>
      <c r="AM27" s="665"/>
      <c r="AN27" s="665"/>
      <c r="AO27" s="723"/>
      <c r="AP27" s="656" t="s">
        <v>300</v>
      </c>
      <c r="AQ27" s="657"/>
      <c r="AR27" s="657"/>
      <c r="AS27" s="657"/>
      <c r="AT27" s="657"/>
      <c r="AU27" s="657"/>
      <c r="AV27" s="657"/>
      <c r="AW27" s="657"/>
      <c r="AX27" s="657"/>
      <c r="AY27" s="657"/>
      <c r="AZ27" s="657"/>
      <c r="BA27" s="657"/>
      <c r="BB27" s="657"/>
      <c r="BC27" s="657"/>
      <c r="BD27" s="657"/>
      <c r="BE27" s="657"/>
      <c r="BF27" s="658"/>
      <c r="BG27" s="659">
        <v>3815763</v>
      </c>
      <c r="BH27" s="662"/>
      <c r="BI27" s="662"/>
      <c r="BJ27" s="662"/>
      <c r="BK27" s="662"/>
      <c r="BL27" s="662"/>
      <c r="BM27" s="662"/>
      <c r="BN27" s="663"/>
      <c r="BO27" s="721">
        <v>100</v>
      </c>
      <c r="BP27" s="721"/>
      <c r="BQ27" s="721"/>
      <c r="BR27" s="721"/>
      <c r="BS27" s="667" t="s">
        <v>180</v>
      </c>
      <c r="BT27" s="662"/>
      <c r="BU27" s="662"/>
      <c r="BV27" s="662"/>
      <c r="BW27" s="662"/>
      <c r="BX27" s="662"/>
      <c r="BY27" s="662"/>
      <c r="BZ27" s="662"/>
      <c r="CA27" s="662"/>
      <c r="CB27" s="702"/>
      <c r="CD27" s="703" t="s">
        <v>301</v>
      </c>
      <c r="CE27" s="700"/>
      <c r="CF27" s="700"/>
      <c r="CG27" s="700"/>
      <c r="CH27" s="700"/>
      <c r="CI27" s="700"/>
      <c r="CJ27" s="700"/>
      <c r="CK27" s="700"/>
      <c r="CL27" s="700"/>
      <c r="CM27" s="700"/>
      <c r="CN27" s="700"/>
      <c r="CO27" s="700"/>
      <c r="CP27" s="700"/>
      <c r="CQ27" s="701"/>
      <c r="CR27" s="659">
        <v>944936</v>
      </c>
      <c r="CS27" s="660"/>
      <c r="CT27" s="660"/>
      <c r="CU27" s="660"/>
      <c r="CV27" s="660"/>
      <c r="CW27" s="660"/>
      <c r="CX27" s="660"/>
      <c r="CY27" s="661"/>
      <c r="CZ27" s="664">
        <v>9.6999999999999993</v>
      </c>
      <c r="DA27" s="693"/>
      <c r="DB27" s="693"/>
      <c r="DC27" s="694"/>
      <c r="DD27" s="667">
        <v>319237</v>
      </c>
      <c r="DE27" s="660"/>
      <c r="DF27" s="660"/>
      <c r="DG27" s="660"/>
      <c r="DH27" s="660"/>
      <c r="DI27" s="660"/>
      <c r="DJ27" s="660"/>
      <c r="DK27" s="661"/>
      <c r="DL27" s="667">
        <v>319187</v>
      </c>
      <c r="DM27" s="660"/>
      <c r="DN27" s="660"/>
      <c r="DO27" s="660"/>
      <c r="DP27" s="660"/>
      <c r="DQ27" s="660"/>
      <c r="DR27" s="660"/>
      <c r="DS27" s="660"/>
      <c r="DT27" s="660"/>
      <c r="DU27" s="660"/>
      <c r="DV27" s="661"/>
      <c r="DW27" s="664">
        <v>5.6</v>
      </c>
      <c r="DX27" s="693"/>
      <c r="DY27" s="693"/>
      <c r="DZ27" s="693"/>
      <c r="EA27" s="693"/>
      <c r="EB27" s="693"/>
      <c r="EC27" s="695"/>
    </row>
    <row r="28" spans="2:133" ht="11.25" customHeight="1" x14ac:dyDescent="0.2">
      <c r="B28" s="764" t="s">
        <v>302</v>
      </c>
      <c r="C28" s="765"/>
      <c r="D28" s="765"/>
      <c r="E28" s="765"/>
      <c r="F28" s="765"/>
      <c r="G28" s="765"/>
      <c r="H28" s="765"/>
      <c r="I28" s="765"/>
      <c r="J28" s="765"/>
      <c r="K28" s="765"/>
      <c r="L28" s="765"/>
      <c r="M28" s="765"/>
      <c r="N28" s="765"/>
      <c r="O28" s="765"/>
      <c r="P28" s="765"/>
      <c r="Q28" s="766"/>
      <c r="R28" s="659" t="s">
        <v>129</v>
      </c>
      <c r="S28" s="662"/>
      <c r="T28" s="662"/>
      <c r="U28" s="662"/>
      <c r="V28" s="662"/>
      <c r="W28" s="662"/>
      <c r="X28" s="662"/>
      <c r="Y28" s="663"/>
      <c r="Z28" s="721" t="s">
        <v>129</v>
      </c>
      <c r="AA28" s="721"/>
      <c r="AB28" s="721"/>
      <c r="AC28" s="721"/>
      <c r="AD28" s="722" t="s">
        <v>229</v>
      </c>
      <c r="AE28" s="722"/>
      <c r="AF28" s="722"/>
      <c r="AG28" s="722"/>
      <c r="AH28" s="722"/>
      <c r="AI28" s="722"/>
      <c r="AJ28" s="722"/>
      <c r="AK28" s="722"/>
      <c r="AL28" s="664" t="s">
        <v>229</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303</v>
      </c>
      <c r="CE28" s="700"/>
      <c r="CF28" s="700"/>
      <c r="CG28" s="700"/>
      <c r="CH28" s="700"/>
      <c r="CI28" s="700"/>
      <c r="CJ28" s="700"/>
      <c r="CK28" s="700"/>
      <c r="CL28" s="700"/>
      <c r="CM28" s="700"/>
      <c r="CN28" s="700"/>
      <c r="CO28" s="700"/>
      <c r="CP28" s="700"/>
      <c r="CQ28" s="701"/>
      <c r="CR28" s="659">
        <v>635659</v>
      </c>
      <c r="CS28" s="662"/>
      <c r="CT28" s="662"/>
      <c r="CU28" s="662"/>
      <c r="CV28" s="662"/>
      <c r="CW28" s="662"/>
      <c r="CX28" s="662"/>
      <c r="CY28" s="663"/>
      <c r="CZ28" s="664">
        <v>6.5</v>
      </c>
      <c r="DA28" s="693"/>
      <c r="DB28" s="693"/>
      <c r="DC28" s="694"/>
      <c r="DD28" s="667">
        <v>635659</v>
      </c>
      <c r="DE28" s="662"/>
      <c r="DF28" s="662"/>
      <c r="DG28" s="662"/>
      <c r="DH28" s="662"/>
      <c r="DI28" s="662"/>
      <c r="DJ28" s="662"/>
      <c r="DK28" s="663"/>
      <c r="DL28" s="667">
        <v>635659</v>
      </c>
      <c r="DM28" s="662"/>
      <c r="DN28" s="662"/>
      <c r="DO28" s="662"/>
      <c r="DP28" s="662"/>
      <c r="DQ28" s="662"/>
      <c r="DR28" s="662"/>
      <c r="DS28" s="662"/>
      <c r="DT28" s="662"/>
      <c r="DU28" s="662"/>
      <c r="DV28" s="663"/>
      <c r="DW28" s="664">
        <v>11.1</v>
      </c>
      <c r="DX28" s="693"/>
      <c r="DY28" s="693"/>
      <c r="DZ28" s="693"/>
      <c r="EA28" s="693"/>
      <c r="EB28" s="693"/>
      <c r="EC28" s="695"/>
    </row>
    <row r="29" spans="2:133" ht="11.25" customHeight="1" x14ac:dyDescent="0.2">
      <c r="B29" s="656" t="s">
        <v>304</v>
      </c>
      <c r="C29" s="657"/>
      <c r="D29" s="657"/>
      <c r="E29" s="657"/>
      <c r="F29" s="657"/>
      <c r="G29" s="657"/>
      <c r="H29" s="657"/>
      <c r="I29" s="657"/>
      <c r="J29" s="657"/>
      <c r="K29" s="657"/>
      <c r="L29" s="657"/>
      <c r="M29" s="657"/>
      <c r="N29" s="657"/>
      <c r="O29" s="657"/>
      <c r="P29" s="657"/>
      <c r="Q29" s="658"/>
      <c r="R29" s="659">
        <v>567468</v>
      </c>
      <c r="S29" s="662"/>
      <c r="T29" s="662"/>
      <c r="U29" s="662"/>
      <c r="V29" s="662"/>
      <c r="W29" s="662"/>
      <c r="X29" s="662"/>
      <c r="Y29" s="663"/>
      <c r="Z29" s="721">
        <v>5.6</v>
      </c>
      <c r="AA29" s="721"/>
      <c r="AB29" s="721"/>
      <c r="AC29" s="721"/>
      <c r="AD29" s="722" t="s">
        <v>129</v>
      </c>
      <c r="AE29" s="722"/>
      <c r="AF29" s="722"/>
      <c r="AG29" s="722"/>
      <c r="AH29" s="722"/>
      <c r="AI29" s="722"/>
      <c r="AJ29" s="722"/>
      <c r="AK29" s="722"/>
      <c r="AL29" s="664" t="s">
        <v>129</v>
      </c>
      <c r="AM29" s="665"/>
      <c r="AN29" s="665"/>
      <c r="AO29" s="723"/>
      <c r="AP29" s="733" t="s">
        <v>223</v>
      </c>
      <c r="AQ29" s="734"/>
      <c r="AR29" s="734"/>
      <c r="AS29" s="734"/>
      <c r="AT29" s="734"/>
      <c r="AU29" s="734"/>
      <c r="AV29" s="734"/>
      <c r="AW29" s="734"/>
      <c r="AX29" s="734"/>
      <c r="AY29" s="734"/>
      <c r="AZ29" s="734"/>
      <c r="BA29" s="734"/>
      <c r="BB29" s="734"/>
      <c r="BC29" s="734"/>
      <c r="BD29" s="734"/>
      <c r="BE29" s="734"/>
      <c r="BF29" s="735"/>
      <c r="BG29" s="733" t="s">
        <v>305</v>
      </c>
      <c r="BH29" s="761"/>
      <c r="BI29" s="761"/>
      <c r="BJ29" s="761"/>
      <c r="BK29" s="761"/>
      <c r="BL29" s="761"/>
      <c r="BM29" s="761"/>
      <c r="BN29" s="761"/>
      <c r="BO29" s="761"/>
      <c r="BP29" s="761"/>
      <c r="BQ29" s="762"/>
      <c r="BR29" s="733" t="s">
        <v>306</v>
      </c>
      <c r="BS29" s="761"/>
      <c r="BT29" s="761"/>
      <c r="BU29" s="761"/>
      <c r="BV29" s="761"/>
      <c r="BW29" s="761"/>
      <c r="BX29" s="761"/>
      <c r="BY29" s="761"/>
      <c r="BZ29" s="761"/>
      <c r="CA29" s="761"/>
      <c r="CB29" s="762"/>
      <c r="CD29" s="743" t="s">
        <v>307</v>
      </c>
      <c r="CE29" s="744"/>
      <c r="CF29" s="703" t="s">
        <v>308</v>
      </c>
      <c r="CG29" s="700"/>
      <c r="CH29" s="700"/>
      <c r="CI29" s="700"/>
      <c r="CJ29" s="700"/>
      <c r="CK29" s="700"/>
      <c r="CL29" s="700"/>
      <c r="CM29" s="700"/>
      <c r="CN29" s="700"/>
      <c r="CO29" s="700"/>
      <c r="CP29" s="700"/>
      <c r="CQ29" s="701"/>
      <c r="CR29" s="659">
        <v>635348</v>
      </c>
      <c r="CS29" s="660"/>
      <c r="CT29" s="660"/>
      <c r="CU29" s="660"/>
      <c r="CV29" s="660"/>
      <c r="CW29" s="660"/>
      <c r="CX29" s="660"/>
      <c r="CY29" s="661"/>
      <c r="CZ29" s="664">
        <v>6.5</v>
      </c>
      <c r="DA29" s="693"/>
      <c r="DB29" s="693"/>
      <c r="DC29" s="694"/>
      <c r="DD29" s="667">
        <v>635348</v>
      </c>
      <c r="DE29" s="660"/>
      <c r="DF29" s="660"/>
      <c r="DG29" s="660"/>
      <c r="DH29" s="660"/>
      <c r="DI29" s="660"/>
      <c r="DJ29" s="660"/>
      <c r="DK29" s="661"/>
      <c r="DL29" s="667">
        <v>635348</v>
      </c>
      <c r="DM29" s="660"/>
      <c r="DN29" s="660"/>
      <c r="DO29" s="660"/>
      <c r="DP29" s="660"/>
      <c r="DQ29" s="660"/>
      <c r="DR29" s="660"/>
      <c r="DS29" s="660"/>
      <c r="DT29" s="660"/>
      <c r="DU29" s="660"/>
      <c r="DV29" s="661"/>
      <c r="DW29" s="664">
        <v>11.1</v>
      </c>
      <c r="DX29" s="693"/>
      <c r="DY29" s="693"/>
      <c r="DZ29" s="693"/>
      <c r="EA29" s="693"/>
      <c r="EB29" s="693"/>
      <c r="EC29" s="695"/>
    </row>
    <row r="30" spans="2:133" ht="11.25" customHeight="1" x14ac:dyDescent="0.2">
      <c r="B30" s="656" t="s">
        <v>309</v>
      </c>
      <c r="C30" s="657"/>
      <c r="D30" s="657"/>
      <c r="E30" s="657"/>
      <c r="F30" s="657"/>
      <c r="G30" s="657"/>
      <c r="H30" s="657"/>
      <c r="I30" s="657"/>
      <c r="J30" s="657"/>
      <c r="K30" s="657"/>
      <c r="L30" s="657"/>
      <c r="M30" s="657"/>
      <c r="N30" s="657"/>
      <c r="O30" s="657"/>
      <c r="P30" s="657"/>
      <c r="Q30" s="658"/>
      <c r="R30" s="659">
        <v>50976</v>
      </c>
      <c r="S30" s="662"/>
      <c r="T30" s="662"/>
      <c r="U30" s="662"/>
      <c r="V30" s="662"/>
      <c r="W30" s="662"/>
      <c r="X30" s="662"/>
      <c r="Y30" s="663"/>
      <c r="Z30" s="721">
        <v>0.5</v>
      </c>
      <c r="AA30" s="721"/>
      <c r="AB30" s="721"/>
      <c r="AC30" s="721"/>
      <c r="AD30" s="722">
        <v>31705</v>
      </c>
      <c r="AE30" s="722"/>
      <c r="AF30" s="722"/>
      <c r="AG30" s="722"/>
      <c r="AH30" s="722"/>
      <c r="AI30" s="722"/>
      <c r="AJ30" s="722"/>
      <c r="AK30" s="722"/>
      <c r="AL30" s="664">
        <v>0.6</v>
      </c>
      <c r="AM30" s="665"/>
      <c r="AN30" s="665"/>
      <c r="AO30" s="723"/>
      <c r="AP30" s="749" t="s">
        <v>310</v>
      </c>
      <c r="AQ30" s="750"/>
      <c r="AR30" s="750"/>
      <c r="AS30" s="750"/>
      <c r="AT30" s="755" t="s">
        <v>311</v>
      </c>
      <c r="AU30" s="228"/>
      <c r="AV30" s="228"/>
      <c r="AW30" s="228"/>
      <c r="AX30" s="758" t="s">
        <v>188</v>
      </c>
      <c r="AY30" s="759"/>
      <c r="AZ30" s="759"/>
      <c r="BA30" s="759"/>
      <c r="BB30" s="759"/>
      <c r="BC30" s="759"/>
      <c r="BD30" s="759"/>
      <c r="BE30" s="759"/>
      <c r="BF30" s="760"/>
      <c r="BG30" s="739">
        <v>98.5</v>
      </c>
      <c r="BH30" s="740"/>
      <c r="BI30" s="740"/>
      <c r="BJ30" s="740"/>
      <c r="BK30" s="740"/>
      <c r="BL30" s="740"/>
      <c r="BM30" s="741">
        <v>89.8</v>
      </c>
      <c r="BN30" s="740"/>
      <c r="BO30" s="740"/>
      <c r="BP30" s="740"/>
      <c r="BQ30" s="742"/>
      <c r="BR30" s="739">
        <v>98.3</v>
      </c>
      <c r="BS30" s="740"/>
      <c r="BT30" s="740"/>
      <c r="BU30" s="740"/>
      <c r="BV30" s="740"/>
      <c r="BW30" s="740"/>
      <c r="BX30" s="741">
        <v>88.6</v>
      </c>
      <c r="BY30" s="740"/>
      <c r="BZ30" s="740"/>
      <c r="CA30" s="740"/>
      <c r="CB30" s="742"/>
      <c r="CD30" s="745"/>
      <c r="CE30" s="746"/>
      <c r="CF30" s="703" t="s">
        <v>312</v>
      </c>
      <c r="CG30" s="700"/>
      <c r="CH30" s="700"/>
      <c r="CI30" s="700"/>
      <c r="CJ30" s="700"/>
      <c r="CK30" s="700"/>
      <c r="CL30" s="700"/>
      <c r="CM30" s="700"/>
      <c r="CN30" s="700"/>
      <c r="CO30" s="700"/>
      <c r="CP30" s="700"/>
      <c r="CQ30" s="701"/>
      <c r="CR30" s="659">
        <v>578955</v>
      </c>
      <c r="CS30" s="662"/>
      <c r="CT30" s="662"/>
      <c r="CU30" s="662"/>
      <c r="CV30" s="662"/>
      <c r="CW30" s="662"/>
      <c r="CX30" s="662"/>
      <c r="CY30" s="663"/>
      <c r="CZ30" s="664">
        <v>5.9</v>
      </c>
      <c r="DA30" s="693"/>
      <c r="DB30" s="693"/>
      <c r="DC30" s="694"/>
      <c r="DD30" s="667">
        <v>578955</v>
      </c>
      <c r="DE30" s="662"/>
      <c r="DF30" s="662"/>
      <c r="DG30" s="662"/>
      <c r="DH30" s="662"/>
      <c r="DI30" s="662"/>
      <c r="DJ30" s="662"/>
      <c r="DK30" s="663"/>
      <c r="DL30" s="667">
        <v>578955</v>
      </c>
      <c r="DM30" s="662"/>
      <c r="DN30" s="662"/>
      <c r="DO30" s="662"/>
      <c r="DP30" s="662"/>
      <c r="DQ30" s="662"/>
      <c r="DR30" s="662"/>
      <c r="DS30" s="662"/>
      <c r="DT30" s="662"/>
      <c r="DU30" s="662"/>
      <c r="DV30" s="663"/>
      <c r="DW30" s="664">
        <v>10.1</v>
      </c>
      <c r="DX30" s="693"/>
      <c r="DY30" s="693"/>
      <c r="DZ30" s="693"/>
      <c r="EA30" s="693"/>
      <c r="EB30" s="693"/>
      <c r="EC30" s="695"/>
    </row>
    <row r="31" spans="2:133" ht="11.25" customHeight="1" x14ac:dyDescent="0.2">
      <c r="B31" s="656" t="s">
        <v>313</v>
      </c>
      <c r="C31" s="657"/>
      <c r="D31" s="657"/>
      <c r="E31" s="657"/>
      <c r="F31" s="657"/>
      <c r="G31" s="657"/>
      <c r="H31" s="657"/>
      <c r="I31" s="657"/>
      <c r="J31" s="657"/>
      <c r="K31" s="657"/>
      <c r="L31" s="657"/>
      <c r="M31" s="657"/>
      <c r="N31" s="657"/>
      <c r="O31" s="657"/>
      <c r="P31" s="657"/>
      <c r="Q31" s="658"/>
      <c r="R31" s="659">
        <v>247731</v>
      </c>
      <c r="S31" s="662"/>
      <c r="T31" s="662"/>
      <c r="U31" s="662"/>
      <c r="V31" s="662"/>
      <c r="W31" s="662"/>
      <c r="X31" s="662"/>
      <c r="Y31" s="663"/>
      <c r="Z31" s="721">
        <v>2.4</v>
      </c>
      <c r="AA31" s="721"/>
      <c r="AB31" s="721"/>
      <c r="AC31" s="721"/>
      <c r="AD31" s="722" t="s">
        <v>180</v>
      </c>
      <c r="AE31" s="722"/>
      <c r="AF31" s="722"/>
      <c r="AG31" s="722"/>
      <c r="AH31" s="722"/>
      <c r="AI31" s="722"/>
      <c r="AJ31" s="722"/>
      <c r="AK31" s="722"/>
      <c r="AL31" s="664" t="s">
        <v>180</v>
      </c>
      <c r="AM31" s="665"/>
      <c r="AN31" s="665"/>
      <c r="AO31" s="723"/>
      <c r="AP31" s="751"/>
      <c r="AQ31" s="752"/>
      <c r="AR31" s="752"/>
      <c r="AS31" s="752"/>
      <c r="AT31" s="756"/>
      <c r="AU31" s="227" t="s">
        <v>314</v>
      </c>
      <c r="AV31" s="227"/>
      <c r="AW31" s="227"/>
      <c r="AX31" s="656" t="s">
        <v>315</v>
      </c>
      <c r="AY31" s="657"/>
      <c r="AZ31" s="657"/>
      <c r="BA31" s="657"/>
      <c r="BB31" s="657"/>
      <c r="BC31" s="657"/>
      <c r="BD31" s="657"/>
      <c r="BE31" s="657"/>
      <c r="BF31" s="658"/>
      <c r="BG31" s="737">
        <v>98.3</v>
      </c>
      <c r="BH31" s="660"/>
      <c r="BI31" s="660"/>
      <c r="BJ31" s="660"/>
      <c r="BK31" s="660"/>
      <c r="BL31" s="660"/>
      <c r="BM31" s="665">
        <v>89.4</v>
      </c>
      <c r="BN31" s="738"/>
      <c r="BO31" s="738"/>
      <c r="BP31" s="738"/>
      <c r="BQ31" s="699"/>
      <c r="BR31" s="737">
        <v>98.2</v>
      </c>
      <c r="BS31" s="660"/>
      <c r="BT31" s="660"/>
      <c r="BU31" s="660"/>
      <c r="BV31" s="660"/>
      <c r="BW31" s="660"/>
      <c r="BX31" s="665">
        <v>87.7</v>
      </c>
      <c r="BY31" s="738"/>
      <c r="BZ31" s="738"/>
      <c r="CA31" s="738"/>
      <c r="CB31" s="699"/>
      <c r="CD31" s="745"/>
      <c r="CE31" s="746"/>
      <c r="CF31" s="703" t="s">
        <v>316</v>
      </c>
      <c r="CG31" s="700"/>
      <c r="CH31" s="700"/>
      <c r="CI31" s="700"/>
      <c r="CJ31" s="700"/>
      <c r="CK31" s="700"/>
      <c r="CL31" s="700"/>
      <c r="CM31" s="700"/>
      <c r="CN31" s="700"/>
      <c r="CO31" s="700"/>
      <c r="CP31" s="700"/>
      <c r="CQ31" s="701"/>
      <c r="CR31" s="659">
        <v>56393</v>
      </c>
      <c r="CS31" s="660"/>
      <c r="CT31" s="660"/>
      <c r="CU31" s="660"/>
      <c r="CV31" s="660"/>
      <c r="CW31" s="660"/>
      <c r="CX31" s="660"/>
      <c r="CY31" s="661"/>
      <c r="CZ31" s="664">
        <v>0.6</v>
      </c>
      <c r="DA31" s="693"/>
      <c r="DB31" s="693"/>
      <c r="DC31" s="694"/>
      <c r="DD31" s="667">
        <v>56393</v>
      </c>
      <c r="DE31" s="660"/>
      <c r="DF31" s="660"/>
      <c r="DG31" s="660"/>
      <c r="DH31" s="660"/>
      <c r="DI31" s="660"/>
      <c r="DJ31" s="660"/>
      <c r="DK31" s="661"/>
      <c r="DL31" s="667">
        <v>56393</v>
      </c>
      <c r="DM31" s="660"/>
      <c r="DN31" s="660"/>
      <c r="DO31" s="660"/>
      <c r="DP31" s="660"/>
      <c r="DQ31" s="660"/>
      <c r="DR31" s="660"/>
      <c r="DS31" s="660"/>
      <c r="DT31" s="660"/>
      <c r="DU31" s="660"/>
      <c r="DV31" s="661"/>
      <c r="DW31" s="664">
        <v>1</v>
      </c>
      <c r="DX31" s="693"/>
      <c r="DY31" s="693"/>
      <c r="DZ31" s="693"/>
      <c r="EA31" s="693"/>
      <c r="EB31" s="693"/>
      <c r="EC31" s="695"/>
    </row>
    <row r="32" spans="2:133" ht="11.25" customHeight="1" x14ac:dyDescent="0.2">
      <c r="B32" s="656" t="s">
        <v>317</v>
      </c>
      <c r="C32" s="657"/>
      <c r="D32" s="657"/>
      <c r="E32" s="657"/>
      <c r="F32" s="657"/>
      <c r="G32" s="657"/>
      <c r="H32" s="657"/>
      <c r="I32" s="657"/>
      <c r="J32" s="657"/>
      <c r="K32" s="657"/>
      <c r="L32" s="657"/>
      <c r="M32" s="657"/>
      <c r="N32" s="657"/>
      <c r="O32" s="657"/>
      <c r="P32" s="657"/>
      <c r="Q32" s="658"/>
      <c r="R32" s="659">
        <v>614074</v>
      </c>
      <c r="S32" s="662"/>
      <c r="T32" s="662"/>
      <c r="U32" s="662"/>
      <c r="V32" s="662"/>
      <c r="W32" s="662"/>
      <c r="X32" s="662"/>
      <c r="Y32" s="663"/>
      <c r="Z32" s="721">
        <v>6.1</v>
      </c>
      <c r="AA32" s="721"/>
      <c r="AB32" s="721"/>
      <c r="AC32" s="721"/>
      <c r="AD32" s="722" t="s">
        <v>180</v>
      </c>
      <c r="AE32" s="722"/>
      <c r="AF32" s="722"/>
      <c r="AG32" s="722"/>
      <c r="AH32" s="722"/>
      <c r="AI32" s="722"/>
      <c r="AJ32" s="722"/>
      <c r="AK32" s="722"/>
      <c r="AL32" s="664" t="s">
        <v>229</v>
      </c>
      <c r="AM32" s="665"/>
      <c r="AN32" s="665"/>
      <c r="AO32" s="723"/>
      <c r="AP32" s="753"/>
      <c r="AQ32" s="754"/>
      <c r="AR32" s="754"/>
      <c r="AS32" s="754"/>
      <c r="AT32" s="757"/>
      <c r="AU32" s="229"/>
      <c r="AV32" s="229"/>
      <c r="AW32" s="229"/>
      <c r="AX32" s="671" t="s">
        <v>318</v>
      </c>
      <c r="AY32" s="672"/>
      <c r="AZ32" s="672"/>
      <c r="BA32" s="672"/>
      <c r="BB32" s="672"/>
      <c r="BC32" s="672"/>
      <c r="BD32" s="672"/>
      <c r="BE32" s="672"/>
      <c r="BF32" s="673"/>
      <c r="BG32" s="736">
        <v>98.4</v>
      </c>
      <c r="BH32" s="675"/>
      <c r="BI32" s="675"/>
      <c r="BJ32" s="675"/>
      <c r="BK32" s="675"/>
      <c r="BL32" s="675"/>
      <c r="BM32" s="719">
        <v>88.7</v>
      </c>
      <c r="BN32" s="675"/>
      <c r="BO32" s="675"/>
      <c r="BP32" s="675"/>
      <c r="BQ32" s="712"/>
      <c r="BR32" s="736">
        <v>98.2</v>
      </c>
      <c r="BS32" s="675"/>
      <c r="BT32" s="675"/>
      <c r="BU32" s="675"/>
      <c r="BV32" s="675"/>
      <c r="BW32" s="675"/>
      <c r="BX32" s="719">
        <v>87.5</v>
      </c>
      <c r="BY32" s="675"/>
      <c r="BZ32" s="675"/>
      <c r="CA32" s="675"/>
      <c r="CB32" s="712"/>
      <c r="CD32" s="747"/>
      <c r="CE32" s="748"/>
      <c r="CF32" s="703" t="s">
        <v>319</v>
      </c>
      <c r="CG32" s="700"/>
      <c r="CH32" s="700"/>
      <c r="CI32" s="700"/>
      <c r="CJ32" s="700"/>
      <c r="CK32" s="700"/>
      <c r="CL32" s="700"/>
      <c r="CM32" s="700"/>
      <c r="CN32" s="700"/>
      <c r="CO32" s="700"/>
      <c r="CP32" s="700"/>
      <c r="CQ32" s="701"/>
      <c r="CR32" s="659">
        <v>311</v>
      </c>
      <c r="CS32" s="662"/>
      <c r="CT32" s="662"/>
      <c r="CU32" s="662"/>
      <c r="CV32" s="662"/>
      <c r="CW32" s="662"/>
      <c r="CX32" s="662"/>
      <c r="CY32" s="663"/>
      <c r="CZ32" s="664">
        <v>0</v>
      </c>
      <c r="DA32" s="693"/>
      <c r="DB32" s="693"/>
      <c r="DC32" s="694"/>
      <c r="DD32" s="667">
        <v>311</v>
      </c>
      <c r="DE32" s="662"/>
      <c r="DF32" s="662"/>
      <c r="DG32" s="662"/>
      <c r="DH32" s="662"/>
      <c r="DI32" s="662"/>
      <c r="DJ32" s="662"/>
      <c r="DK32" s="663"/>
      <c r="DL32" s="667">
        <v>311</v>
      </c>
      <c r="DM32" s="662"/>
      <c r="DN32" s="662"/>
      <c r="DO32" s="662"/>
      <c r="DP32" s="662"/>
      <c r="DQ32" s="662"/>
      <c r="DR32" s="662"/>
      <c r="DS32" s="662"/>
      <c r="DT32" s="662"/>
      <c r="DU32" s="662"/>
      <c r="DV32" s="663"/>
      <c r="DW32" s="664">
        <v>0</v>
      </c>
      <c r="DX32" s="693"/>
      <c r="DY32" s="693"/>
      <c r="DZ32" s="693"/>
      <c r="EA32" s="693"/>
      <c r="EB32" s="693"/>
      <c r="EC32" s="695"/>
    </row>
    <row r="33" spans="2:133" ht="11.25" customHeight="1" x14ac:dyDescent="0.2">
      <c r="B33" s="656" t="s">
        <v>320</v>
      </c>
      <c r="C33" s="657"/>
      <c r="D33" s="657"/>
      <c r="E33" s="657"/>
      <c r="F33" s="657"/>
      <c r="G33" s="657"/>
      <c r="H33" s="657"/>
      <c r="I33" s="657"/>
      <c r="J33" s="657"/>
      <c r="K33" s="657"/>
      <c r="L33" s="657"/>
      <c r="M33" s="657"/>
      <c r="N33" s="657"/>
      <c r="O33" s="657"/>
      <c r="P33" s="657"/>
      <c r="Q33" s="658"/>
      <c r="R33" s="659">
        <v>252097</v>
      </c>
      <c r="S33" s="662"/>
      <c r="T33" s="662"/>
      <c r="U33" s="662"/>
      <c r="V33" s="662"/>
      <c r="W33" s="662"/>
      <c r="X33" s="662"/>
      <c r="Y33" s="663"/>
      <c r="Z33" s="721">
        <v>2.5</v>
      </c>
      <c r="AA33" s="721"/>
      <c r="AB33" s="721"/>
      <c r="AC33" s="721"/>
      <c r="AD33" s="722" t="s">
        <v>129</v>
      </c>
      <c r="AE33" s="722"/>
      <c r="AF33" s="722"/>
      <c r="AG33" s="722"/>
      <c r="AH33" s="722"/>
      <c r="AI33" s="722"/>
      <c r="AJ33" s="722"/>
      <c r="AK33" s="722"/>
      <c r="AL33" s="664" t="s">
        <v>180</v>
      </c>
      <c r="AM33" s="665"/>
      <c r="AN33" s="665"/>
      <c r="AO33" s="723"/>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3" t="s">
        <v>321</v>
      </c>
      <c r="CE33" s="700"/>
      <c r="CF33" s="700"/>
      <c r="CG33" s="700"/>
      <c r="CH33" s="700"/>
      <c r="CI33" s="700"/>
      <c r="CJ33" s="700"/>
      <c r="CK33" s="700"/>
      <c r="CL33" s="700"/>
      <c r="CM33" s="700"/>
      <c r="CN33" s="700"/>
      <c r="CO33" s="700"/>
      <c r="CP33" s="700"/>
      <c r="CQ33" s="701"/>
      <c r="CR33" s="659">
        <v>4441446</v>
      </c>
      <c r="CS33" s="660"/>
      <c r="CT33" s="660"/>
      <c r="CU33" s="660"/>
      <c r="CV33" s="660"/>
      <c r="CW33" s="660"/>
      <c r="CX33" s="660"/>
      <c r="CY33" s="661"/>
      <c r="CZ33" s="664">
        <v>45.4</v>
      </c>
      <c r="DA33" s="693"/>
      <c r="DB33" s="693"/>
      <c r="DC33" s="694"/>
      <c r="DD33" s="667">
        <v>3209586</v>
      </c>
      <c r="DE33" s="660"/>
      <c r="DF33" s="660"/>
      <c r="DG33" s="660"/>
      <c r="DH33" s="660"/>
      <c r="DI33" s="660"/>
      <c r="DJ33" s="660"/>
      <c r="DK33" s="661"/>
      <c r="DL33" s="667">
        <v>2632451</v>
      </c>
      <c r="DM33" s="660"/>
      <c r="DN33" s="660"/>
      <c r="DO33" s="660"/>
      <c r="DP33" s="660"/>
      <c r="DQ33" s="660"/>
      <c r="DR33" s="660"/>
      <c r="DS33" s="660"/>
      <c r="DT33" s="660"/>
      <c r="DU33" s="660"/>
      <c r="DV33" s="661"/>
      <c r="DW33" s="664">
        <v>46</v>
      </c>
      <c r="DX33" s="693"/>
      <c r="DY33" s="693"/>
      <c r="DZ33" s="693"/>
      <c r="EA33" s="693"/>
      <c r="EB33" s="693"/>
      <c r="EC33" s="695"/>
    </row>
    <row r="34" spans="2:133" ht="11.25" customHeight="1" x14ac:dyDescent="0.2">
      <c r="B34" s="656" t="s">
        <v>322</v>
      </c>
      <c r="C34" s="657"/>
      <c r="D34" s="657"/>
      <c r="E34" s="657"/>
      <c r="F34" s="657"/>
      <c r="G34" s="657"/>
      <c r="H34" s="657"/>
      <c r="I34" s="657"/>
      <c r="J34" s="657"/>
      <c r="K34" s="657"/>
      <c r="L34" s="657"/>
      <c r="M34" s="657"/>
      <c r="N34" s="657"/>
      <c r="O34" s="657"/>
      <c r="P34" s="657"/>
      <c r="Q34" s="658"/>
      <c r="R34" s="659">
        <v>155446</v>
      </c>
      <c r="S34" s="662"/>
      <c r="T34" s="662"/>
      <c r="U34" s="662"/>
      <c r="V34" s="662"/>
      <c r="W34" s="662"/>
      <c r="X34" s="662"/>
      <c r="Y34" s="663"/>
      <c r="Z34" s="721">
        <v>1.5</v>
      </c>
      <c r="AA34" s="721"/>
      <c r="AB34" s="721"/>
      <c r="AC34" s="721"/>
      <c r="AD34" s="722" t="s">
        <v>129</v>
      </c>
      <c r="AE34" s="722"/>
      <c r="AF34" s="722"/>
      <c r="AG34" s="722"/>
      <c r="AH34" s="722"/>
      <c r="AI34" s="722"/>
      <c r="AJ34" s="722"/>
      <c r="AK34" s="722"/>
      <c r="AL34" s="664" t="s">
        <v>180</v>
      </c>
      <c r="AM34" s="665"/>
      <c r="AN34" s="665"/>
      <c r="AO34" s="723"/>
      <c r="AP34" s="232"/>
      <c r="AQ34" s="733" t="s">
        <v>323</v>
      </c>
      <c r="AR34" s="734"/>
      <c r="AS34" s="734"/>
      <c r="AT34" s="734"/>
      <c r="AU34" s="734"/>
      <c r="AV34" s="734"/>
      <c r="AW34" s="734"/>
      <c r="AX34" s="734"/>
      <c r="AY34" s="734"/>
      <c r="AZ34" s="734"/>
      <c r="BA34" s="734"/>
      <c r="BB34" s="734"/>
      <c r="BC34" s="734"/>
      <c r="BD34" s="734"/>
      <c r="BE34" s="734"/>
      <c r="BF34" s="735"/>
      <c r="BG34" s="733" t="s">
        <v>324</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325</v>
      </c>
      <c r="CE34" s="700"/>
      <c r="CF34" s="700"/>
      <c r="CG34" s="700"/>
      <c r="CH34" s="700"/>
      <c r="CI34" s="700"/>
      <c r="CJ34" s="700"/>
      <c r="CK34" s="700"/>
      <c r="CL34" s="700"/>
      <c r="CM34" s="700"/>
      <c r="CN34" s="700"/>
      <c r="CO34" s="700"/>
      <c r="CP34" s="700"/>
      <c r="CQ34" s="701"/>
      <c r="CR34" s="659">
        <v>1598835</v>
      </c>
      <c r="CS34" s="662"/>
      <c r="CT34" s="662"/>
      <c r="CU34" s="662"/>
      <c r="CV34" s="662"/>
      <c r="CW34" s="662"/>
      <c r="CX34" s="662"/>
      <c r="CY34" s="663"/>
      <c r="CZ34" s="664">
        <v>16.3</v>
      </c>
      <c r="DA34" s="693"/>
      <c r="DB34" s="693"/>
      <c r="DC34" s="694"/>
      <c r="DD34" s="667">
        <v>1135034</v>
      </c>
      <c r="DE34" s="662"/>
      <c r="DF34" s="662"/>
      <c r="DG34" s="662"/>
      <c r="DH34" s="662"/>
      <c r="DI34" s="662"/>
      <c r="DJ34" s="662"/>
      <c r="DK34" s="663"/>
      <c r="DL34" s="667">
        <v>944616</v>
      </c>
      <c r="DM34" s="662"/>
      <c r="DN34" s="662"/>
      <c r="DO34" s="662"/>
      <c r="DP34" s="662"/>
      <c r="DQ34" s="662"/>
      <c r="DR34" s="662"/>
      <c r="DS34" s="662"/>
      <c r="DT34" s="662"/>
      <c r="DU34" s="662"/>
      <c r="DV34" s="663"/>
      <c r="DW34" s="664">
        <v>16.5</v>
      </c>
      <c r="DX34" s="693"/>
      <c r="DY34" s="693"/>
      <c r="DZ34" s="693"/>
      <c r="EA34" s="693"/>
      <c r="EB34" s="693"/>
      <c r="EC34" s="695"/>
    </row>
    <row r="35" spans="2:133" ht="11.25" customHeight="1" x14ac:dyDescent="0.2">
      <c r="B35" s="656" t="s">
        <v>326</v>
      </c>
      <c r="C35" s="657"/>
      <c r="D35" s="657"/>
      <c r="E35" s="657"/>
      <c r="F35" s="657"/>
      <c r="G35" s="657"/>
      <c r="H35" s="657"/>
      <c r="I35" s="657"/>
      <c r="J35" s="657"/>
      <c r="K35" s="657"/>
      <c r="L35" s="657"/>
      <c r="M35" s="657"/>
      <c r="N35" s="657"/>
      <c r="O35" s="657"/>
      <c r="P35" s="657"/>
      <c r="Q35" s="658"/>
      <c r="R35" s="659">
        <v>1343900</v>
      </c>
      <c r="S35" s="662"/>
      <c r="T35" s="662"/>
      <c r="U35" s="662"/>
      <c r="V35" s="662"/>
      <c r="W35" s="662"/>
      <c r="X35" s="662"/>
      <c r="Y35" s="663"/>
      <c r="Z35" s="721">
        <v>13.2</v>
      </c>
      <c r="AA35" s="721"/>
      <c r="AB35" s="721"/>
      <c r="AC35" s="721"/>
      <c r="AD35" s="722" t="s">
        <v>180</v>
      </c>
      <c r="AE35" s="722"/>
      <c r="AF35" s="722"/>
      <c r="AG35" s="722"/>
      <c r="AH35" s="722"/>
      <c r="AI35" s="722"/>
      <c r="AJ35" s="722"/>
      <c r="AK35" s="722"/>
      <c r="AL35" s="664" t="s">
        <v>229</v>
      </c>
      <c r="AM35" s="665"/>
      <c r="AN35" s="665"/>
      <c r="AO35" s="723"/>
      <c r="AP35" s="232"/>
      <c r="AQ35" s="727" t="s">
        <v>327</v>
      </c>
      <c r="AR35" s="728"/>
      <c r="AS35" s="728"/>
      <c r="AT35" s="728"/>
      <c r="AU35" s="728"/>
      <c r="AV35" s="728"/>
      <c r="AW35" s="728"/>
      <c r="AX35" s="728"/>
      <c r="AY35" s="729"/>
      <c r="AZ35" s="724">
        <v>1221817</v>
      </c>
      <c r="BA35" s="725"/>
      <c r="BB35" s="725"/>
      <c r="BC35" s="725"/>
      <c r="BD35" s="725"/>
      <c r="BE35" s="725"/>
      <c r="BF35" s="726"/>
      <c r="BG35" s="730" t="s">
        <v>328</v>
      </c>
      <c r="BH35" s="731"/>
      <c r="BI35" s="731"/>
      <c r="BJ35" s="731"/>
      <c r="BK35" s="731"/>
      <c r="BL35" s="731"/>
      <c r="BM35" s="731"/>
      <c r="BN35" s="731"/>
      <c r="BO35" s="731"/>
      <c r="BP35" s="731"/>
      <c r="BQ35" s="731"/>
      <c r="BR35" s="731"/>
      <c r="BS35" s="731"/>
      <c r="BT35" s="731"/>
      <c r="BU35" s="732"/>
      <c r="BV35" s="724">
        <v>157237</v>
      </c>
      <c r="BW35" s="725"/>
      <c r="BX35" s="725"/>
      <c r="BY35" s="725"/>
      <c r="BZ35" s="725"/>
      <c r="CA35" s="725"/>
      <c r="CB35" s="726"/>
      <c r="CD35" s="703" t="s">
        <v>329</v>
      </c>
      <c r="CE35" s="700"/>
      <c r="CF35" s="700"/>
      <c r="CG35" s="700"/>
      <c r="CH35" s="700"/>
      <c r="CI35" s="700"/>
      <c r="CJ35" s="700"/>
      <c r="CK35" s="700"/>
      <c r="CL35" s="700"/>
      <c r="CM35" s="700"/>
      <c r="CN35" s="700"/>
      <c r="CO35" s="700"/>
      <c r="CP35" s="700"/>
      <c r="CQ35" s="701"/>
      <c r="CR35" s="659">
        <v>60704</v>
      </c>
      <c r="CS35" s="660"/>
      <c r="CT35" s="660"/>
      <c r="CU35" s="660"/>
      <c r="CV35" s="660"/>
      <c r="CW35" s="660"/>
      <c r="CX35" s="660"/>
      <c r="CY35" s="661"/>
      <c r="CZ35" s="664">
        <v>0.6</v>
      </c>
      <c r="DA35" s="693"/>
      <c r="DB35" s="693"/>
      <c r="DC35" s="694"/>
      <c r="DD35" s="667">
        <v>44706</v>
      </c>
      <c r="DE35" s="660"/>
      <c r="DF35" s="660"/>
      <c r="DG35" s="660"/>
      <c r="DH35" s="660"/>
      <c r="DI35" s="660"/>
      <c r="DJ35" s="660"/>
      <c r="DK35" s="661"/>
      <c r="DL35" s="667">
        <v>44706</v>
      </c>
      <c r="DM35" s="660"/>
      <c r="DN35" s="660"/>
      <c r="DO35" s="660"/>
      <c r="DP35" s="660"/>
      <c r="DQ35" s="660"/>
      <c r="DR35" s="660"/>
      <c r="DS35" s="660"/>
      <c r="DT35" s="660"/>
      <c r="DU35" s="660"/>
      <c r="DV35" s="661"/>
      <c r="DW35" s="664">
        <v>0.8</v>
      </c>
      <c r="DX35" s="693"/>
      <c r="DY35" s="693"/>
      <c r="DZ35" s="693"/>
      <c r="EA35" s="693"/>
      <c r="EB35" s="693"/>
      <c r="EC35" s="695"/>
    </row>
    <row r="36" spans="2:133" ht="11.25" customHeight="1" x14ac:dyDescent="0.2">
      <c r="B36" s="656" t="s">
        <v>330</v>
      </c>
      <c r="C36" s="657"/>
      <c r="D36" s="657"/>
      <c r="E36" s="657"/>
      <c r="F36" s="657"/>
      <c r="G36" s="657"/>
      <c r="H36" s="657"/>
      <c r="I36" s="657"/>
      <c r="J36" s="657"/>
      <c r="K36" s="657"/>
      <c r="L36" s="657"/>
      <c r="M36" s="657"/>
      <c r="N36" s="657"/>
      <c r="O36" s="657"/>
      <c r="P36" s="657"/>
      <c r="Q36" s="658"/>
      <c r="R36" s="659" t="s">
        <v>229</v>
      </c>
      <c r="S36" s="662"/>
      <c r="T36" s="662"/>
      <c r="U36" s="662"/>
      <c r="V36" s="662"/>
      <c r="W36" s="662"/>
      <c r="X36" s="662"/>
      <c r="Y36" s="663"/>
      <c r="Z36" s="721" t="s">
        <v>129</v>
      </c>
      <c r="AA36" s="721"/>
      <c r="AB36" s="721"/>
      <c r="AC36" s="721"/>
      <c r="AD36" s="722" t="s">
        <v>180</v>
      </c>
      <c r="AE36" s="722"/>
      <c r="AF36" s="722"/>
      <c r="AG36" s="722"/>
      <c r="AH36" s="722"/>
      <c r="AI36" s="722"/>
      <c r="AJ36" s="722"/>
      <c r="AK36" s="722"/>
      <c r="AL36" s="664" t="s">
        <v>229</v>
      </c>
      <c r="AM36" s="665"/>
      <c r="AN36" s="665"/>
      <c r="AO36" s="723"/>
      <c r="AQ36" s="696" t="s">
        <v>331</v>
      </c>
      <c r="AR36" s="697"/>
      <c r="AS36" s="697"/>
      <c r="AT36" s="697"/>
      <c r="AU36" s="697"/>
      <c r="AV36" s="697"/>
      <c r="AW36" s="697"/>
      <c r="AX36" s="697"/>
      <c r="AY36" s="698"/>
      <c r="AZ36" s="659">
        <v>237000</v>
      </c>
      <c r="BA36" s="662"/>
      <c r="BB36" s="662"/>
      <c r="BC36" s="662"/>
      <c r="BD36" s="660"/>
      <c r="BE36" s="660"/>
      <c r="BF36" s="699"/>
      <c r="BG36" s="703" t="s">
        <v>332</v>
      </c>
      <c r="BH36" s="700"/>
      <c r="BI36" s="700"/>
      <c r="BJ36" s="700"/>
      <c r="BK36" s="700"/>
      <c r="BL36" s="700"/>
      <c r="BM36" s="700"/>
      <c r="BN36" s="700"/>
      <c r="BO36" s="700"/>
      <c r="BP36" s="700"/>
      <c r="BQ36" s="700"/>
      <c r="BR36" s="700"/>
      <c r="BS36" s="700"/>
      <c r="BT36" s="700"/>
      <c r="BU36" s="701"/>
      <c r="BV36" s="659">
        <v>148241</v>
      </c>
      <c r="BW36" s="662"/>
      <c r="BX36" s="662"/>
      <c r="BY36" s="662"/>
      <c r="BZ36" s="662"/>
      <c r="CA36" s="662"/>
      <c r="CB36" s="702"/>
      <c r="CD36" s="703" t="s">
        <v>333</v>
      </c>
      <c r="CE36" s="700"/>
      <c r="CF36" s="700"/>
      <c r="CG36" s="700"/>
      <c r="CH36" s="700"/>
      <c r="CI36" s="700"/>
      <c r="CJ36" s="700"/>
      <c r="CK36" s="700"/>
      <c r="CL36" s="700"/>
      <c r="CM36" s="700"/>
      <c r="CN36" s="700"/>
      <c r="CO36" s="700"/>
      <c r="CP36" s="700"/>
      <c r="CQ36" s="701"/>
      <c r="CR36" s="659">
        <v>1516370</v>
      </c>
      <c r="CS36" s="662"/>
      <c r="CT36" s="662"/>
      <c r="CU36" s="662"/>
      <c r="CV36" s="662"/>
      <c r="CW36" s="662"/>
      <c r="CX36" s="662"/>
      <c r="CY36" s="663"/>
      <c r="CZ36" s="664">
        <v>15.5</v>
      </c>
      <c r="DA36" s="693"/>
      <c r="DB36" s="693"/>
      <c r="DC36" s="694"/>
      <c r="DD36" s="667">
        <v>1207927</v>
      </c>
      <c r="DE36" s="662"/>
      <c r="DF36" s="662"/>
      <c r="DG36" s="662"/>
      <c r="DH36" s="662"/>
      <c r="DI36" s="662"/>
      <c r="DJ36" s="662"/>
      <c r="DK36" s="663"/>
      <c r="DL36" s="667">
        <v>859966</v>
      </c>
      <c r="DM36" s="662"/>
      <c r="DN36" s="662"/>
      <c r="DO36" s="662"/>
      <c r="DP36" s="662"/>
      <c r="DQ36" s="662"/>
      <c r="DR36" s="662"/>
      <c r="DS36" s="662"/>
      <c r="DT36" s="662"/>
      <c r="DU36" s="662"/>
      <c r="DV36" s="663"/>
      <c r="DW36" s="664">
        <v>15</v>
      </c>
      <c r="DX36" s="693"/>
      <c r="DY36" s="693"/>
      <c r="DZ36" s="693"/>
      <c r="EA36" s="693"/>
      <c r="EB36" s="693"/>
      <c r="EC36" s="695"/>
    </row>
    <row r="37" spans="2:133" ht="11.25" customHeight="1" x14ac:dyDescent="0.2">
      <c r="B37" s="656" t="s">
        <v>334</v>
      </c>
      <c r="C37" s="657"/>
      <c r="D37" s="657"/>
      <c r="E37" s="657"/>
      <c r="F37" s="657"/>
      <c r="G37" s="657"/>
      <c r="H37" s="657"/>
      <c r="I37" s="657"/>
      <c r="J37" s="657"/>
      <c r="K37" s="657"/>
      <c r="L37" s="657"/>
      <c r="M37" s="657"/>
      <c r="N37" s="657"/>
      <c r="O37" s="657"/>
      <c r="P37" s="657"/>
      <c r="Q37" s="658"/>
      <c r="R37" s="659">
        <v>407100</v>
      </c>
      <c r="S37" s="662"/>
      <c r="T37" s="662"/>
      <c r="U37" s="662"/>
      <c r="V37" s="662"/>
      <c r="W37" s="662"/>
      <c r="X37" s="662"/>
      <c r="Y37" s="663"/>
      <c r="Z37" s="721">
        <v>4</v>
      </c>
      <c r="AA37" s="721"/>
      <c r="AB37" s="721"/>
      <c r="AC37" s="721"/>
      <c r="AD37" s="722" t="s">
        <v>229</v>
      </c>
      <c r="AE37" s="722"/>
      <c r="AF37" s="722"/>
      <c r="AG37" s="722"/>
      <c r="AH37" s="722"/>
      <c r="AI37" s="722"/>
      <c r="AJ37" s="722"/>
      <c r="AK37" s="722"/>
      <c r="AL37" s="664" t="s">
        <v>229</v>
      </c>
      <c r="AM37" s="665"/>
      <c r="AN37" s="665"/>
      <c r="AO37" s="723"/>
      <c r="AQ37" s="696" t="s">
        <v>335</v>
      </c>
      <c r="AR37" s="697"/>
      <c r="AS37" s="697"/>
      <c r="AT37" s="697"/>
      <c r="AU37" s="697"/>
      <c r="AV37" s="697"/>
      <c r="AW37" s="697"/>
      <c r="AX37" s="697"/>
      <c r="AY37" s="698"/>
      <c r="AZ37" s="659" t="s">
        <v>129</v>
      </c>
      <c r="BA37" s="662"/>
      <c r="BB37" s="662"/>
      <c r="BC37" s="662"/>
      <c r="BD37" s="660"/>
      <c r="BE37" s="660"/>
      <c r="BF37" s="699"/>
      <c r="BG37" s="703" t="s">
        <v>336</v>
      </c>
      <c r="BH37" s="700"/>
      <c r="BI37" s="700"/>
      <c r="BJ37" s="700"/>
      <c r="BK37" s="700"/>
      <c r="BL37" s="700"/>
      <c r="BM37" s="700"/>
      <c r="BN37" s="700"/>
      <c r="BO37" s="700"/>
      <c r="BP37" s="700"/>
      <c r="BQ37" s="700"/>
      <c r="BR37" s="700"/>
      <c r="BS37" s="700"/>
      <c r="BT37" s="700"/>
      <c r="BU37" s="701"/>
      <c r="BV37" s="659">
        <v>4638</v>
      </c>
      <c r="BW37" s="662"/>
      <c r="BX37" s="662"/>
      <c r="BY37" s="662"/>
      <c r="BZ37" s="662"/>
      <c r="CA37" s="662"/>
      <c r="CB37" s="702"/>
      <c r="CD37" s="703" t="s">
        <v>337</v>
      </c>
      <c r="CE37" s="700"/>
      <c r="CF37" s="700"/>
      <c r="CG37" s="700"/>
      <c r="CH37" s="700"/>
      <c r="CI37" s="700"/>
      <c r="CJ37" s="700"/>
      <c r="CK37" s="700"/>
      <c r="CL37" s="700"/>
      <c r="CM37" s="700"/>
      <c r="CN37" s="700"/>
      <c r="CO37" s="700"/>
      <c r="CP37" s="700"/>
      <c r="CQ37" s="701"/>
      <c r="CR37" s="659">
        <v>660968</v>
      </c>
      <c r="CS37" s="660"/>
      <c r="CT37" s="660"/>
      <c r="CU37" s="660"/>
      <c r="CV37" s="660"/>
      <c r="CW37" s="660"/>
      <c r="CX37" s="660"/>
      <c r="CY37" s="661"/>
      <c r="CZ37" s="664">
        <v>6.8</v>
      </c>
      <c r="DA37" s="693"/>
      <c r="DB37" s="693"/>
      <c r="DC37" s="694"/>
      <c r="DD37" s="667">
        <v>639913</v>
      </c>
      <c r="DE37" s="660"/>
      <c r="DF37" s="660"/>
      <c r="DG37" s="660"/>
      <c r="DH37" s="660"/>
      <c r="DI37" s="660"/>
      <c r="DJ37" s="660"/>
      <c r="DK37" s="661"/>
      <c r="DL37" s="667">
        <v>516108</v>
      </c>
      <c r="DM37" s="660"/>
      <c r="DN37" s="660"/>
      <c r="DO37" s="660"/>
      <c r="DP37" s="660"/>
      <c r="DQ37" s="660"/>
      <c r="DR37" s="660"/>
      <c r="DS37" s="660"/>
      <c r="DT37" s="660"/>
      <c r="DU37" s="660"/>
      <c r="DV37" s="661"/>
      <c r="DW37" s="664">
        <v>9</v>
      </c>
      <c r="DX37" s="693"/>
      <c r="DY37" s="693"/>
      <c r="DZ37" s="693"/>
      <c r="EA37" s="693"/>
      <c r="EB37" s="693"/>
      <c r="EC37" s="695"/>
    </row>
    <row r="38" spans="2:133" ht="11.25" customHeight="1" x14ac:dyDescent="0.2">
      <c r="B38" s="671" t="s">
        <v>338</v>
      </c>
      <c r="C38" s="672"/>
      <c r="D38" s="672"/>
      <c r="E38" s="672"/>
      <c r="F38" s="672"/>
      <c r="G38" s="672"/>
      <c r="H38" s="672"/>
      <c r="I38" s="672"/>
      <c r="J38" s="672"/>
      <c r="K38" s="672"/>
      <c r="L38" s="672"/>
      <c r="M38" s="672"/>
      <c r="N38" s="672"/>
      <c r="O38" s="672"/>
      <c r="P38" s="672"/>
      <c r="Q38" s="673"/>
      <c r="R38" s="674">
        <v>10148108</v>
      </c>
      <c r="S38" s="711"/>
      <c r="T38" s="711"/>
      <c r="U38" s="711"/>
      <c r="V38" s="711"/>
      <c r="W38" s="711"/>
      <c r="X38" s="711"/>
      <c r="Y38" s="716"/>
      <c r="Z38" s="717">
        <v>100</v>
      </c>
      <c r="AA38" s="717"/>
      <c r="AB38" s="717"/>
      <c r="AC38" s="717"/>
      <c r="AD38" s="718">
        <v>5320207</v>
      </c>
      <c r="AE38" s="718"/>
      <c r="AF38" s="718"/>
      <c r="AG38" s="718"/>
      <c r="AH38" s="718"/>
      <c r="AI38" s="718"/>
      <c r="AJ38" s="718"/>
      <c r="AK38" s="718"/>
      <c r="AL38" s="677">
        <v>100</v>
      </c>
      <c r="AM38" s="719"/>
      <c r="AN38" s="719"/>
      <c r="AO38" s="720"/>
      <c r="AQ38" s="696" t="s">
        <v>339</v>
      </c>
      <c r="AR38" s="697"/>
      <c r="AS38" s="697"/>
      <c r="AT38" s="697"/>
      <c r="AU38" s="697"/>
      <c r="AV38" s="697"/>
      <c r="AW38" s="697"/>
      <c r="AX38" s="697"/>
      <c r="AY38" s="698"/>
      <c r="AZ38" s="659" t="s">
        <v>129</v>
      </c>
      <c r="BA38" s="662"/>
      <c r="BB38" s="662"/>
      <c r="BC38" s="662"/>
      <c r="BD38" s="660"/>
      <c r="BE38" s="660"/>
      <c r="BF38" s="699"/>
      <c r="BG38" s="703" t="s">
        <v>340</v>
      </c>
      <c r="BH38" s="700"/>
      <c r="BI38" s="700"/>
      <c r="BJ38" s="700"/>
      <c r="BK38" s="700"/>
      <c r="BL38" s="700"/>
      <c r="BM38" s="700"/>
      <c r="BN38" s="700"/>
      <c r="BO38" s="700"/>
      <c r="BP38" s="700"/>
      <c r="BQ38" s="700"/>
      <c r="BR38" s="700"/>
      <c r="BS38" s="700"/>
      <c r="BT38" s="700"/>
      <c r="BU38" s="701"/>
      <c r="BV38" s="659">
        <v>7070</v>
      </c>
      <c r="BW38" s="662"/>
      <c r="BX38" s="662"/>
      <c r="BY38" s="662"/>
      <c r="BZ38" s="662"/>
      <c r="CA38" s="662"/>
      <c r="CB38" s="702"/>
      <c r="CD38" s="703" t="s">
        <v>341</v>
      </c>
      <c r="CE38" s="700"/>
      <c r="CF38" s="700"/>
      <c r="CG38" s="700"/>
      <c r="CH38" s="700"/>
      <c r="CI38" s="700"/>
      <c r="CJ38" s="700"/>
      <c r="CK38" s="700"/>
      <c r="CL38" s="700"/>
      <c r="CM38" s="700"/>
      <c r="CN38" s="700"/>
      <c r="CO38" s="700"/>
      <c r="CP38" s="700"/>
      <c r="CQ38" s="701"/>
      <c r="CR38" s="659">
        <v>984817</v>
      </c>
      <c r="CS38" s="662"/>
      <c r="CT38" s="662"/>
      <c r="CU38" s="662"/>
      <c r="CV38" s="662"/>
      <c r="CW38" s="662"/>
      <c r="CX38" s="662"/>
      <c r="CY38" s="663"/>
      <c r="CZ38" s="664">
        <v>10.1</v>
      </c>
      <c r="DA38" s="693"/>
      <c r="DB38" s="693"/>
      <c r="DC38" s="694"/>
      <c r="DD38" s="667">
        <v>796919</v>
      </c>
      <c r="DE38" s="662"/>
      <c r="DF38" s="662"/>
      <c r="DG38" s="662"/>
      <c r="DH38" s="662"/>
      <c r="DI38" s="662"/>
      <c r="DJ38" s="662"/>
      <c r="DK38" s="663"/>
      <c r="DL38" s="667">
        <v>783163</v>
      </c>
      <c r="DM38" s="662"/>
      <c r="DN38" s="662"/>
      <c r="DO38" s="662"/>
      <c r="DP38" s="662"/>
      <c r="DQ38" s="662"/>
      <c r="DR38" s="662"/>
      <c r="DS38" s="662"/>
      <c r="DT38" s="662"/>
      <c r="DU38" s="662"/>
      <c r="DV38" s="663"/>
      <c r="DW38" s="664">
        <v>13.7</v>
      </c>
      <c r="DX38" s="693"/>
      <c r="DY38" s="693"/>
      <c r="DZ38" s="693"/>
      <c r="EA38" s="693"/>
      <c r="EB38" s="693"/>
      <c r="EC38" s="695"/>
    </row>
    <row r="39" spans="2:133" ht="11.25" customHeight="1" x14ac:dyDescent="0.2">
      <c r="AQ39" s="696" t="s">
        <v>342</v>
      </c>
      <c r="AR39" s="697"/>
      <c r="AS39" s="697"/>
      <c r="AT39" s="697"/>
      <c r="AU39" s="697"/>
      <c r="AV39" s="697"/>
      <c r="AW39" s="697"/>
      <c r="AX39" s="697"/>
      <c r="AY39" s="698"/>
      <c r="AZ39" s="659" t="s">
        <v>229</v>
      </c>
      <c r="BA39" s="662"/>
      <c r="BB39" s="662"/>
      <c r="BC39" s="662"/>
      <c r="BD39" s="660"/>
      <c r="BE39" s="660"/>
      <c r="BF39" s="699"/>
      <c r="BG39" s="704" t="s">
        <v>343</v>
      </c>
      <c r="BH39" s="705"/>
      <c r="BI39" s="705"/>
      <c r="BJ39" s="705"/>
      <c r="BK39" s="705"/>
      <c r="BL39" s="233"/>
      <c r="BM39" s="700" t="s">
        <v>344</v>
      </c>
      <c r="BN39" s="700"/>
      <c r="BO39" s="700"/>
      <c r="BP39" s="700"/>
      <c r="BQ39" s="700"/>
      <c r="BR39" s="700"/>
      <c r="BS39" s="700"/>
      <c r="BT39" s="700"/>
      <c r="BU39" s="701"/>
      <c r="BV39" s="659">
        <v>107</v>
      </c>
      <c r="BW39" s="662"/>
      <c r="BX39" s="662"/>
      <c r="BY39" s="662"/>
      <c r="BZ39" s="662"/>
      <c r="CA39" s="662"/>
      <c r="CB39" s="702"/>
      <c r="CD39" s="703" t="s">
        <v>345</v>
      </c>
      <c r="CE39" s="700"/>
      <c r="CF39" s="700"/>
      <c r="CG39" s="700"/>
      <c r="CH39" s="700"/>
      <c r="CI39" s="700"/>
      <c r="CJ39" s="700"/>
      <c r="CK39" s="700"/>
      <c r="CL39" s="700"/>
      <c r="CM39" s="700"/>
      <c r="CN39" s="700"/>
      <c r="CO39" s="700"/>
      <c r="CP39" s="700"/>
      <c r="CQ39" s="701"/>
      <c r="CR39" s="659">
        <v>276720</v>
      </c>
      <c r="CS39" s="660"/>
      <c r="CT39" s="660"/>
      <c r="CU39" s="660"/>
      <c r="CV39" s="660"/>
      <c r="CW39" s="660"/>
      <c r="CX39" s="660"/>
      <c r="CY39" s="661"/>
      <c r="CZ39" s="664">
        <v>2.8</v>
      </c>
      <c r="DA39" s="693"/>
      <c r="DB39" s="693"/>
      <c r="DC39" s="694"/>
      <c r="DD39" s="667">
        <v>25000</v>
      </c>
      <c r="DE39" s="660"/>
      <c r="DF39" s="660"/>
      <c r="DG39" s="660"/>
      <c r="DH39" s="660"/>
      <c r="DI39" s="660"/>
      <c r="DJ39" s="660"/>
      <c r="DK39" s="661"/>
      <c r="DL39" s="667" t="s">
        <v>229</v>
      </c>
      <c r="DM39" s="660"/>
      <c r="DN39" s="660"/>
      <c r="DO39" s="660"/>
      <c r="DP39" s="660"/>
      <c r="DQ39" s="660"/>
      <c r="DR39" s="660"/>
      <c r="DS39" s="660"/>
      <c r="DT39" s="660"/>
      <c r="DU39" s="660"/>
      <c r="DV39" s="661"/>
      <c r="DW39" s="664" t="s">
        <v>229</v>
      </c>
      <c r="DX39" s="693"/>
      <c r="DY39" s="693"/>
      <c r="DZ39" s="693"/>
      <c r="EA39" s="693"/>
      <c r="EB39" s="693"/>
      <c r="EC39" s="695"/>
    </row>
    <row r="40" spans="2:133" ht="11.25" customHeight="1" x14ac:dyDescent="0.2">
      <c r="AQ40" s="696" t="s">
        <v>346</v>
      </c>
      <c r="AR40" s="697"/>
      <c r="AS40" s="697"/>
      <c r="AT40" s="697"/>
      <c r="AU40" s="697"/>
      <c r="AV40" s="697"/>
      <c r="AW40" s="697"/>
      <c r="AX40" s="697"/>
      <c r="AY40" s="698"/>
      <c r="AZ40" s="659">
        <v>222970</v>
      </c>
      <c r="BA40" s="662"/>
      <c r="BB40" s="662"/>
      <c r="BC40" s="662"/>
      <c r="BD40" s="660"/>
      <c r="BE40" s="660"/>
      <c r="BF40" s="699"/>
      <c r="BG40" s="704"/>
      <c r="BH40" s="705"/>
      <c r="BI40" s="705"/>
      <c r="BJ40" s="705"/>
      <c r="BK40" s="705"/>
      <c r="BL40" s="233"/>
      <c r="BM40" s="700" t="s">
        <v>347</v>
      </c>
      <c r="BN40" s="700"/>
      <c r="BO40" s="700"/>
      <c r="BP40" s="700"/>
      <c r="BQ40" s="700"/>
      <c r="BR40" s="700"/>
      <c r="BS40" s="700"/>
      <c r="BT40" s="700"/>
      <c r="BU40" s="701"/>
      <c r="BV40" s="659" t="s">
        <v>229</v>
      </c>
      <c r="BW40" s="662"/>
      <c r="BX40" s="662"/>
      <c r="BY40" s="662"/>
      <c r="BZ40" s="662"/>
      <c r="CA40" s="662"/>
      <c r="CB40" s="702"/>
      <c r="CD40" s="703" t="s">
        <v>348</v>
      </c>
      <c r="CE40" s="700"/>
      <c r="CF40" s="700"/>
      <c r="CG40" s="700"/>
      <c r="CH40" s="700"/>
      <c r="CI40" s="700"/>
      <c r="CJ40" s="700"/>
      <c r="CK40" s="700"/>
      <c r="CL40" s="700"/>
      <c r="CM40" s="700"/>
      <c r="CN40" s="700"/>
      <c r="CO40" s="700"/>
      <c r="CP40" s="700"/>
      <c r="CQ40" s="701"/>
      <c r="CR40" s="659">
        <v>4000</v>
      </c>
      <c r="CS40" s="662"/>
      <c r="CT40" s="662"/>
      <c r="CU40" s="662"/>
      <c r="CV40" s="662"/>
      <c r="CW40" s="662"/>
      <c r="CX40" s="662"/>
      <c r="CY40" s="663"/>
      <c r="CZ40" s="664">
        <v>0</v>
      </c>
      <c r="DA40" s="693"/>
      <c r="DB40" s="693"/>
      <c r="DC40" s="694"/>
      <c r="DD40" s="667" t="s">
        <v>129</v>
      </c>
      <c r="DE40" s="662"/>
      <c r="DF40" s="662"/>
      <c r="DG40" s="662"/>
      <c r="DH40" s="662"/>
      <c r="DI40" s="662"/>
      <c r="DJ40" s="662"/>
      <c r="DK40" s="663"/>
      <c r="DL40" s="667" t="s">
        <v>229</v>
      </c>
      <c r="DM40" s="662"/>
      <c r="DN40" s="662"/>
      <c r="DO40" s="662"/>
      <c r="DP40" s="662"/>
      <c r="DQ40" s="662"/>
      <c r="DR40" s="662"/>
      <c r="DS40" s="662"/>
      <c r="DT40" s="662"/>
      <c r="DU40" s="662"/>
      <c r="DV40" s="663"/>
      <c r="DW40" s="664" t="s">
        <v>229</v>
      </c>
      <c r="DX40" s="693"/>
      <c r="DY40" s="693"/>
      <c r="DZ40" s="693"/>
      <c r="EA40" s="693"/>
      <c r="EB40" s="693"/>
      <c r="EC40" s="695"/>
    </row>
    <row r="41" spans="2:133" ht="11.25" customHeight="1" x14ac:dyDescent="0.2">
      <c r="AQ41" s="708" t="s">
        <v>349</v>
      </c>
      <c r="AR41" s="709"/>
      <c r="AS41" s="709"/>
      <c r="AT41" s="709"/>
      <c r="AU41" s="709"/>
      <c r="AV41" s="709"/>
      <c r="AW41" s="709"/>
      <c r="AX41" s="709"/>
      <c r="AY41" s="710"/>
      <c r="AZ41" s="674">
        <v>761847</v>
      </c>
      <c r="BA41" s="711"/>
      <c r="BB41" s="711"/>
      <c r="BC41" s="711"/>
      <c r="BD41" s="675"/>
      <c r="BE41" s="675"/>
      <c r="BF41" s="712"/>
      <c r="BG41" s="706"/>
      <c r="BH41" s="707"/>
      <c r="BI41" s="707"/>
      <c r="BJ41" s="707"/>
      <c r="BK41" s="707"/>
      <c r="BL41" s="234"/>
      <c r="BM41" s="713" t="s">
        <v>350</v>
      </c>
      <c r="BN41" s="713"/>
      <c r="BO41" s="713"/>
      <c r="BP41" s="713"/>
      <c r="BQ41" s="713"/>
      <c r="BR41" s="713"/>
      <c r="BS41" s="713"/>
      <c r="BT41" s="713"/>
      <c r="BU41" s="714"/>
      <c r="BV41" s="674">
        <v>307</v>
      </c>
      <c r="BW41" s="711"/>
      <c r="BX41" s="711"/>
      <c r="BY41" s="711"/>
      <c r="BZ41" s="711"/>
      <c r="CA41" s="711"/>
      <c r="CB41" s="715"/>
      <c r="CD41" s="703" t="s">
        <v>351</v>
      </c>
      <c r="CE41" s="700"/>
      <c r="CF41" s="700"/>
      <c r="CG41" s="700"/>
      <c r="CH41" s="700"/>
      <c r="CI41" s="700"/>
      <c r="CJ41" s="700"/>
      <c r="CK41" s="700"/>
      <c r="CL41" s="700"/>
      <c r="CM41" s="700"/>
      <c r="CN41" s="700"/>
      <c r="CO41" s="700"/>
      <c r="CP41" s="700"/>
      <c r="CQ41" s="701"/>
      <c r="CR41" s="659" t="s">
        <v>229</v>
      </c>
      <c r="CS41" s="660"/>
      <c r="CT41" s="660"/>
      <c r="CU41" s="660"/>
      <c r="CV41" s="660"/>
      <c r="CW41" s="660"/>
      <c r="CX41" s="660"/>
      <c r="CY41" s="661"/>
      <c r="CZ41" s="664" t="s">
        <v>129</v>
      </c>
      <c r="DA41" s="693"/>
      <c r="DB41" s="693"/>
      <c r="DC41" s="694"/>
      <c r="DD41" s="667" t="s">
        <v>129</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x14ac:dyDescent="0.2">
      <c r="B42" s="227" t="s">
        <v>352</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6" t="s">
        <v>353</v>
      </c>
      <c r="CE42" s="657"/>
      <c r="CF42" s="657"/>
      <c r="CG42" s="657"/>
      <c r="CH42" s="657"/>
      <c r="CI42" s="657"/>
      <c r="CJ42" s="657"/>
      <c r="CK42" s="657"/>
      <c r="CL42" s="657"/>
      <c r="CM42" s="657"/>
      <c r="CN42" s="657"/>
      <c r="CO42" s="657"/>
      <c r="CP42" s="657"/>
      <c r="CQ42" s="658"/>
      <c r="CR42" s="659">
        <v>1546364</v>
      </c>
      <c r="CS42" s="662"/>
      <c r="CT42" s="662"/>
      <c r="CU42" s="662"/>
      <c r="CV42" s="662"/>
      <c r="CW42" s="662"/>
      <c r="CX42" s="662"/>
      <c r="CY42" s="663"/>
      <c r="CZ42" s="664">
        <v>15.8</v>
      </c>
      <c r="DA42" s="665"/>
      <c r="DB42" s="665"/>
      <c r="DC42" s="666"/>
      <c r="DD42" s="667">
        <v>170792</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x14ac:dyDescent="0.2">
      <c r="B43" s="237" t="s">
        <v>354</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6" t="s">
        <v>355</v>
      </c>
      <c r="CE43" s="657"/>
      <c r="CF43" s="657"/>
      <c r="CG43" s="657"/>
      <c r="CH43" s="657"/>
      <c r="CI43" s="657"/>
      <c r="CJ43" s="657"/>
      <c r="CK43" s="657"/>
      <c r="CL43" s="657"/>
      <c r="CM43" s="657"/>
      <c r="CN43" s="657"/>
      <c r="CO43" s="657"/>
      <c r="CP43" s="657"/>
      <c r="CQ43" s="658"/>
      <c r="CR43" s="659">
        <v>34982</v>
      </c>
      <c r="CS43" s="660"/>
      <c r="CT43" s="660"/>
      <c r="CU43" s="660"/>
      <c r="CV43" s="660"/>
      <c r="CW43" s="660"/>
      <c r="CX43" s="660"/>
      <c r="CY43" s="661"/>
      <c r="CZ43" s="664">
        <v>0.4</v>
      </c>
      <c r="DA43" s="693"/>
      <c r="DB43" s="693"/>
      <c r="DC43" s="694"/>
      <c r="DD43" s="667">
        <v>34982</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x14ac:dyDescent="0.2">
      <c r="B44" s="238" t="s">
        <v>356</v>
      </c>
      <c r="CD44" s="687" t="s">
        <v>307</v>
      </c>
      <c r="CE44" s="688"/>
      <c r="CF44" s="656" t="s">
        <v>357</v>
      </c>
      <c r="CG44" s="657"/>
      <c r="CH44" s="657"/>
      <c r="CI44" s="657"/>
      <c r="CJ44" s="657"/>
      <c r="CK44" s="657"/>
      <c r="CL44" s="657"/>
      <c r="CM44" s="657"/>
      <c r="CN44" s="657"/>
      <c r="CO44" s="657"/>
      <c r="CP44" s="657"/>
      <c r="CQ44" s="658"/>
      <c r="CR44" s="659">
        <v>1509557</v>
      </c>
      <c r="CS44" s="662"/>
      <c r="CT44" s="662"/>
      <c r="CU44" s="662"/>
      <c r="CV44" s="662"/>
      <c r="CW44" s="662"/>
      <c r="CX44" s="662"/>
      <c r="CY44" s="663"/>
      <c r="CZ44" s="664">
        <v>15.4</v>
      </c>
      <c r="DA44" s="665"/>
      <c r="DB44" s="665"/>
      <c r="DC44" s="666"/>
      <c r="DD44" s="667">
        <v>167656</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x14ac:dyDescent="0.2">
      <c r="CD45" s="689"/>
      <c r="CE45" s="690"/>
      <c r="CF45" s="656" t="s">
        <v>358</v>
      </c>
      <c r="CG45" s="657"/>
      <c r="CH45" s="657"/>
      <c r="CI45" s="657"/>
      <c r="CJ45" s="657"/>
      <c r="CK45" s="657"/>
      <c r="CL45" s="657"/>
      <c r="CM45" s="657"/>
      <c r="CN45" s="657"/>
      <c r="CO45" s="657"/>
      <c r="CP45" s="657"/>
      <c r="CQ45" s="658"/>
      <c r="CR45" s="659">
        <v>197216</v>
      </c>
      <c r="CS45" s="660"/>
      <c r="CT45" s="660"/>
      <c r="CU45" s="660"/>
      <c r="CV45" s="660"/>
      <c r="CW45" s="660"/>
      <c r="CX45" s="660"/>
      <c r="CY45" s="661"/>
      <c r="CZ45" s="664">
        <v>2</v>
      </c>
      <c r="DA45" s="693"/>
      <c r="DB45" s="693"/>
      <c r="DC45" s="694"/>
      <c r="DD45" s="667">
        <v>30295</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x14ac:dyDescent="0.2">
      <c r="CD46" s="689"/>
      <c r="CE46" s="690"/>
      <c r="CF46" s="656" t="s">
        <v>359</v>
      </c>
      <c r="CG46" s="657"/>
      <c r="CH46" s="657"/>
      <c r="CI46" s="657"/>
      <c r="CJ46" s="657"/>
      <c r="CK46" s="657"/>
      <c r="CL46" s="657"/>
      <c r="CM46" s="657"/>
      <c r="CN46" s="657"/>
      <c r="CO46" s="657"/>
      <c r="CP46" s="657"/>
      <c r="CQ46" s="658"/>
      <c r="CR46" s="659">
        <v>1297632</v>
      </c>
      <c r="CS46" s="662"/>
      <c r="CT46" s="662"/>
      <c r="CU46" s="662"/>
      <c r="CV46" s="662"/>
      <c r="CW46" s="662"/>
      <c r="CX46" s="662"/>
      <c r="CY46" s="663"/>
      <c r="CZ46" s="664">
        <v>13.3</v>
      </c>
      <c r="DA46" s="665"/>
      <c r="DB46" s="665"/>
      <c r="DC46" s="666"/>
      <c r="DD46" s="667">
        <v>135852</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x14ac:dyDescent="0.2">
      <c r="CD47" s="689"/>
      <c r="CE47" s="690"/>
      <c r="CF47" s="656" t="s">
        <v>360</v>
      </c>
      <c r="CG47" s="657"/>
      <c r="CH47" s="657"/>
      <c r="CI47" s="657"/>
      <c r="CJ47" s="657"/>
      <c r="CK47" s="657"/>
      <c r="CL47" s="657"/>
      <c r="CM47" s="657"/>
      <c r="CN47" s="657"/>
      <c r="CO47" s="657"/>
      <c r="CP47" s="657"/>
      <c r="CQ47" s="658"/>
      <c r="CR47" s="659">
        <v>36807</v>
      </c>
      <c r="CS47" s="660"/>
      <c r="CT47" s="660"/>
      <c r="CU47" s="660"/>
      <c r="CV47" s="660"/>
      <c r="CW47" s="660"/>
      <c r="CX47" s="660"/>
      <c r="CY47" s="661"/>
      <c r="CZ47" s="664">
        <v>0.4</v>
      </c>
      <c r="DA47" s="693"/>
      <c r="DB47" s="693"/>
      <c r="DC47" s="694"/>
      <c r="DD47" s="667">
        <v>3136</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ht="10.8" x14ac:dyDescent="0.2">
      <c r="CD48" s="691"/>
      <c r="CE48" s="692"/>
      <c r="CF48" s="656" t="s">
        <v>361</v>
      </c>
      <c r="CG48" s="657"/>
      <c r="CH48" s="657"/>
      <c r="CI48" s="657"/>
      <c r="CJ48" s="657"/>
      <c r="CK48" s="657"/>
      <c r="CL48" s="657"/>
      <c r="CM48" s="657"/>
      <c r="CN48" s="657"/>
      <c r="CO48" s="657"/>
      <c r="CP48" s="657"/>
      <c r="CQ48" s="658"/>
      <c r="CR48" s="659" t="s">
        <v>229</v>
      </c>
      <c r="CS48" s="662"/>
      <c r="CT48" s="662"/>
      <c r="CU48" s="662"/>
      <c r="CV48" s="662"/>
      <c r="CW48" s="662"/>
      <c r="CX48" s="662"/>
      <c r="CY48" s="663"/>
      <c r="CZ48" s="664" t="s">
        <v>229</v>
      </c>
      <c r="DA48" s="665"/>
      <c r="DB48" s="665"/>
      <c r="DC48" s="666"/>
      <c r="DD48" s="667" t="s">
        <v>180</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x14ac:dyDescent="0.2">
      <c r="CD49" s="671" t="s">
        <v>362</v>
      </c>
      <c r="CE49" s="672"/>
      <c r="CF49" s="672"/>
      <c r="CG49" s="672"/>
      <c r="CH49" s="672"/>
      <c r="CI49" s="672"/>
      <c r="CJ49" s="672"/>
      <c r="CK49" s="672"/>
      <c r="CL49" s="672"/>
      <c r="CM49" s="672"/>
      <c r="CN49" s="672"/>
      <c r="CO49" s="672"/>
      <c r="CP49" s="672"/>
      <c r="CQ49" s="673"/>
      <c r="CR49" s="674">
        <v>9786770</v>
      </c>
      <c r="CS49" s="675"/>
      <c r="CT49" s="675"/>
      <c r="CU49" s="675"/>
      <c r="CV49" s="675"/>
      <c r="CW49" s="675"/>
      <c r="CX49" s="675"/>
      <c r="CY49" s="676"/>
      <c r="CZ49" s="677">
        <v>100</v>
      </c>
      <c r="DA49" s="678"/>
      <c r="DB49" s="678"/>
      <c r="DC49" s="679"/>
      <c r="DD49" s="680">
        <v>6289891</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t="10.8" hidden="1" x14ac:dyDescent="0.2"/>
    <row r="51" spans="82:133" ht="10.8" hidden="1" x14ac:dyDescent="0.2"/>
    <row r="52" spans="82:133" ht="10.8" hidden="1" x14ac:dyDescent="0.2"/>
    <row r="53" spans="82:133" ht="10.8" hidden="1" x14ac:dyDescent="0.2"/>
  </sheetData>
  <sheetProtection algorithmName="SHA-512" hashValue="ok/Rj9R4cgEv9NTMeDu5sYCLFfaR8vxTWCKo6q+3W05wikmiNDRC+CsmsPAAxrcDMmlVRt2d6FnjsoupYhwYPQ==" saltValue="+n0WORx4MffMOrrQW3JZE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7" customWidth="1"/>
    <col min="131" max="131" width="1.6640625" style="287" customWidth="1"/>
    <col min="132" max="16384" width="9" style="287" hidden="1"/>
  </cols>
  <sheetData>
    <row r="1" spans="1:131" s="245" customFormat="1" ht="11.25" customHeight="1" thickBot="1" x14ac:dyDescent="0.25">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5">
      <c r="A2" s="246" t="s">
        <v>363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3" t="s">
        <v>364</v>
      </c>
      <c r="DK2" s="1194"/>
      <c r="DL2" s="1194"/>
      <c r="DM2" s="1194"/>
      <c r="DN2" s="1194"/>
      <c r="DO2" s="1195"/>
      <c r="DP2" s="247"/>
      <c r="DQ2" s="1193" t="s">
        <v>365</v>
      </c>
      <c r="DR2" s="1194"/>
      <c r="DS2" s="1194"/>
      <c r="DT2" s="1194"/>
      <c r="DU2" s="1194"/>
      <c r="DV2" s="1194"/>
      <c r="DW2" s="1194"/>
      <c r="DX2" s="1194"/>
      <c r="DY2" s="1194"/>
      <c r="DZ2" s="1195"/>
      <c r="EA2" s="248"/>
    </row>
    <row r="3" spans="1:131" s="245" customFormat="1" ht="11.25"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5">
      <c r="A4" s="1147" t="s">
        <v>366</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47"/>
      <c r="AT4" s="1147"/>
      <c r="AU4" s="1147"/>
      <c r="AV4" s="1147"/>
      <c r="AW4" s="1147"/>
      <c r="AX4" s="1147"/>
      <c r="AY4" s="1147"/>
      <c r="AZ4" s="250"/>
      <c r="BA4" s="250"/>
      <c r="BB4" s="250"/>
      <c r="BC4" s="250"/>
      <c r="BD4" s="250"/>
      <c r="BE4" s="251"/>
      <c r="BF4" s="251"/>
      <c r="BG4" s="251"/>
      <c r="BH4" s="251"/>
      <c r="BI4" s="251"/>
      <c r="BJ4" s="251"/>
      <c r="BK4" s="251"/>
      <c r="BL4" s="251"/>
      <c r="BM4" s="251"/>
      <c r="BN4" s="251"/>
      <c r="BO4" s="251"/>
      <c r="BP4" s="251"/>
      <c r="BQ4" s="250" t="s">
        <v>367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2">
      <c r="A5" s="1079" t="s">
        <v>368</v>
      </c>
      <c r="B5" s="1080"/>
      <c r="C5" s="1080"/>
      <c r="D5" s="1080"/>
      <c r="E5" s="1080"/>
      <c r="F5" s="1080"/>
      <c r="G5" s="1080"/>
      <c r="H5" s="1080"/>
      <c r="I5" s="1080"/>
      <c r="J5" s="1080"/>
      <c r="K5" s="1080"/>
      <c r="L5" s="1080"/>
      <c r="M5" s="1080"/>
      <c r="N5" s="1080"/>
      <c r="O5" s="1080"/>
      <c r="P5" s="1081"/>
      <c r="Q5" s="1085" t="s">
        <v>369</v>
      </c>
      <c r="R5" s="1086"/>
      <c r="S5" s="1086"/>
      <c r="T5" s="1086"/>
      <c r="U5" s="1087"/>
      <c r="V5" s="1085" t="s">
        <v>370</v>
      </c>
      <c r="W5" s="1086"/>
      <c r="X5" s="1086"/>
      <c r="Y5" s="1086"/>
      <c r="Z5" s="1087"/>
      <c r="AA5" s="1085" t="s">
        <v>371</v>
      </c>
      <c r="AB5" s="1086"/>
      <c r="AC5" s="1086"/>
      <c r="AD5" s="1086"/>
      <c r="AE5" s="1086"/>
      <c r="AF5" s="1196" t="s">
        <v>372</v>
      </c>
      <c r="AG5" s="1086"/>
      <c r="AH5" s="1086"/>
      <c r="AI5" s="1086"/>
      <c r="AJ5" s="1101"/>
      <c r="AK5" s="1086" t="s">
        <v>373</v>
      </c>
      <c r="AL5" s="1086"/>
      <c r="AM5" s="1086"/>
      <c r="AN5" s="1086"/>
      <c r="AO5" s="1087"/>
      <c r="AP5" s="1085" t="s">
        <v>374</v>
      </c>
      <c r="AQ5" s="1086"/>
      <c r="AR5" s="1086"/>
      <c r="AS5" s="1086"/>
      <c r="AT5" s="1087"/>
      <c r="AU5" s="1085" t="s">
        <v>375</v>
      </c>
      <c r="AV5" s="1086"/>
      <c r="AW5" s="1086"/>
      <c r="AX5" s="1086"/>
      <c r="AY5" s="1101"/>
      <c r="AZ5" s="254"/>
      <c r="BA5" s="254"/>
      <c r="BB5" s="254"/>
      <c r="BC5" s="254"/>
      <c r="BD5" s="254"/>
      <c r="BE5" s="255"/>
      <c r="BF5" s="255"/>
      <c r="BG5" s="255"/>
      <c r="BH5" s="255"/>
      <c r="BI5" s="255"/>
      <c r="BJ5" s="255"/>
      <c r="BK5" s="255"/>
      <c r="BL5" s="255"/>
      <c r="BM5" s="255"/>
      <c r="BN5" s="255"/>
      <c r="BO5" s="255"/>
      <c r="BP5" s="255"/>
      <c r="BQ5" s="1079" t="s">
        <v>376</v>
      </c>
      <c r="BR5" s="1080"/>
      <c r="BS5" s="1080"/>
      <c r="BT5" s="1080"/>
      <c r="BU5" s="1080"/>
      <c r="BV5" s="1080"/>
      <c r="BW5" s="1080"/>
      <c r="BX5" s="1080"/>
      <c r="BY5" s="1080"/>
      <c r="BZ5" s="1080"/>
      <c r="CA5" s="1080"/>
      <c r="CB5" s="1080"/>
      <c r="CC5" s="1080"/>
      <c r="CD5" s="1080"/>
      <c r="CE5" s="1080"/>
      <c r="CF5" s="1080"/>
      <c r="CG5" s="1081"/>
      <c r="CH5" s="1085" t="s">
        <v>377</v>
      </c>
      <c r="CI5" s="1086"/>
      <c r="CJ5" s="1086"/>
      <c r="CK5" s="1086"/>
      <c r="CL5" s="1087"/>
      <c r="CM5" s="1085" t="s">
        <v>378</v>
      </c>
      <c r="CN5" s="1086"/>
      <c r="CO5" s="1086"/>
      <c r="CP5" s="1086"/>
      <c r="CQ5" s="1087"/>
      <c r="CR5" s="1085" t="s">
        <v>379</v>
      </c>
      <c r="CS5" s="1086"/>
      <c r="CT5" s="1086"/>
      <c r="CU5" s="1086"/>
      <c r="CV5" s="1087"/>
      <c r="CW5" s="1085" t="s">
        <v>380</v>
      </c>
      <c r="CX5" s="1086"/>
      <c r="CY5" s="1086"/>
      <c r="CZ5" s="1086"/>
      <c r="DA5" s="1087"/>
      <c r="DB5" s="1085" t="s">
        <v>381</v>
      </c>
      <c r="DC5" s="1086"/>
      <c r="DD5" s="1086"/>
      <c r="DE5" s="1086"/>
      <c r="DF5" s="1087"/>
      <c r="DG5" s="1181" t="s">
        <v>382</v>
      </c>
      <c r="DH5" s="1182"/>
      <c r="DI5" s="1182"/>
      <c r="DJ5" s="1182"/>
      <c r="DK5" s="1183"/>
      <c r="DL5" s="1181" t="s">
        <v>383</v>
      </c>
      <c r="DM5" s="1182"/>
      <c r="DN5" s="1182"/>
      <c r="DO5" s="1182"/>
      <c r="DP5" s="1183"/>
      <c r="DQ5" s="1085" t="s">
        <v>384</v>
      </c>
      <c r="DR5" s="1086"/>
      <c r="DS5" s="1086"/>
      <c r="DT5" s="1086"/>
      <c r="DU5" s="1087"/>
      <c r="DV5" s="1085" t="s">
        <v>375</v>
      </c>
      <c r="DW5" s="1086"/>
      <c r="DX5" s="1086"/>
      <c r="DY5" s="1086"/>
      <c r="DZ5" s="1101"/>
      <c r="EA5" s="252"/>
    </row>
    <row r="6" spans="1:131" s="253" customFormat="1" ht="26.25" customHeight="1" thickBot="1" x14ac:dyDescent="0.25">
      <c r="A6" s="1082"/>
      <c r="B6" s="1083"/>
      <c r="C6" s="1083"/>
      <c r="D6" s="1083"/>
      <c r="E6" s="1083"/>
      <c r="F6" s="1083"/>
      <c r="G6" s="1083"/>
      <c r="H6" s="1083"/>
      <c r="I6" s="1083"/>
      <c r="J6" s="1083"/>
      <c r="K6" s="1083"/>
      <c r="L6" s="1083"/>
      <c r="M6" s="1083"/>
      <c r="N6" s="1083"/>
      <c r="O6" s="1083"/>
      <c r="P6" s="1084"/>
      <c r="Q6" s="1088"/>
      <c r="R6" s="1089"/>
      <c r="S6" s="1089"/>
      <c r="T6" s="1089"/>
      <c r="U6" s="1090"/>
      <c r="V6" s="1088"/>
      <c r="W6" s="1089"/>
      <c r="X6" s="1089"/>
      <c r="Y6" s="1089"/>
      <c r="Z6" s="1090"/>
      <c r="AA6" s="1088"/>
      <c r="AB6" s="1089"/>
      <c r="AC6" s="1089"/>
      <c r="AD6" s="1089"/>
      <c r="AE6" s="1089"/>
      <c r="AF6" s="1197"/>
      <c r="AG6" s="1089"/>
      <c r="AH6" s="1089"/>
      <c r="AI6" s="1089"/>
      <c r="AJ6" s="1102"/>
      <c r="AK6" s="1089"/>
      <c r="AL6" s="1089"/>
      <c r="AM6" s="1089"/>
      <c r="AN6" s="1089"/>
      <c r="AO6" s="1090"/>
      <c r="AP6" s="1088"/>
      <c r="AQ6" s="1089"/>
      <c r="AR6" s="1089"/>
      <c r="AS6" s="1089"/>
      <c r="AT6" s="1090"/>
      <c r="AU6" s="1088"/>
      <c r="AV6" s="1089"/>
      <c r="AW6" s="1089"/>
      <c r="AX6" s="1089"/>
      <c r="AY6" s="1102"/>
      <c r="AZ6" s="250"/>
      <c r="BA6" s="250"/>
      <c r="BB6" s="250"/>
      <c r="BC6" s="250"/>
      <c r="BD6" s="250"/>
      <c r="BE6" s="251"/>
      <c r="BF6" s="251"/>
      <c r="BG6" s="251"/>
      <c r="BH6" s="251"/>
      <c r="BI6" s="251"/>
      <c r="BJ6" s="251"/>
      <c r="BK6" s="251"/>
      <c r="BL6" s="251"/>
      <c r="BM6" s="251"/>
      <c r="BN6" s="251"/>
      <c r="BO6" s="251"/>
      <c r="BP6" s="251"/>
      <c r="BQ6" s="1082"/>
      <c r="BR6" s="1083"/>
      <c r="BS6" s="1083"/>
      <c r="BT6" s="1083"/>
      <c r="BU6" s="1083"/>
      <c r="BV6" s="1083"/>
      <c r="BW6" s="1083"/>
      <c r="BX6" s="1083"/>
      <c r="BY6" s="1083"/>
      <c r="BZ6" s="1083"/>
      <c r="CA6" s="1083"/>
      <c r="CB6" s="1083"/>
      <c r="CC6" s="1083"/>
      <c r="CD6" s="1083"/>
      <c r="CE6" s="1083"/>
      <c r="CF6" s="1083"/>
      <c r="CG6" s="1084"/>
      <c r="CH6" s="1088"/>
      <c r="CI6" s="1089"/>
      <c r="CJ6" s="1089"/>
      <c r="CK6" s="1089"/>
      <c r="CL6" s="1090"/>
      <c r="CM6" s="1088"/>
      <c r="CN6" s="1089"/>
      <c r="CO6" s="1089"/>
      <c r="CP6" s="1089"/>
      <c r="CQ6" s="1090"/>
      <c r="CR6" s="1088"/>
      <c r="CS6" s="1089"/>
      <c r="CT6" s="1089"/>
      <c r="CU6" s="1089"/>
      <c r="CV6" s="1090"/>
      <c r="CW6" s="1088"/>
      <c r="CX6" s="1089"/>
      <c r="CY6" s="1089"/>
      <c r="CZ6" s="1089"/>
      <c r="DA6" s="1090"/>
      <c r="DB6" s="1088"/>
      <c r="DC6" s="1089"/>
      <c r="DD6" s="1089"/>
      <c r="DE6" s="1089"/>
      <c r="DF6" s="1090"/>
      <c r="DG6" s="1184"/>
      <c r="DH6" s="1185"/>
      <c r="DI6" s="1185"/>
      <c r="DJ6" s="1185"/>
      <c r="DK6" s="1186"/>
      <c r="DL6" s="1184"/>
      <c r="DM6" s="1185"/>
      <c r="DN6" s="1185"/>
      <c r="DO6" s="1185"/>
      <c r="DP6" s="1186"/>
      <c r="DQ6" s="1088"/>
      <c r="DR6" s="1089"/>
      <c r="DS6" s="1089"/>
      <c r="DT6" s="1089"/>
      <c r="DU6" s="1090"/>
      <c r="DV6" s="1088"/>
      <c r="DW6" s="1089"/>
      <c r="DX6" s="1089"/>
      <c r="DY6" s="1089"/>
      <c r="DZ6" s="1102"/>
      <c r="EA6" s="252"/>
    </row>
    <row r="7" spans="1:131" s="253" customFormat="1" ht="26.25" customHeight="1" thickTop="1" x14ac:dyDescent="0.2">
      <c r="A7" s="256">
        <v>1</v>
      </c>
      <c r="B7" s="1134" t="s">
        <v>385</v>
      </c>
      <c r="C7" s="1135"/>
      <c r="D7" s="1135"/>
      <c r="E7" s="1135"/>
      <c r="F7" s="1135"/>
      <c r="G7" s="1135"/>
      <c r="H7" s="1135"/>
      <c r="I7" s="1135"/>
      <c r="J7" s="1135"/>
      <c r="K7" s="1135"/>
      <c r="L7" s="1135"/>
      <c r="M7" s="1135"/>
      <c r="N7" s="1135"/>
      <c r="O7" s="1135"/>
      <c r="P7" s="1136"/>
      <c r="Q7" s="1187">
        <v>10110</v>
      </c>
      <c r="R7" s="1188"/>
      <c r="S7" s="1188"/>
      <c r="T7" s="1188"/>
      <c r="U7" s="1188"/>
      <c r="V7" s="1188">
        <v>9800</v>
      </c>
      <c r="W7" s="1188"/>
      <c r="X7" s="1188"/>
      <c r="Y7" s="1188"/>
      <c r="Z7" s="1188"/>
      <c r="AA7" s="1188">
        <v>310</v>
      </c>
      <c r="AB7" s="1188"/>
      <c r="AC7" s="1188"/>
      <c r="AD7" s="1188"/>
      <c r="AE7" s="1189"/>
      <c r="AF7" s="1190">
        <v>279</v>
      </c>
      <c r="AG7" s="1191"/>
      <c r="AH7" s="1191"/>
      <c r="AI7" s="1191"/>
      <c r="AJ7" s="1192"/>
      <c r="AK7" s="1174" t="s">
        <v>596</v>
      </c>
      <c r="AL7" s="1175"/>
      <c r="AM7" s="1175"/>
      <c r="AN7" s="1175"/>
      <c r="AO7" s="1175"/>
      <c r="AP7" s="1175">
        <v>9481</v>
      </c>
      <c r="AQ7" s="1175"/>
      <c r="AR7" s="1175"/>
      <c r="AS7" s="1175"/>
      <c r="AT7" s="1175"/>
      <c r="AU7" s="1176"/>
      <c r="AV7" s="1176"/>
      <c r="AW7" s="1176"/>
      <c r="AX7" s="1176"/>
      <c r="AY7" s="1177"/>
      <c r="AZ7" s="250"/>
      <c r="BA7" s="250"/>
      <c r="BB7" s="250"/>
      <c r="BC7" s="250"/>
      <c r="BD7" s="250"/>
      <c r="BE7" s="251"/>
      <c r="BF7" s="251"/>
      <c r="BG7" s="251"/>
      <c r="BH7" s="251"/>
      <c r="BI7" s="251"/>
      <c r="BJ7" s="251"/>
      <c r="BK7" s="251"/>
      <c r="BL7" s="251"/>
      <c r="BM7" s="251"/>
      <c r="BN7" s="251"/>
      <c r="BO7" s="251"/>
      <c r="BP7" s="251"/>
      <c r="BQ7" s="257">
        <v>1</v>
      </c>
      <c r="BR7" s="258"/>
      <c r="BS7" s="1178" t="s">
        <v>580</v>
      </c>
      <c r="BT7" s="1179"/>
      <c r="BU7" s="1179"/>
      <c r="BV7" s="1179"/>
      <c r="BW7" s="1179"/>
      <c r="BX7" s="1179"/>
      <c r="BY7" s="1179"/>
      <c r="BZ7" s="1179"/>
      <c r="CA7" s="1179"/>
      <c r="CB7" s="1179"/>
      <c r="CC7" s="1179"/>
      <c r="CD7" s="1179"/>
      <c r="CE7" s="1179"/>
      <c r="CF7" s="1179"/>
      <c r="CG7" s="1180"/>
      <c r="CH7" s="1171">
        <v>0</v>
      </c>
      <c r="CI7" s="1172"/>
      <c r="CJ7" s="1172"/>
      <c r="CK7" s="1172"/>
      <c r="CL7" s="1173"/>
      <c r="CM7" s="1171">
        <v>6</v>
      </c>
      <c r="CN7" s="1172"/>
      <c r="CO7" s="1172"/>
      <c r="CP7" s="1172"/>
      <c r="CQ7" s="1173"/>
      <c r="CR7" s="1171">
        <v>3</v>
      </c>
      <c r="CS7" s="1172"/>
      <c r="CT7" s="1172"/>
      <c r="CU7" s="1172"/>
      <c r="CV7" s="1173"/>
      <c r="CW7" s="1171" t="s">
        <v>590</v>
      </c>
      <c r="CX7" s="1172"/>
      <c r="CY7" s="1172"/>
      <c r="CZ7" s="1172"/>
      <c r="DA7" s="1173"/>
      <c r="DB7" s="1171" t="s">
        <v>590</v>
      </c>
      <c r="DC7" s="1172"/>
      <c r="DD7" s="1172"/>
      <c r="DE7" s="1172"/>
      <c r="DF7" s="1173"/>
      <c r="DG7" s="1171" t="s">
        <v>590</v>
      </c>
      <c r="DH7" s="1172"/>
      <c r="DI7" s="1172"/>
      <c r="DJ7" s="1172"/>
      <c r="DK7" s="1173"/>
      <c r="DL7" s="1171" t="s">
        <v>590</v>
      </c>
      <c r="DM7" s="1172"/>
      <c r="DN7" s="1172"/>
      <c r="DO7" s="1172"/>
      <c r="DP7" s="1173"/>
      <c r="DQ7" s="1171" t="s">
        <v>590</v>
      </c>
      <c r="DR7" s="1172"/>
      <c r="DS7" s="1172"/>
      <c r="DT7" s="1172"/>
      <c r="DU7" s="1173"/>
      <c r="DV7" s="1198"/>
      <c r="DW7" s="1199"/>
      <c r="DX7" s="1199"/>
      <c r="DY7" s="1199"/>
      <c r="DZ7" s="1200"/>
      <c r="EA7" s="252"/>
    </row>
    <row r="8" spans="1:131" s="253" customFormat="1" ht="26.25" customHeight="1" x14ac:dyDescent="0.2">
      <c r="A8" s="259">
        <v>2</v>
      </c>
      <c r="B8" s="1121"/>
      <c r="C8" s="1122"/>
      <c r="D8" s="1122"/>
      <c r="E8" s="1122"/>
      <c r="F8" s="1122"/>
      <c r="G8" s="1122"/>
      <c r="H8" s="1122"/>
      <c r="I8" s="1122"/>
      <c r="J8" s="1122"/>
      <c r="K8" s="1122"/>
      <c r="L8" s="1122"/>
      <c r="M8" s="1122"/>
      <c r="N8" s="1122"/>
      <c r="O8" s="1122"/>
      <c r="P8" s="1123"/>
      <c r="Q8" s="1127"/>
      <c r="R8" s="1128"/>
      <c r="S8" s="1128"/>
      <c r="T8" s="1128"/>
      <c r="U8" s="1128"/>
      <c r="V8" s="1128"/>
      <c r="W8" s="1128"/>
      <c r="X8" s="1128"/>
      <c r="Y8" s="1128"/>
      <c r="Z8" s="1128"/>
      <c r="AA8" s="1128"/>
      <c r="AB8" s="1128"/>
      <c r="AC8" s="1128"/>
      <c r="AD8" s="1128"/>
      <c r="AE8" s="1129"/>
      <c r="AF8" s="1103"/>
      <c r="AG8" s="1104"/>
      <c r="AH8" s="1104"/>
      <c r="AI8" s="1104"/>
      <c r="AJ8" s="1105"/>
      <c r="AK8" s="1169"/>
      <c r="AL8" s="1170"/>
      <c r="AM8" s="1170"/>
      <c r="AN8" s="1170"/>
      <c r="AO8" s="1170"/>
      <c r="AP8" s="1170"/>
      <c r="AQ8" s="1170"/>
      <c r="AR8" s="1170"/>
      <c r="AS8" s="1170"/>
      <c r="AT8" s="1170"/>
      <c r="AU8" s="1167"/>
      <c r="AV8" s="1167"/>
      <c r="AW8" s="1167"/>
      <c r="AX8" s="1167"/>
      <c r="AY8" s="1168"/>
      <c r="AZ8" s="250"/>
      <c r="BA8" s="250"/>
      <c r="BB8" s="250"/>
      <c r="BC8" s="250"/>
      <c r="BD8" s="250"/>
      <c r="BE8" s="251"/>
      <c r="BF8" s="251"/>
      <c r="BG8" s="251"/>
      <c r="BH8" s="251"/>
      <c r="BI8" s="251"/>
      <c r="BJ8" s="251"/>
      <c r="BK8" s="251"/>
      <c r="BL8" s="251"/>
      <c r="BM8" s="251"/>
      <c r="BN8" s="251"/>
      <c r="BO8" s="251"/>
      <c r="BP8" s="251"/>
      <c r="BQ8" s="260">
        <v>2</v>
      </c>
      <c r="BR8" s="261"/>
      <c r="BS8" s="1098" t="s">
        <v>581</v>
      </c>
      <c r="BT8" s="1099"/>
      <c r="BU8" s="1099"/>
      <c r="BV8" s="1099"/>
      <c r="BW8" s="1099"/>
      <c r="BX8" s="1099"/>
      <c r="BY8" s="1099"/>
      <c r="BZ8" s="1099"/>
      <c r="CA8" s="1099"/>
      <c r="CB8" s="1099"/>
      <c r="CC8" s="1099"/>
      <c r="CD8" s="1099"/>
      <c r="CE8" s="1099"/>
      <c r="CF8" s="1099"/>
      <c r="CG8" s="1100"/>
      <c r="CH8" s="1073">
        <v>28</v>
      </c>
      <c r="CI8" s="1074"/>
      <c r="CJ8" s="1074"/>
      <c r="CK8" s="1074"/>
      <c r="CL8" s="1075"/>
      <c r="CM8" s="1073">
        <v>-4</v>
      </c>
      <c r="CN8" s="1074"/>
      <c r="CO8" s="1074"/>
      <c r="CP8" s="1074"/>
      <c r="CQ8" s="1075"/>
      <c r="CR8" s="1073">
        <v>1</v>
      </c>
      <c r="CS8" s="1074"/>
      <c r="CT8" s="1074"/>
      <c r="CU8" s="1074"/>
      <c r="CV8" s="1075"/>
      <c r="CW8" s="1073">
        <v>17</v>
      </c>
      <c r="CX8" s="1074"/>
      <c r="CY8" s="1074"/>
      <c r="CZ8" s="1074"/>
      <c r="DA8" s="1075"/>
      <c r="DB8" s="1073" t="s">
        <v>591</v>
      </c>
      <c r="DC8" s="1074"/>
      <c r="DD8" s="1074"/>
      <c r="DE8" s="1074"/>
      <c r="DF8" s="1075"/>
      <c r="DG8" s="1073">
        <v>479</v>
      </c>
      <c r="DH8" s="1074"/>
      <c r="DI8" s="1074"/>
      <c r="DJ8" s="1074"/>
      <c r="DK8" s="1075"/>
      <c r="DL8" s="1073" t="s">
        <v>590</v>
      </c>
      <c r="DM8" s="1074"/>
      <c r="DN8" s="1074"/>
      <c r="DO8" s="1074"/>
      <c r="DP8" s="1075"/>
      <c r="DQ8" s="1073" t="s">
        <v>590</v>
      </c>
      <c r="DR8" s="1074"/>
      <c r="DS8" s="1074"/>
      <c r="DT8" s="1074"/>
      <c r="DU8" s="1075"/>
      <c r="DV8" s="1076"/>
      <c r="DW8" s="1077"/>
      <c r="DX8" s="1077"/>
      <c r="DY8" s="1077"/>
      <c r="DZ8" s="1078"/>
      <c r="EA8" s="252"/>
    </row>
    <row r="9" spans="1:131" s="253" customFormat="1" ht="26.25" customHeight="1" x14ac:dyDescent="0.2">
      <c r="A9" s="259">
        <v>3</v>
      </c>
      <c r="B9" s="1121"/>
      <c r="C9" s="1122"/>
      <c r="D9" s="1122"/>
      <c r="E9" s="1122"/>
      <c r="F9" s="1122"/>
      <c r="G9" s="1122"/>
      <c r="H9" s="1122"/>
      <c r="I9" s="1122"/>
      <c r="J9" s="1122"/>
      <c r="K9" s="1122"/>
      <c r="L9" s="1122"/>
      <c r="M9" s="1122"/>
      <c r="N9" s="1122"/>
      <c r="O9" s="1122"/>
      <c r="P9" s="1123"/>
      <c r="Q9" s="1127"/>
      <c r="R9" s="1128"/>
      <c r="S9" s="1128"/>
      <c r="T9" s="1128"/>
      <c r="U9" s="1128"/>
      <c r="V9" s="1128"/>
      <c r="W9" s="1128"/>
      <c r="X9" s="1128"/>
      <c r="Y9" s="1128"/>
      <c r="Z9" s="1128"/>
      <c r="AA9" s="1128"/>
      <c r="AB9" s="1128"/>
      <c r="AC9" s="1128"/>
      <c r="AD9" s="1128"/>
      <c r="AE9" s="1129"/>
      <c r="AF9" s="1103"/>
      <c r="AG9" s="1104"/>
      <c r="AH9" s="1104"/>
      <c r="AI9" s="1104"/>
      <c r="AJ9" s="1105"/>
      <c r="AK9" s="1169"/>
      <c r="AL9" s="1170"/>
      <c r="AM9" s="1170"/>
      <c r="AN9" s="1170"/>
      <c r="AO9" s="1170"/>
      <c r="AP9" s="1170"/>
      <c r="AQ9" s="1170"/>
      <c r="AR9" s="1170"/>
      <c r="AS9" s="1170"/>
      <c r="AT9" s="1170"/>
      <c r="AU9" s="1167"/>
      <c r="AV9" s="1167"/>
      <c r="AW9" s="1167"/>
      <c r="AX9" s="1167"/>
      <c r="AY9" s="1168"/>
      <c r="AZ9" s="250"/>
      <c r="BA9" s="250"/>
      <c r="BB9" s="250"/>
      <c r="BC9" s="250"/>
      <c r="BD9" s="250"/>
      <c r="BE9" s="251"/>
      <c r="BF9" s="251"/>
      <c r="BG9" s="251"/>
      <c r="BH9" s="251"/>
      <c r="BI9" s="251"/>
      <c r="BJ9" s="251"/>
      <c r="BK9" s="251"/>
      <c r="BL9" s="251"/>
      <c r="BM9" s="251"/>
      <c r="BN9" s="251"/>
      <c r="BO9" s="251"/>
      <c r="BP9" s="251"/>
      <c r="BQ9" s="260">
        <v>3</v>
      </c>
      <c r="BR9" s="261"/>
      <c r="BS9" s="1098" t="s">
        <v>582</v>
      </c>
      <c r="BT9" s="1099"/>
      <c r="BU9" s="1099"/>
      <c r="BV9" s="1099"/>
      <c r="BW9" s="1099"/>
      <c r="BX9" s="1099"/>
      <c r="BY9" s="1099"/>
      <c r="BZ9" s="1099"/>
      <c r="CA9" s="1099"/>
      <c r="CB9" s="1099"/>
      <c r="CC9" s="1099"/>
      <c r="CD9" s="1099"/>
      <c r="CE9" s="1099"/>
      <c r="CF9" s="1099"/>
      <c r="CG9" s="1100"/>
      <c r="CH9" s="1073">
        <v>3</v>
      </c>
      <c r="CI9" s="1074"/>
      <c r="CJ9" s="1074"/>
      <c r="CK9" s="1074"/>
      <c r="CL9" s="1075"/>
      <c r="CM9" s="1073">
        <v>1838</v>
      </c>
      <c r="CN9" s="1074"/>
      <c r="CO9" s="1074"/>
      <c r="CP9" s="1074"/>
      <c r="CQ9" s="1075"/>
      <c r="CR9" s="1073">
        <v>0</v>
      </c>
      <c r="CS9" s="1074"/>
      <c r="CT9" s="1074"/>
      <c r="CU9" s="1074"/>
      <c r="CV9" s="1075"/>
      <c r="CW9" s="1073" t="s">
        <v>589</v>
      </c>
      <c r="CX9" s="1074"/>
      <c r="CY9" s="1074"/>
      <c r="CZ9" s="1074"/>
      <c r="DA9" s="1075"/>
      <c r="DB9" s="1073" t="s">
        <v>589</v>
      </c>
      <c r="DC9" s="1074"/>
      <c r="DD9" s="1074"/>
      <c r="DE9" s="1074"/>
      <c r="DF9" s="1075"/>
      <c r="DG9" s="1073" t="s">
        <v>589</v>
      </c>
      <c r="DH9" s="1074"/>
      <c r="DI9" s="1074"/>
      <c r="DJ9" s="1074"/>
      <c r="DK9" s="1075"/>
      <c r="DL9" s="1073" t="s">
        <v>589</v>
      </c>
      <c r="DM9" s="1074"/>
      <c r="DN9" s="1074"/>
      <c r="DO9" s="1074"/>
      <c r="DP9" s="1075"/>
      <c r="DQ9" s="1073" t="s">
        <v>589</v>
      </c>
      <c r="DR9" s="1074"/>
      <c r="DS9" s="1074"/>
      <c r="DT9" s="1074"/>
      <c r="DU9" s="1075"/>
      <c r="DV9" s="1073"/>
      <c r="DW9" s="1074"/>
      <c r="DX9" s="1074"/>
      <c r="DY9" s="1074"/>
      <c r="DZ9" s="1075"/>
      <c r="EA9" s="252"/>
    </row>
    <row r="10" spans="1:131" s="253" customFormat="1" ht="26.25" customHeight="1" x14ac:dyDescent="0.2">
      <c r="A10" s="259">
        <v>4</v>
      </c>
      <c r="B10" s="1121"/>
      <c r="C10" s="1122"/>
      <c r="D10" s="1122"/>
      <c r="E10" s="1122"/>
      <c r="F10" s="1122"/>
      <c r="G10" s="1122"/>
      <c r="H10" s="1122"/>
      <c r="I10" s="1122"/>
      <c r="J10" s="1122"/>
      <c r="K10" s="1122"/>
      <c r="L10" s="1122"/>
      <c r="M10" s="1122"/>
      <c r="N10" s="1122"/>
      <c r="O10" s="1122"/>
      <c r="P10" s="1123"/>
      <c r="Q10" s="1127"/>
      <c r="R10" s="1128"/>
      <c r="S10" s="1128"/>
      <c r="T10" s="1128"/>
      <c r="U10" s="1128"/>
      <c r="V10" s="1128"/>
      <c r="W10" s="1128"/>
      <c r="X10" s="1128"/>
      <c r="Y10" s="1128"/>
      <c r="Z10" s="1128"/>
      <c r="AA10" s="1128"/>
      <c r="AB10" s="1128"/>
      <c r="AC10" s="1128"/>
      <c r="AD10" s="1128"/>
      <c r="AE10" s="1129"/>
      <c r="AF10" s="1103"/>
      <c r="AG10" s="1104"/>
      <c r="AH10" s="1104"/>
      <c r="AI10" s="1104"/>
      <c r="AJ10" s="1105"/>
      <c r="AK10" s="1169"/>
      <c r="AL10" s="1170"/>
      <c r="AM10" s="1170"/>
      <c r="AN10" s="1170"/>
      <c r="AO10" s="1170"/>
      <c r="AP10" s="1170"/>
      <c r="AQ10" s="1170"/>
      <c r="AR10" s="1170"/>
      <c r="AS10" s="1170"/>
      <c r="AT10" s="1170"/>
      <c r="AU10" s="1167"/>
      <c r="AV10" s="1167"/>
      <c r="AW10" s="1167"/>
      <c r="AX10" s="1167"/>
      <c r="AY10" s="1168"/>
      <c r="AZ10" s="250"/>
      <c r="BA10" s="250"/>
      <c r="BB10" s="250"/>
      <c r="BC10" s="250"/>
      <c r="BD10" s="250"/>
      <c r="BE10" s="251"/>
      <c r="BF10" s="251"/>
      <c r="BG10" s="251"/>
      <c r="BH10" s="251"/>
      <c r="BI10" s="251"/>
      <c r="BJ10" s="251"/>
      <c r="BK10" s="251"/>
      <c r="BL10" s="251"/>
      <c r="BM10" s="251"/>
      <c r="BN10" s="251"/>
      <c r="BO10" s="251"/>
      <c r="BP10" s="251"/>
      <c r="BQ10" s="260">
        <v>4</v>
      </c>
      <c r="BR10" s="261"/>
      <c r="BS10" s="1098" t="s">
        <v>583</v>
      </c>
      <c r="BT10" s="1099"/>
      <c r="BU10" s="1099"/>
      <c r="BV10" s="1099"/>
      <c r="BW10" s="1099"/>
      <c r="BX10" s="1099"/>
      <c r="BY10" s="1099"/>
      <c r="BZ10" s="1099"/>
      <c r="CA10" s="1099"/>
      <c r="CB10" s="1099"/>
      <c r="CC10" s="1099"/>
      <c r="CD10" s="1099"/>
      <c r="CE10" s="1099"/>
      <c r="CF10" s="1099"/>
      <c r="CG10" s="1100"/>
      <c r="CH10" s="1073">
        <v>0</v>
      </c>
      <c r="CI10" s="1074"/>
      <c r="CJ10" s="1074"/>
      <c r="CK10" s="1074"/>
      <c r="CL10" s="1075"/>
      <c r="CM10" s="1073">
        <v>919</v>
      </c>
      <c r="CN10" s="1074"/>
      <c r="CO10" s="1074"/>
      <c r="CP10" s="1074"/>
      <c r="CQ10" s="1075"/>
      <c r="CR10" s="1073">
        <v>0</v>
      </c>
      <c r="CS10" s="1074"/>
      <c r="CT10" s="1074"/>
      <c r="CU10" s="1074"/>
      <c r="CV10" s="1075"/>
      <c r="CW10" s="1073" t="s">
        <v>589</v>
      </c>
      <c r="CX10" s="1074"/>
      <c r="CY10" s="1074"/>
      <c r="CZ10" s="1074"/>
      <c r="DA10" s="1075"/>
      <c r="DB10" s="1073" t="s">
        <v>589</v>
      </c>
      <c r="DC10" s="1074"/>
      <c r="DD10" s="1074"/>
      <c r="DE10" s="1074"/>
      <c r="DF10" s="1075"/>
      <c r="DG10" s="1073" t="s">
        <v>589</v>
      </c>
      <c r="DH10" s="1074"/>
      <c r="DI10" s="1074"/>
      <c r="DJ10" s="1074"/>
      <c r="DK10" s="1075"/>
      <c r="DL10" s="1073" t="s">
        <v>589</v>
      </c>
      <c r="DM10" s="1074"/>
      <c r="DN10" s="1074"/>
      <c r="DO10" s="1074"/>
      <c r="DP10" s="1075"/>
      <c r="DQ10" s="1073" t="s">
        <v>589</v>
      </c>
      <c r="DR10" s="1074"/>
      <c r="DS10" s="1074"/>
      <c r="DT10" s="1074"/>
      <c r="DU10" s="1075"/>
      <c r="DV10" s="1073"/>
      <c r="DW10" s="1074"/>
      <c r="DX10" s="1074"/>
      <c r="DY10" s="1074"/>
      <c r="DZ10" s="1075"/>
      <c r="EA10" s="252"/>
    </row>
    <row r="11" spans="1:131" s="253" customFormat="1" ht="26.25" customHeight="1" x14ac:dyDescent="0.2">
      <c r="A11" s="259">
        <v>5</v>
      </c>
      <c r="B11" s="1121"/>
      <c r="C11" s="1122"/>
      <c r="D11" s="1122"/>
      <c r="E11" s="1122"/>
      <c r="F11" s="1122"/>
      <c r="G11" s="1122"/>
      <c r="H11" s="1122"/>
      <c r="I11" s="1122"/>
      <c r="J11" s="1122"/>
      <c r="K11" s="1122"/>
      <c r="L11" s="1122"/>
      <c r="M11" s="1122"/>
      <c r="N11" s="1122"/>
      <c r="O11" s="1122"/>
      <c r="P11" s="1123"/>
      <c r="Q11" s="1127"/>
      <c r="R11" s="1128"/>
      <c r="S11" s="1128"/>
      <c r="T11" s="1128"/>
      <c r="U11" s="1128"/>
      <c r="V11" s="1128"/>
      <c r="W11" s="1128"/>
      <c r="X11" s="1128"/>
      <c r="Y11" s="1128"/>
      <c r="Z11" s="1128"/>
      <c r="AA11" s="1128"/>
      <c r="AB11" s="1128"/>
      <c r="AC11" s="1128"/>
      <c r="AD11" s="1128"/>
      <c r="AE11" s="1129"/>
      <c r="AF11" s="1103"/>
      <c r="AG11" s="1104"/>
      <c r="AH11" s="1104"/>
      <c r="AI11" s="1104"/>
      <c r="AJ11" s="1105"/>
      <c r="AK11" s="1169"/>
      <c r="AL11" s="1170"/>
      <c r="AM11" s="1170"/>
      <c r="AN11" s="1170"/>
      <c r="AO11" s="1170"/>
      <c r="AP11" s="1170"/>
      <c r="AQ11" s="1170"/>
      <c r="AR11" s="1170"/>
      <c r="AS11" s="1170"/>
      <c r="AT11" s="1170"/>
      <c r="AU11" s="1167"/>
      <c r="AV11" s="1167"/>
      <c r="AW11" s="1167"/>
      <c r="AX11" s="1167"/>
      <c r="AY11" s="1168"/>
      <c r="AZ11" s="250"/>
      <c r="BA11" s="250"/>
      <c r="BB11" s="250"/>
      <c r="BC11" s="250"/>
      <c r="BD11" s="250"/>
      <c r="BE11" s="251"/>
      <c r="BF11" s="251"/>
      <c r="BG11" s="251"/>
      <c r="BH11" s="251"/>
      <c r="BI11" s="251"/>
      <c r="BJ11" s="251"/>
      <c r="BK11" s="251"/>
      <c r="BL11" s="251"/>
      <c r="BM11" s="251"/>
      <c r="BN11" s="251"/>
      <c r="BO11" s="251"/>
      <c r="BP11" s="251"/>
      <c r="BQ11" s="260">
        <v>5</v>
      </c>
      <c r="BR11" s="261"/>
      <c r="BS11" s="1098"/>
      <c r="BT11" s="1099"/>
      <c r="BU11" s="1099"/>
      <c r="BV11" s="1099"/>
      <c r="BW11" s="1099"/>
      <c r="BX11" s="1099"/>
      <c r="BY11" s="1099"/>
      <c r="BZ11" s="1099"/>
      <c r="CA11" s="1099"/>
      <c r="CB11" s="1099"/>
      <c r="CC11" s="1099"/>
      <c r="CD11" s="1099"/>
      <c r="CE11" s="1099"/>
      <c r="CF11" s="1099"/>
      <c r="CG11" s="1100"/>
      <c r="CH11" s="1073"/>
      <c r="CI11" s="1074"/>
      <c r="CJ11" s="1074"/>
      <c r="CK11" s="1074"/>
      <c r="CL11" s="1075"/>
      <c r="CM11" s="1073"/>
      <c r="CN11" s="1074"/>
      <c r="CO11" s="1074"/>
      <c r="CP11" s="1074"/>
      <c r="CQ11" s="1075"/>
      <c r="CR11" s="1073"/>
      <c r="CS11" s="1074"/>
      <c r="CT11" s="1074"/>
      <c r="CU11" s="1074"/>
      <c r="CV11" s="1075"/>
      <c r="CW11" s="1073"/>
      <c r="CX11" s="1074"/>
      <c r="CY11" s="1074"/>
      <c r="CZ11" s="1074"/>
      <c r="DA11" s="1075"/>
      <c r="DB11" s="1073"/>
      <c r="DC11" s="1074"/>
      <c r="DD11" s="1074"/>
      <c r="DE11" s="1074"/>
      <c r="DF11" s="1075"/>
      <c r="DG11" s="1073"/>
      <c r="DH11" s="1074"/>
      <c r="DI11" s="1074"/>
      <c r="DJ11" s="1074"/>
      <c r="DK11" s="1075"/>
      <c r="DL11" s="1073"/>
      <c r="DM11" s="1074"/>
      <c r="DN11" s="1074"/>
      <c r="DO11" s="1074"/>
      <c r="DP11" s="1075"/>
      <c r="DQ11" s="1073"/>
      <c r="DR11" s="1074"/>
      <c r="DS11" s="1074"/>
      <c r="DT11" s="1074"/>
      <c r="DU11" s="1075"/>
      <c r="DV11" s="1076"/>
      <c r="DW11" s="1077"/>
      <c r="DX11" s="1077"/>
      <c r="DY11" s="1077"/>
      <c r="DZ11" s="1078"/>
      <c r="EA11" s="252"/>
    </row>
    <row r="12" spans="1:131" s="253" customFormat="1" ht="26.25" customHeight="1" x14ac:dyDescent="0.2">
      <c r="A12" s="259">
        <v>6</v>
      </c>
      <c r="B12" s="1121"/>
      <c r="C12" s="1122"/>
      <c r="D12" s="1122"/>
      <c r="E12" s="1122"/>
      <c r="F12" s="1122"/>
      <c r="G12" s="1122"/>
      <c r="H12" s="1122"/>
      <c r="I12" s="1122"/>
      <c r="J12" s="1122"/>
      <c r="K12" s="1122"/>
      <c r="L12" s="1122"/>
      <c r="M12" s="1122"/>
      <c r="N12" s="1122"/>
      <c r="O12" s="1122"/>
      <c r="P12" s="1123"/>
      <c r="Q12" s="1127"/>
      <c r="R12" s="1128"/>
      <c r="S12" s="1128"/>
      <c r="T12" s="1128"/>
      <c r="U12" s="1128"/>
      <c r="V12" s="1128"/>
      <c r="W12" s="1128"/>
      <c r="X12" s="1128"/>
      <c r="Y12" s="1128"/>
      <c r="Z12" s="1128"/>
      <c r="AA12" s="1128"/>
      <c r="AB12" s="1128"/>
      <c r="AC12" s="1128"/>
      <c r="AD12" s="1128"/>
      <c r="AE12" s="1129"/>
      <c r="AF12" s="1103"/>
      <c r="AG12" s="1104"/>
      <c r="AH12" s="1104"/>
      <c r="AI12" s="1104"/>
      <c r="AJ12" s="1105"/>
      <c r="AK12" s="1169"/>
      <c r="AL12" s="1170"/>
      <c r="AM12" s="1170"/>
      <c r="AN12" s="1170"/>
      <c r="AO12" s="1170"/>
      <c r="AP12" s="1170"/>
      <c r="AQ12" s="1170"/>
      <c r="AR12" s="1170"/>
      <c r="AS12" s="1170"/>
      <c r="AT12" s="1170"/>
      <c r="AU12" s="1167"/>
      <c r="AV12" s="1167"/>
      <c r="AW12" s="1167"/>
      <c r="AX12" s="1167"/>
      <c r="AY12" s="1168"/>
      <c r="AZ12" s="250"/>
      <c r="BA12" s="250"/>
      <c r="BB12" s="250"/>
      <c r="BC12" s="250"/>
      <c r="BD12" s="250"/>
      <c r="BE12" s="251"/>
      <c r="BF12" s="251"/>
      <c r="BG12" s="251"/>
      <c r="BH12" s="251"/>
      <c r="BI12" s="251"/>
      <c r="BJ12" s="251"/>
      <c r="BK12" s="251"/>
      <c r="BL12" s="251"/>
      <c r="BM12" s="251"/>
      <c r="BN12" s="251"/>
      <c r="BO12" s="251"/>
      <c r="BP12" s="251"/>
      <c r="BQ12" s="260">
        <v>6</v>
      </c>
      <c r="BR12" s="261"/>
      <c r="BS12" s="1098"/>
      <c r="BT12" s="1099"/>
      <c r="BU12" s="1099"/>
      <c r="BV12" s="1099"/>
      <c r="BW12" s="1099"/>
      <c r="BX12" s="1099"/>
      <c r="BY12" s="1099"/>
      <c r="BZ12" s="1099"/>
      <c r="CA12" s="1099"/>
      <c r="CB12" s="1099"/>
      <c r="CC12" s="1099"/>
      <c r="CD12" s="1099"/>
      <c r="CE12" s="1099"/>
      <c r="CF12" s="1099"/>
      <c r="CG12" s="1100"/>
      <c r="CH12" s="1073"/>
      <c r="CI12" s="1074"/>
      <c r="CJ12" s="1074"/>
      <c r="CK12" s="1074"/>
      <c r="CL12" s="1075"/>
      <c r="CM12" s="1073"/>
      <c r="CN12" s="1074"/>
      <c r="CO12" s="1074"/>
      <c r="CP12" s="1074"/>
      <c r="CQ12" s="1075"/>
      <c r="CR12" s="1073"/>
      <c r="CS12" s="1074"/>
      <c r="CT12" s="1074"/>
      <c r="CU12" s="1074"/>
      <c r="CV12" s="1075"/>
      <c r="CW12" s="1073"/>
      <c r="CX12" s="1074"/>
      <c r="CY12" s="1074"/>
      <c r="CZ12" s="1074"/>
      <c r="DA12" s="1075"/>
      <c r="DB12" s="1073"/>
      <c r="DC12" s="1074"/>
      <c r="DD12" s="1074"/>
      <c r="DE12" s="1074"/>
      <c r="DF12" s="1075"/>
      <c r="DG12" s="1073"/>
      <c r="DH12" s="1074"/>
      <c r="DI12" s="1074"/>
      <c r="DJ12" s="1074"/>
      <c r="DK12" s="1075"/>
      <c r="DL12" s="1073"/>
      <c r="DM12" s="1074"/>
      <c r="DN12" s="1074"/>
      <c r="DO12" s="1074"/>
      <c r="DP12" s="1075"/>
      <c r="DQ12" s="1073"/>
      <c r="DR12" s="1074"/>
      <c r="DS12" s="1074"/>
      <c r="DT12" s="1074"/>
      <c r="DU12" s="1075"/>
      <c r="DV12" s="1076"/>
      <c r="DW12" s="1077"/>
      <c r="DX12" s="1077"/>
      <c r="DY12" s="1077"/>
      <c r="DZ12" s="1078"/>
      <c r="EA12" s="252"/>
    </row>
    <row r="13" spans="1:131" s="253" customFormat="1" ht="26.25" customHeight="1" x14ac:dyDescent="0.2">
      <c r="A13" s="259">
        <v>7</v>
      </c>
      <c r="B13" s="1121"/>
      <c r="C13" s="1122"/>
      <c r="D13" s="1122"/>
      <c r="E13" s="1122"/>
      <c r="F13" s="1122"/>
      <c r="G13" s="1122"/>
      <c r="H13" s="1122"/>
      <c r="I13" s="1122"/>
      <c r="J13" s="1122"/>
      <c r="K13" s="1122"/>
      <c r="L13" s="1122"/>
      <c r="M13" s="1122"/>
      <c r="N13" s="1122"/>
      <c r="O13" s="1122"/>
      <c r="P13" s="1123"/>
      <c r="Q13" s="1127"/>
      <c r="R13" s="1128"/>
      <c r="S13" s="1128"/>
      <c r="T13" s="1128"/>
      <c r="U13" s="1128"/>
      <c r="V13" s="1128"/>
      <c r="W13" s="1128"/>
      <c r="X13" s="1128"/>
      <c r="Y13" s="1128"/>
      <c r="Z13" s="1128"/>
      <c r="AA13" s="1128"/>
      <c r="AB13" s="1128"/>
      <c r="AC13" s="1128"/>
      <c r="AD13" s="1128"/>
      <c r="AE13" s="1129"/>
      <c r="AF13" s="1103"/>
      <c r="AG13" s="1104"/>
      <c r="AH13" s="1104"/>
      <c r="AI13" s="1104"/>
      <c r="AJ13" s="1105"/>
      <c r="AK13" s="1169"/>
      <c r="AL13" s="1170"/>
      <c r="AM13" s="1170"/>
      <c r="AN13" s="1170"/>
      <c r="AO13" s="1170"/>
      <c r="AP13" s="1170"/>
      <c r="AQ13" s="1170"/>
      <c r="AR13" s="1170"/>
      <c r="AS13" s="1170"/>
      <c r="AT13" s="1170"/>
      <c r="AU13" s="1167"/>
      <c r="AV13" s="1167"/>
      <c r="AW13" s="1167"/>
      <c r="AX13" s="1167"/>
      <c r="AY13" s="1168"/>
      <c r="AZ13" s="250"/>
      <c r="BA13" s="250"/>
      <c r="BB13" s="250"/>
      <c r="BC13" s="250"/>
      <c r="BD13" s="250"/>
      <c r="BE13" s="251"/>
      <c r="BF13" s="251"/>
      <c r="BG13" s="251"/>
      <c r="BH13" s="251"/>
      <c r="BI13" s="251"/>
      <c r="BJ13" s="251"/>
      <c r="BK13" s="251"/>
      <c r="BL13" s="251"/>
      <c r="BM13" s="251"/>
      <c r="BN13" s="251"/>
      <c r="BO13" s="251"/>
      <c r="BP13" s="251"/>
      <c r="BQ13" s="260">
        <v>7</v>
      </c>
      <c r="BR13" s="261"/>
      <c r="BS13" s="1098"/>
      <c r="BT13" s="1099"/>
      <c r="BU13" s="1099"/>
      <c r="BV13" s="1099"/>
      <c r="BW13" s="1099"/>
      <c r="BX13" s="1099"/>
      <c r="BY13" s="1099"/>
      <c r="BZ13" s="1099"/>
      <c r="CA13" s="1099"/>
      <c r="CB13" s="1099"/>
      <c r="CC13" s="1099"/>
      <c r="CD13" s="1099"/>
      <c r="CE13" s="1099"/>
      <c r="CF13" s="1099"/>
      <c r="CG13" s="1100"/>
      <c r="CH13" s="1073"/>
      <c r="CI13" s="1074"/>
      <c r="CJ13" s="1074"/>
      <c r="CK13" s="1074"/>
      <c r="CL13" s="1075"/>
      <c r="CM13" s="1073"/>
      <c r="CN13" s="1074"/>
      <c r="CO13" s="1074"/>
      <c r="CP13" s="1074"/>
      <c r="CQ13" s="1075"/>
      <c r="CR13" s="1073"/>
      <c r="CS13" s="1074"/>
      <c r="CT13" s="1074"/>
      <c r="CU13" s="1074"/>
      <c r="CV13" s="1075"/>
      <c r="CW13" s="1073"/>
      <c r="CX13" s="1074"/>
      <c r="CY13" s="1074"/>
      <c r="CZ13" s="1074"/>
      <c r="DA13" s="1075"/>
      <c r="DB13" s="1073"/>
      <c r="DC13" s="1074"/>
      <c r="DD13" s="1074"/>
      <c r="DE13" s="1074"/>
      <c r="DF13" s="1075"/>
      <c r="DG13" s="1073"/>
      <c r="DH13" s="1074"/>
      <c r="DI13" s="1074"/>
      <c r="DJ13" s="1074"/>
      <c r="DK13" s="1075"/>
      <c r="DL13" s="1073"/>
      <c r="DM13" s="1074"/>
      <c r="DN13" s="1074"/>
      <c r="DO13" s="1074"/>
      <c r="DP13" s="1075"/>
      <c r="DQ13" s="1073"/>
      <c r="DR13" s="1074"/>
      <c r="DS13" s="1074"/>
      <c r="DT13" s="1074"/>
      <c r="DU13" s="1075"/>
      <c r="DV13" s="1076"/>
      <c r="DW13" s="1077"/>
      <c r="DX13" s="1077"/>
      <c r="DY13" s="1077"/>
      <c r="DZ13" s="1078"/>
      <c r="EA13" s="252"/>
    </row>
    <row r="14" spans="1:131" s="253" customFormat="1" ht="26.25" customHeight="1" x14ac:dyDescent="0.2">
      <c r="A14" s="259">
        <v>8</v>
      </c>
      <c r="B14" s="1121"/>
      <c r="C14" s="1122"/>
      <c r="D14" s="1122"/>
      <c r="E14" s="1122"/>
      <c r="F14" s="1122"/>
      <c r="G14" s="1122"/>
      <c r="H14" s="1122"/>
      <c r="I14" s="1122"/>
      <c r="J14" s="1122"/>
      <c r="K14" s="1122"/>
      <c r="L14" s="1122"/>
      <c r="M14" s="1122"/>
      <c r="N14" s="1122"/>
      <c r="O14" s="1122"/>
      <c r="P14" s="1123"/>
      <c r="Q14" s="1127"/>
      <c r="R14" s="1128"/>
      <c r="S14" s="1128"/>
      <c r="T14" s="1128"/>
      <c r="U14" s="1128"/>
      <c r="V14" s="1128"/>
      <c r="W14" s="1128"/>
      <c r="X14" s="1128"/>
      <c r="Y14" s="1128"/>
      <c r="Z14" s="1128"/>
      <c r="AA14" s="1128"/>
      <c r="AB14" s="1128"/>
      <c r="AC14" s="1128"/>
      <c r="AD14" s="1128"/>
      <c r="AE14" s="1129"/>
      <c r="AF14" s="1103"/>
      <c r="AG14" s="1104"/>
      <c r="AH14" s="1104"/>
      <c r="AI14" s="1104"/>
      <c r="AJ14" s="1105"/>
      <c r="AK14" s="1169"/>
      <c r="AL14" s="1170"/>
      <c r="AM14" s="1170"/>
      <c r="AN14" s="1170"/>
      <c r="AO14" s="1170"/>
      <c r="AP14" s="1170"/>
      <c r="AQ14" s="1170"/>
      <c r="AR14" s="1170"/>
      <c r="AS14" s="1170"/>
      <c r="AT14" s="1170"/>
      <c r="AU14" s="1167"/>
      <c r="AV14" s="1167"/>
      <c r="AW14" s="1167"/>
      <c r="AX14" s="1167"/>
      <c r="AY14" s="1168"/>
      <c r="AZ14" s="250"/>
      <c r="BA14" s="250"/>
      <c r="BB14" s="250"/>
      <c r="BC14" s="250"/>
      <c r="BD14" s="250"/>
      <c r="BE14" s="251"/>
      <c r="BF14" s="251"/>
      <c r="BG14" s="251"/>
      <c r="BH14" s="251"/>
      <c r="BI14" s="251"/>
      <c r="BJ14" s="251"/>
      <c r="BK14" s="251"/>
      <c r="BL14" s="251"/>
      <c r="BM14" s="251"/>
      <c r="BN14" s="251"/>
      <c r="BO14" s="251"/>
      <c r="BP14" s="251"/>
      <c r="BQ14" s="260">
        <v>8</v>
      </c>
      <c r="BR14" s="261"/>
      <c r="BS14" s="1098"/>
      <c r="BT14" s="1099"/>
      <c r="BU14" s="1099"/>
      <c r="BV14" s="1099"/>
      <c r="BW14" s="1099"/>
      <c r="BX14" s="1099"/>
      <c r="BY14" s="1099"/>
      <c r="BZ14" s="1099"/>
      <c r="CA14" s="1099"/>
      <c r="CB14" s="1099"/>
      <c r="CC14" s="1099"/>
      <c r="CD14" s="1099"/>
      <c r="CE14" s="1099"/>
      <c r="CF14" s="1099"/>
      <c r="CG14" s="1100"/>
      <c r="CH14" s="1073"/>
      <c r="CI14" s="1074"/>
      <c r="CJ14" s="1074"/>
      <c r="CK14" s="1074"/>
      <c r="CL14" s="1075"/>
      <c r="CM14" s="1073"/>
      <c r="CN14" s="1074"/>
      <c r="CO14" s="1074"/>
      <c r="CP14" s="1074"/>
      <c r="CQ14" s="1075"/>
      <c r="CR14" s="1073"/>
      <c r="CS14" s="1074"/>
      <c r="CT14" s="1074"/>
      <c r="CU14" s="1074"/>
      <c r="CV14" s="1075"/>
      <c r="CW14" s="1073"/>
      <c r="CX14" s="1074"/>
      <c r="CY14" s="1074"/>
      <c r="CZ14" s="1074"/>
      <c r="DA14" s="1075"/>
      <c r="DB14" s="1073"/>
      <c r="DC14" s="1074"/>
      <c r="DD14" s="1074"/>
      <c r="DE14" s="1074"/>
      <c r="DF14" s="1075"/>
      <c r="DG14" s="1073"/>
      <c r="DH14" s="1074"/>
      <c r="DI14" s="1074"/>
      <c r="DJ14" s="1074"/>
      <c r="DK14" s="1075"/>
      <c r="DL14" s="1073"/>
      <c r="DM14" s="1074"/>
      <c r="DN14" s="1074"/>
      <c r="DO14" s="1074"/>
      <c r="DP14" s="1075"/>
      <c r="DQ14" s="1073"/>
      <c r="DR14" s="1074"/>
      <c r="DS14" s="1074"/>
      <c r="DT14" s="1074"/>
      <c r="DU14" s="1075"/>
      <c r="DV14" s="1076"/>
      <c r="DW14" s="1077"/>
      <c r="DX14" s="1077"/>
      <c r="DY14" s="1077"/>
      <c r="DZ14" s="1078"/>
      <c r="EA14" s="252"/>
    </row>
    <row r="15" spans="1:131" s="253" customFormat="1" ht="26.25" customHeight="1" x14ac:dyDescent="0.2">
      <c r="A15" s="259">
        <v>9</v>
      </c>
      <c r="B15" s="1121"/>
      <c r="C15" s="1122"/>
      <c r="D15" s="1122"/>
      <c r="E15" s="1122"/>
      <c r="F15" s="1122"/>
      <c r="G15" s="1122"/>
      <c r="H15" s="1122"/>
      <c r="I15" s="1122"/>
      <c r="J15" s="1122"/>
      <c r="K15" s="1122"/>
      <c r="L15" s="1122"/>
      <c r="M15" s="1122"/>
      <c r="N15" s="1122"/>
      <c r="O15" s="1122"/>
      <c r="P15" s="1123"/>
      <c r="Q15" s="1127"/>
      <c r="R15" s="1128"/>
      <c r="S15" s="1128"/>
      <c r="T15" s="1128"/>
      <c r="U15" s="1128"/>
      <c r="V15" s="1128"/>
      <c r="W15" s="1128"/>
      <c r="X15" s="1128"/>
      <c r="Y15" s="1128"/>
      <c r="Z15" s="1128"/>
      <c r="AA15" s="1128"/>
      <c r="AB15" s="1128"/>
      <c r="AC15" s="1128"/>
      <c r="AD15" s="1128"/>
      <c r="AE15" s="1129"/>
      <c r="AF15" s="1103"/>
      <c r="AG15" s="1104"/>
      <c r="AH15" s="1104"/>
      <c r="AI15" s="1104"/>
      <c r="AJ15" s="1105"/>
      <c r="AK15" s="1169"/>
      <c r="AL15" s="1170"/>
      <c r="AM15" s="1170"/>
      <c r="AN15" s="1170"/>
      <c r="AO15" s="1170"/>
      <c r="AP15" s="1170"/>
      <c r="AQ15" s="1170"/>
      <c r="AR15" s="1170"/>
      <c r="AS15" s="1170"/>
      <c r="AT15" s="1170"/>
      <c r="AU15" s="1167"/>
      <c r="AV15" s="1167"/>
      <c r="AW15" s="1167"/>
      <c r="AX15" s="1167"/>
      <c r="AY15" s="1168"/>
      <c r="AZ15" s="250"/>
      <c r="BA15" s="250"/>
      <c r="BB15" s="250"/>
      <c r="BC15" s="250"/>
      <c r="BD15" s="250"/>
      <c r="BE15" s="251"/>
      <c r="BF15" s="251"/>
      <c r="BG15" s="251"/>
      <c r="BH15" s="251"/>
      <c r="BI15" s="251"/>
      <c r="BJ15" s="251"/>
      <c r="BK15" s="251"/>
      <c r="BL15" s="251"/>
      <c r="BM15" s="251"/>
      <c r="BN15" s="251"/>
      <c r="BO15" s="251"/>
      <c r="BP15" s="251"/>
      <c r="BQ15" s="260">
        <v>9</v>
      </c>
      <c r="BR15" s="261"/>
      <c r="BS15" s="1098"/>
      <c r="BT15" s="1099"/>
      <c r="BU15" s="1099"/>
      <c r="BV15" s="1099"/>
      <c r="BW15" s="1099"/>
      <c r="BX15" s="1099"/>
      <c r="BY15" s="1099"/>
      <c r="BZ15" s="1099"/>
      <c r="CA15" s="1099"/>
      <c r="CB15" s="1099"/>
      <c r="CC15" s="1099"/>
      <c r="CD15" s="1099"/>
      <c r="CE15" s="1099"/>
      <c r="CF15" s="1099"/>
      <c r="CG15" s="1100"/>
      <c r="CH15" s="1073"/>
      <c r="CI15" s="1074"/>
      <c r="CJ15" s="1074"/>
      <c r="CK15" s="1074"/>
      <c r="CL15" s="1075"/>
      <c r="CM15" s="1073"/>
      <c r="CN15" s="1074"/>
      <c r="CO15" s="1074"/>
      <c r="CP15" s="1074"/>
      <c r="CQ15" s="1075"/>
      <c r="CR15" s="1073"/>
      <c r="CS15" s="1074"/>
      <c r="CT15" s="1074"/>
      <c r="CU15" s="1074"/>
      <c r="CV15" s="1075"/>
      <c r="CW15" s="1073"/>
      <c r="CX15" s="1074"/>
      <c r="CY15" s="1074"/>
      <c r="CZ15" s="1074"/>
      <c r="DA15" s="1075"/>
      <c r="DB15" s="1073"/>
      <c r="DC15" s="1074"/>
      <c r="DD15" s="1074"/>
      <c r="DE15" s="1074"/>
      <c r="DF15" s="1075"/>
      <c r="DG15" s="1073"/>
      <c r="DH15" s="1074"/>
      <c r="DI15" s="1074"/>
      <c r="DJ15" s="1074"/>
      <c r="DK15" s="1075"/>
      <c r="DL15" s="1073"/>
      <c r="DM15" s="1074"/>
      <c r="DN15" s="1074"/>
      <c r="DO15" s="1074"/>
      <c r="DP15" s="1075"/>
      <c r="DQ15" s="1073"/>
      <c r="DR15" s="1074"/>
      <c r="DS15" s="1074"/>
      <c r="DT15" s="1074"/>
      <c r="DU15" s="1075"/>
      <c r="DV15" s="1076"/>
      <c r="DW15" s="1077"/>
      <c r="DX15" s="1077"/>
      <c r="DY15" s="1077"/>
      <c r="DZ15" s="1078"/>
      <c r="EA15" s="252"/>
    </row>
    <row r="16" spans="1:131" s="253" customFormat="1" ht="26.25" customHeight="1" x14ac:dyDescent="0.2">
      <c r="A16" s="259">
        <v>10</v>
      </c>
      <c r="B16" s="1121"/>
      <c r="C16" s="1122"/>
      <c r="D16" s="1122"/>
      <c r="E16" s="1122"/>
      <c r="F16" s="1122"/>
      <c r="G16" s="1122"/>
      <c r="H16" s="1122"/>
      <c r="I16" s="1122"/>
      <c r="J16" s="1122"/>
      <c r="K16" s="1122"/>
      <c r="L16" s="1122"/>
      <c r="M16" s="1122"/>
      <c r="N16" s="1122"/>
      <c r="O16" s="1122"/>
      <c r="P16" s="1123"/>
      <c r="Q16" s="1127"/>
      <c r="R16" s="1128"/>
      <c r="S16" s="1128"/>
      <c r="T16" s="1128"/>
      <c r="U16" s="1128"/>
      <c r="V16" s="1128"/>
      <c r="W16" s="1128"/>
      <c r="X16" s="1128"/>
      <c r="Y16" s="1128"/>
      <c r="Z16" s="1128"/>
      <c r="AA16" s="1128"/>
      <c r="AB16" s="1128"/>
      <c r="AC16" s="1128"/>
      <c r="AD16" s="1128"/>
      <c r="AE16" s="1129"/>
      <c r="AF16" s="1103"/>
      <c r="AG16" s="1104"/>
      <c r="AH16" s="1104"/>
      <c r="AI16" s="1104"/>
      <c r="AJ16" s="1105"/>
      <c r="AK16" s="1169"/>
      <c r="AL16" s="1170"/>
      <c r="AM16" s="1170"/>
      <c r="AN16" s="1170"/>
      <c r="AO16" s="1170"/>
      <c r="AP16" s="1170"/>
      <c r="AQ16" s="1170"/>
      <c r="AR16" s="1170"/>
      <c r="AS16" s="1170"/>
      <c r="AT16" s="1170"/>
      <c r="AU16" s="1167"/>
      <c r="AV16" s="1167"/>
      <c r="AW16" s="1167"/>
      <c r="AX16" s="1167"/>
      <c r="AY16" s="1168"/>
      <c r="AZ16" s="250"/>
      <c r="BA16" s="250"/>
      <c r="BB16" s="250"/>
      <c r="BC16" s="250"/>
      <c r="BD16" s="250"/>
      <c r="BE16" s="251"/>
      <c r="BF16" s="251"/>
      <c r="BG16" s="251"/>
      <c r="BH16" s="251"/>
      <c r="BI16" s="251"/>
      <c r="BJ16" s="251"/>
      <c r="BK16" s="251"/>
      <c r="BL16" s="251"/>
      <c r="BM16" s="251"/>
      <c r="BN16" s="251"/>
      <c r="BO16" s="251"/>
      <c r="BP16" s="251"/>
      <c r="BQ16" s="260">
        <v>10</v>
      </c>
      <c r="BR16" s="261"/>
      <c r="BS16" s="1098"/>
      <c r="BT16" s="1099"/>
      <c r="BU16" s="1099"/>
      <c r="BV16" s="1099"/>
      <c r="BW16" s="1099"/>
      <c r="BX16" s="1099"/>
      <c r="BY16" s="1099"/>
      <c r="BZ16" s="1099"/>
      <c r="CA16" s="1099"/>
      <c r="CB16" s="1099"/>
      <c r="CC16" s="1099"/>
      <c r="CD16" s="1099"/>
      <c r="CE16" s="1099"/>
      <c r="CF16" s="1099"/>
      <c r="CG16" s="1100"/>
      <c r="CH16" s="1073"/>
      <c r="CI16" s="1074"/>
      <c r="CJ16" s="1074"/>
      <c r="CK16" s="1074"/>
      <c r="CL16" s="1075"/>
      <c r="CM16" s="1073"/>
      <c r="CN16" s="1074"/>
      <c r="CO16" s="1074"/>
      <c r="CP16" s="1074"/>
      <c r="CQ16" s="1075"/>
      <c r="CR16" s="1073"/>
      <c r="CS16" s="1074"/>
      <c r="CT16" s="1074"/>
      <c r="CU16" s="1074"/>
      <c r="CV16" s="1075"/>
      <c r="CW16" s="1073"/>
      <c r="CX16" s="1074"/>
      <c r="CY16" s="1074"/>
      <c r="CZ16" s="1074"/>
      <c r="DA16" s="1075"/>
      <c r="DB16" s="1073"/>
      <c r="DC16" s="1074"/>
      <c r="DD16" s="1074"/>
      <c r="DE16" s="1074"/>
      <c r="DF16" s="1075"/>
      <c r="DG16" s="1073"/>
      <c r="DH16" s="1074"/>
      <c r="DI16" s="1074"/>
      <c r="DJ16" s="1074"/>
      <c r="DK16" s="1075"/>
      <c r="DL16" s="1073"/>
      <c r="DM16" s="1074"/>
      <c r="DN16" s="1074"/>
      <c r="DO16" s="1074"/>
      <c r="DP16" s="1075"/>
      <c r="DQ16" s="1073"/>
      <c r="DR16" s="1074"/>
      <c r="DS16" s="1074"/>
      <c r="DT16" s="1074"/>
      <c r="DU16" s="1075"/>
      <c r="DV16" s="1076"/>
      <c r="DW16" s="1077"/>
      <c r="DX16" s="1077"/>
      <c r="DY16" s="1077"/>
      <c r="DZ16" s="1078"/>
      <c r="EA16" s="252"/>
    </row>
    <row r="17" spans="1:131" s="253" customFormat="1" ht="26.25" customHeight="1" x14ac:dyDescent="0.2">
      <c r="A17" s="259">
        <v>11</v>
      </c>
      <c r="B17" s="1121"/>
      <c r="C17" s="1122"/>
      <c r="D17" s="1122"/>
      <c r="E17" s="1122"/>
      <c r="F17" s="1122"/>
      <c r="G17" s="1122"/>
      <c r="H17" s="1122"/>
      <c r="I17" s="1122"/>
      <c r="J17" s="1122"/>
      <c r="K17" s="1122"/>
      <c r="L17" s="1122"/>
      <c r="M17" s="1122"/>
      <c r="N17" s="1122"/>
      <c r="O17" s="1122"/>
      <c r="P17" s="1123"/>
      <c r="Q17" s="1127"/>
      <c r="R17" s="1128"/>
      <c r="S17" s="1128"/>
      <c r="T17" s="1128"/>
      <c r="U17" s="1128"/>
      <c r="V17" s="1128"/>
      <c r="W17" s="1128"/>
      <c r="X17" s="1128"/>
      <c r="Y17" s="1128"/>
      <c r="Z17" s="1128"/>
      <c r="AA17" s="1128"/>
      <c r="AB17" s="1128"/>
      <c r="AC17" s="1128"/>
      <c r="AD17" s="1128"/>
      <c r="AE17" s="1129"/>
      <c r="AF17" s="1103"/>
      <c r="AG17" s="1104"/>
      <c r="AH17" s="1104"/>
      <c r="AI17" s="1104"/>
      <c r="AJ17" s="1105"/>
      <c r="AK17" s="1169"/>
      <c r="AL17" s="1170"/>
      <c r="AM17" s="1170"/>
      <c r="AN17" s="1170"/>
      <c r="AO17" s="1170"/>
      <c r="AP17" s="1170"/>
      <c r="AQ17" s="1170"/>
      <c r="AR17" s="1170"/>
      <c r="AS17" s="1170"/>
      <c r="AT17" s="1170"/>
      <c r="AU17" s="1167"/>
      <c r="AV17" s="1167"/>
      <c r="AW17" s="1167"/>
      <c r="AX17" s="1167"/>
      <c r="AY17" s="1168"/>
      <c r="AZ17" s="250"/>
      <c r="BA17" s="250"/>
      <c r="BB17" s="250"/>
      <c r="BC17" s="250"/>
      <c r="BD17" s="250"/>
      <c r="BE17" s="251"/>
      <c r="BF17" s="251"/>
      <c r="BG17" s="251"/>
      <c r="BH17" s="251"/>
      <c r="BI17" s="251"/>
      <c r="BJ17" s="251"/>
      <c r="BK17" s="251"/>
      <c r="BL17" s="251"/>
      <c r="BM17" s="251"/>
      <c r="BN17" s="251"/>
      <c r="BO17" s="251"/>
      <c r="BP17" s="251"/>
      <c r="BQ17" s="260">
        <v>11</v>
      </c>
      <c r="BR17" s="261"/>
      <c r="BS17" s="1098"/>
      <c r="BT17" s="1099"/>
      <c r="BU17" s="1099"/>
      <c r="BV17" s="1099"/>
      <c r="BW17" s="1099"/>
      <c r="BX17" s="1099"/>
      <c r="BY17" s="1099"/>
      <c r="BZ17" s="1099"/>
      <c r="CA17" s="1099"/>
      <c r="CB17" s="1099"/>
      <c r="CC17" s="1099"/>
      <c r="CD17" s="1099"/>
      <c r="CE17" s="1099"/>
      <c r="CF17" s="1099"/>
      <c r="CG17" s="1100"/>
      <c r="CH17" s="1073"/>
      <c r="CI17" s="1074"/>
      <c r="CJ17" s="1074"/>
      <c r="CK17" s="1074"/>
      <c r="CL17" s="1075"/>
      <c r="CM17" s="1073"/>
      <c r="CN17" s="1074"/>
      <c r="CO17" s="1074"/>
      <c r="CP17" s="1074"/>
      <c r="CQ17" s="1075"/>
      <c r="CR17" s="1073"/>
      <c r="CS17" s="1074"/>
      <c r="CT17" s="1074"/>
      <c r="CU17" s="1074"/>
      <c r="CV17" s="1075"/>
      <c r="CW17" s="1073"/>
      <c r="CX17" s="1074"/>
      <c r="CY17" s="1074"/>
      <c r="CZ17" s="1074"/>
      <c r="DA17" s="1075"/>
      <c r="DB17" s="1073"/>
      <c r="DC17" s="1074"/>
      <c r="DD17" s="1074"/>
      <c r="DE17" s="1074"/>
      <c r="DF17" s="1075"/>
      <c r="DG17" s="1073"/>
      <c r="DH17" s="1074"/>
      <c r="DI17" s="1074"/>
      <c r="DJ17" s="1074"/>
      <c r="DK17" s="1075"/>
      <c r="DL17" s="1073"/>
      <c r="DM17" s="1074"/>
      <c r="DN17" s="1074"/>
      <c r="DO17" s="1074"/>
      <c r="DP17" s="1075"/>
      <c r="DQ17" s="1073"/>
      <c r="DR17" s="1074"/>
      <c r="DS17" s="1074"/>
      <c r="DT17" s="1074"/>
      <c r="DU17" s="1075"/>
      <c r="DV17" s="1076"/>
      <c r="DW17" s="1077"/>
      <c r="DX17" s="1077"/>
      <c r="DY17" s="1077"/>
      <c r="DZ17" s="1078"/>
      <c r="EA17" s="252"/>
    </row>
    <row r="18" spans="1:131" s="253" customFormat="1" ht="26.25" customHeight="1" x14ac:dyDescent="0.2">
      <c r="A18" s="259">
        <v>12</v>
      </c>
      <c r="B18" s="1121"/>
      <c r="C18" s="1122"/>
      <c r="D18" s="1122"/>
      <c r="E18" s="1122"/>
      <c r="F18" s="1122"/>
      <c r="G18" s="1122"/>
      <c r="H18" s="1122"/>
      <c r="I18" s="1122"/>
      <c r="J18" s="1122"/>
      <c r="K18" s="1122"/>
      <c r="L18" s="1122"/>
      <c r="M18" s="1122"/>
      <c r="N18" s="1122"/>
      <c r="O18" s="1122"/>
      <c r="P18" s="1123"/>
      <c r="Q18" s="1127"/>
      <c r="R18" s="1128"/>
      <c r="S18" s="1128"/>
      <c r="T18" s="1128"/>
      <c r="U18" s="1128"/>
      <c r="V18" s="1128"/>
      <c r="W18" s="1128"/>
      <c r="X18" s="1128"/>
      <c r="Y18" s="1128"/>
      <c r="Z18" s="1128"/>
      <c r="AA18" s="1128"/>
      <c r="AB18" s="1128"/>
      <c r="AC18" s="1128"/>
      <c r="AD18" s="1128"/>
      <c r="AE18" s="1129"/>
      <c r="AF18" s="1103"/>
      <c r="AG18" s="1104"/>
      <c r="AH18" s="1104"/>
      <c r="AI18" s="1104"/>
      <c r="AJ18" s="1105"/>
      <c r="AK18" s="1169"/>
      <c r="AL18" s="1170"/>
      <c r="AM18" s="1170"/>
      <c r="AN18" s="1170"/>
      <c r="AO18" s="1170"/>
      <c r="AP18" s="1170"/>
      <c r="AQ18" s="1170"/>
      <c r="AR18" s="1170"/>
      <c r="AS18" s="1170"/>
      <c r="AT18" s="1170"/>
      <c r="AU18" s="1167"/>
      <c r="AV18" s="1167"/>
      <c r="AW18" s="1167"/>
      <c r="AX18" s="1167"/>
      <c r="AY18" s="1168"/>
      <c r="AZ18" s="250"/>
      <c r="BA18" s="250"/>
      <c r="BB18" s="250"/>
      <c r="BC18" s="250"/>
      <c r="BD18" s="250"/>
      <c r="BE18" s="251"/>
      <c r="BF18" s="251"/>
      <c r="BG18" s="251"/>
      <c r="BH18" s="251"/>
      <c r="BI18" s="251"/>
      <c r="BJ18" s="251"/>
      <c r="BK18" s="251"/>
      <c r="BL18" s="251"/>
      <c r="BM18" s="251"/>
      <c r="BN18" s="251"/>
      <c r="BO18" s="251"/>
      <c r="BP18" s="251"/>
      <c r="BQ18" s="260">
        <v>12</v>
      </c>
      <c r="BR18" s="261"/>
      <c r="BS18" s="1098"/>
      <c r="BT18" s="1099"/>
      <c r="BU18" s="1099"/>
      <c r="BV18" s="1099"/>
      <c r="BW18" s="1099"/>
      <c r="BX18" s="1099"/>
      <c r="BY18" s="1099"/>
      <c r="BZ18" s="1099"/>
      <c r="CA18" s="1099"/>
      <c r="CB18" s="1099"/>
      <c r="CC18" s="1099"/>
      <c r="CD18" s="1099"/>
      <c r="CE18" s="1099"/>
      <c r="CF18" s="1099"/>
      <c r="CG18" s="1100"/>
      <c r="CH18" s="1073"/>
      <c r="CI18" s="1074"/>
      <c r="CJ18" s="1074"/>
      <c r="CK18" s="1074"/>
      <c r="CL18" s="1075"/>
      <c r="CM18" s="1073"/>
      <c r="CN18" s="1074"/>
      <c r="CO18" s="1074"/>
      <c r="CP18" s="1074"/>
      <c r="CQ18" s="1075"/>
      <c r="CR18" s="1073"/>
      <c r="CS18" s="1074"/>
      <c r="CT18" s="1074"/>
      <c r="CU18" s="1074"/>
      <c r="CV18" s="1075"/>
      <c r="CW18" s="1073"/>
      <c r="CX18" s="1074"/>
      <c r="CY18" s="1074"/>
      <c r="CZ18" s="1074"/>
      <c r="DA18" s="1075"/>
      <c r="DB18" s="1073"/>
      <c r="DC18" s="1074"/>
      <c r="DD18" s="1074"/>
      <c r="DE18" s="1074"/>
      <c r="DF18" s="1075"/>
      <c r="DG18" s="1073"/>
      <c r="DH18" s="1074"/>
      <c r="DI18" s="1074"/>
      <c r="DJ18" s="1074"/>
      <c r="DK18" s="1075"/>
      <c r="DL18" s="1073"/>
      <c r="DM18" s="1074"/>
      <c r="DN18" s="1074"/>
      <c r="DO18" s="1074"/>
      <c r="DP18" s="1075"/>
      <c r="DQ18" s="1073"/>
      <c r="DR18" s="1074"/>
      <c r="DS18" s="1074"/>
      <c r="DT18" s="1074"/>
      <c r="DU18" s="1075"/>
      <c r="DV18" s="1076"/>
      <c r="DW18" s="1077"/>
      <c r="DX18" s="1077"/>
      <c r="DY18" s="1077"/>
      <c r="DZ18" s="1078"/>
      <c r="EA18" s="252"/>
    </row>
    <row r="19" spans="1:131" s="253" customFormat="1" ht="26.25" customHeight="1" x14ac:dyDescent="0.2">
      <c r="A19" s="259">
        <v>13</v>
      </c>
      <c r="B19" s="1121"/>
      <c r="C19" s="1122"/>
      <c r="D19" s="1122"/>
      <c r="E19" s="1122"/>
      <c r="F19" s="1122"/>
      <c r="G19" s="1122"/>
      <c r="H19" s="1122"/>
      <c r="I19" s="1122"/>
      <c r="J19" s="1122"/>
      <c r="K19" s="1122"/>
      <c r="L19" s="1122"/>
      <c r="M19" s="1122"/>
      <c r="N19" s="1122"/>
      <c r="O19" s="1122"/>
      <c r="P19" s="1123"/>
      <c r="Q19" s="1127"/>
      <c r="R19" s="1128"/>
      <c r="S19" s="1128"/>
      <c r="T19" s="1128"/>
      <c r="U19" s="1128"/>
      <c r="V19" s="1128"/>
      <c r="W19" s="1128"/>
      <c r="X19" s="1128"/>
      <c r="Y19" s="1128"/>
      <c r="Z19" s="1128"/>
      <c r="AA19" s="1128"/>
      <c r="AB19" s="1128"/>
      <c r="AC19" s="1128"/>
      <c r="AD19" s="1128"/>
      <c r="AE19" s="1129"/>
      <c r="AF19" s="1103"/>
      <c r="AG19" s="1104"/>
      <c r="AH19" s="1104"/>
      <c r="AI19" s="1104"/>
      <c r="AJ19" s="1105"/>
      <c r="AK19" s="1169"/>
      <c r="AL19" s="1170"/>
      <c r="AM19" s="1170"/>
      <c r="AN19" s="1170"/>
      <c r="AO19" s="1170"/>
      <c r="AP19" s="1170"/>
      <c r="AQ19" s="1170"/>
      <c r="AR19" s="1170"/>
      <c r="AS19" s="1170"/>
      <c r="AT19" s="1170"/>
      <c r="AU19" s="1167"/>
      <c r="AV19" s="1167"/>
      <c r="AW19" s="1167"/>
      <c r="AX19" s="1167"/>
      <c r="AY19" s="1168"/>
      <c r="AZ19" s="250"/>
      <c r="BA19" s="250"/>
      <c r="BB19" s="250"/>
      <c r="BC19" s="250"/>
      <c r="BD19" s="250"/>
      <c r="BE19" s="251"/>
      <c r="BF19" s="251"/>
      <c r="BG19" s="251"/>
      <c r="BH19" s="251"/>
      <c r="BI19" s="251"/>
      <c r="BJ19" s="251"/>
      <c r="BK19" s="251"/>
      <c r="BL19" s="251"/>
      <c r="BM19" s="251"/>
      <c r="BN19" s="251"/>
      <c r="BO19" s="251"/>
      <c r="BP19" s="251"/>
      <c r="BQ19" s="260">
        <v>13</v>
      </c>
      <c r="BR19" s="261"/>
      <c r="BS19" s="1098"/>
      <c r="BT19" s="1099"/>
      <c r="BU19" s="1099"/>
      <c r="BV19" s="1099"/>
      <c r="BW19" s="1099"/>
      <c r="BX19" s="1099"/>
      <c r="BY19" s="1099"/>
      <c r="BZ19" s="1099"/>
      <c r="CA19" s="1099"/>
      <c r="CB19" s="1099"/>
      <c r="CC19" s="1099"/>
      <c r="CD19" s="1099"/>
      <c r="CE19" s="1099"/>
      <c r="CF19" s="1099"/>
      <c r="CG19" s="1100"/>
      <c r="CH19" s="1073"/>
      <c r="CI19" s="1074"/>
      <c r="CJ19" s="1074"/>
      <c r="CK19" s="1074"/>
      <c r="CL19" s="1075"/>
      <c r="CM19" s="1073"/>
      <c r="CN19" s="1074"/>
      <c r="CO19" s="1074"/>
      <c r="CP19" s="1074"/>
      <c r="CQ19" s="1075"/>
      <c r="CR19" s="1073"/>
      <c r="CS19" s="1074"/>
      <c r="CT19" s="1074"/>
      <c r="CU19" s="1074"/>
      <c r="CV19" s="1075"/>
      <c r="CW19" s="1073"/>
      <c r="CX19" s="1074"/>
      <c r="CY19" s="1074"/>
      <c r="CZ19" s="1074"/>
      <c r="DA19" s="1075"/>
      <c r="DB19" s="1073"/>
      <c r="DC19" s="1074"/>
      <c r="DD19" s="1074"/>
      <c r="DE19" s="1074"/>
      <c r="DF19" s="1075"/>
      <c r="DG19" s="1073"/>
      <c r="DH19" s="1074"/>
      <c r="DI19" s="1074"/>
      <c r="DJ19" s="1074"/>
      <c r="DK19" s="1075"/>
      <c r="DL19" s="1073"/>
      <c r="DM19" s="1074"/>
      <c r="DN19" s="1074"/>
      <c r="DO19" s="1074"/>
      <c r="DP19" s="1075"/>
      <c r="DQ19" s="1073"/>
      <c r="DR19" s="1074"/>
      <c r="DS19" s="1074"/>
      <c r="DT19" s="1074"/>
      <c r="DU19" s="1075"/>
      <c r="DV19" s="1076"/>
      <c r="DW19" s="1077"/>
      <c r="DX19" s="1077"/>
      <c r="DY19" s="1077"/>
      <c r="DZ19" s="1078"/>
      <c r="EA19" s="252"/>
    </row>
    <row r="20" spans="1:131" s="253" customFormat="1" ht="26.25" customHeight="1" x14ac:dyDescent="0.2">
      <c r="A20" s="259">
        <v>14</v>
      </c>
      <c r="B20" s="1121"/>
      <c r="C20" s="1122"/>
      <c r="D20" s="1122"/>
      <c r="E20" s="1122"/>
      <c r="F20" s="1122"/>
      <c r="G20" s="1122"/>
      <c r="H20" s="1122"/>
      <c r="I20" s="1122"/>
      <c r="J20" s="1122"/>
      <c r="K20" s="1122"/>
      <c r="L20" s="1122"/>
      <c r="M20" s="1122"/>
      <c r="N20" s="1122"/>
      <c r="O20" s="1122"/>
      <c r="P20" s="1123"/>
      <c r="Q20" s="1127"/>
      <c r="R20" s="1128"/>
      <c r="S20" s="1128"/>
      <c r="T20" s="1128"/>
      <c r="U20" s="1128"/>
      <c r="V20" s="1128"/>
      <c r="W20" s="1128"/>
      <c r="X20" s="1128"/>
      <c r="Y20" s="1128"/>
      <c r="Z20" s="1128"/>
      <c r="AA20" s="1128"/>
      <c r="AB20" s="1128"/>
      <c r="AC20" s="1128"/>
      <c r="AD20" s="1128"/>
      <c r="AE20" s="1129"/>
      <c r="AF20" s="1103"/>
      <c r="AG20" s="1104"/>
      <c r="AH20" s="1104"/>
      <c r="AI20" s="1104"/>
      <c r="AJ20" s="1105"/>
      <c r="AK20" s="1169"/>
      <c r="AL20" s="1170"/>
      <c r="AM20" s="1170"/>
      <c r="AN20" s="1170"/>
      <c r="AO20" s="1170"/>
      <c r="AP20" s="1170"/>
      <c r="AQ20" s="1170"/>
      <c r="AR20" s="1170"/>
      <c r="AS20" s="1170"/>
      <c r="AT20" s="1170"/>
      <c r="AU20" s="1167"/>
      <c r="AV20" s="1167"/>
      <c r="AW20" s="1167"/>
      <c r="AX20" s="1167"/>
      <c r="AY20" s="1168"/>
      <c r="AZ20" s="250"/>
      <c r="BA20" s="250"/>
      <c r="BB20" s="250"/>
      <c r="BC20" s="250"/>
      <c r="BD20" s="250"/>
      <c r="BE20" s="251"/>
      <c r="BF20" s="251"/>
      <c r="BG20" s="251"/>
      <c r="BH20" s="251"/>
      <c r="BI20" s="251"/>
      <c r="BJ20" s="251"/>
      <c r="BK20" s="251"/>
      <c r="BL20" s="251"/>
      <c r="BM20" s="251"/>
      <c r="BN20" s="251"/>
      <c r="BO20" s="251"/>
      <c r="BP20" s="251"/>
      <c r="BQ20" s="260">
        <v>14</v>
      </c>
      <c r="BR20" s="261"/>
      <c r="BS20" s="1098"/>
      <c r="BT20" s="1099"/>
      <c r="BU20" s="1099"/>
      <c r="BV20" s="1099"/>
      <c r="BW20" s="1099"/>
      <c r="BX20" s="1099"/>
      <c r="BY20" s="1099"/>
      <c r="BZ20" s="1099"/>
      <c r="CA20" s="1099"/>
      <c r="CB20" s="1099"/>
      <c r="CC20" s="1099"/>
      <c r="CD20" s="1099"/>
      <c r="CE20" s="1099"/>
      <c r="CF20" s="1099"/>
      <c r="CG20" s="1100"/>
      <c r="CH20" s="1073"/>
      <c r="CI20" s="1074"/>
      <c r="CJ20" s="1074"/>
      <c r="CK20" s="1074"/>
      <c r="CL20" s="1075"/>
      <c r="CM20" s="1073"/>
      <c r="CN20" s="1074"/>
      <c r="CO20" s="1074"/>
      <c r="CP20" s="1074"/>
      <c r="CQ20" s="1075"/>
      <c r="CR20" s="1073"/>
      <c r="CS20" s="1074"/>
      <c r="CT20" s="1074"/>
      <c r="CU20" s="1074"/>
      <c r="CV20" s="1075"/>
      <c r="CW20" s="1073"/>
      <c r="CX20" s="1074"/>
      <c r="CY20" s="1074"/>
      <c r="CZ20" s="1074"/>
      <c r="DA20" s="1075"/>
      <c r="DB20" s="1073"/>
      <c r="DC20" s="1074"/>
      <c r="DD20" s="1074"/>
      <c r="DE20" s="1074"/>
      <c r="DF20" s="1075"/>
      <c r="DG20" s="1073"/>
      <c r="DH20" s="1074"/>
      <c r="DI20" s="1074"/>
      <c r="DJ20" s="1074"/>
      <c r="DK20" s="1075"/>
      <c r="DL20" s="1073"/>
      <c r="DM20" s="1074"/>
      <c r="DN20" s="1074"/>
      <c r="DO20" s="1074"/>
      <c r="DP20" s="1075"/>
      <c r="DQ20" s="1073"/>
      <c r="DR20" s="1074"/>
      <c r="DS20" s="1074"/>
      <c r="DT20" s="1074"/>
      <c r="DU20" s="1075"/>
      <c r="DV20" s="1076"/>
      <c r="DW20" s="1077"/>
      <c r="DX20" s="1077"/>
      <c r="DY20" s="1077"/>
      <c r="DZ20" s="1078"/>
      <c r="EA20" s="252"/>
    </row>
    <row r="21" spans="1:131" s="253" customFormat="1" ht="26.25" customHeight="1" thickBot="1" x14ac:dyDescent="0.25">
      <c r="A21" s="259">
        <v>15</v>
      </c>
      <c r="B21" s="1121"/>
      <c r="C21" s="1122"/>
      <c r="D21" s="1122"/>
      <c r="E21" s="1122"/>
      <c r="F21" s="1122"/>
      <c r="G21" s="1122"/>
      <c r="H21" s="1122"/>
      <c r="I21" s="1122"/>
      <c r="J21" s="1122"/>
      <c r="K21" s="1122"/>
      <c r="L21" s="1122"/>
      <c r="M21" s="1122"/>
      <c r="N21" s="1122"/>
      <c r="O21" s="1122"/>
      <c r="P21" s="1123"/>
      <c r="Q21" s="1127"/>
      <c r="R21" s="1128"/>
      <c r="S21" s="1128"/>
      <c r="T21" s="1128"/>
      <c r="U21" s="1128"/>
      <c r="V21" s="1128"/>
      <c r="W21" s="1128"/>
      <c r="X21" s="1128"/>
      <c r="Y21" s="1128"/>
      <c r="Z21" s="1128"/>
      <c r="AA21" s="1128"/>
      <c r="AB21" s="1128"/>
      <c r="AC21" s="1128"/>
      <c r="AD21" s="1128"/>
      <c r="AE21" s="1129"/>
      <c r="AF21" s="1103"/>
      <c r="AG21" s="1104"/>
      <c r="AH21" s="1104"/>
      <c r="AI21" s="1104"/>
      <c r="AJ21" s="1105"/>
      <c r="AK21" s="1169"/>
      <c r="AL21" s="1170"/>
      <c r="AM21" s="1170"/>
      <c r="AN21" s="1170"/>
      <c r="AO21" s="1170"/>
      <c r="AP21" s="1170"/>
      <c r="AQ21" s="1170"/>
      <c r="AR21" s="1170"/>
      <c r="AS21" s="1170"/>
      <c r="AT21" s="1170"/>
      <c r="AU21" s="1167"/>
      <c r="AV21" s="1167"/>
      <c r="AW21" s="1167"/>
      <c r="AX21" s="1167"/>
      <c r="AY21" s="1168"/>
      <c r="AZ21" s="250"/>
      <c r="BA21" s="250"/>
      <c r="BB21" s="250"/>
      <c r="BC21" s="250"/>
      <c r="BD21" s="250"/>
      <c r="BE21" s="251"/>
      <c r="BF21" s="251"/>
      <c r="BG21" s="251"/>
      <c r="BH21" s="251"/>
      <c r="BI21" s="251"/>
      <c r="BJ21" s="251"/>
      <c r="BK21" s="251"/>
      <c r="BL21" s="251"/>
      <c r="BM21" s="251"/>
      <c r="BN21" s="251"/>
      <c r="BO21" s="251"/>
      <c r="BP21" s="251"/>
      <c r="BQ21" s="260">
        <v>15</v>
      </c>
      <c r="BR21" s="261"/>
      <c r="BS21" s="1098"/>
      <c r="BT21" s="1099"/>
      <c r="BU21" s="1099"/>
      <c r="BV21" s="1099"/>
      <c r="BW21" s="1099"/>
      <c r="BX21" s="1099"/>
      <c r="BY21" s="1099"/>
      <c r="BZ21" s="1099"/>
      <c r="CA21" s="1099"/>
      <c r="CB21" s="1099"/>
      <c r="CC21" s="1099"/>
      <c r="CD21" s="1099"/>
      <c r="CE21" s="1099"/>
      <c r="CF21" s="1099"/>
      <c r="CG21" s="1100"/>
      <c r="CH21" s="1073"/>
      <c r="CI21" s="1074"/>
      <c r="CJ21" s="1074"/>
      <c r="CK21" s="1074"/>
      <c r="CL21" s="1075"/>
      <c r="CM21" s="1073"/>
      <c r="CN21" s="1074"/>
      <c r="CO21" s="1074"/>
      <c r="CP21" s="1074"/>
      <c r="CQ21" s="1075"/>
      <c r="CR21" s="1073"/>
      <c r="CS21" s="1074"/>
      <c r="CT21" s="1074"/>
      <c r="CU21" s="1074"/>
      <c r="CV21" s="1075"/>
      <c r="CW21" s="1073"/>
      <c r="CX21" s="1074"/>
      <c r="CY21" s="1074"/>
      <c r="CZ21" s="1074"/>
      <c r="DA21" s="1075"/>
      <c r="DB21" s="1073"/>
      <c r="DC21" s="1074"/>
      <c r="DD21" s="1074"/>
      <c r="DE21" s="1074"/>
      <c r="DF21" s="1075"/>
      <c r="DG21" s="1073"/>
      <c r="DH21" s="1074"/>
      <c r="DI21" s="1074"/>
      <c r="DJ21" s="1074"/>
      <c r="DK21" s="1075"/>
      <c r="DL21" s="1073"/>
      <c r="DM21" s="1074"/>
      <c r="DN21" s="1074"/>
      <c r="DO21" s="1074"/>
      <c r="DP21" s="1075"/>
      <c r="DQ21" s="1073"/>
      <c r="DR21" s="1074"/>
      <c r="DS21" s="1074"/>
      <c r="DT21" s="1074"/>
      <c r="DU21" s="1075"/>
      <c r="DV21" s="1076"/>
      <c r="DW21" s="1077"/>
      <c r="DX21" s="1077"/>
      <c r="DY21" s="1077"/>
      <c r="DZ21" s="1078"/>
      <c r="EA21" s="252"/>
    </row>
    <row r="22" spans="1:131" s="253" customFormat="1" ht="26.25" customHeight="1" x14ac:dyDescent="0.2">
      <c r="A22" s="259">
        <v>16</v>
      </c>
      <c r="B22" s="1121"/>
      <c r="C22" s="1122"/>
      <c r="D22" s="1122"/>
      <c r="E22" s="1122"/>
      <c r="F22" s="1122"/>
      <c r="G22" s="1122"/>
      <c r="H22" s="1122"/>
      <c r="I22" s="1122"/>
      <c r="J22" s="1122"/>
      <c r="K22" s="1122"/>
      <c r="L22" s="1122"/>
      <c r="M22" s="1122"/>
      <c r="N22" s="1122"/>
      <c r="O22" s="1122"/>
      <c r="P22" s="1123"/>
      <c r="Q22" s="1164"/>
      <c r="R22" s="1165"/>
      <c r="S22" s="1165"/>
      <c r="T22" s="1165"/>
      <c r="U22" s="1165"/>
      <c r="V22" s="1165"/>
      <c r="W22" s="1165"/>
      <c r="X22" s="1165"/>
      <c r="Y22" s="1165"/>
      <c r="Z22" s="1165"/>
      <c r="AA22" s="1165"/>
      <c r="AB22" s="1165"/>
      <c r="AC22" s="1165"/>
      <c r="AD22" s="1165"/>
      <c r="AE22" s="1166"/>
      <c r="AF22" s="1103"/>
      <c r="AG22" s="1104"/>
      <c r="AH22" s="1104"/>
      <c r="AI22" s="1104"/>
      <c r="AJ22" s="1105"/>
      <c r="AK22" s="1160"/>
      <c r="AL22" s="1161"/>
      <c r="AM22" s="1161"/>
      <c r="AN22" s="1161"/>
      <c r="AO22" s="1161"/>
      <c r="AP22" s="1161"/>
      <c r="AQ22" s="1161"/>
      <c r="AR22" s="1161"/>
      <c r="AS22" s="1161"/>
      <c r="AT22" s="1161"/>
      <c r="AU22" s="1162"/>
      <c r="AV22" s="1162"/>
      <c r="AW22" s="1162"/>
      <c r="AX22" s="1162"/>
      <c r="AY22" s="1163"/>
      <c r="AZ22" s="1119" t="s">
        <v>386</v>
      </c>
      <c r="BA22" s="1119"/>
      <c r="BB22" s="1119"/>
      <c r="BC22" s="1119"/>
      <c r="BD22" s="1120"/>
      <c r="BE22" s="251"/>
      <c r="BF22" s="251"/>
      <c r="BG22" s="251"/>
      <c r="BH22" s="251"/>
      <c r="BI22" s="251"/>
      <c r="BJ22" s="251"/>
      <c r="BK22" s="251"/>
      <c r="BL22" s="251"/>
      <c r="BM22" s="251"/>
      <c r="BN22" s="251"/>
      <c r="BO22" s="251"/>
      <c r="BP22" s="251"/>
      <c r="BQ22" s="260">
        <v>16</v>
      </c>
      <c r="BR22" s="261"/>
      <c r="BS22" s="1098"/>
      <c r="BT22" s="1099"/>
      <c r="BU22" s="1099"/>
      <c r="BV22" s="1099"/>
      <c r="BW22" s="1099"/>
      <c r="BX22" s="1099"/>
      <c r="BY22" s="1099"/>
      <c r="BZ22" s="1099"/>
      <c r="CA22" s="1099"/>
      <c r="CB22" s="1099"/>
      <c r="CC22" s="1099"/>
      <c r="CD22" s="1099"/>
      <c r="CE22" s="1099"/>
      <c r="CF22" s="1099"/>
      <c r="CG22" s="1100"/>
      <c r="CH22" s="1073"/>
      <c r="CI22" s="1074"/>
      <c r="CJ22" s="1074"/>
      <c r="CK22" s="1074"/>
      <c r="CL22" s="1075"/>
      <c r="CM22" s="1073"/>
      <c r="CN22" s="1074"/>
      <c r="CO22" s="1074"/>
      <c r="CP22" s="1074"/>
      <c r="CQ22" s="1075"/>
      <c r="CR22" s="1073"/>
      <c r="CS22" s="1074"/>
      <c r="CT22" s="1074"/>
      <c r="CU22" s="1074"/>
      <c r="CV22" s="1075"/>
      <c r="CW22" s="1073"/>
      <c r="CX22" s="1074"/>
      <c r="CY22" s="1074"/>
      <c r="CZ22" s="1074"/>
      <c r="DA22" s="1075"/>
      <c r="DB22" s="1073"/>
      <c r="DC22" s="1074"/>
      <c r="DD22" s="1074"/>
      <c r="DE22" s="1074"/>
      <c r="DF22" s="1075"/>
      <c r="DG22" s="1073"/>
      <c r="DH22" s="1074"/>
      <c r="DI22" s="1074"/>
      <c r="DJ22" s="1074"/>
      <c r="DK22" s="1075"/>
      <c r="DL22" s="1073"/>
      <c r="DM22" s="1074"/>
      <c r="DN22" s="1074"/>
      <c r="DO22" s="1074"/>
      <c r="DP22" s="1075"/>
      <c r="DQ22" s="1073"/>
      <c r="DR22" s="1074"/>
      <c r="DS22" s="1074"/>
      <c r="DT22" s="1074"/>
      <c r="DU22" s="1075"/>
      <c r="DV22" s="1076"/>
      <c r="DW22" s="1077"/>
      <c r="DX22" s="1077"/>
      <c r="DY22" s="1077"/>
      <c r="DZ22" s="1078"/>
      <c r="EA22" s="252"/>
    </row>
    <row r="23" spans="1:131" s="253" customFormat="1" ht="26.25" customHeight="1" thickBot="1" x14ac:dyDescent="0.25">
      <c r="A23" s="262" t="s">
        <v>387</v>
      </c>
      <c r="B23" s="1031" t="s">
        <v>388</v>
      </c>
      <c r="C23" s="1032"/>
      <c r="D23" s="1032"/>
      <c r="E23" s="1032"/>
      <c r="F23" s="1032"/>
      <c r="G23" s="1032"/>
      <c r="H23" s="1032"/>
      <c r="I23" s="1032"/>
      <c r="J23" s="1032"/>
      <c r="K23" s="1032"/>
      <c r="L23" s="1032"/>
      <c r="M23" s="1032"/>
      <c r="N23" s="1032"/>
      <c r="O23" s="1032"/>
      <c r="P23" s="1033"/>
      <c r="Q23" s="1152">
        <v>10097</v>
      </c>
      <c r="R23" s="1153"/>
      <c r="S23" s="1153"/>
      <c r="T23" s="1153"/>
      <c r="U23" s="1153"/>
      <c r="V23" s="1152">
        <v>9787</v>
      </c>
      <c r="W23" s="1153"/>
      <c r="X23" s="1153"/>
      <c r="Y23" s="1153"/>
      <c r="Z23" s="1153"/>
      <c r="AA23" s="1152">
        <f t="shared" ref="AA23" si="0">SUM(AA7)</f>
        <v>310</v>
      </c>
      <c r="AB23" s="1153"/>
      <c r="AC23" s="1153"/>
      <c r="AD23" s="1153"/>
      <c r="AE23" s="1153"/>
      <c r="AF23" s="1154">
        <v>279</v>
      </c>
      <c r="AG23" s="1153"/>
      <c r="AH23" s="1153"/>
      <c r="AI23" s="1153"/>
      <c r="AJ23" s="1155"/>
      <c r="AK23" s="1156"/>
      <c r="AL23" s="1157"/>
      <c r="AM23" s="1157"/>
      <c r="AN23" s="1157"/>
      <c r="AO23" s="1157"/>
      <c r="AP23" s="1153">
        <f>SUM(AP7)</f>
        <v>9481</v>
      </c>
      <c r="AQ23" s="1153"/>
      <c r="AR23" s="1153"/>
      <c r="AS23" s="1153"/>
      <c r="AT23" s="1153"/>
      <c r="AU23" s="1158"/>
      <c r="AV23" s="1158"/>
      <c r="AW23" s="1158"/>
      <c r="AX23" s="1158"/>
      <c r="AY23" s="1159"/>
      <c r="AZ23" s="1149" t="s">
        <v>389</v>
      </c>
      <c r="BA23" s="1150"/>
      <c r="BB23" s="1150"/>
      <c r="BC23" s="1150"/>
      <c r="BD23" s="1151"/>
      <c r="BE23" s="251"/>
      <c r="BF23" s="251"/>
      <c r="BG23" s="251"/>
      <c r="BH23" s="251"/>
      <c r="BI23" s="251"/>
      <c r="BJ23" s="251"/>
      <c r="BK23" s="251"/>
      <c r="BL23" s="251"/>
      <c r="BM23" s="251"/>
      <c r="BN23" s="251"/>
      <c r="BO23" s="251"/>
      <c r="BP23" s="251"/>
      <c r="BQ23" s="260">
        <v>17</v>
      </c>
      <c r="BR23" s="261"/>
      <c r="BS23" s="1098"/>
      <c r="BT23" s="1099"/>
      <c r="BU23" s="1099"/>
      <c r="BV23" s="1099"/>
      <c r="BW23" s="1099"/>
      <c r="BX23" s="1099"/>
      <c r="BY23" s="1099"/>
      <c r="BZ23" s="1099"/>
      <c r="CA23" s="1099"/>
      <c r="CB23" s="1099"/>
      <c r="CC23" s="1099"/>
      <c r="CD23" s="1099"/>
      <c r="CE23" s="1099"/>
      <c r="CF23" s="1099"/>
      <c r="CG23" s="1100"/>
      <c r="CH23" s="1073"/>
      <c r="CI23" s="1074"/>
      <c r="CJ23" s="1074"/>
      <c r="CK23" s="1074"/>
      <c r="CL23" s="1075"/>
      <c r="CM23" s="1073"/>
      <c r="CN23" s="1074"/>
      <c r="CO23" s="1074"/>
      <c r="CP23" s="1074"/>
      <c r="CQ23" s="1075"/>
      <c r="CR23" s="1073"/>
      <c r="CS23" s="1074"/>
      <c r="CT23" s="1074"/>
      <c r="CU23" s="1074"/>
      <c r="CV23" s="1075"/>
      <c r="CW23" s="1073"/>
      <c r="CX23" s="1074"/>
      <c r="CY23" s="1074"/>
      <c r="CZ23" s="1074"/>
      <c r="DA23" s="1075"/>
      <c r="DB23" s="1073"/>
      <c r="DC23" s="1074"/>
      <c r="DD23" s="1074"/>
      <c r="DE23" s="1074"/>
      <c r="DF23" s="1075"/>
      <c r="DG23" s="1073"/>
      <c r="DH23" s="1074"/>
      <c r="DI23" s="1074"/>
      <c r="DJ23" s="1074"/>
      <c r="DK23" s="1075"/>
      <c r="DL23" s="1073"/>
      <c r="DM23" s="1074"/>
      <c r="DN23" s="1074"/>
      <c r="DO23" s="1074"/>
      <c r="DP23" s="1075"/>
      <c r="DQ23" s="1073"/>
      <c r="DR23" s="1074"/>
      <c r="DS23" s="1074"/>
      <c r="DT23" s="1074"/>
      <c r="DU23" s="1075"/>
      <c r="DV23" s="1076"/>
      <c r="DW23" s="1077"/>
      <c r="DX23" s="1077"/>
      <c r="DY23" s="1077"/>
      <c r="DZ23" s="1078"/>
      <c r="EA23" s="252"/>
    </row>
    <row r="24" spans="1:131" s="253" customFormat="1" ht="26.25" customHeight="1" x14ac:dyDescent="0.2">
      <c r="A24" s="1148" t="s">
        <v>390</v>
      </c>
      <c r="B24" s="1148"/>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148"/>
      <c r="AW24" s="1148"/>
      <c r="AX24" s="1148"/>
      <c r="AY24" s="1148"/>
      <c r="AZ24" s="250"/>
      <c r="BA24" s="250"/>
      <c r="BB24" s="250"/>
      <c r="BC24" s="250"/>
      <c r="BD24" s="250"/>
      <c r="BE24" s="251"/>
      <c r="BF24" s="251"/>
      <c r="BG24" s="251"/>
      <c r="BH24" s="251"/>
      <c r="BI24" s="251"/>
      <c r="BJ24" s="251"/>
      <c r="BK24" s="251"/>
      <c r="BL24" s="251"/>
      <c r="BM24" s="251"/>
      <c r="BN24" s="251"/>
      <c r="BO24" s="251"/>
      <c r="BP24" s="251"/>
      <c r="BQ24" s="260">
        <v>18</v>
      </c>
      <c r="BR24" s="261"/>
      <c r="BS24" s="1098"/>
      <c r="BT24" s="1099"/>
      <c r="BU24" s="1099"/>
      <c r="BV24" s="1099"/>
      <c r="BW24" s="1099"/>
      <c r="BX24" s="1099"/>
      <c r="BY24" s="1099"/>
      <c r="BZ24" s="1099"/>
      <c r="CA24" s="1099"/>
      <c r="CB24" s="1099"/>
      <c r="CC24" s="1099"/>
      <c r="CD24" s="1099"/>
      <c r="CE24" s="1099"/>
      <c r="CF24" s="1099"/>
      <c r="CG24" s="1100"/>
      <c r="CH24" s="1073"/>
      <c r="CI24" s="1074"/>
      <c r="CJ24" s="1074"/>
      <c r="CK24" s="1074"/>
      <c r="CL24" s="1075"/>
      <c r="CM24" s="1073"/>
      <c r="CN24" s="1074"/>
      <c r="CO24" s="1074"/>
      <c r="CP24" s="1074"/>
      <c r="CQ24" s="1075"/>
      <c r="CR24" s="1073"/>
      <c r="CS24" s="1074"/>
      <c r="CT24" s="1074"/>
      <c r="CU24" s="1074"/>
      <c r="CV24" s="1075"/>
      <c r="CW24" s="1073"/>
      <c r="CX24" s="1074"/>
      <c r="CY24" s="1074"/>
      <c r="CZ24" s="1074"/>
      <c r="DA24" s="1075"/>
      <c r="DB24" s="1073"/>
      <c r="DC24" s="1074"/>
      <c r="DD24" s="1074"/>
      <c r="DE24" s="1074"/>
      <c r="DF24" s="1075"/>
      <c r="DG24" s="1073"/>
      <c r="DH24" s="1074"/>
      <c r="DI24" s="1074"/>
      <c r="DJ24" s="1074"/>
      <c r="DK24" s="1075"/>
      <c r="DL24" s="1073"/>
      <c r="DM24" s="1074"/>
      <c r="DN24" s="1074"/>
      <c r="DO24" s="1074"/>
      <c r="DP24" s="1075"/>
      <c r="DQ24" s="1073"/>
      <c r="DR24" s="1074"/>
      <c r="DS24" s="1074"/>
      <c r="DT24" s="1074"/>
      <c r="DU24" s="1075"/>
      <c r="DV24" s="1076"/>
      <c r="DW24" s="1077"/>
      <c r="DX24" s="1077"/>
      <c r="DY24" s="1077"/>
      <c r="DZ24" s="1078"/>
      <c r="EA24" s="252"/>
    </row>
    <row r="25" spans="1:131" s="245" customFormat="1" ht="26.25" customHeight="1" thickBot="1" x14ac:dyDescent="0.25">
      <c r="A25" s="1147" t="s">
        <v>391</v>
      </c>
      <c r="B25" s="1147"/>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1147"/>
      <c r="BJ25" s="250"/>
      <c r="BK25" s="250"/>
      <c r="BL25" s="250"/>
      <c r="BM25" s="250"/>
      <c r="BN25" s="250"/>
      <c r="BO25" s="263"/>
      <c r="BP25" s="263"/>
      <c r="BQ25" s="260">
        <v>19</v>
      </c>
      <c r="BR25" s="261"/>
      <c r="BS25" s="1098"/>
      <c r="BT25" s="1099"/>
      <c r="BU25" s="1099"/>
      <c r="BV25" s="1099"/>
      <c r="BW25" s="1099"/>
      <c r="BX25" s="1099"/>
      <c r="BY25" s="1099"/>
      <c r="BZ25" s="1099"/>
      <c r="CA25" s="1099"/>
      <c r="CB25" s="1099"/>
      <c r="CC25" s="1099"/>
      <c r="CD25" s="1099"/>
      <c r="CE25" s="1099"/>
      <c r="CF25" s="1099"/>
      <c r="CG25" s="1100"/>
      <c r="CH25" s="1073"/>
      <c r="CI25" s="1074"/>
      <c r="CJ25" s="1074"/>
      <c r="CK25" s="1074"/>
      <c r="CL25" s="1075"/>
      <c r="CM25" s="1073"/>
      <c r="CN25" s="1074"/>
      <c r="CO25" s="1074"/>
      <c r="CP25" s="1074"/>
      <c r="CQ25" s="1075"/>
      <c r="CR25" s="1073"/>
      <c r="CS25" s="1074"/>
      <c r="CT25" s="1074"/>
      <c r="CU25" s="1074"/>
      <c r="CV25" s="1075"/>
      <c r="CW25" s="1073"/>
      <c r="CX25" s="1074"/>
      <c r="CY25" s="1074"/>
      <c r="CZ25" s="1074"/>
      <c r="DA25" s="1075"/>
      <c r="DB25" s="1073"/>
      <c r="DC25" s="1074"/>
      <c r="DD25" s="1074"/>
      <c r="DE25" s="1074"/>
      <c r="DF25" s="1075"/>
      <c r="DG25" s="1073"/>
      <c r="DH25" s="1074"/>
      <c r="DI25" s="1074"/>
      <c r="DJ25" s="1074"/>
      <c r="DK25" s="1075"/>
      <c r="DL25" s="1073"/>
      <c r="DM25" s="1074"/>
      <c r="DN25" s="1074"/>
      <c r="DO25" s="1074"/>
      <c r="DP25" s="1075"/>
      <c r="DQ25" s="1073"/>
      <c r="DR25" s="1074"/>
      <c r="DS25" s="1074"/>
      <c r="DT25" s="1074"/>
      <c r="DU25" s="1075"/>
      <c r="DV25" s="1076"/>
      <c r="DW25" s="1077"/>
      <c r="DX25" s="1077"/>
      <c r="DY25" s="1077"/>
      <c r="DZ25" s="1078"/>
      <c r="EA25" s="244"/>
    </row>
    <row r="26" spans="1:131" s="245" customFormat="1" ht="26.25" customHeight="1" x14ac:dyDescent="0.2">
      <c r="A26" s="1079" t="s">
        <v>368</v>
      </c>
      <c r="B26" s="1080"/>
      <c r="C26" s="1080"/>
      <c r="D26" s="1080"/>
      <c r="E26" s="1080"/>
      <c r="F26" s="1080"/>
      <c r="G26" s="1080"/>
      <c r="H26" s="1080"/>
      <c r="I26" s="1080"/>
      <c r="J26" s="1080"/>
      <c r="K26" s="1080"/>
      <c r="L26" s="1080"/>
      <c r="M26" s="1080"/>
      <c r="N26" s="1080"/>
      <c r="O26" s="1080"/>
      <c r="P26" s="1081"/>
      <c r="Q26" s="1085" t="s">
        <v>392</v>
      </c>
      <c r="R26" s="1086"/>
      <c r="S26" s="1086"/>
      <c r="T26" s="1086"/>
      <c r="U26" s="1087"/>
      <c r="V26" s="1085" t="s">
        <v>393</v>
      </c>
      <c r="W26" s="1086"/>
      <c r="X26" s="1086"/>
      <c r="Y26" s="1086"/>
      <c r="Z26" s="1087"/>
      <c r="AA26" s="1085" t="s">
        <v>394</v>
      </c>
      <c r="AB26" s="1086"/>
      <c r="AC26" s="1086"/>
      <c r="AD26" s="1086"/>
      <c r="AE26" s="1086"/>
      <c r="AF26" s="1143" t="s">
        <v>395</v>
      </c>
      <c r="AG26" s="1092"/>
      <c r="AH26" s="1092"/>
      <c r="AI26" s="1092"/>
      <c r="AJ26" s="1144"/>
      <c r="AK26" s="1086" t="s">
        <v>396</v>
      </c>
      <c r="AL26" s="1086"/>
      <c r="AM26" s="1086"/>
      <c r="AN26" s="1086"/>
      <c r="AO26" s="1087"/>
      <c r="AP26" s="1085" t="s">
        <v>397</v>
      </c>
      <c r="AQ26" s="1086"/>
      <c r="AR26" s="1086"/>
      <c r="AS26" s="1086"/>
      <c r="AT26" s="1087"/>
      <c r="AU26" s="1085" t="s">
        <v>398</v>
      </c>
      <c r="AV26" s="1086"/>
      <c r="AW26" s="1086"/>
      <c r="AX26" s="1086"/>
      <c r="AY26" s="1087"/>
      <c r="AZ26" s="1085" t="s">
        <v>399</v>
      </c>
      <c r="BA26" s="1086"/>
      <c r="BB26" s="1086"/>
      <c r="BC26" s="1086"/>
      <c r="BD26" s="1087"/>
      <c r="BE26" s="1085" t="s">
        <v>375</v>
      </c>
      <c r="BF26" s="1086"/>
      <c r="BG26" s="1086"/>
      <c r="BH26" s="1086"/>
      <c r="BI26" s="1101"/>
      <c r="BJ26" s="250"/>
      <c r="BK26" s="250"/>
      <c r="BL26" s="250"/>
      <c r="BM26" s="250"/>
      <c r="BN26" s="250"/>
      <c r="BO26" s="263"/>
      <c r="BP26" s="263"/>
      <c r="BQ26" s="260">
        <v>20</v>
      </c>
      <c r="BR26" s="261"/>
      <c r="BS26" s="1098"/>
      <c r="BT26" s="1099"/>
      <c r="BU26" s="1099"/>
      <c r="BV26" s="1099"/>
      <c r="BW26" s="1099"/>
      <c r="BX26" s="1099"/>
      <c r="BY26" s="1099"/>
      <c r="BZ26" s="1099"/>
      <c r="CA26" s="1099"/>
      <c r="CB26" s="1099"/>
      <c r="CC26" s="1099"/>
      <c r="CD26" s="1099"/>
      <c r="CE26" s="1099"/>
      <c r="CF26" s="1099"/>
      <c r="CG26" s="1100"/>
      <c r="CH26" s="1073"/>
      <c r="CI26" s="1074"/>
      <c r="CJ26" s="1074"/>
      <c r="CK26" s="1074"/>
      <c r="CL26" s="1075"/>
      <c r="CM26" s="1073"/>
      <c r="CN26" s="1074"/>
      <c r="CO26" s="1074"/>
      <c r="CP26" s="1074"/>
      <c r="CQ26" s="1075"/>
      <c r="CR26" s="1073"/>
      <c r="CS26" s="1074"/>
      <c r="CT26" s="1074"/>
      <c r="CU26" s="1074"/>
      <c r="CV26" s="1075"/>
      <c r="CW26" s="1073"/>
      <c r="CX26" s="1074"/>
      <c r="CY26" s="1074"/>
      <c r="CZ26" s="1074"/>
      <c r="DA26" s="1075"/>
      <c r="DB26" s="1073"/>
      <c r="DC26" s="1074"/>
      <c r="DD26" s="1074"/>
      <c r="DE26" s="1074"/>
      <c r="DF26" s="1075"/>
      <c r="DG26" s="1073"/>
      <c r="DH26" s="1074"/>
      <c r="DI26" s="1074"/>
      <c r="DJ26" s="1074"/>
      <c r="DK26" s="1075"/>
      <c r="DL26" s="1073"/>
      <c r="DM26" s="1074"/>
      <c r="DN26" s="1074"/>
      <c r="DO26" s="1074"/>
      <c r="DP26" s="1075"/>
      <c r="DQ26" s="1073"/>
      <c r="DR26" s="1074"/>
      <c r="DS26" s="1074"/>
      <c r="DT26" s="1074"/>
      <c r="DU26" s="1075"/>
      <c r="DV26" s="1076"/>
      <c r="DW26" s="1077"/>
      <c r="DX26" s="1077"/>
      <c r="DY26" s="1077"/>
      <c r="DZ26" s="1078"/>
      <c r="EA26" s="244"/>
    </row>
    <row r="27" spans="1:131" s="245" customFormat="1" ht="26.25" customHeight="1" thickBot="1" x14ac:dyDescent="0.25">
      <c r="A27" s="1082"/>
      <c r="B27" s="1083"/>
      <c r="C27" s="1083"/>
      <c r="D27" s="1083"/>
      <c r="E27" s="1083"/>
      <c r="F27" s="1083"/>
      <c r="G27" s="1083"/>
      <c r="H27" s="1083"/>
      <c r="I27" s="1083"/>
      <c r="J27" s="1083"/>
      <c r="K27" s="1083"/>
      <c r="L27" s="1083"/>
      <c r="M27" s="1083"/>
      <c r="N27" s="1083"/>
      <c r="O27" s="1083"/>
      <c r="P27" s="1084"/>
      <c r="Q27" s="1088"/>
      <c r="R27" s="1089"/>
      <c r="S27" s="1089"/>
      <c r="T27" s="1089"/>
      <c r="U27" s="1090"/>
      <c r="V27" s="1088"/>
      <c r="W27" s="1089"/>
      <c r="X27" s="1089"/>
      <c r="Y27" s="1089"/>
      <c r="Z27" s="1090"/>
      <c r="AA27" s="1088"/>
      <c r="AB27" s="1089"/>
      <c r="AC27" s="1089"/>
      <c r="AD27" s="1089"/>
      <c r="AE27" s="1089"/>
      <c r="AF27" s="1145"/>
      <c r="AG27" s="1095"/>
      <c r="AH27" s="1095"/>
      <c r="AI27" s="1095"/>
      <c r="AJ27" s="1146"/>
      <c r="AK27" s="1089"/>
      <c r="AL27" s="1089"/>
      <c r="AM27" s="1089"/>
      <c r="AN27" s="1089"/>
      <c r="AO27" s="1090"/>
      <c r="AP27" s="1088"/>
      <c r="AQ27" s="1089"/>
      <c r="AR27" s="1089"/>
      <c r="AS27" s="1089"/>
      <c r="AT27" s="1090"/>
      <c r="AU27" s="1088"/>
      <c r="AV27" s="1089"/>
      <c r="AW27" s="1089"/>
      <c r="AX27" s="1089"/>
      <c r="AY27" s="1090"/>
      <c r="AZ27" s="1088"/>
      <c r="BA27" s="1089"/>
      <c r="BB27" s="1089"/>
      <c r="BC27" s="1089"/>
      <c r="BD27" s="1090"/>
      <c r="BE27" s="1088"/>
      <c r="BF27" s="1089"/>
      <c r="BG27" s="1089"/>
      <c r="BH27" s="1089"/>
      <c r="BI27" s="1102"/>
      <c r="BJ27" s="250"/>
      <c r="BK27" s="250"/>
      <c r="BL27" s="250"/>
      <c r="BM27" s="250"/>
      <c r="BN27" s="250"/>
      <c r="BO27" s="263"/>
      <c r="BP27" s="263"/>
      <c r="BQ27" s="260">
        <v>21</v>
      </c>
      <c r="BR27" s="261"/>
      <c r="BS27" s="1098"/>
      <c r="BT27" s="1099"/>
      <c r="BU27" s="1099"/>
      <c r="BV27" s="1099"/>
      <c r="BW27" s="1099"/>
      <c r="BX27" s="1099"/>
      <c r="BY27" s="1099"/>
      <c r="BZ27" s="1099"/>
      <c r="CA27" s="1099"/>
      <c r="CB27" s="1099"/>
      <c r="CC27" s="1099"/>
      <c r="CD27" s="1099"/>
      <c r="CE27" s="1099"/>
      <c r="CF27" s="1099"/>
      <c r="CG27" s="1100"/>
      <c r="CH27" s="1073"/>
      <c r="CI27" s="1074"/>
      <c r="CJ27" s="1074"/>
      <c r="CK27" s="1074"/>
      <c r="CL27" s="1075"/>
      <c r="CM27" s="1073"/>
      <c r="CN27" s="1074"/>
      <c r="CO27" s="1074"/>
      <c r="CP27" s="1074"/>
      <c r="CQ27" s="1075"/>
      <c r="CR27" s="1073"/>
      <c r="CS27" s="1074"/>
      <c r="CT27" s="1074"/>
      <c r="CU27" s="1074"/>
      <c r="CV27" s="1075"/>
      <c r="CW27" s="1073"/>
      <c r="CX27" s="1074"/>
      <c r="CY27" s="1074"/>
      <c r="CZ27" s="1074"/>
      <c r="DA27" s="1075"/>
      <c r="DB27" s="1073"/>
      <c r="DC27" s="1074"/>
      <c r="DD27" s="1074"/>
      <c r="DE27" s="1074"/>
      <c r="DF27" s="1075"/>
      <c r="DG27" s="1073"/>
      <c r="DH27" s="1074"/>
      <c r="DI27" s="1074"/>
      <c r="DJ27" s="1074"/>
      <c r="DK27" s="1075"/>
      <c r="DL27" s="1073"/>
      <c r="DM27" s="1074"/>
      <c r="DN27" s="1074"/>
      <c r="DO27" s="1074"/>
      <c r="DP27" s="1075"/>
      <c r="DQ27" s="1073"/>
      <c r="DR27" s="1074"/>
      <c r="DS27" s="1074"/>
      <c r="DT27" s="1074"/>
      <c r="DU27" s="1075"/>
      <c r="DV27" s="1076"/>
      <c r="DW27" s="1077"/>
      <c r="DX27" s="1077"/>
      <c r="DY27" s="1077"/>
      <c r="DZ27" s="1078"/>
      <c r="EA27" s="244"/>
    </row>
    <row r="28" spans="1:131" s="245" customFormat="1" ht="26.25" customHeight="1" thickTop="1" x14ac:dyDescent="0.2">
      <c r="A28" s="264">
        <v>1</v>
      </c>
      <c r="B28" s="1134" t="s">
        <v>400</v>
      </c>
      <c r="C28" s="1135"/>
      <c r="D28" s="1135"/>
      <c r="E28" s="1135"/>
      <c r="F28" s="1135"/>
      <c r="G28" s="1135"/>
      <c r="H28" s="1135"/>
      <c r="I28" s="1135"/>
      <c r="J28" s="1135"/>
      <c r="K28" s="1135"/>
      <c r="L28" s="1135"/>
      <c r="M28" s="1135"/>
      <c r="N28" s="1135"/>
      <c r="O28" s="1135"/>
      <c r="P28" s="1136"/>
      <c r="Q28" s="1137">
        <v>3682</v>
      </c>
      <c r="R28" s="1138"/>
      <c r="S28" s="1138"/>
      <c r="T28" s="1138"/>
      <c r="U28" s="1138"/>
      <c r="V28" s="1138">
        <v>3525</v>
      </c>
      <c r="W28" s="1138"/>
      <c r="X28" s="1138"/>
      <c r="Y28" s="1138"/>
      <c r="Z28" s="1138"/>
      <c r="AA28" s="1138">
        <v>157</v>
      </c>
      <c r="AB28" s="1138"/>
      <c r="AC28" s="1138"/>
      <c r="AD28" s="1138"/>
      <c r="AE28" s="1139"/>
      <c r="AF28" s="1140">
        <v>157</v>
      </c>
      <c r="AG28" s="1138"/>
      <c r="AH28" s="1138"/>
      <c r="AI28" s="1138"/>
      <c r="AJ28" s="1141"/>
      <c r="AK28" s="1142">
        <v>179</v>
      </c>
      <c r="AL28" s="1130"/>
      <c r="AM28" s="1130"/>
      <c r="AN28" s="1130"/>
      <c r="AO28" s="1130"/>
      <c r="AP28" s="1130" t="s">
        <v>595</v>
      </c>
      <c r="AQ28" s="1130"/>
      <c r="AR28" s="1130"/>
      <c r="AS28" s="1130"/>
      <c r="AT28" s="1130"/>
      <c r="AU28" s="1130" t="s">
        <v>596</v>
      </c>
      <c r="AV28" s="1130"/>
      <c r="AW28" s="1130"/>
      <c r="AX28" s="1130"/>
      <c r="AY28" s="1130"/>
      <c r="AZ28" s="1131" t="s">
        <v>592</v>
      </c>
      <c r="BA28" s="1131"/>
      <c r="BB28" s="1131"/>
      <c r="BC28" s="1131"/>
      <c r="BD28" s="1131"/>
      <c r="BE28" s="1132"/>
      <c r="BF28" s="1132"/>
      <c r="BG28" s="1132"/>
      <c r="BH28" s="1132"/>
      <c r="BI28" s="1133"/>
      <c r="BJ28" s="250"/>
      <c r="BK28" s="250"/>
      <c r="BL28" s="250"/>
      <c r="BM28" s="250"/>
      <c r="BN28" s="250"/>
      <c r="BO28" s="263"/>
      <c r="BP28" s="263"/>
      <c r="BQ28" s="260">
        <v>22</v>
      </c>
      <c r="BR28" s="261"/>
      <c r="BS28" s="1098"/>
      <c r="BT28" s="1099"/>
      <c r="BU28" s="1099"/>
      <c r="BV28" s="1099"/>
      <c r="BW28" s="1099"/>
      <c r="BX28" s="1099"/>
      <c r="BY28" s="1099"/>
      <c r="BZ28" s="1099"/>
      <c r="CA28" s="1099"/>
      <c r="CB28" s="1099"/>
      <c r="CC28" s="1099"/>
      <c r="CD28" s="1099"/>
      <c r="CE28" s="1099"/>
      <c r="CF28" s="1099"/>
      <c r="CG28" s="1100"/>
      <c r="CH28" s="1073"/>
      <c r="CI28" s="1074"/>
      <c r="CJ28" s="1074"/>
      <c r="CK28" s="1074"/>
      <c r="CL28" s="1075"/>
      <c r="CM28" s="1073"/>
      <c r="CN28" s="1074"/>
      <c r="CO28" s="1074"/>
      <c r="CP28" s="1074"/>
      <c r="CQ28" s="1075"/>
      <c r="CR28" s="1073"/>
      <c r="CS28" s="1074"/>
      <c r="CT28" s="1074"/>
      <c r="CU28" s="1074"/>
      <c r="CV28" s="1075"/>
      <c r="CW28" s="1073"/>
      <c r="CX28" s="1074"/>
      <c r="CY28" s="1074"/>
      <c r="CZ28" s="1074"/>
      <c r="DA28" s="1075"/>
      <c r="DB28" s="1073"/>
      <c r="DC28" s="1074"/>
      <c r="DD28" s="1074"/>
      <c r="DE28" s="1074"/>
      <c r="DF28" s="1075"/>
      <c r="DG28" s="1073"/>
      <c r="DH28" s="1074"/>
      <c r="DI28" s="1074"/>
      <c r="DJ28" s="1074"/>
      <c r="DK28" s="1075"/>
      <c r="DL28" s="1073"/>
      <c r="DM28" s="1074"/>
      <c r="DN28" s="1074"/>
      <c r="DO28" s="1074"/>
      <c r="DP28" s="1075"/>
      <c r="DQ28" s="1073"/>
      <c r="DR28" s="1074"/>
      <c r="DS28" s="1074"/>
      <c r="DT28" s="1074"/>
      <c r="DU28" s="1075"/>
      <c r="DV28" s="1076"/>
      <c r="DW28" s="1077"/>
      <c r="DX28" s="1077"/>
      <c r="DY28" s="1077"/>
      <c r="DZ28" s="1078"/>
      <c r="EA28" s="244"/>
    </row>
    <row r="29" spans="1:131" s="245" customFormat="1" ht="26.25" customHeight="1" x14ac:dyDescent="0.2">
      <c r="A29" s="264">
        <v>2</v>
      </c>
      <c r="B29" s="1121" t="s">
        <v>401</v>
      </c>
      <c r="C29" s="1122"/>
      <c r="D29" s="1122"/>
      <c r="E29" s="1122"/>
      <c r="F29" s="1122"/>
      <c r="G29" s="1122"/>
      <c r="H29" s="1122"/>
      <c r="I29" s="1122"/>
      <c r="J29" s="1122"/>
      <c r="K29" s="1122"/>
      <c r="L29" s="1122"/>
      <c r="M29" s="1122"/>
      <c r="N29" s="1122"/>
      <c r="O29" s="1122"/>
      <c r="P29" s="1123"/>
      <c r="Q29" s="1127">
        <v>2524</v>
      </c>
      <c r="R29" s="1128"/>
      <c r="S29" s="1128"/>
      <c r="T29" s="1128"/>
      <c r="U29" s="1128"/>
      <c r="V29" s="1128">
        <v>2459</v>
      </c>
      <c r="W29" s="1128"/>
      <c r="X29" s="1128"/>
      <c r="Y29" s="1128"/>
      <c r="Z29" s="1128"/>
      <c r="AA29" s="1128">
        <v>65</v>
      </c>
      <c r="AB29" s="1128"/>
      <c r="AC29" s="1128"/>
      <c r="AD29" s="1128"/>
      <c r="AE29" s="1129"/>
      <c r="AF29" s="1103">
        <v>65</v>
      </c>
      <c r="AG29" s="1104"/>
      <c r="AH29" s="1104"/>
      <c r="AI29" s="1104"/>
      <c r="AJ29" s="1105"/>
      <c r="AK29" s="1064">
        <v>6</v>
      </c>
      <c r="AL29" s="1055"/>
      <c r="AM29" s="1055"/>
      <c r="AN29" s="1055"/>
      <c r="AO29" s="1055"/>
      <c r="AP29" s="1055" t="s">
        <v>596</v>
      </c>
      <c r="AQ29" s="1055"/>
      <c r="AR29" s="1055"/>
      <c r="AS29" s="1055"/>
      <c r="AT29" s="1055"/>
      <c r="AU29" s="1055" t="s">
        <v>596</v>
      </c>
      <c r="AV29" s="1055"/>
      <c r="AW29" s="1055"/>
      <c r="AX29" s="1055"/>
      <c r="AY29" s="1055"/>
      <c r="AZ29" s="1126" t="s">
        <v>594</v>
      </c>
      <c r="BA29" s="1126"/>
      <c r="BB29" s="1126"/>
      <c r="BC29" s="1126"/>
      <c r="BD29" s="1126"/>
      <c r="BE29" s="1116"/>
      <c r="BF29" s="1116"/>
      <c r="BG29" s="1116"/>
      <c r="BH29" s="1116"/>
      <c r="BI29" s="1117"/>
      <c r="BJ29" s="250"/>
      <c r="BK29" s="250"/>
      <c r="BL29" s="250"/>
      <c r="BM29" s="250"/>
      <c r="BN29" s="250"/>
      <c r="BO29" s="263"/>
      <c r="BP29" s="263"/>
      <c r="BQ29" s="260">
        <v>23</v>
      </c>
      <c r="BR29" s="261"/>
      <c r="BS29" s="1098"/>
      <c r="BT29" s="1099"/>
      <c r="BU29" s="1099"/>
      <c r="BV29" s="1099"/>
      <c r="BW29" s="1099"/>
      <c r="BX29" s="1099"/>
      <c r="BY29" s="1099"/>
      <c r="BZ29" s="1099"/>
      <c r="CA29" s="1099"/>
      <c r="CB29" s="1099"/>
      <c r="CC29" s="1099"/>
      <c r="CD29" s="1099"/>
      <c r="CE29" s="1099"/>
      <c r="CF29" s="1099"/>
      <c r="CG29" s="1100"/>
      <c r="CH29" s="1073"/>
      <c r="CI29" s="1074"/>
      <c r="CJ29" s="1074"/>
      <c r="CK29" s="1074"/>
      <c r="CL29" s="1075"/>
      <c r="CM29" s="1073"/>
      <c r="CN29" s="1074"/>
      <c r="CO29" s="1074"/>
      <c r="CP29" s="1074"/>
      <c r="CQ29" s="1075"/>
      <c r="CR29" s="1073"/>
      <c r="CS29" s="1074"/>
      <c r="CT29" s="1074"/>
      <c r="CU29" s="1074"/>
      <c r="CV29" s="1075"/>
      <c r="CW29" s="1073"/>
      <c r="CX29" s="1074"/>
      <c r="CY29" s="1074"/>
      <c r="CZ29" s="1074"/>
      <c r="DA29" s="1075"/>
      <c r="DB29" s="1073"/>
      <c r="DC29" s="1074"/>
      <c r="DD29" s="1074"/>
      <c r="DE29" s="1074"/>
      <c r="DF29" s="1075"/>
      <c r="DG29" s="1073"/>
      <c r="DH29" s="1074"/>
      <c r="DI29" s="1074"/>
      <c r="DJ29" s="1074"/>
      <c r="DK29" s="1075"/>
      <c r="DL29" s="1073"/>
      <c r="DM29" s="1074"/>
      <c r="DN29" s="1074"/>
      <c r="DO29" s="1074"/>
      <c r="DP29" s="1075"/>
      <c r="DQ29" s="1073"/>
      <c r="DR29" s="1074"/>
      <c r="DS29" s="1074"/>
      <c r="DT29" s="1074"/>
      <c r="DU29" s="1075"/>
      <c r="DV29" s="1076"/>
      <c r="DW29" s="1077"/>
      <c r="DX29" s="1077"/>
      <c r="DY29" s="1077"/>
      <c r="DZ29" s="1078"/>
      <c r="EA29" s="244"/>
    </row>
    <row r="30" spans="1:131" s="245" customFormat="1" ht="26.25" customHeight="1" x14ac:dyDescent="0.2">
      <c r="A30" s="264">
        <v>3</v>
      </c>
      <c r="B30" s="1121" t="s">
        <v>402</v>
      </c>
      <c r="C30" s="1122"/>
      <c r="D30" s="1122"/>
      <c r="E30" s="1122"/>
      <c r="F30" s="1122"/>
      <c r="G30" s="1122"/>
      <c r="H30" s="1122"/>
      <c r="I30" s="1122"/>
      <c r="J30" s="1122"/>
      <c r="K30" s="1122"/>
      <c r="L30" s="1122"/>
      <c r="M30" s="1122"/>
      <c r="N30" s="1122"/>
      <c r="O30" s="1122"/>
      <c r="P30" s="1123"/>
      <c r="Q30" s="1127">
        <v>16</v>
      </c>
      <c r="R30" s="1128"/>
      <c r="S30" s="1128"/>
      <c r="T30" s="1128"/>
      <c r="U30" s="1128"/>
      <c r="V30" s="1128">
        <v>9</v>
      </c>
      <c r="W30" s="1128"/>
      <c r="X30" s="1128"/>
      <c r="Y30" s="1128"/>
      <c r="Z30" s="1128"/>
      <c r="AA30" s="1128">
        <v>7</v>
      </c>
      <c r="AB30" s="1128"/>
      <c r="AC30" s="1128"/>
      <c r="AD30" s="1128"/>
      <c r="AE30" s="1129"/>
      <c r="AF30" s="1103">
        <v>7</v>
      </c>
      <c r="AG30" s="1104"/>
      <c r="AH30" s="1104"/>
      <c r="AI30" s="1104"/>
      <c r="AJ30" s="1105"/>
      <c r="AK30" s="1055" t="s">
        <v>589</v>
      </c>
      <c r="AL30" s="1055"/>
      <c r="AM30" s="1055"/>
      <c r="AN30" s="1055"/>
      <c r="AO30" s="1055"/>
      <c r="AP30" s="1055" t="s">
        <v>597</v>
      </c>
      <c r="AQ30" s="1055"/>
      <c r="AR30" s="1055"/>
      <c r="AS30" s="1055"/>
      <c r="AT30" s="1055"/>
      <c r="AU30" s="1055" t="s">
        <v>598</v>
      </c>
      <c r="AV30" s="1055"/>
      <c r="AW30" s="1055"/>
      <c r="AX30" s="1055"/>
      <c r="AY30" s="1055"/>
      <c r="AZ30" s="1126" t="s">
        <v>593</v>
      </c>
      <c r="BA30" s="1126"/>
      <c r="BB30" s="1126"/>
      <c r="BC30" s="1126"/>
      <c r="BD30" s="1126"/>
      <c r="BE30" s="1116"/>
      <c r="BF30" s="1116"/>
      <c r="BG30" s="1116"/>
      <c r="BH30" s="1116"/>
      <c r="BI30" s="1117"/>
      <c r="BJ30" s="250"/>
      <c r="BK30" s="250"/>
      <c r="BL30" s="250"/>
      <c r="BM30" s="250"/>
      <c r="BN30" s="250"/>
      <c r="BO30" s="263"/>
      <c r="BP30" s="263"/>
      <c r="BQ30" s="260">
        <v>24</v>
      </c>
      <c r="BR30" s="261"/>
      <c r="BS30" s="1098"/>
      <c r="BT30" s="1099"/>
      <c r="BU30" s="1099"/>
      <c r="BV30" s="1099"/>
      <c r="BW30" s="1099"/>
      <c r="BX30" s="1099"/>
      <c r="BY30" s="1099"/>
      <c r="BZ30" s="1099"/>
      <c r="CA30" s="1099"/>
      <c r="CB30" s="1099"/>
      <c r="CC30" s="1099"/>
      <c r="CD30" s="1099"/>
      <c r="CE30" s="1099"/>
      <c r="CF30" s="1099"/>
      <c r="CG30" s="1100"/>
      <c r="CH30" s="1073"/>
      <c r="CI30" s="1074"/>
      <c r="CJ30" s="1074"/>
      <c r="CK30" s="1074"/>
      <c r="CL30" s="1075"/>
      <c r="CM30" s="1073"/>
      <c r="CN30" s="1074"/>
      <c r="CO30" s="1074"/>
      <c r="CP30" s="1074"/>
      <c r="CQ30" s="1075"/>
      <c r="CR30" s="1073"/>
      <c r="CS30" s="1074"/>
      <c r="CT30" s="1074"/>
      <c r="CU30" s="1074"/>
      <c r="CV30" s="1075"/>
      <c r="CW30" s="1073"/>
      <c r="CX30" s="1074"/>
      <c r="CY30" s="1074"/>
      <c r="CZ30" s="1074"/>
      <c r="DA30" s="1075"/>
      <c r="DB30" s="1073"/>
      <c r="DC30" s="1074"/>
      <c r="DD30" s="1074"/>
      <c r="DE30" s="1074"/>
      <c r="DF30" s="1075"/>
      <c r="DG30" s="1073"/>
      <c r="DH30" s="1074"/>
      <c r="DI30" s="1074"/>
      <c r="DJ30" s="1074"/>
      <c r="DK30" s="1075"/>
      <c r="DL30" s="1073"/>
      <c r="DM30" s="1074"/>
      <c r="DN30" s="1074"/>
      <c r="DO30" s="1074"/>
      <c r="DP30" s="1075"/>
      <c r="DQ30" s="1073"/>
      <c r="DR30" s="1074"/>
      <c r="DS30" s="1074"/>
      <c r="DT30" s="1074"/>
      <c r="DU30" s="1075"/>
      <c r="DV30" s="1076"/>
      <c r="DW30" s="1077"/>
      <c r="DX30" s="1077"/>
      <c r="DY30" s="1077"/>
      <c r="DZ30" s="1078"/>
      <c r="EA30" s="244"/>
    </row>
    <row r="31" spans="1:131" s="245" customFormat="1" ht="26.25" customHeight="1" x14ac:dyDescent="0.2">
      <c r="A31" s="264">
        <v>4</v>
      </c>
      <c r="B31" s="1121" t="s">
        <v>403</v>
      </c>
      <c r="C31" s="1122"/>
      <c r="D31" s="1122"/>
      <c r="E31" s="1122"/>
      <c r="F31" s="1122"/>
      <c r="G31" s="1122"/>
      <c r="H31" s="1122"/>
      <c r="I31" s="1122"/>
      <c r="J31" s="1122"/>
      <c r="K31" s="1122"/>
      <c r="L31" s="1122"/>
      <c r="M31" s="1122"/>
      <c r="N31" s="1122"/>
      <c r="O31" s="1122"/>
      <c r="P31" s="1123"/>
      <c r="Q31" s="1127">
        <v>408</v>
      </c>
      <c r="R31" s="1128"/>
      <c r="S31" s="1128"/>
      <c r="T31" s="1128"/>
      <c r="U31" s="1128"/>
      <c r="V31" s="1128">
        <v>401</v>
      </c>
      <c r="W31" s="1128"/>
      <c r="X31" s="1128"/>
      <c r="Y31" s="1128"/>
      <c r="Z31" s="1128"/>
      <c r="AA31" s="1128">
        <v>8</v>
      </c>
      <c r="AB31" s="1128"/>
      <c r="AC31" s="1128"/>
      <c r="AD31" s="1128"/>
      <c r="AE31" s="1129"/>
      <c r="AF31" s="1103">
        <v>8</v>
      </c>
      <c r="AG31" s="1104"/>
      <c r="AH31" s="1104"/>
      <c r="AI31" s="1104"/>
      <c r="AJ31" s="1105"/>
      <c r="AK31" s="1064">
        <v>85</v>
      </c>
      <c r="AL31" s="1055"/>
      <c r="AM31" s="1055"/>
      <c r="AN31" s="1055"/>
      <c r="AO31" s="1055"/>
      <c r="AP31" s="1055" t="s">
        <v>596</v>
      </c>
      <c r="AQ31" s="1055"/>
      <c r="AR31" s="1055"/>
      <c r="AS31" s="1055"/>
      <c r="AT31" s="1055"/>
      <c r="AU31" s="1055" t="s">
        <v>595</v>
      </c>
      <c r="AV31" s="1055"/>
      <c r="AW31" s="1055"/>
      <c r="AX31" s="1055"/>
      <c r="AY31" s="1055"/>
      <c r="AZ31" s="1126" t="s">
        <v>594</v>
      </c>
      <c r="BA31" s="1126"/>
      <c r="BB31" s="1126"/>
      <c r="BC31" s="1126"/>
      <c r="BD31" s="1126"/>
      <c r="BE31" s="1116"/>
      <c r="BF31" s="1116"/>
      <c r="BG31" s="1116"/>
      <c r="BH31" s="1116"/>
      <c r="BI31" s="1117"/>
      <c r="BJ31" s="250"/>
      <c r="BK31" s="250"/>
      <c r="BL31" s="250"/>
      <c r="BM31" s="250"/>
      <c r="BN31" s="250"/>
      <c r="BO31" s="263"/>
      <c r="BP31" s="263"/>
      <c r="BQ31" s="260">
        <v>25</v>
      </c>
      <c r="BR31" s="261"/>
      <c r="BS31" s="1098"/>
      <c r="BT31" s="1099"/>
      <c r="BU31" s="1099"/>
      <c r="BV31" s="1099"/>
      <c r="BW31" s="1099"/>
      <c r="BX31" s="1099"/>
      <c r="BY31" s="1099"/>
      <c r="BZ31" s="1099"/>
      <c r="CA31" s="1099"/>
      <c r="CB31" s="1099"/>
      <c r="CC31" s="1099"/>
      <c r="CD31" s="1099"/>
      <c r="CE31" s="1099"/>
      <c r="CF31" s="1099"/>
      <c r="CG31" s="1100"/>
      <c r="CH31" s="1073"/>
      <c r="CI31" s="1074"/>
      <c r="CJ31" s="1074"/>
      <c r="CK31" s="1074"/>
      <c r="CL31" s="1075"/>
      <c r="CM31" s="1073"/>
      <c r="CN31" s="1074"/>
      <c r="CO31" s="1074"/>
      <c r="CP31" s="1074"/>
      <c r="CQ31" s="1075"/>
      <c r="CR31" s="1073"/>
      <c r="CS31" s="1074"/>
      <c r="CT31" s="1074"/>
      <c r="CU31" s="1074"/>
      <c r="CV31" s="1075"/>
      <c r="CW31" s="1073"/>
      <c r="CX31" s="1074"/>
      <c r="CY31" s="1074"/>
      <c r="CZ31" s="1074"/>
      <c r="DA31" s="1075"/>
      <c r="DB31" s="1073"/>
      <c r="DC31" s="1074"/>
      <c r="DD31" s="1074"/>
      <c r="DE31" s="1074"/>
      <c r="DF31" s="1075"/>
      <c r="DG31" s="1073"/>
      <c r="DH31" s="1074"/>
      <c r="DI31" s="1074"/>
      <c r="DJ31" s="1074"/>
      <c r="DK31" s="1075"/>
      <c r="DL31" s="1073"/>
      <c r="DM31" s="1074"/>
      <c r="DN31" s="1074"/>
      <c r="DO31" s="1074"/>
      <c r="DP31" s="1075"/>
      <c r="DQ31" s="1073"/>
      <c r="DR31" s="1074"/>
      <c r="DS31" s="1074"/>
      <c r="DT31" s="1074"/>
      <c r="DU31" s="1075"/>
      <c r="DV31" s="1076"/>
      <c r="DW31" s="1077"/>
      <c r="DX31" s="1077"/>
      <c r="DY31" s="1077"/>
      <c r="DZ31" s="1078"/>
      <c r="EA31" s="244"/>
    </row>
    <row r="32" spans="1:131" s="245" customFormat="1" ht="26.25" customHeight="1" x14ac:dyDescent="0.2">
      <c r="A32" s="264">
        <v>5</v>
      </c>
      <c r="B32" s="1121" t="s">
        <v>404</v>
      </c>
      <c r="C32" s="1122"/>
      <c r="D32" s="1122"/>
      <c r="E32" s="1122"/>
      <c r="F32" s="1122"/>
      <c r="G32" s="1122"/>
      <c r="H32" s="1122"/>
      <c r="I32" s="1122"/>
      <c r="J32" s="1122"/>
      <c r="K32" s="1122"/>
      <c r="L32" s="1122"/>
      <c r="M32" s="1122"/>
      <c r="N32" s="1122"/>
      <c r="O32" s="1122"/>
      <c r="P32" s="1123"/>
      <c r="Q32" s="1127">
        <v>421</v>
      </c>
      <c r="R32" s="1128"/>
      <c r="S32" s="1128"/>
      <c r="T32" s="1128"/>
      <c r="U32" s="1128"/>
      <c r="V32" s="1128">
        <v>363</v>
      </c>
      <c r="W32" s="1128"/>
      <c r="X32" s="1128"/>
      <c r="Y32" s="1128"/>
      <c r="Z32" s="1128"/>
      <c r="AA32" s="1128">
        <v>59</v>
      </c>
      <c r="AB32" s="1128"/>
      <c r="AC32" s="1128"/>
      <c r="AD32" s="1128"/>
      <c r="AE32" s="1129"/>
      <c r="AF32" s="1103">
        <v>355</v>
      </c>
      <c r="AG32" s="1104"/>
      <c r="AH32" s="1104"/>
      <c r="AI32" s="1104"/>
      <c r="AJ32" s="1105"/>
      <c r="AK32" s="1064">
        <v>9</v>
      </c>
      <c r="AL32" s="1055"/>
      <c r="AM32" s="1055"/>
      <c r="AN32" s="1055"/>
      <c r="AO32" s="1055"/>
      <c r="AP32" s="1055">
        <v>2448</v>
      </c>
      <c r="AQ32" s="1055"/>
      <c r="AR32" s="1055"/>
      <c r="AS32" s="1055"/>
      <c r="AT32" s="1055"/>
      <c r="AU32" s="1055" t="s">
        <v>594</v>
      </c>
      <c r="AV32" s="1055"/>
      <c r="AW32" s="1055"/>
      <c r="AX32" s="1055"/>
      <c r="AY32" s="1055"/>
      <c r="AZ32" s="1126" t="s">
        <v>594</v>
      </c>
      <c r="BA32" s="1126"/>
      <c r="BB32" s="1126"/>
      <c r="BC32" s="1126"/>
      <c r="BD32" s="1126"/>
      <c r="BE32" s="1116" t="s">
        <v>405</v>
      </c>
      <c r="BF32" s="1116"/>
      <c r="BG32" s="1116"/>
      <c r="BH32" s="1116"/>
      <c r="BI32" s="1117"/>
      <c r="BJ32" s="250"/>
      <c r="BK32" s="250"/>
      <c r="BL32" s="250"/>
      <c r="BM32" s="250"/>
      <c r="BN32" s="250"/>
      <c r="BO32" s="263"/>
      <c r="BP32" s="263"/>
      <c r="BQ32" s="260">
        <v>26</v>
      </c>
      <c r="BR32" s="261"/>
      <c r="BS32" s="1098"/>
      <c r="BT32" s="1099"/>
      <c r="BU32" s="1099"/>
      <c r="BV32" s="1099"/>
      <c r="BW32" s="1099"/>
      <c r="BX32" s="1099"/>
      <c r="BY32" s="1099"/>
      <c r="BZ32" s="1099"/>
      <c r="CA32" s="1099"/>
      <c r="CB32" s="1099"/>
      <c r="CC32" s="1099"/>
      <c r="CD32" s="1099"/>
      <c r="CE32" s="1099"/>
      <c r="CF32" s="1099"/>
      <c r="CG32" s="1100"/>
      <c r="CH32" s="1073"/>
      <c r="CI32" s="1074"/>
      <c r="CJ32" s="1074"/>
      <c r="CK32" s="1074"/>
      <c r="CL32" s="1075"/>
      <c r="CM32" s="1073"/>
      <c r="CN32" s="1074"/>
      <c r="CO32" s="1074"/>
      <c r="CP32" s="1074"/>
      <c r="CQ32" s="1075"/>
      <c r="CR32" s="1073"/>
      <c r="CS32" s="1074"/>
      <c r="CT32" s="1074"/>
      <c r="CU32" s="1074"/>
      <c r="CV32" s="1075"/>
      <c r="CW32" s="1073"/>
      <c r="CX32" s="1074"/>
      <c r="CY32" s="1074"/>
      <c r="CZ32" s="1074"/>
      <c r="DA32" s="1075"/>
      <c r="DB32" s="1073"/>
      <c r="DC32" s="1074"/>
      <c r="DD32" s="1074"/>
      <c r="DE32" s="1074"/>
      <c r="DF32" s="1075"/>
      <c r="DG32" s="1073"/>
      <c r="DH32" s="1074"/>
      <c r="DI32" s="1074"/>
      <c r="DJ32" s="1074"/>
      <c r="DK32" s="1075"/>
      <c r="DL32" s="1073"/>
      <c r="DM32" s="1074"/>
      <c r="DN32" s="1074"/>
      <c r="DO32" s="1074"/>
      <c r="DP32" s="1075"/>
      <c r="DQ32" s="1073"/>
      <c r="DR32" s="1074"/>
      <c r="DS32" s="1074"/>
      <c r="DT32" s="1074"/>
      <c r="DU32" s="1075"/>
      <c r="DV32" s="1076"/>
      <c r="DW32" s="1077"/>
      <c r="DX32" s="1077"/>
      <c r="DY32" s="1077"/>
      <c r="DZ32" s="1078"/>
      <c r="EA32" s="244"/>
    </row>
    <row r="33" spans="1:131" s="245" customFormat="1" ht="26.25" customHeight="1" x14ac:dyDescent="0.2">
      <c r="A33" s="264">
        <v>6</v>
      </c>
      <c r="B33" s="1121" t="s">
        <v>406</v>
      </c>
      <c r="C33" s="1122"/>
      <c r="D33" s="1122"/>
      <c r="E33" s="1122"/>
      <c r="F33" s="1122"/>
      <c r="G33" s="1122"/>
      <c r="H33" s="1122"/>
      <c r="I33" s="1122"/>
      <c r="J33" s="1122"/>
      <c r="K33" s="1122"/>
      <c r="L33" s="1122"/>
      <c r="M33" s="1122"/>
      <c r="N33" s="1122"/>
      <c r="O33" s="1122"/>
      <c r="P33" s="1123"/>
      <c r="Q33" s="1127">
        <v>186</v>
      </c>
      <c r="R33" s="1128"/>
      <c r="S33" s="1128"/>
      <c r="T33" s="1128"/>
      <c r="U33" s="1128"/>
      <c r="V33" s="1128">
        <v>189</v>
      </c>
      <c r="W33" s="1128"/>
      <c r="X33" s="1128"/>
      <c r="Y33" s="1128"/>
      <c r="Z33" s="1128"/>
      <c r="AA33" s="1128">
        <v>-3</v>
      </c>
      <c r="AB33" s="1128"/>
      <c r="AC33" s="1128"/>
      <c r="AD33" s="1128"/>
      <c r="AE33" s="1129"/>
      <c r="AF33" s="1103">
        <v>172</v>
      </c>
      <c r="AG33" s="1104"/>
      <c r="AH33" s="1104"/>
      <c r="AI33" s="1104"/>
      <c r="AJ33" s="1105"/>
      <c r="AK33" s="1064" t="s">
        <v>592</v>
      </c>
      <c r="AL33" s="1055"/>
      <c r="AM33" s="1055"/>
      <c r="AN33" s="1055"/>
      <c r="AO33" s="1055"/>
      <c r="AP33" s="1055">
        <v>107</v>
      </c>
      <c r="AQ33" s="1055"/>
      <c r="AR33" s="1055"/>
      <c r="AS33" s="1055"/>
      <c r="AT33" s="1055"/>
      <c r="AU33" s="1055" t="s">
        <v>594</v>
      </c>
      <c r="AV33" s="1055"/>
      <c r="AW33" s="1055"/>
      <c r="AX33" s="1055"/>
      <c r="AY33" s="1055"/>
      <c r="AZ33" s="1126" t="s">
        <v>593</v>
      </c>
      <c r="BA33" s="1126"/>
      <c r="BB33" s="1126"/>
      <c r="BC33" s="1126"/>
      <c r="BD33" s="1126"/>
      <c r="BE33" s="1116" t="s">
        <v>407</v>
      </c>
      <c r="BF33" s="1116"/>
      <c r="BG33" s="1116"/>
      <c r="BH33" s="1116"/>
      <c r="BI33" s="1117"/>
      <c r="BJ33" s="250"/>
      <c r="BK33" s="250"/>
      <c r="BL33" s="250"/>
      <c r="BM33" s="250"/>
      <c r="BN33" s="250"/>
      <c r="BO33" s="263"/>
      <c r="BP33" s="263"/>
      <c r="BQ33" s="260">
        <v>27</v>
      </c>
      <c r="BR33" s="261"/>
      <c r="BS33" s="1098"/>
      <c r="BT33" s="1099"/>
      <c r="BU33" s="1099"/>
      <c r="BV33" s="1099"/>
      <c r="BW33" s="1099"/>
      <c r="BX33" s="1099"/>
      <c r="BY33" s="1099"/>
      <c r="BZ33" s="1099"/>
      <c r="CA33" s="1099"/>
      <c r="CB33" s="1099"/>
      <c r="CC33" s="1099"/>
      <c r="CD33" s="1099"/>
      <c r="CE33" s="1099"/>
      <c r="CF33" s="1099"/>
      <c r="CG33" s="1100"/>
      <c r="CH33" s="1073"/>
      <c r="CI33" s="1074"/>
      <c r="CJ33" s="1074"/>
      <c r="CK33" s="1074"/>
      <c r="CL33" s="1075"/>
      <c r="CM33" s="1073"/>
      <c r="CN33" s="1074"/>
      <c r="CO33" s="1074"/>
      <c r="CP33" s="1074"/>
      <c r="CQ33" s="1075"/>
      <c r="CR33" s="1073"/>
      <c r="CS33" s="1074"/>
      <c r="CT33" s="1074"/>
      <c r="CU33" s="1074"/>
      <c r="CV33" s="1075"/>
      <c r="CW33" s="1073"/>
      <c r="CX33" s="1074"/>
      <c r="CY33" s="1074"/>
      <c r="CZ33" s="1074"/>
      <c r="DA33" s="1075"/>
      <c r="DB33" s="1073"/>
      <c r="DC33" s="1074"/>
      <c r="DD33" s="1074"/>
      <c r="DE33" s="1074"/>
      <c r="DF33" s="1075"/>
      <c r="DG33" s="1073"/>
      <c r="DH33" s="1074"/>
      <c r="DI33" s="1074"/>
      <c r="DJ33" s="1074"/>
      <c r="DK33" s="1075"/>
      <c r="DL33" s="1073"/>
      <c r="DM33" s="1074"/>
      <c r="DN33" s="1074"/>
      <c r="DO33" s="1074"/>
      <c r="DP33" s="1075"/>
      <c r="DQ33" s="1073"/>
      <c r="DR33" s="1074"/>
      <c r="DS33" s="1074"/>
      <c r="DT33" s="1074"/>
      <c r="DU33" s="1075"/>
      <c r="DV33" s="1076"/>
      <c r="DW33" s="1077"/>
      <c r="DX33" s="1077"/>
      <c r="DY33" s="1077"/>
      <c r="DZ33" s="1078"/>
      <c r="EA33" s="244"/>
    </row>
    <row r="34" spans="1:131" s="245" customFormat="1" ht="26.25" customHeight="1" x14ac:dyDescent="0.2">
      <c r="A34" s="264">
        <v>7</v>
      </c>
      <c r="B34" s="1121" t="s">
        <v>408</v>
      </c>
      <c r="C34" s="1122"/>
      <c r="D34" s="1122"/>
      <c r="E34" s="1122"/>
      <c r="F34" s="1122"/>
      <c r="G34" s="1122"/>
      <c r="H34" s="1122"/>
      <c r="I34" s="1122"/>
      <c r="J34" s="1122"/>
      <c r="K34" s="1122"/>
      <c r="L34" s="1122"/>
      <c r="M34" s="1122"/>
      <c r="N34" s="1122"/>
      <c r="O34" s="1122"/>
      <c r="P34" s="1123"/>
      <c r="Q34" s="1127">
        <v>906</v>
      </c>
      <c r="R34" s="1128"/>
      <c r="S34" s="1128"/>
      <c r="T34" s="1128"/>
      <c r="U34" s="1128"/>
      <c r="V34" s="1128">
        <v>969</v>
      </c>
      <c r="W34" s="1128"/>
      <c r="X34" s="1128"/>
      <c r="Y34" s="1128"/>
      <c r="Z34" s="1128"/>
      <c r="AA34" s="1128">
        <v>-62</v>
      </c>
      <c r="AB34" s="1128"/>
      <c r="AC34" s="1128"/>
      <c r="AD34" s="1128"/>
      <c r="AE34" s="1129"/>
      <c r="AF34" s="1103">
        <v>233</v>
      </c>
      <c r="AG34" s="1104"/>
      <c r="AH34" s="1104"/>
      <c r="AI34" s="1104"/>
      <c r="AJ34" s="1105"/>
      <c r="AK34" s="1064">
        <v>237</v>
      </c>
      <c r="AL34" s="1055"/>
      <c r="AM34" s="1055"/>
      <c r="AN34" s="1055"/>
      <c r="AO34" s="1055"/>
      <c r="AP34" s="1055">
        <v>3617</v>
      </c>
      <c r="AQ34" s="1055"/>
      <c r="AR34" s="1055"/>
      <c r="AS34" s="1055"/>
      <c r="AT34" s="1055"/>
      <c r="AU34" s="1055">
        <v>1954</v>
      </c>
      <c r="AV34" s="1055"/>
      <c r="AW34" s="1055"/>
      <c r="AX34" s="1055"/>
      <c r="AY34" s="1055"/>
      <c r="AZ34" s="1126" t="s">
        <v>593</v>
      </c>
      <c r="BA34" s="1126"/>
      <c r="BB34" s="1126"/>
      <c r="BC34" s="1126"/>
      <c r="BD34" s="1126"/>
      <c r="BE34" s="1116" t="s">
        <v>407</v>
      </c>
      <c r="BF34" s="1116"/>
      <c r="BG34" s="1116"/>
      <c r="BH34" s="1116"/>
      <c r="BI34" s="1117"/>
      <c r="BJ34" s="250"/>
      <c r="BK34" s="250"/>
      <c r="BL34" s="250"/>
      <c r="BM34" s="250"/>
      <c r="BN34" s="250"/>
      <c r="BO34" s="263"/>
      <c r="BP34" s="263"/>
      <c r="BQ34" s="260">
        <v>28</v>
      </c>
      <c r="BR34" s="261"/>
      <c r="BS34" s="1098"/>
      <c r="BT34" s="1099"/>
      <c r="BU34" s="1099"/>
      <c r="BV34" s="1099"/>
      <c r="BW34" s="1099"/>
      <c r="BX34" s="1099"/>
      <c r="BY34" s="1099"/>
      <c r="BZ34" s="1099"/>
      <c r="CA34" s="1099"/>
      <c r="CB34" s="1099"/>
      <c r="CC34" s="1099"/>
      <c r="CD34" s="1099"/>
      <c r="CE34" s="1099"/>
      <c r="CF34" s="1099"/>
      <c r="CG34" s="1100"/>
      <c r="CH34" s="1073"/>
      <c r="CI34" s="1074"/>
      <c r="CJ34" s="1074"/>
      <c r="CK34" s="1074"/>
      <c r="CL34" s="1075"/>
      <c r="CM34" s="1073"/>
      <c r="CN34" s="1074"/>
      <c r="CO34" s="1074"/>
      <c r="CP34" s="1074"/>
      <c r="CQ34" s="1075"/>
      <c r="CR34" s="1073"/>
      <c r="CS34" s="1074"/>
      <c r="CT34" s="1074"/>
      <c r="CU34" s="1074"/>
      <c r="CV34" s="1075"/>
      <c r="CW34" s="1073"/>
      <c r="CX34" s="1074"/>
      <c r="CY34" s="1074"/>
      <c r="CZ34" s="1074"/>
      <c r="DA34" s="1075"/>
      <c r="DB34" s="1073"/>
      <c r="DC34" s="1074"/>
      <c r="DD34" s="1074"/>
      <c r="DE34" s="1074"/>
      <c r="DF34" s="1075"/>
      <c r="DG34" s="1073"/>
      <c r="DH34" s="1074"/>
      <c r="DI34" s="1074"/>
      <c r="DJ34" s="1074"/>
      <c r="DK34" s="1075"/>
      <c r="DL34" s="1073"/>
      <c r="DM34" s="1074"/>
      <c r="DN34" s="1074"/>
      <c r="DO34" s="1074"/>
      <c r="DP34" s="1075"/>
      <c r="DQ34" s="1073"/>
      <c r="DR34" s="1074"/>
      <c r="DS34" s="1074"/>
      <c r="DT34" s="1074"/>
      <c r="DU34" s="1075"/>
      <c r="DV34" s="1076"/>
      <c r="DW34" s="1077"/>
      <c r="DX34" s="1077"/>
      <c r="DY34" s="1077"/>
      <c r="DZ34" s="1078"/>
      <c r="EA34" s="244"/>
    </row>
    <row r="35" spans="1:131" s="245" customFormat="1" ht="26.25" customHeight="1" x14ac:dyDescent="0.2">
      <c r="A35" s="264">
        <v>8</v>
      </c>
      <c r="B35" s="1121"/>
      <c r="C35" s="1122"/>
      <c r="D35" s="1122"/>
      <c r="E35" s="1122"/>
      <c r="F35" s="1122"/>
      <c r="G35" s="1122"/>
      <c r="H35" s="1122"/>
      <c r="I35" s="1122"/>
      <c r="J35" s="1122"/>
      <c r="K35" s="1122"/>
      <c r="L35" s="1122"/>
      <c r="M35" s="1122"/>
      <c r="N35" s="1122"/>
      <c r="O35" s="1122"/>
      <c r="P35" s="1123"/>
      <c r="Q35" s="1127"/>
      <c r="R35" s="1128"/>
      <c r="S35" s="1128"/>
      <c r="T35" s="1128"/>
      <c r="U35" s="1128"/>
      <c r="V35" s="1128"/>
      <c r="W35" s="1128"/>
      <c r="X35" s="1128"/>
      <c r="Y35" s="1128"/>
      <c r="Z35" s="1128"/>
      <c r="AA35" s="1128"/>
      <c r="AB35" s="1128"/>
      <c r="AC35" s="1128"/>
      <c r="AD35" s="1128"/>
      <c r="AE35" s="1129"/>
      <c r="AF35" s="1103"/>
      <c r="AG35" s="1104"/>
      <c r="AH35" s="1104"/>
      <c r="AI35" s="1104"/>
      <c r="AJ35" s="1105"/>
      <c r="AK35" s="1064"/>
      <c r="AL35" s="1055"/>
      <c r="AM35" s="1055"/>
      <c r="AN35" s="1055"/>
      <c r="AO35" s="1055"/>
      <c r="AP35" s="1055"/>
      <c r="AQ35" s="1055"/>
      <c r="AR35" s="1055"/>
      <c r="AS35" s="1055"/>
      <c r="AT35" s="1055"/>
      <c r="AU35" s="1055"/>
      <c r="AV35" s="1055"/>
      <c r="AW35" s="1055"/>
      <c r="AX35" s="1055"/>
      <c r="AY35" s="1055"/>
      <c r="AZ35" s="1126"/>
      <c r="BA35" s="1126"/>
      <c r="BB35" s="1126"/>
      <c r="BC35" s="1126"/>
      <c r="BD35" s="1126"/>
      <c r="BE35" s="1116"/>
      <c r="BF35" s="1116"/>
      <c r="BG35" s="1116"/>
      <c r="BH35" s="1116"/>
      <c r="BI35" s="1117"/>
      <c r="BJ35" s="250"/>
      <c r="BK35" s="250"/>
      <c r="BL35" s="250"/>
      <c r="BM35" s="250"/>
      <c r="BN35" s="250"/>
      <c r="BO35" s="263"/>
      <c r="BP35" s="263"/>
      <c r="BQ35" s="260">
        <v>29</v>
      </c>
      <c r="BR35" s="261"/>
      <c r="BS35" s="1098"/>
      <c r="BT35" s="1099"/>
      <c r="BU35" s="1099"/>
      <c r="BV35" s="1099"/>
      <c r="BW35" s="1099"/>
      <c r="BX35" s="1099"/>
      <c r="BY35" s="1099"/>
      <c r="BZ35" s="1099"/>
      <c r="CA35" s="1099"/>
      <c r="CB35" s="1099"/>
      <c r="CC35" s="1099"/>
      <c r="CD35" s="1099"/>
      <c r="CE35" s="1099"/>
      <c r="CF35" s="1099"/>
      <c r="CG35" s="1100"/>
      <c r="CH35" s="1073"/>
      <c r="CI35" s="1074"/>
      <c r="CJ35" s="1074"/>
      <c r="CK35" s="1074"/>
      <c r="CL35" s="1075"/>
      <c r="CM35" s="1073"/>
      <c r="CN35" s="1074"/>
      <c r="CO35" s="1074"/>
      <c r="CP35" s="1074"/>
      <c r="CQ35" s="1075"/>
      <c r="CR35" s="1073"/>
      <c r="CS35" s="1074"/>
      <c r="CT35" s="1074"/>
      <c r="CU35" s="1074"/>
      <c r="CV35" s="1075"/>
      <c r="CW35" s="1073"/>
      <c r="CX35" s="1074"/>
      <c r="CY35" s="1074"/>
      <c r="CZ35" s="1074"/>
      <c r="DA35" s="1075"/>
      <c r="DB35" s="1073"/>
      <c r="DC35" s="1074"/>
      <c r="DD35" s="1074"/>
      <c r="DE35" s="1074"/>
      <c r="DF35" s="1075"/>
      <c r="DG35" s="1073"/>
      <c r="DH35" s="1074"/>
      <c r="DI35" s="1074"/>
      <c r="DJ35" s="1074"/>
      <c r="DK35" s="1075"/>
      <c r="DL35" s="1073"/>
      <c r="DM35" s="1074"/>
      <c r="DN35" s="1074"/>
      <c r="DO35" s="1074"/>
      <c r="DP35" s="1075"/>
      <c r="DQ35" s="1073"/>
      <c r="DR35" s="1074"/>
      <c r="DS35" s="1074"/>
      <c r="DT35" s="1074"/>
      <c r="DU35" s="1075"/>
      <c r="DV35" s="1076"/>
      <c r="DW35" s="1077"/>
      <c r="DX35" s="1077"/>
      <c r="DY35" s="1077"/>
      <c r="DZ35" s="1078"/>
      <c r="EA35" s="244"/>
    </row>
    <row r="36" spans="1:131" s="245" customFormat="1" ht="26.25" customHeight="1" x14ac:dyDescent="0.2">
      <c r="A36" s="264">
        <v>9</v>
      </c>
      <c r="B36" s="1121"/>
      <c r="C36" s="1122"/>
      <c r="D36" s="1122"/>
      <c r="E36" s="1122"/>
      <c r="F36" s="1122"/>
      <c r="G36" s="1122"/>
      <c r="H36" s="1122"/>
      <c r="I36" s="1122"/>
      <c r="J36" s="1122"/>
      <c r="K36" s="1122"/>
      <c r="L36" s="1122"/>
      <c r="M36" s="1122"/>
      <c r="N36" s="1122"/>
      <c r="O36" s="1122"/>
      <c r="P36" s="1123"/>
      <c r="Q36" s="1127"/>
      <c r="R36" s="1128"/>
      <c r="S36" s="1128"/>
      <c r="T36" s="1128"/>
      <c r="U36" s="1128"/>
      <c r="V36" s="1128"/>
      <c r="W36" s="1128"/>
      <c r="X36" s="1128"/>
      <c r="Y36" s="1128"/>
      <c r="Z36" s="1128"/>
      <c r="AA36" s="1128"/>
      <c r="AB36" s="1128"/>
      <c r="AC36" s="1128"/>
      <c r="AD36" s="1128"/>
      <c r="AE36" s="1129"/>
      <c r="AF36" s="1103"/>
      <c r="AG36" s="1104"/>
      <c r="AH36" s="1104"/>
      <c r="AI36" s="1104"/>
      <c r="AJ36" s="1105"/>
      <c r="AK36" s="1064"/>
      <c r="AL36" s="1055"/>
      <c r="AM36" s="1055"/>
      <c r="AN36" s="1055"/>
      <c r="AO36" s="1055"/>
      <c r="AP36" s="1055"/>
      <c r="AQ36" s="1055"/>
      <c r="AR36" s="1055"/>
      <c r="AS36" s="1055"/>
      <c r="AT36" s="1055"/>
      <c r="AU36" s="1055"/>
      <c r="AV36" s="1055"/>
      <c r="AW36" s="1055"/>
      <c r="AX36" s="1055"/>
      <c r="AY36" s="1055"/>
      <c r="AZ36" s="1126"/>
      <c r="BA36" s="1126"/>
      <c r="BB36" s="1126"/>
      <c r="BC36" s="1126"/>
      <c r="BD36" s="1126"/>
      <c r="BE36" s="1116"/>
      <c r="BF36" s="1116"/>
      <c r="BG36" s="1116"/>
      <c r="BH36" s="1116"/>
      <c r="BI36" s="1117"/>
      <c r="BJ36" s="250"/>
      <c r="BK36" s="250"/>
      <c r="BL36" s="250"/>
      <c r="BM36" s="250"/>
      <c r="BN36" s="250"/>
      <c r="BO36" s="263"/>
      <c r="BP36" s="263"/>
      <c r="BQ36" s="260">
        <v>30</v>
      </c>
      <c r="BR36" s="261"/>
      <c r="BS36" s="1098"/>
      <c r="BT36" s="1099"/>
      <c r="BU36" s="1099"/>
      <c r="BV36" s="1099"/>
      <c r="BW36" s="1099"/>
      <c r="BX36" s="1099"/>
      <c r="BY36" s="1099"/>
      <c r="BZ36" s="1099"/>
      <c r="CA36" s="1099"/>
      <c r="CB36" s="1099"/>
      <c r="CC36" s="1099"/>
      <c r="CD36" s="1099"/>
      <c r="CE36" s="1099"/>
      <c r="CF36" s="1099"/>
      <c r="CG36" s="1100"/>
      <c r="CH36" s="1073"/>
      <c r="CI36" s="1074"/>
      <c r="CJ36" s="1074"/>
      <c r="CK36" s="1074"/>
      <c r="CL36" s="1075"/>
      <c r="CM36" s="1073"/>
      <c r="CN36" s="1074"/>
      <c r="CO36" s="1074"/>
      <c r="CP36" s="1074"/>
      <c r="CQ36" s="1075"/>
      <c r="CR36" s="1073"/>
      <c r="CS36" s="1074"/>
      <c r="CT36" s="1074"/>
      <c r="CU36" s="1074"/>
      <c r="CV36" s="1075"/>
      <c r="CW36" s="1073"/>
      <c r="CX36" s="1074"/>
      <c r="CY36" s="1074"/>
      <c r="CZ36" s="1074"/>
      <c r="DA36" s="1075"/>
      <c r="DB36" s="1073"/>
      <c r="DC36" s="1074"/>
      <c r="DD36" s="1074"/>
      <c r="DE36" s="1074"/>
      <c r="DF36" s="1075"/>
      <c r="DG36" s="1073"/>
      <c r="DH36" s="1074"/>
      <c r="DI36" s="1074"/>
      <c r="DJ36" s="1074"/>
      <c r="DK36" s="1075"/>
      <c r="DL36" s="1073"/>
      <c r="DM36" s="1074"/>
      <c r="DN36" s="1074"/>
      <c r="DO36" s="1074"/>
      <c r="DP36" s="1075"/>
      <c r="DQ36" s="1073"/>
      <c r="DR36" s="1074"/>
      <c r="DS36" s="1074"/>
      <c r="DT36" s="1074"/>
      <c r="DU36" s="1075"/>
      <c r="DV36" s="1076"/>
      <c r="DW36" s="1077"/>
      <c r="DX36" s="1077"/>
      <c r="DY36" s="1077"/>
      <c r="DZ36" s="1078"/>
      <c r="EA36" s="244"/>
    </row>
    <row r="37" spans="1:131" s="245" customFormat="1" ht="26.25" customHeight="1" x14ac:dyDescent="0.2">
      <c r="A37" s="264">
        <v>10</v>
      </c>
      <c r="B37" s="1121"/>
      <c r="C37" s="1122"/>
      <c r="D37" s="1122"/>
      <c r="E37" s="1122"/>
      <c r="F37" s="1122"/>
      <c r="G37" s="1122"/>
      <c r="H37" s="1122"/>
      <c r="I37" s="1122"/>
      <c r="J37" s="1122"/>
      <c r="K37" s="1122"/>
      <c r="L37" s="1122"/>
      <c r="M37" s="1122"/>
      <c r="N37" s="1122"/>
      <c r="O37" s="1122"/>
      <c r="P37" s="1123"/>
      <c r="Q37" s="1127"/>
      <c r="R37" s="1128"/>
      <c r="S37" s="1128"/>
      <c r="T37" s="1128"/>
      <c r="U37" s="1128"/>
      <c r="V37" s="1128"/>
      <c r="W37" s="1128"/>
      <c r="X37" s="1128"/>
      <c r="Y37" s="1128"/>
      <c r="Z37" s="1128"/>
      <c r="AA37" s="1128"/>
      <c r="AB37" s="1128"/>
      <c r="AC37" s="1128"/>
      <c r="AD37" s="1128"/>
      <c r="AE37" s="1129"/>
      <c r="AF37" s="1103"/>
      <c r="AG37" s="1104"/>
      <c r="AH37" s="1104"/>
      <c r="AI37" s="1104"/>
      <c r="AJ37" s="1105"/>
      <c r="AK37" s="1064"/>
      <c r="AL37" s="1055"/>
      <c r="AM37" s="1055"/>
      <c r="AN37" s="1055"/>
      <c r="AO37" s="1055"/>
      <c r="AP37" s="1055"/>
      <c r="AQ37" s="1055"/>
      <c r="AR37" s="1055"/>
      <c r="AS37" s="1055"/>
      <c r="AT37" s="1055"/>
      <c r="AU37" s="1055"/>
      <c r="AV37" s="1055"/>
      <c r="AW37" s="1055"/>
      <c r="AX37" s="1055"/>
      <c r="AY37" s="1055"/>
      <c r="AZ37" s="1126"/>
      <c r="BA37" s="1126"/>
      <c r="BB37" s="1126"/>
      <c r="BC37" s="1126"/>
      <c r="BD37" s="1126"/>
      <c r="BE37" s="1116"/>
      <c r="BF37" s="1116"/>
      <c r="BG37" s="1116"/>
      <c r="BH37" s="1116"/>
      <c r="BI37" s="1117"/>
      <c r="BJ37" s="250"/>
      <c r="BK37" s="250"/>
      <c r="BL37" s="250"/>
      <c r="BM37" s="250"/>
      <c r="BN37" s="250"/>
      <c r="BO37" s="263"/>
      <c r="BP37" s="263"/>
      <c r="BQ37" s="260">
        <v>31</v>
      </c>
      <c r="BR37" s="261"/>
      <c r="BS37" s="1098"/>
      <c r="BT37" s="1099"/>
      <c r="BU37" s="1099"/>
      <c r="BV37" s="1099"/>
      <c r="BW37" s="1099"/>
      <c r="BX37" s="1099"/>
      <c r="BY37" s="1099"/>
      <c r="BZ37" s="1099"/>
      <c r="CA37" s="1099"/>
      <c r="CB37" s="1099"/>
      <c r="CC37" s="1099"/>
      <c r="CD37" s="1099"/>
      <c r="CE37" s="1099"/>
      <c r="CF37" s="1099"/>
      <c r="CG37" s="1100"/>
      <c r="CH37" s="1073"/>
      <c r="CI37" s="1074"/>
      <c r="CJ37" s="1074"/>
      <c r="CK37" s="1074"/>
      <c r="CL37" s="1075"/>
      <c r="CM37" s="1073"/>
      <c r="CN37" s="1074"/>
      <c r="CO37" s="1074"/>
      <c r="CP37" s="1074"/>
      <c r="CQ37" s="1075"/>
      <c r="CR37" s="1073"/>
      <c r="CS37" s="1074"/>
      <c r="CT37" s="1074"/>
      <c r="CU37" s="1074"/>
      <c r="CV37" s="1075"/>
      <c r="CW37" s="1073"/>
      <c r="CX37" s="1074"/>
      <c r="CY37" s="1074"/>
      <c r="CZ37" s="1074"/>
      <c r="DA37" s="1075"/>
      <c r="DB37" s="1073"/>
      <c r="DC37" s="1074"/>
      <c r="DD37" s="1074"/>
      <c r="DE37" s="1074"/>
      <c r="DF37" s="1075"/>
      <c r="DG37" s="1073"/>
      <c r="DH37" s="1074"/>
      <c r="DI37" s="1074"/>
      <c r="DJ37" s="1074"/>
      <c r="DK37" s="1075"/>
      <c r="DL37" s="1073"/>
      <c r="DM37" s="1074"/>
      <c r="DN37" s="1074"/>
      <c r="DO37" s="1074"/>
      <c r="DP37" s="1075"/>
      <c r="DQ37" s="1073"/>
      <c r="DR37" s="1074"/>
      <c r="DS37" s="1074"/>
      <c r="DT37" s="1074"/>
      <c r="DU37" s="1075"/>
      <c r="DV37" s="1076"/>
      <c r="DW37" s="1077"/>
      <c r="DX37" s="1077"/>
      <c r="DY37" s="1077"/>
      <c r="DZ37" s="1078"/>
      <c r="EA37" s="244"/>
    </row>
    <row r="38" spans="1:131" s="245" customFormat="1" ht="26.25" customHeight="1" x14ac:dyDescent="0.2">
      <c r="A38" s="264">
        <v>11</v>
      </c>
      <c r="B38" s="1121"/>
      <c r="C38" s="1122"/>
      <c r="D38" s="1122"/>
      <c r="E38" s="1122"/>
      <c r="F38" s="1122"/>
      <c r="G38" s="1122"/>
      <c r="H38" s="1122"/>
      <c r="I38" s="1122"/>
      <c r="J38" s="1122"/>
      <c r="K38" s="1122"/>
      <c r="L38" s="1122"/>
      <c r="M38" s="1122"/>
      <c r="N38" s="1122"/>
      <c r="O38" s="1122"/>
      <c r="P38" s="1123"/>
      <c r="Q38" s="1127"/>
      <c r="R38" s="1128"/>
      <c r="S38" s="1128"/>
      <c r="T38" s="1128"/>
      <c r="U38" s="1128"/>
      <c r="V38" s="1128"/>
      <c r="W38" s="1128"/>
      <c r="X38" s="1128"/>
      <c r="Y38" s="1128"/>
      <c r="Z38" s="1128"/>
      <c r="AA38" s="1128"/>
      <c r="AB38" s="1128"/>
      <c r="AC38" s="1128"/>
      <c r="AD38" s="1128"/>
      <c r="AE38" s="1129"/>
      <c r="AF38" s="1103"/>
      <c r="AG38" s="1104"/>
      <c r="AH38" s="1104"/>
      <c r="AI38" s="1104"/>
      <c r="AJ38" s="1105"/>
      <c r="AK38" s="1064"/>
      <c r="AL38" s="1055"/>
      <c r="AM38" s="1055"/>
      <c r="AN38" s="1055"/>
      <c r="AO38" s="1055"/>
      <c r="AP38" s="1055"/>
      <c r="AQ38" s="1055"/>
      <c r="AR38" s="1055"/>
      <c r="AS38" s="1055"/>
      <c r="AT38" s="1055"/>
      <c r="AU38" s="1055"/>
      <c r="AV38" s="1055"/>
      <c r="AW38" s="1055"/>
      <c r="AX38" s="1055"/>
      <c r="AY38" s="1055"/>
      <c r="AZ38" s="1126"/>
      <c r="BA38" s="1126"/>
      <c r="BB38" s="1126"/>
      <c r="BC38" s="1126"/>
      <c r="BD38" s="1126"/>
      <c r="BE38" s="1116"/>
      <c r="BF38" s="1116"/>
      <c r="BG38" s="1116"/>
      <c r="BH38" s="1116"/>
      <c r="BI38" s="1117"/>
      <c r="BJ38" s="250"/>
      <c r="BK38" s="250"/>
      <c r="BL38" s="250"/>
      <c r="BM38" s="250"/>
      <c r="BN38" s="250"/>
      <c r="BO38" s="263"/>
      <c r="BP38" s="263"/>
      <c r="BQ38" s="260">
        <v>32</v>
      </c>
      <c r="BR38" s="261"/>
      <c r="BS38" s="1098"/>
      <c r="BT38" s="1099"/>
      <c r="BU38" s="1099"/>
      <c r="BV38" s="1099"/>
      <c r="BW38" s="1099"/>
      <c r="BX38" s="1099"/>
      <c r="BY38" s="1099"/>
      <c r="BZ38" s="1099"/>
      <c r="CA38" s="1099"/>
      <c r="CB38" s="1099"/>
      <c r="CC38" s="1099"/>
      <c r="CD38" s="1099"/>
      <c r="CE38" s="1099"/>
      <c r="CF38" s="1099"/>
      <c r="CG38" s="1100"/>
      <c r="CH38" s="1073"/>
      <c r="CI38" s="1074"/>
      <c r="CJ38" s="1074"/>
      <c r="CK38" s="1074"/>
      <c r="CL38" s="1075"/>
      <c r="CM38" s="1073"/>
      <c r="CN38" s="1074"/>
      <c r="CO38" s="1074"/>
      <c r="CP38" s="1074"/>
      <c r="CQ38" s="1075"/>
      <c r="CR38" s="1073"/>
      <c r="CS38" s="1074"/>
      <c r="CT38" s="1074"/>
      <c r="CU38" s="1074"/>
      <c r="CV38" s="1075"/>
      <c r="CW38" s="1073"/>
      <c r="CX38" s="1074"/>
      <c r="CY38" s="1074"/>
      <c r="CZ38" s="1074"/>
      <c r="DA38" s="1075"/>
      <c r="DB38" s="1073"/>
      <c r="DC38" s="1074"/>
      <c r="DD38" s="1074"/>
      <c r="DE38" s="1074"/>
      <c r="DF38" s="1075"/>
      <c r="DG38" s="1073"/>
      <c r="DH38" s="1074"/>
      <c r="DI38" s="1074"/>
      <c r="DJ38" s="1074"/>
      <c r="DK38" s="1075"/>
      <c r="DL38" s="1073"/>
      <c r="DM38" s="1074"/>
      <c r="DN38" s="1074"/>
      <c r="DO38" s="1074"/>
      <c r="DP38" s="1075"/>
      <c r="DQ38" s="1073"/>
      <c r="DR38" s="1074"/>
      <c r="DS38" s="1074"/>
      <c r="DT38" s="1074"/>
      <c r="DU38" s="1075"/>
      <c r="DV38" s="1076"/>
      <c r="DW38" s="1077"/>
      <c r="DX38" s="1077"/>
      <c r="DY38" s="1077"/>
      <c r="DZ38" s="1078"/>
      <c r="EA38" s="244"/>
    </row>
    <row r="39" spans="1:131" s="245" customFormat="1" ht="26.25" customHeight="1" x14ac:dyDescent="0.2">
      <c r="A39" s="264">
        <v>12</v>
      </c>
      <c r="B39" s="1121"/>
      <c r="C39" s="1122"/>
      <c r="D39" s="1122"/>
      <c r="E39" s="1122"/>
      <c r="F39" s="1122"/>
      <c r="G39" s="1122"/>
      <c r="H39" s="1122"/>
      <c r="I39" s="1122"/>
      <c r="J39" s="1122"/>
      <c r="K39" s="1122"/>
      <c r="L39" s="1122"/>
      <c r="M39" s="1122"/>
      <c r="N39" s="1122"/>
      <c r="O39" s="1122"/>
      <c r="P39" s="1123"/>
      <c r="Q39" s="1127"/>
      <c r="R39" s="1128"/>
      <c r="S39" s="1128"/>
      <c r="T39" s="1128"/>
      <c r="U39" s="1128"/>
      <c r="V39" s="1128"/>
      <c r="W39" s="1128"/>
      <c r="X39" s="1128"/>
      <c r="Y39" s="1128"/>
      <c r="Z39" s="1128"/>
      <c r="AA39" s="1128"/>
      <c r="AB39" s="1128"/>
      <c r="AC39" s="1128"/>
      <c r="AD39" s="1128"/>
      <c r="AE39" s="1129"/>
      <c r="AF39" s="1103"/>
      <c r="AG39" s="1104"/>
      <c r="AH39" s="1104"/>
      <c r="AI39" s="1104"/>
      <c r="AJ39" s="1105"/>
      <c r="AK39" s="1064"/>
      <c r="AL39" s="1055"/>
      <c r="AM39" s="1055"/>
      <c r="AN39" s="1055"/>
      <c r="AO39" s="1055"/>
      <c r="AP39" s="1055"/>
      <c r="AQ39" s="1055"/>
      <c r="AR39" s="1055"/>
      <c r="AS39" s="1055"/>
      <c r="AT39" s="1055"/>
      <c r="AU39" s="1055"/>
      <c r="AV39" s="1055"/>
      <c r="AW39" s="1055"/>
      <c r="AX39" s="1055"/>
      <c r="AY39" s="1055"/>
      <c r="AZ39" s="1126"/>
      <c r="BA39" s="1126"/>
      <c r="BB39" s="1126"/>
      <c r="BC39" s="1126"/>
      <c r="BD39" s="1126"/>
      <c r="BE39" s="1116"/>
      <c r="BF39" s="1116"/>
      <c r="BG39" s="1116"/>
      <c r="BH39" s="1116"/>
      <c r="BI39" s="1117"/>
      <c r="BJ39" s="250"/>
      <c r="BK39" s="250"/>
      <c r="BL39" s="250"/>
      <c r="BM39" s="250"/>
      <c r="BN39" s="250"/>
      <c r="BO39" s="263"/>
      <c r="BP39" s="263"/>
      <c r="BQ39" s="260">
        <v>33</v>
      </c>
      <c r="BR39" s="261"/>
      <c r="BS39" s="1098"/>
      <c r="BT39" s="1099"/>
      <c r="BU39" s="1099"/>
      <c r="BV39" s="1099"/>
      <c r="BW39" s="1099"/>
      <c r="BX39" s="1099"/>
      <c r="BY39" s="1099"/>
      <c r="BZ39" s="1099"/>
      <c r="CA39" s="1099"/>
      <c r="CB39" s="1099"/>
      <c r="CC39" s="1099"/>
      <c r="CD39" s="1099"/>
      <c r="CE39" s="1099"/>
      <c r="CF39" s="1099"/>
      <c r="CG39" s="1100"/>
      <c r="CH39" s="1073"/>
      <c r="CI39" s="1074"/>
      <c r="CJ39" s="1074"/>
      <c r="CK39" s="1074"/>
      <c r="CL39" s="1075"/>
      <c r="CM39" s="1073"/>
      <c r="CN39" s="1074"/>
      <c r="CO39" s="1074"/>
      <c r="CP39" s="1074"/>
      <c r="CQ39" s="1075"/>
      <c r="CR39" s="1073"/>
      <c r="CS39" s="1074"/>
      <c r="CT39" s="1074"/>
      <c r="CU39" s="1074"/>
      <c r="CV39" s="1075"/>
      <c r="CW39" s="1073"/>
      <c r="CX39" s="1074"/>
      <c r="CY39" s="1074"/>
      <c r="CZ39" s="1074"/>
      <c r="DA39" s="1075"/>
      <c r="DB39" s="1073"/>
      <c r="DC39" s="1074"/>
      <c r="DD39" s="1074"/>
      <c r="DE39" s="1074"/>
      <c r="DF39" s="1075"/>
      <c r="DG39" s="1073"/>
      <c r="DH39" s="1074"/>
      <c r="DI39" s="1074"/>
      <c r="DJ39" s="1074"/>
      <c r="DK39" s="1075"/>
      <c r="DL39" s="1073"/>
      <c r="DM39" s="1074"/>
      <c r="DN39" s="1074"/>
      <c r="DO39" s="1074"/>
      <c r="DP39" s="1075"/>
      <c r="DQ39" s="1073"/>
      <c r="DR39" s="1074"/>
      <c r="DS39" s="1074"/>
      <c r="DT39" s="1074"/>
      <c r="DU39" s="1075"/>
      <c r="DV39" s="1076"/>
      <c r="DW39" s="1077"/>
      <c r="DX39" s="1077"/>
      <c r="DY39" s="1077"/>
      <c r="DZ39" s="1078"/>
      <c r="EA39" s="244"/>
    </row>
    <row r="40" spans="1:131" s="245" customFormat="1" ht="26.25" customHeight="1" x14ac:dyDescent="0.2">
      <c r="A40" s="259">
        <v>13</v>
      </c>
      <c r="B40" s="1121"/>
      <c r="C40" s="1122"/>
      <c r="D40" s="1122"/>
      <c r="E40" s="1122"/>
      <c r="F40" s="1122"/>
      <c r="G40" s="1122"/>
      <c r="H40" s="1122"/>
      <c r="I40" s="1122"/>
      <c r="J40" s="1122"/>
      <c r="K40" s="1122"/>
      <c r="L40" s="1122"/>
      <c r="M40" s="1122"/>
      <c r="N40" s="1122"/>
      <c r="O40" s="1122"/>
      <c r="P40" s="1123"/>
      <c r="Q40" s="1127"/>
      <c r="R40" s="1128"/>
      <c r="S40" s="1128"/>
      <c r="T40" s="1128"/>
      <c r="U40" s="1128"/>
      <c r="V40" s="1128"/>
      <c r="W40" s="1128"/>
      <c r="X40" s="1128"/>
      <c r="Y40" s="1128"/>
      <c r="Z40" s="1128"/>
      <c r="AA40" s="1128"/>
      <c r="AB40" s="1128"/>
      <c r="AC40" s="1128"/>
      <c r="AD40" s="1128"/>
      <c r="AE40" s="1129"/>
      <c r="AF40" s="1103"/>
      <c r="AG40" s="1104"/>
      <c r="AH40" s="1104"/>
      <c r="AI40" s="1104"/>
      <c r="AJ40" s="1105"/>
      <c r="AK40" s="1064"/>
      <c r="AL40" s="1055"/>
      <c r="AM40" s="1055"/>
      <c r="AN40" s="1055"/>
      <c r="AO40" s="1055"/>
      <c r="AP40" s="1055"/>
      <c r="AQ40" s="1055"/>
      <c r="AR40" s="1055"/>
      <c r="AS40" s="1055"/>
      <c r="AT40" s="1055"/>
      <c r="AU40" s="1055"/>
      <c r="AV40" s="1055"/>
      <c r="AW40" s="1055"/>
      <c r="AX40" s="1055"/>
      <c r="AY40" s="1055"/>
      <c r="AZ40" s="1126"/>
      <c r="BA40" s="1126"/>
      <c r="BB40" s="1126"/>
      <c r="BC40" s="1126"/>
      <c r="BD40" s="1126"/>
      <c r="BE40" s="1116"/>
      <c r="BF40" s="1116"/>
      <c r="BG40" s="1116"/>
      <c r="BH40" s="1116"/>
      <c r="BI40" s="1117"/>
      <c r="BJ40" s="250"/>
      <c r="BK40" s="250"/>
      <c r="BL40" s="250"/>
      <c r="BM40" s="250"/>
      <c r="BN40" s="250"/>
      <c r="BO40" s="263"/>
      <c r="BP40" s="263"/>
      <c r="BQ40" s="260">
        <v>34</v>
      </c>
      <c r="BR40" s="261"/>
      <c r="BS40" s="1098"/>
      <c r="BT40" s="1099"/>
      <c r="BU40" s="1099"/>
      <c r="BV40" s="1099"/>
      <c r="BW40" s="1099"/>
      <c r="BX40" s="1099"/>
      <c r="BY40" s="1099"/>
      <c r="BZ40" s="1099"/>
      <c r="CA40" s="1099"/>
      <c r="CB40" s="1099"/>
      <c r="CC40" s="1099"/>
      <c r="CD40" s="1099"/>
      <c r="CE40" s="1099"/>
      <c r="CF40" s="1099"/>
      <c r="CG40" s="1100"/>
      <c r="CH40" s="1073"/>
      <c r="CI40" s="1074"/>
      <c r="CJ40" s="1074"/>
      <c r="CK40" s="1074"/>
      <c r="CL40" s="1075"/>
      <c r="CM40" s="1073"/>
      <c r="CN40" s="1074"/>
      <c r="CO40" s="1074"/>
      <c r="CP40" s="1074"/>
      <c r="CQ40" s="1075"/>
      <c r="CR40" s="1073"/>
      <c r="CS40" s="1074"/>
      <c r="CT40" s="1074"/>
      <c r="CU40" s="1074"/>
      <c r="CV40" s="1075"/>
      <c r="CW40" s="1073"/>
      <c r="CX40" s="1074"/>
      <c r="CY40" s="1074"/>
      <c r="CZ40" s="1074"/>
      <c r="DA40" s="1075"/>
      <c r="DB40" s="1073"/>
      <c r="DC40" s="1074"/>
      <c r="DD40" s="1074"/>
      <c r="DE40" s="1074"/>
      <c r="DF40" s="1075"/>
      <c r="DG40" s="1073"/>
      <c r="DH40" s="1074"/>
      <c r="DI40" s="1074"/>
      <c r="DJ40" s="1074"/>
      <c r="DK40" s="1075"/>
      <c r="DL40" s="1073"/>
      <c r="DM40" s="1074"/>
      <c r="DN40" s="1074"/>
      <c r="DO40" s="1074"/>
      <c r="DP40" s="1075"/>
      <c r="DQ40" s="1073"/>
      <c r="DR40" s="1074"/>
      <c r="DS40" s="1074"/>
      <c r="DT40" s="1074"/>
      <c r="DU40" s="1075"/>
      <c r="DV40" s="1076"/>
      <c r="DW40" s="1077"/>
      <c r="DX40" s="1077"/>
      <c r="DY40" s="1077"/>
      <c r="DZ40" s="1078"/>
      <c r="EA40" s="244"/>
    </row>
    <row r="41" spans="1:131" s="245" customFormat="1" ht="26.25" customHeight="1" x14ac:dyDescent="0.2">
      <c r="A41" s="259">
        <v>14</v>
      </c>
      <c r="B41" s="1121"/>
      <c r="C41" s="1122"/>
      <c r="D41" s="1122"/>
      <c r="E41" s="1122"/>
      <c r="F41" s="1122"/>
      <c r="G41" s="1122"/>
      <c r="H41" s="1122"/>
      <c r="I41" s="1122"/>
      <c r="J41" s="1122"/>
      <c r="K41" s="1122"/>
      <c r="L41" s="1122"/>
      <c r="M41" s="1122"/>
      <c r="N41" s="1122"/>
      <c r="O41" s="1122"/>
      <c r="P41" s="1123"/>
      <c r="Q41" s="1127"/>
      <c r="R41" s="1128"/>
      <c r="S41" s="1128"/>
      <c r="T41" s="1128"/>
      <c r="U41" s="1128"/>
      <c r="V41" s="1128"/>
      <c r="W41" s="1128"/>
      <c r="X41" s="1128"/>
      <c r="Y41" s="1128"/>
      <c r="Z41" s="1128"/>
      <c r="AA41" s="1128"/>
      <c r="AB41" s="1128"/>
      <c r="AC41" s="1128"/>
      <c r="AD41" s="1128"/>
      <c r="AE41" s="1129"/>
      <c r="AF41" s="1103"/>
      <c r="AG41" s="1104"/>
      <c r="AH41" s="1104"/>
      <c r="AI41" s="1104"/>
      <c r="AJ41" s="1105"/>
      <c r="AK41" s="1064"/>
      <c r="AL41" s="1055"/>
      <c r="AM41" s="1055"/>
      <c r="AN41" s="1055"/>
      <c r="AO41" s="1055"/>
      <c r="AP41" s="1055"/>
      <c r="AQ41" s="1055"/>
      <c r="AR41" s="1055"/>
      <c r="AS41" s="1055"/>
      <c r="AT41" s="1055"/>
      <c r="AU41" s="1055"/>
      <c r="AV41" s="1055"/>
      <c r="AW41" s="1055"/>
      <c r="AX41" s="1055"/>
      <c r="AY41" s="1055"/>
      <c r="AZ41" s="1126"/>
      <c r="BA41" s="1126"/>
      <c r="BB41" s="1126"/>
      <c r="BC41" s="1126"/>
      <c r="BD41" s="1126"/>
      <c r="BE41" s="1116"/>
      <c r="BF41" s="1116"/>
      <c r="BG41" s="1116"/>
      <c r="BH41" s="1116"/>
      <c r="BI41" s="1117"/>
      <c r="BJ41" s="250"/>
      <c r="BK41" s="250"/>
      <c r="BL41" s="250"/>
      <c r="BM41" s="250"/>
      <c r="BN41" s="250"/>
      <c r="BO41" s="263"/>
      <c r="BP41" s="263"/>
      <c r="BQ41" s="260">
        <v>35</v>
      </c>
      <c r="BR41" s="261"/>
      <c r="BS41" s="1098"/>
      <c r="BT41" s="1099"/>
      <c r="BU41" s="1099"/>
      <c r="BV41" s="1099"/>
      <c r="BW41" s="1099"/>
      <c r="BX41" s="1099"/>
      <c r="BY41" s="1099"/>
      <c r="BZ41" s="1099"/>
      <c r="CA41" s="1099"/>
      <c r="CB41" s="1099"/>
      <c r="CC41" s="1099"/>
      <c r="CD41" s="1099"/>
      <c r="CE41" s="1099"/>
      <c r="CF41" s="1099"/>
      <c r="CG41" s="1100"/>
      <c r="CH41" s="1073"/>
      <c r="CI41" s="1074"/>
      <c r="CJ41" s="1074"/>
      <c r="CK41" s="1074"/>
      <c r="CL41" s="1075"/>
      <c r="CM41" s="1073"/>
      <c r="CN41" s="1074"/>
      <c r="CO41" s="1074"/>
      <c r="CP41" s="1074"/>
      <c r="CQ41" s="1075"/>
      <c r="CR41" s="1073"/>
      <c r="CS41" s="1074"/>
      <c r="CT41" s="1074"/>
      <c r="CU41" s="1074"/>
      <c r="CV41" s="1075"/>
      <c r="CW41" s="1073"/>
      <c r="CX41" s="1074"/>
      <c r="CY41" s="1074"/>
      <c r="CZ41" s="1074"/>
      <c r="DA41" s="1075"/>
      <c r="DB41" s="1073"/>
      <c r="DC41" s="1074"/>
      <c r="DD41" s="1074"/>
      <c r="DE41" s="1074"/>
      <c r="DF41" s="1075"/>
      <c r="DG41" s="1073"/>
      <c r="DH41" s="1074"/>
      <c r="DI41" s="1074"/>
      <c r="DJ41" s="1074"/>
      <c r="DK41" s="1075"/>
      <c r="DL41" s="1073"/>
      <c r="DM41" s="1074"/>
      <c r="DN41" s="1074"/>
      <c r="DO41" s="1074"/>
      <c r="DP41" s="1075"/>
      <c r="DQ41" s="1073"/>
      <c r="DR41" s="1074"/>
      <c r="DS41" s="1074"/>
      <c r="DT41" s="1074"/>
      <c r="DU41" s="1075"/>
      <c r="DV41" s="1076"/>
      <c r="DW41" s="1077"/>
      <c r="DX41" s="1077"/>
      <c r="DY41" s="1077"/>
      <c r="DZ41" s="1078"/>
      <c r="EA41" s="244"/>
    </row>
    <row r="42" spans="1:131" s="245" customFormat="1" ht="26.25" customHeight="1" x14ac:dyDescent="0.2">
      <c r="A42" s="259">
        <v>15</v>
      </c>
      <c r="B42" s="1121"/>
      <c r="C42" s="1122"/>
      <c r="D42" s="1122"/>
      <c r="E42" s="1122"/>
      <c r="F42" s="1122"/>
      <c r="G42" s="1122"/>
      <c r="H42" s="1122"/>
      <c r="I42" s="1122"/>
      <c r="J42" s="1122"/>
      <c r="K42" s="1122"/>
      <c r="L42" s="1122"/>
      <c r="M42" s="1122"/>
      <c r="N42" s="1122"/>
      <c r="O42" s="1122"/>
      <c r="P42" s="1123"/>
      <c r="Q42" s="1127"/>
      <c r="R42" s="1128"/>
      <c r="S42" s="1128"/>
      <c r="T42" s="1128"/>
      <c r="U42" s="1128"/>
      <c r="V42" s="1128"/>
      <c r="W42" s="1128"/>
      <c r="X42" s="1128"/>
      <c r="Y42" s="1128"/>
      <c r="Z42" s="1128"/>
      <c r="AA42" s="1128"/>
      <c r="AB42" s="1128"/>
      <c r="AC42" s="1128"/>
      <c r="AD42" s="1128"/>
      <c r="AE42" s="1129"/>
      <c r="AF42" s="1103"/>
      <c r="AG42" s="1104"/>
      <c r="AH42" s="1104"/>
      <c r="AI42" s="1104"/>
      <c r="AJ42" s="1105"/>
      <c r="AK42" s="1064"/>
      <c r="AL42" s="1055"/>
      <c r="AM42" s="1055"/>
      <c r="AN42" s="1055"/>
      <c r="AO42" s="1055"/>
      <c r="AP42" s="1055"/>
      <c r="AQ42" s="1055"/>
      <c r="AR42" s="1055"/>
      <c r="AS42" s="1055"/>
      <c r="AT42" s="1055"/>
      <c r="AU42" s="1055"/>
      <c r="AV42" s="1055"/>
      <c r="AW42" s="1055"/>
      <c r="AX42" s="1055"/>
      <c r="AY42" s="1055"/>
      <c r="AZ42" s="1126"/>
      <c r="BA42" s="1126"/>
      <c r="BB42" s="1126"/>
      <c r="BC42" s="1126"/>
      <c r="BD42" s="1126"/>
      <c r="BE42" s="1116"/>
      <c r="BF42" s="1116"/>
      <c r="BG42" s="1116"/>
      <c r="BH42" s="1116"/>
      <c r="BI42" s="1117"/>
      <c r="BJ42" s="250"/>
      <c r="BK42" s="250"/>
      <c r="BL42" s="250"/>
      <c r="BM42" s="250"/>
      <c r="BN42" s="250"/>
      <c r="BO42" s="263"/>
      <c r="BP42" s="263"/>
      <c r="BQ42" s="260">
        <v>36</v>
      </c>
      <c r="BR42" s="261"/>
      <c r="BS42" s="1098"/>
      <c r="BT42" s="1099"/>
      <c r="BU42" s="1099"/>
      <c r="BV42" s="1099"/>
      <c r="BW42" s="1099"/>
      <c r="BX42" s="1099"/>
      <c r="BY42" s="1099"/>
      <c r="BZ42" s="1099"/>
      <c r="CA42" s="1099"/>
      <c r="CB42" s="1099"/>
      <c r="CC42" s="1099"/>
      <c r="CD42" s="1099"/>
      <c r="CE42" s="1099"/>
      <c r="CF42" s="1099"/>
      <c r="CG42" s="1100"/>
      <c r="CH42" s="1073"/>
      <c r="CI42" s="1074"/>
      <c r="CJ42" s="1074"/>
      <c r="CK42" s="1074"/>
      <c r="CL42" s="1075"/>
      <c r="CM42" s="1073"/>
      <c r="CN42" s="1074"/>
      <c r="CO42" s="1074"/>
      <c r="CP42" s="1074"/>
      <c r="CQ42" s="1075"/>
      <c r="CR42" s="1073"/>
      <c r="CS42" s="1074"/>
      <c r="CT42" s="1074"/>
      <c r="CU42" s="1074"/>
      <c r="CV42" s="1075"/>
      <c r="CW42" s="1073"/>
      <c r="CX42" s="1074"/>
      <c r="CY42" s="1074"/>
      <c r="CZ42" s="1074"/>
      <c r="DA42" s="1075"/>
      <c r="DB42" s="1073"/>
      <c r="DC42" s="1074"/>
      <c r="DD42" s="1074"/>
      <c r="DE42" s="1074"/>
      <c r="DF42" s="1075"/>
      <c r="DG42" s="1073"/>
      <c r="DH42" s="1074"/>
      <c r="DI42" s="1074"/>
      <c r="DJ42" s="1074"/>
      <c r="DK42" s="1075"/>
      <c r="DL42" s="1073"/>
      <c r="DM42" s="1074"/>
      <c r="DN42" s="1074"/>
      <c r="DO42" s="1074"/>
      <c r="DP42" s="1075"/>
      <c r="DQ42" s="1073"/>
      <c r="DR42" s="1074"/>
      <c r="DS42" s="1074"/>
      <c r="DT42" s="1074"/>
      <c r="DU42" s="1075"/>
      <c r="DV42" s="1076"/>
      <c r="DW42" s="1077"/>
      <c r="DX42" s="1077"/>
      <c r="DY42" s="1077"/>
      <c r="DZ42" s="1078"/>
      <c r="EA42" s="244"/>
    </row>
    <row r="43" spans="1:131" s="245" customFormat="1" ht="26.25" customHeight="1" x14ac:dyDescent="0.2">
      <c r="A43" s="259">
        <v>16</v>
      </c>
      <c r="B43" s="1121"/>
      <c r="C43" s="1122"/>
      <c r="D43" s="1122"/>
      <c r="E43" s="1122"/>
      <c r="F43" s="1122"/>
      <c r="G43" s="1122"/>
      <c r="H43" s="1122"/>
      <c r="I43" s="1122"/>
      <c r="J43" s="1122"/>
      <c r="K43" s="1122"/>
      <c r="L43" s="1122"/>
      <c r="M43" s="1122"/>
      <c r="N43" s="1122"/>
      <c r="O43" s="1122"/>
      <c r="P43" s="1123"/>
      <c r="Q43" s="1127"/>
      <c r="R43" s="1128"/>
      <c r="S43" s="1128"/>
      <c r="T43" s="1128"/>
      <c r="U43" s="1128"/>
      <c r="V43" s="1128"/>
      <c r="W43" s="1128"/>
      <c r="X43" s="1128"/>
      <c r="Y43" s="1128"/>
      <c r="Z43" s="1128"/>
      <c r="AA43" s="1128"/>
      <c r="AB43" s="1128"/>
      <c r="AC43" s="1128"/>
      <c r="AD43" s="1128"/>
      <c r="AE43" s="1129"/>
      <c r="AF43" s="1103"/>
      <c r="AG43" s="1104"/>
      <c r="AH43" s="1104"/>
      <c r="AI43" s="1104"/>
      <c r="AJ43" s="1105"/>
      <c r="AK43" s="1064"/>
      <c r="AL43" s="1055"/>
      <c r="AM43" s="1055"/>
      <c r="AN43" s="1055"/>
      <c r="AO43" s="1055"/>
      <c r="AP43" s="1055"/>
      <c r="AQ43" s="1055"/>
      <c r="AR43" s="1055"/>
      <c r="AS43" s="1055"/>
      <c r="AT43" s="1055"/>
      <c r="AU43" s="1055"/>
      <c r="AV43" s="1055"/>
      <c r="AW43" s="1055"/>
      <c r="AX43" s="1055"/>
      <c r="AY43" s="1055"/>
      <c r="AZ43" s="1126"/>
      <c r="BA43" s="1126"/>
      <c r="BB43" s="1126"/>
      <c r="BC43" s="1126"/>
      <c r="BD43" s="1126"/>
      <c r="BE43" s="1116"/>
      <c r="BF43" s="1116"/>
      <c r="BG43" s="1116"/>
      <c r="BH43" s="1116"/>
      <c r="BI43" s="1117"/>
      <c r="BJ43" s="250"/>
      <c r="BK43" s="250"/>
      <c r="BL43" s="250"/>
      <c r="BM43" s="250"/>
      <c r="BN43" s="250"/>
      <c r="BO43" s="263"/>
      <c r="BP43" s="263"/>
      <c r="BQ43" s="260">
        <v>37</v>
      </c>
      <c r="BR43" s="261"/>
      <c r="BS43" s="1098"/>
      <c r="BT43" s="1099"/>
      <c r="BU43" s="1099"/>
      <c r="BV43" s="1099"/>
      <c r="BW43" s="1099"/>
      <c r="BX43" s="1099"/>
      <c r="BY43" s="1099"/>
      <c r="BZ43" s="1099"/>
      <c r="CA43" s="1099"/>
      <c r="CB43" s="1099"/>
      <c r="CC43" s="1099"/>
      <c r="CD43" s="1099"/>
      <c r="CE43" s="1099"/>
      <c r="CF43" s="1099"/>
      <c r="CG43" s="1100"/>
      <c r="CH43" s="1073"/>
      <c r="CI43" s="1074"/>
      <c r="CJ43" s="1074"/>
      <c r="CK43" s="1074"/>
      <c r="CL43" s="1075"/>
      <c r="CM43" s="1073"/>
      <c r="CN43" s="1074"/>
      <c r="CO43" s="1074"/>
      <c r="CP43" s="1074"/>
      <c r="CQ43" s="1075"/>
      <c r="CR43" s="1073"/>
      <c r="CS43" s="1074"/>
      <c r="CT43" s="1074"/>
      <c r="CU43" s="1074"/>
      <c r="CV43" s="1075"/>
      <c r="CW43" s="1073"/>
      <c r="CX43" s="1074"/>
      <c r="CY43" s="1074"/>
      <c r="CZ43" s="1074"/>
      <c r="DA43" s="1075"/>
      <c r="DB43" s="1073"/>
      <c r="DC43" s="1074"/>
      <c r="DD43" s="1074"/>
      <c r="DE43" s="1074"/>
      <c r="DF43" s="1075"/>
      <c r="DG43" s="1073"/>
      <c r="DH43" s="1074"/>
      <c r="DI43" s="1074"/>
      <c r="DJ43" s="1074"/>
      <c r="DK43" s="1075"/>
      <c r="DL43" s="1073"/>
      <c r="DM43" s="1074"/>
      <c r="DN43" s="1074"/>
      <c r="DO43" s="1074"/>
      <c r="DP43" s="1075"/>
      <c r="DQ43" s="1073"/>
      <c r="DR43" s="1074"/>
      <c r="DS43" s="1074"/>
      <c r="DT43" s="1074"/>
      <c r="DU43" s="1075"/>
      <c r="DV43" s="1076"/>
      <c r="DW43" s="1077"/>
      <c r="DX43" s="1077"/>
      <c r="DY43" s="1077"/>
      <c r="DZ43" s="1078"/>
      <c r="EA43" s="244"/>
    </row>
    <row r="44" spans="1:131" s="245" customFormat="1" ht="26.25" customHeight="1" x14ac:dyDescent="0.2">
      <c r="A44" s="259">
        <v>17</v>
      </c>
      <c r="B44" s="1121"/>
      <c r="C44" s="1122"/>
      <c r="D44" s="1122"/>
      <c r="E44" s="1122"/>
      <c r="F44" s="1122"/>
      <c r="G44" s="1122"/>
      <c r="H44" s="1122"/>
      <c r="I44" s="1122"/>
      <c r="J44" s="1122"/>
      <c r="K44" s="1122"/>
      <c r="L44" s="1122"/>
      <c r="M44" s="1122"/>
      <c r="N44" s="1122"/>
      <c r="O44" s="1122"/>
      <c r="P44" s="1123"/>
      <c r="Q44" s="1127"/>
      <c r="R44" s="1128"/>
      <c r="S44" s="1128"/>
      <c r="T44" s="1128"/>
      <c r="U44" s="1128"/>
      <c r="V44" s="1128"/>
      <c r="W44" s="1128"/>
      <c r="X44" s="1128"/>
      <c r="Y44" s="1128"/>
      <c r="Z44" s="1128"/>
      <c r="AA44" s="1128"/>
      <c r="AB44" s="1128"/>
      <c r="AC44" s="1128"/>
      <c r="AD44" s="1128"/>
      <c r="AE44" s="1129"/>
      <c r="AF44" s="1103"/>
      <c r="AG44" s="1104"/>
      <c r="AH44" s="1104"/>
      <c r="AI44" s="1104"/>
      <c r="AJ44" s="1105"/>
      <c r="AK44" s="1064"/>
      <c r="AL44" s="1055"/>
      <c r="AM44" s="1055"/>
      <c r="AN44" s="1055"/>
      <c r="AO44" s="1055"/>
      <c r="AP44" s="1055"/>
      <c r="AQ44" s="1055"/>
      <c r="AR44" s="1055"/>
      <c r="AS44" s="1055"/>
      <c r="AT44" s="1055"/>
      <c r="AU44" s="1055"/>
      <c r="AV44" s="1055"/>
      <c r="AW44" s="1055"/>
      <c r="AX44" s="1055"/>
      <c r="AY44" s="1055"/>
      <c r="AZ44" s="1126"/>
      <c r="BA44" s="1126"/>
      <c r="BB44" s="1126"/>
      <c r="BC44" s="1126"/>
      <c r="BD44" s="1126"/>
      <c r="BE44" s="1116"/>
      <c r="BF44" s="1116"/>
      <c r="BG44" s="1116"/>
      <c r="BH44" s="1116"/>
      <c r="BI44" s="1117"/>
      <c r="BJ44" s="250"/>
      <c r="BK44" s="250"/>
      <c r="BL44" s="250"/>
      <c r="BM44" s="250"/>
      <c r="BN44" s="250"/>
      <c r="BO44" s="263"/>
      <c r="BP44" s="263"/>
      <c r="BQ44" s="260">
        <v>38</v>
      </c>
      <c r="BR44" s="261"/>
      <c r="BS44" s="1098"/>
      <c r="BT44" s="1099"/>
      <c r="BU44" s="1099"/>
      <c r="BV44" s="1099"/>
      <c r="BW44" s="1099"/>
      <c r="BX44" s="1099"/>
      <c r="BY44" s="1099"/>
      <c r="BZ44" s="1099"/>
      <c r="CA44" s="1099"/>
      <c r="CB44" s="1099"/>
      <c r="CC44" s="1099"/>
      <c r="CD44" s="1099"/>
      <c r="CE44" s="1099"/>
      <c r="CF44" s="1099"/>
      <c r="CG44" s="1100"/>
      <c r="CH44" s="1073"/>
      <c r="CI44" s="1074"/>
      <c r="CJ44" s="1074"/>
      <c r="CK44" s="1074"/>
      <c r="CL44" s="1075"/>
      <c r="CM44" s="1073"/>
      <c r="CN44" s="1074"/>
      <c r="CO44" s="1074"/>
      <c r="CP44" s="1074"/>
      <c r="CQ44" s="1075"/>
      <c r="CR44" s="1073"/>
      <c r="CS44" s="1074"/>
      <c r="CT44" s="1074"/>
      <c r="CU44" s="1074"/>
      <c r="CV44" s="1075"/>
      <c r="CW44" s="1073"/>
      <c r="CX44" s="1074"/>
      <c r="CY44" s="1074"/>
      <c r="CZ44" s="1074"/>
      <c r="DA44" s="1075"/>
      <c r="DB44" s="1073"/>
      <c r="DC44" s="1074"/>
      <c r="DD44" s="1074"/>
      <c r="DE44" s="1074"/>
      <c r="DF44" s="1075"/>
      <c r="DG44" s="1073"/>
      <c r="DH44" s="1074"/>
      <c r="DI44" s="1074"/>
      <c r="DJ44" s="1074"/>
      <c r="DK44" s="1075"/>
      <c r="DL44" s="1073"/>
      <c r="DM44" s="1074"/>
      <c r="DN44" s="1074"/>
      <c r="DO44" s="1074"/>
      <c r="DP44" s="1075"/>
      <c r="DQ44" s="1073"/>
      <c r="DR44" s="1074"/>
      <c r="DS44" s="1074"/>
      <c r="DT44" s="1074"/>
      <c r="DU44" s="1075"/>
      <c r="DV44" s="1076"/>
      <c r="DW44" s="1077"/>
      <c r="DX44" s="1077"/>
      <c r="DY44" s="1077"/>
      <c r="DZ44" s="1078"/>
      <c r="EA44" s="244"/>
    </row>
    <row r="45" spans="1:131" s="245" customFormat="1" ht="26.25" customHeight="1" x14ac:dyDescent="0.2">
      <c r="A45" s="259">
        <v>18</v>
      </c>
      <c r="B45" s="1121"/>
      <c r="C45" s="1122"/>
      <c r="D45" s="1122"/>
      <c r="E45" s="1122"/>
      <c r="F45" s="1122"/>
      <c r="G45" s="1122"/>
      <c r="H45" s="1122"/>
      <c r="I45" s="1122"/>
      <c r="J45" s="1122"/>
      <c r="K45" s="1122"/>
      <c r="L45" s="1122"/>
      <c r="M45" s="1122"/>
      <c r="N45" s="1122"/>
      <c r="O45" s="1122"/>
      <c r="P45" s="1123"/>
      <c r="Q45" s="1127"/>
      <c r="R45" s="1128"/>
      <c r="S45" s="1128"/>
      <c r="T45" s="1128"/>
      <c r="U45" s="1128"/>
      <c r="V45" s="1128"/>
      <c r="W45" s="1128"/>
      <c r="X45" s="1128"/>
      <c r="Y45" s="1128"/>
      <c r="Z45" s="1128"/>
      <c r="AA45" s="1128"/>
      <c r="AB45" s="1128"/>
      <c r="AC45" s="1128"/>
      <c r="AD45" s="1128"/>
      <c r="AE45" s="1129"/>
      <c r="AF45" s="1103"/>
      <c r="AG45" s="1104"/>
      <c r="AH45" s="1104"/>
      <c r="AI45" s="1104"/>
      <c r="AJ45" s="1105"/>
      <c r="AK45" s="1064"/>
      <c r="AL45" s="1055"/>
      <c r="AM45" s="1055"/>
      <c r="AN45" s="1055"/>
      <c r="AO45" s="1055"/>
      <c r="AP45" s="1055"/>
      <c r="AQ45" s="1055"/>
      <c r="AR45" s="1055"/>
      <c r="AS45" s="1055"/>
      <c r="AT45" s="1055"/>
      <c r="AU45" s="1055"/>
      <c r="AV45" s="1055"/>
      <c r="AW45" s="1055"/>
      <c r="AX45" s="1055"/>
      <c r="AY45" s="1055"/>
      <c r="AZ45" s="1126"/>
      <c r="BA45" s="1126"/>
      <c r="BB45" s="1126"/>
      <c r="BC45" s="1126"/>
      <c r="BD45" s="1126"/>
      <c r="BE45" s="1116"/>
      <c r="BF45" s="1116"/>
      <c r="BG45" s="1116"/>
      <c r="BH45" s="1116"/>
      <c r="BI45" s="1117"/>
      <c r="BJ45" s="250"/>
      <c r="BK45" s="250"/>
      <c r="BL45" s="250"/>
      <c r="BM45" s="250"/>
      <c r="BN45" s="250"/>
      <c r="BO45" s="263"/>
      <c r="BP45" s="263"/>
      <c r="BQ45" s="260">
        <v>39</v>
      </c>
      <c r="BR45" s="261"/>
      <c r="BS45" s="1098"/>
      <c r="BT45" s="1099"/>
      <c r="BU45" s="1099"/>
      <c r="BV45" s="1099"/>
      <c r="BW45" s="1099"/>
      <c r="BX45" s="1099"/>
      <c r="BY45" s="1099"/>
      <c r="BZ45" s="1099"/>
      <c r="CA45" s="1099"/>
      <c r="CB45" s="1099"/>
      <c r="CC45" s="1099"/>
      <c r="CD45" s="1099"/>
      <c r="CE45" s="1099"/>
      <c r="CF45" s="1099"/>
      <c r="CG45" s="1100"/>
      <c r="CH45" s="1073"/>
      <c r="CI45" s="1074"/>
      <c r="CJ45" s="1074"/>
      <c r="CK45" s="1074"/>
      <c r="CL45" s="1075"/>
      <c r="CM45" s="1073"/>
      <c r="CN45" s="1074"/>
      <c r="CO45" s="1074"/>
      <c r="CP45" s="1074"/>
      <c r="CQ45" s="1075"/>
      <c r="CR45" s="1073"/>
      <c r="CS45" s="1074"/>
      <c r="CT45" s="1074"/>
      <c r="CU45" s="1074"/>
      <c r="CV45" s="1075"/>
      <c r="CW45" s="1073"/>
      <c r="CX45" s="1074"/>
      <c r="CY45" s="1074"/>
      <c r="CZ45" s="1074"/>
      <c r="DA45" s="1075"/>
      <c r="DB45" s="1073"/>
      <c r="DC45" s="1074"/>
      <c r="DD45" s="1074"/>
      <c r="DE45" s="1074"/>
      <c r="DF45" s="1075"/>
      <c r="DG45" s="1073"/>
      <c r="DH45" s="1074"/>
      <c r="DI45" s="1074"/>
      <c r="DJ45" s="1074"/>
      <c r="DK45" s="1075"/>
      <c r="DL45" s="1073"/>
      <c r="DM45" s="1074"/>
      <c r="DN45" s="1074"/>
      <c r="DO45" s="1074"/>
      <c r="DP45" s="1075"/>
      <c r="DQ45" s="1073"/>
      <c r="DR45" s="1074"/>
      <c r="DS45" s="1074"/>
      <c r="DT45" s="1074"/>
      <c r="DU45" s="1075"/>
      <c r="DV45" s="1076"/>
      <c r="DW45" s="1077"/>
      <c r="DX45" s="1077"/>
      <c r="DY45" s="1077"/>
      <c r="DZ45" s="1078"/>
      <c r="EA45" s="244"/>
    </row>
    <row r="46" spans="1:131" s="245" customFormat="1" ht="26.25" customHeight="1" x14ac:dyDescent="0.2">
      <c r="A46" s="259">
        <v>19</v>
      </c>
      <c r="B46" s="1121"/>
      <c r="C46" s="1122"/>
      <c r="D46" s="1122"/>
      <c r="E46" s="1122"/>
      <c r="F46" s="1122"/>
      <c r="G46" s="1122"/>
      <c r="H46" s="1122"/>
      <c r="I46" s="1122"/>
      <c r="J46" s="1122"/>
      <c r="K46" s="1122"/>
      <c r="L46" s="1122"/>
      <c r="M46" s="1122"/>
      <c r="N46" s="1122"/>
      <c r="O46" s="1122"/>
      <c r="P46" s="1123"/>
      <c r="Q46" s="1127"/>
      <c r="R46" s="1128"/>
      <c r="S46" s="1128"/>
      <c r="T46" s="1128"/>
      <c r="U46" s="1128"/>
      <c r="V46" s="1128"/>
      <c r="W46" s="1128"/>
      <c r="X46" s="1128"/>
      <c r="Y46" s="1128"/>
      <c r="Z46" s="1128"/>
      <c r="AA46" s="1128"/>
      <c r="AB46" s="1128"/>
      <c r="AC46" s="1128"/>
      <c r="AD46" s="1128"/>
      <c r="AE46" s="1129"/>
      <c r="AF46" s="1103"/>
      <c r="AG46" s="1104"/>
      <c r="AH46" s="1104"/>
      <c r="AI46" s="1104"/>
      <c r="AJ46" s="1105"/>
      <c r="AK46" s="1064"/>
      <c r="AL46" s="1055"/>
      <c r="AM46" s="1055"/>
      <c r="AN46" s="1055"/>
      <c r="AO46" s="1055"/>
      <c r="AP46" s="1055"/>
      <c r="AQ46" s="1055"/>
      <c r="AR46" s="1055"/>
      <c r="AS46" s="1055"/>
      <c r="AT46" s="1055"/>
      <c r="AU46" s="1055"/>
      <c r="AV46" s="1055"/>
      <c r="AW46" s="1055"/>
      <c r="AX46" s="1055"/>
      <c r="AY46" s="1055"/>
      <c r="AZ46" s="1126"/>
      <c r="BA46" s="1126"/>
      <c r="BB46" s="1126"/>
      <c r="BC46" s="1126"/>
      <c r="BD46" s="1126"/>
      <c r="BE46" s="1116"/>
      <c r="BF46" s="1116"/>
      <c r="BG46" s="1116"/>
      <c r="BH46" s="1116"/>
      <c r="BI46" s="1117"/>
      <c r="BJ46" s="250"/>
      <c r="BK46" s="250"/>
      <c r="BL46" s="250"/>
      <c r="BM46" s="250"/>
      <c r="BN46" s="250"/>
      <c r="BO46" s="263"/>
      <c r="BP46" s="263"/>
      <c r="BQ46" s="260">
        <v>40</v>
      </c>
      <c r="BR46" s="261"/>
      <c r="BS46" s="1098"/>
      <c r="BT46" s="1099"/>
      <c r="BU46" s="1099"/>
      <c r="BV46" s="1099"/>
      <c r="BW46" s="1099"/>
      <c r="BX46" s="1099"/>
      <c r="BY46" s="1099"/>
      <c r="BZ46" s="1099"/>
      <c r="CA46" s="1099"/>
      <c r="CB46" s="1099"/>
      <c r="CC46" s="1099"/>
      <c r="CD46" s="1099"/>
      <c r="CE46" s="1099"/>
      <c r="CF46" s="1099"/>
      <c r="CG46" s="1100"/>
      <c r="CH46" s="1073"/>
      <c r="CI46" s="1074"/>
      <c r="CJ46" s="1074"/>
      <c r="CK46" s="1074"/>
      <c r="CL46" s="1075"/>
      <c r="CM46" s="1073"/>
      <c r="CN46" s="1074"/>
      <c r="CO46" s="1074"/>
      <c r="CP46" s="1074"/>
      <c r="CQ46" s="1075"/>
      <c r="CR46" s="1073"/>
      <c r="CS46" s="1074"/>
      <c r="CT46" s="1074"/>
      <c r="CU46" s="1074"/>
      <c r="CV46" s="1075"/>
      <c r="CW46" s="1073"/>
      <c r="CX46" s="1074"/>
      <c r="CY46" s="1074"/>
      <c r="CZ46" s="1074"/>
      <c r="DA46" s="1075"/>
      <c r="DB46" s="1073"/>
      <c r="DC46" s="1074"/>
      <c r="DD46" s="1074"/>
      <c r="DE46" s="1074"/>
      <c r="DF46" s="1075"/>
      <c r="DG46" s="1073"/>
      <c r="DH46" s="1074"/>
      <c r="DI46" s="1074"/>
      <c r="DJ46" s="1074"/>
      <c r="DK46" s="1075"/>
      <c r="DL46" s="1073"/>
      <c r="DM46" s="1074"/>
      <c r="DN46" s="1074"/>
      <c r="DO46" s="1074"/>
      <c r="DP46" s="1075"/>
      <c r="DQ46" s="1073"/>
      <c r="DR46" s="1074"/>
      <c r="DS46" s="1074"/>
      <c r="DT46" s="1074"/>
      <c r="DU46" s="1075"/>
      <c r="DV46" s="1076"/>
      <c r="DW46" s="1077"/>
      <c r="DX46" s="1077"/>
      <c r="DY46" s="1077"/>
      <c r="DZ46" s="1078"/>
      <c r="EA46" s="244"/>
    </row>
    <row r="47" spans="1:131" s="245" customFormat="1" ht="26.25" customHeight="1" x14ac:dyDescent="0.2">
      <c r="A47" s="259">
        <v>20</v>
      </c>
      <c r="B47" s="1121"/>
      <c r="C47" s="1122"/>
      <c r="D47" s="1122"/>
      <c r="E47" s="1122"/>
      <c r="F47" s="1122"/>
      <c r="G47" s="1122"/>
      <c r="H47" s="1122"/>
      <c r="I47" s="1122"/>
      <c r="J47" s="1122"/>
      <c r="K47" s="1122"/>
      <c r="L47" s="1122"/>
      <c r="M47" s="1122"/>
      <c r="N47" s="1122"/>
      <c r="O47" s="1122"/>
      <c r="P47" s="1123"/>
      <c r="Q47" s="1127"/>
      <c r="R47" s="1128"/>
      <c r="S47" s="1128"/>
      <c r="T47" s="1128"/>
      <c r="U47" s="1128"/>
      <c r="V47" s="1128"/>
      <c r="W47" s="1128"/>
      <c r="X47" s="1128"/>
      <c r="Y47" s="1128"/>
      <c r="Z47" s="1128"/>
      <c r="AA47" s="1128"/>
      <c r="AB47" s="1128"/>
      <c r="AC47" s="1128"/>
      <c r="AD47" s="1128"/>
      <c r="AE47" s="1129"/>
      <c r="AF47" s="1103"/>
      <c r="AG47" s="1104"/>
      <c r="AH47" s="1104"/>
      <c r="AI47" s="1104"/>
      <c r="AJ47" s="1105"/>
      <c r="AK47" s="1064"/>
      <c r="AL47" s="1055"/>
      <c r="AM47" s="1055"/>
      <c r="AN47" s="1055"/>
      <c r="AO47" s="1055"/>
      <c r="AP47" s="1055"/>
      <c r="AQ47" s="1055"/>
      <c r="AR47" s="1055"/>
      <c r="AS47" s="1055"/>
      <c r="AT47" s="1055"/>
      <c r="AU47" s="1055"/>
      <c r="AV47" s="1055"/>
      <c r="AW47" s="1055"/>
      <c r="AX47" s="1055"/>
      <c r="AY47" s="1055"/>
      <c r="AZ47" s="1126"/>
      <c r="BA47" s="1126"/>
      <c r="BB47" s="1126"/>
      <c r="BC47" s="1126"/>
      <c r="BD47" s="1126"/>
      <c r="BE47" s="1116"/>
      <c r="BF47" s="1116"/>
      <c r="BG47" s="1116"/>
      <c r="BH47" s="1116"/>
      <c r="BI47" s="1117"/>
      <c r="BJ47" s="250"/>
      <c r="BK47" s="250"/>
      <c r="BL47" s="250"/>
      <c r="BM47" s="250"/>
      <c r="BN47" s="250"/>
      <c r="BO47" s="263"/>
      <c r="BP47" s="263"/>
      <c r="BQ47" s="260">
        <v>41</v>
      </c>
      <c r="BR47" s="261"/>
      <c r="BS47" s="1098"/>
      <c r="BT47" s="1099"/>
      <c r="BU47" s="1099"/>
      <c r="BV47" s="1099"/>
      <c r="BW47" s="1099"/>
      <c r="BX47" s="1099"/>
      <c r="BY47" s="1099"/>
      <c r="BZ47" s="1099"/>
      <c r="CA47" s="1099"/>
      <c r="CB47" s="1099"/>
      <c r="CC47" s="1099"/>
      <c r="CD47" s="1099"/>
      <c r="CE47" s="1099"/>
      <c r="CF47" s="1099"/>
      <c r="CG47" s="1100"/>
      <c r="CH47" s="1073"/>
      <c r="CI47" s="1074"/>
      <c r="CJ47" s="1074"/>
      <c r="CK47" s="1074"/>
      <c r="CL47" s="1075"/>
      <c r="CM47" s="1073"/>
      <c r="CN47" s="1074"/>
      <c r="CO47" s="1074"/>
      <c r="CP47" s="1074"/>
      <c r="CQ47" s="1075"/>
      <c r="CR47" s="1073"/>
      <c r="CS47" s="1074"/>
      <c r="CT47" s="1074"/>
      <c r="CU47" s="1074"/>
      <c r="CV47" s="1075"/>
      <c r="CW47" s="1073"/>
      <c r="CX47" s="1074"/>
      <c r="CY47" s="1074"/>
      <c r="CZ47" s="1074"/>
      <c r="DA47" s="1075"/>
      <c r="DB47" s="1073"/>
      <c r="DC47" s="1074"/>
      <c r="DD47" s="1074"/>
      <c r="DE47" s="1074"/>
      <c r="DF47" s="1075"/>
      <c r="DG47" s="1073"/>
      <c r="DH47" s="1074"/>
      <c r="DI47" s="1074"/>
      <c r="DJ47" s="1074"/>
      <c r="DK47" s="1075"/>
      <c r="DL47" s="1073"/>
      <c r="DM47" s="1074"/>
      <c r="DN47" s="1074"/>
      <c r="DO47" s="1074"/>
      <c r="DP47" s="1075"/>
      <c r="DQ47" s="1073"/>
      <c r="DR47" s="1074"/>
      <c r="DS47" s="1074"/>
      <c r="DT47" s="1074"/>
      <c r="DU47" s="1075"/>
      <c r="DV47" s="1076"/>
      <c r="DW47" s="1077"/>
      <c r="DX47" s="1077"/>
      <c r="DY47" s="1077"/>
      <c r="DZ47" s="1078"/>
      <c r="EA47" s="244"/>
    </row>
    <row r="48" spans="1:131" s="245" customFormat="1" ht="26.25" customHeight="1" x14ac:dyDescent="0.2">
      <c r="A48" s="259">
        <v>21</v>
      </c>
      <c r="B48" s="1121"/>
      <c r="C48" s="1122"/>
      <c r="D48" s="1122"/>
      <c r="E48" s="1122"/>
      <c r="F48" s="1122"/>
      <c r="G48" s="1122"/>
      <c r="H48" s="1122"/>
      <c r="I48" s="1122"/>
      <c r="J48" s="1122"/>
      <c r="K48" s="1122"/>
      <c r="L48" s="1122"/>
      <c r="M48" s="1122"/>
      <c r="N48" s="1122"/>
      <c r="O48" s="1122"/>
      <c r="P48" s="1123"/>
      <c r="Q48" s="1127"/>
      <c r="R48" s="1128"/>
      <c r="S48" s="1128"/>
      <c r="T48" s="1128"/>
      <c r="U48" s="1128"/>
      <c r="V48" s="1128"/>
      <c r="W48" s="1128"/>
      <c r="X48" s="1128"/>
      <c r="Y48" s="1128"/>
      <c r="Z48" s="1128"/>
      <c r="AA48" s="1128"/>
      <c r="AB48" s="1128"/>
      <c r="AC48" s="1128"/>
      <c r="AD48" s="1128"/>
      <c r="AE48" s="1129"/>
      <c r="AF48" s="1103"/>
      <c r="AG48" s="1104"/>
      <c r="AH48" s="1104"/>
      <c r="AI48" s="1104"/>
      <c r="AJ48" s="1105"/>
      <c r="AK48" s="1064"/>
      <c r="AL48" s="1055"/>
      <c r="AM48" s="1055"/>
      <c r="AN48" s="1055"/>
      <c r="AO48" s="1055"/>
      <c r="AP48" s="1055"/>
      <c r="AQ48" s="1055"/>
      <c r="AR48" s="1055"/>
      <c r="AS48" s="1055"/>
      <c r="AT48" s="1055"/>
      <c r="AU48" s="1055"/>
      <c r="AV48" s="1055"/>
      <c r="AW48" s="1055"/>
      <c r="AX48" s="1055"/>
      <c r="AY48" s="1055"/>
      <c r="AZ48" s="1126"/>
      <c r="BA48" s="1126"/>
      <c r="BB48" s="1126"/>
      <c r="BC48" s="1126"/>
      <c r="BD48" s="1126"/>
      <c r="BE48" s="1116"/>
      <c r="BF48" s="1116"/>
      <c r="BG48" s="1116"/>
      <c r="BH48" s="1116"/>
      <c r="BI48" s="1117"/>
      <c r="BJ48" s="250"/>
      <c r="BK48" s="250"/>
      <c r="BL48" s="250"/>
      <c r="BM48" s="250"/>
      <c r="BN48" s="250"/>
      <c r="BO48" s="263"/>
      <c r="BP48" s="263"/>
      <c r="BQ48" s="260">
        <v>42</v>
      </c>
      <c r="BR48" s="261"/>
      <c r="BS48" s="1098"/>
      <c r="BT48" s="1099"/>
      <c r="BU48" s="1099"/>
      <c r="BV48" s="1099"/>
      <c r="BW48" s="1099"/>
      <c r="BX48" s="1099"/>
      <c r="BY48" s="1099"/>
      <c r="BZ48" s="1099"/>
      <c r="CA48" s="1099"/>
      <c r="CB48" s="1099"/>
      <c r="CC48" s="1099"/>
      <c r="CD48" s="1099"/>
      <c r="CE48" s="1099"/>
      <c r="CF48" s="1099"/>
      <c r="CG48" s="1100"/>
      <c r="CH48" s="1073"/>
      <c r="CI48" s="1074"/>
      <c r="CJ48" s="1074"/>
      <c r="CK48" s="1074"/>
      <c r="CL48" s="1075"/>
      <c r="CM48" s="1073"/>
      <c r="CN48" s="1074"/>
      <c r="CO48" s="1074"/>
      <c r="CP48" s="1074"/>
      <c r="CQ48" s="1075"/>
      <c r="CR48" s="1073"/>
      <c r="CS48" s="1074"/>
      <c r="CT48" s="1074"/>
      <c r="CU48" s="1074"/>
      <c r="CV48" s="1075"/>
      <c r="CW48" s="1073"/>
      <c r="CX48" s="1074"/>
      <c r="CY48" s="1074"/>
      <c r="CZ48" s="1074"/>
      <c r="DA48" s="1075"/>
      <c r="DB48" s="1073"/>
      <c r="DC48" s="1074"/>
      <c r="DD48" s="1074"/>
      <c r="DE48" s="1074"/>
      <c r="DF48" s="1075"/>
      <c r="DG48" s="1073"/>
      <c r="DH48" s="1074"/>
      <c r="DI48" s="1074"/>
      <c r="DJ48" s="1074"/>
      <c r="DK48" s="1075"/>
      <c r="DL48" s="1073"/>
      <c r="DM48" s="1074"/>
      <c r="DN48" s="1074"/>
      <c r="DO48" s="1074"/>
      <c r="DP48" s="1075"/>
      <c r="DQ48" s="1073"/>
      <c r="DR48" s="1074"/>
      <c r="DS48" s="1074"/>
      <c r="DT48" s="1074"/>
      <c r="DU48" s="1075"/>
      <c r="DV48" s="1076"/>
      <c r="DW48" s="1077"/>
      <c r="DX48" s="1077"/>
      <c r="DY48" s="1077"/>
      <c r="DZ48" s="1078"/>
      <c r="EA48" s="244"/>
    </row>
    <row r="49" spans="1:131" s="245" customFormat="1" ht="26.25" customHeight="1" x14ac:dyDescent="0.2">
      <c r="A49" s="259">
        <v>22</v>
      </c>
      <c r="B49" s="1121"/>
      <c r="C49" s="1122"/>
      <c r="D49" s="1122"/>
      <c r="E49" s="1122"/>
      <c r="F49" s="1122"/>
      <c r="G49" s="1122"/>
      <c r="H49" s="1122"/>
      <c r="I49" s="1122"/>
      <c r="J49" s="1122"/>
      <c r="K49" s="1122"/>
      <c r="L49" s="1122"/>
      <c r="M49" s="1122"/>
      <c r="N49" s="1122"/>
      <c r="O49" s="1122"/>
      <c r="P49" s="1123"/>
      <c r="Q49" s="1127"/>
      <c r="R49" s="1128"/>
      <c r="S49" s="1128"/>
      <c r="T49" s="1128"/>
      <c r="U49" s="1128"/>
      <c r="V49" s="1128"/>
      <c r="W49" s="1128"/>
      <c r="X49" s="1128"/>
      <c r="Y49" s="1128"/>
      <c r="Z49" s="1128"/>
      <c r="AA49" s="1128"/>
      <c r="AB49" s="1128"/>
      <c r="AC49" s="1128"/>
      <c r="AD49" s="1128"/>
      <c r="AE49" s="1129"/>
      <c r="AF49" s="1103"/>
      <c r="AG49" s="1104"/>
      <c r="AH49" s="1104"/>
      <c r="AI49" s="1104"/>
      <c r="AJ49" s="1105"/>
      <c r="AK49" s="1064"/>
      <c r="AL49" s="1055"/>
      <c r="AM49" s="1055"/>
      <c r="AN49" s="1055"/>
      <c r="AO49" s="1055"/>
      <c r="AP49" s="1055"/>
      <c r="AQ49" s="1055"/>
      <c r="AR49" s="1055"/>
      <c r="AS49" s="1055"/>
      <c r="AT49" s="1055"/>
      <c r="AU49" s="1055"/>
      <c r="AV49" s="1055"/>
      <c r="AW49" s="1055"/>
      <c r="AX49" s="1055"/>
      <c r="AY49" s="1055"/>
      <c r="AZ49" s="1126"/>
      <c r="BA49" s="1126"/>
      <c r="BB49" s="1126"/>
      <c r="BC49" s="1126"/>
      <c r="BD49" s="1126"/>
      <c r="BE49" s="1116"/>
      <c r="BF49" s="1116"/>
      <c r="BG49" s="1116"/>
      <c r="BH49" s="1116"/>
      <c r="BI49" s="1117"/>
      <c r="BJ49" s="250"/>
      <c r="BK49" s="250"/>
      <c r="BL49" s="250"/>
      <c r="BM49" s="250"/>
      <c r="BN49" s="250"/>
      <c r="BO49" s="263"/>
      <c r="BP49" s="263"/>
      <c r="BQ49" s="260">
        <v>43</v>
      </c>
      <c r="BR49" s="261"/>
      <c r="BS49" s="1098"/>
      <c r="BT49" s="1099"/>
      <c r="BU49" s="1099"/>
      <c r="BV49" s="1099"/>
      <c r="BW49" s="1099"/>
      <c r="BX49" s="1099"/>
      <c r="BY49" s="1099"/>
      <c r="BZ49" s="1099"/>
      <c r="CA49" s="1099"/>
      <c r="CB49" s="1099"/>
      <c r="CC49" s="1099"/>
      <c r="CD49" s="1099"/>
      <c r="CE49" s="1099"/>
      <c r="CF49" s="1099"/>
      <c r="CG49" s="1100"/>
      <c r="CH49" s="1073"/>
      <c r="CI49" s="1074"/>
      <c r="CJ49" s="1074"/>
      <c r="CK49" s="1074"/>
      <c r="CL49" s="1075"/>
      <c r="CM49" s="1073"/>
      <c r="CN49" s="1074"/>
      <c r="CO49" s="1074"/>
      <c r="CP49" s="1074"/>
      <c r="CQ49" s="1075"/>
      <c r="CR49" s="1073"/>
      <c r="CS49" s="1074"/>
      <c r="CT49" s="1074"/>
      <c r="CU49" s="1074"/>
      <c r="CV49" s="1075"/>
      <c r="CW49" s="1073"/>
      <c r="CX49" s="1074"/>
      <c r="CY49" s="1074"/>
      <c r="CZ49" s="1074"/>
      <c r="DA49" s="1075"/>
      <c r="DB49" s="1073"/>
      <c r="DC49" s="1074"/>
      <c r="DD49" s="1074"/>
      <c r="DE49" s="1074"/>
      <c r="DF49" s="1075"/>
      <c r="DG49" s="1073"/>
      <c r="DH49" s="1074"/>
      <c r="DI49" s="1074"/>
      <c r="DJ49" s="1074"/>
      <c r="DK49" s="1075"/>
      <c r="DL49" s="1073"/>
      <c r="DM49" s="1074"/>
      <c r="DN49" s="1074"/>
      <c r="DO49" s="1074"/>
      <c r="DP49" s="1075"/>
      <c r="DQ49" s="1073"/>
      <c r="DR49" s="1074"/>
      <c r="DS49" s="1074"/>
      <c r="DT49" s="1074"/>
      <c r="DU49" s="1075"/>
      <c r="DV49" s="1076"/>
      <c r="DW49" s="1077"/>
      <c r="DX49" s="1077"/>
      <c r="DY49" s="1077"/>
      <c r="DZ49" s="1078"/>
      <c r="EA49" s="244"/>
    </row>
    <row r="50" spans="1:131" s="245" customFormat="1" ht="26.25" customHeight="1" x14ac:dyDescent="0.2">
      <c r="A50" s="259">
        <v>23</v>
      </c>
      <c r="B50" s="1121"/>
      <c r="C50" s="1122"/>
      <c r="D50" s="1122"/>
      <c r="E50" s="1122"/>
      <c r="F50" s="1122"/>
      <c r="G50" s="1122"/>
      <c r="H50" s="1122"/>
      <c r="I50" s="1122"/>
      <c r="J50" s="1122"/>
      <c r="K50" s="1122"/>
      <c r="L50" s="1122"/>
      <c r="M50" s="1122"/>
      <c r="N50" s="1122"/>
      <c r="O50" s="1122"/>
      <c r="P50" s="1123"/>
      <c r="Q50" s="1124"/>
      <c r="R50" s="1107"/>
      <c r="S50" s="1107"/>
      <c r="T50" s="1107"/>
      <c r="U50" s="1107"/>
      <c r="V50" s="1107"/>
      <c r="W50" s="1107"/>
      <c r="X50" s="1107"/>
      <c r="Y50" s="1107"/>
      <c r="Z50" s="1107"/>
      <c r="AA50" s="1107"/>
      <c r="AB50" s="1107"/>
      <c r="AC50" s="1107"/>
      <c r="AD50" s="1107"/>
      <c r="AE50" s="1125"/>
      <c r="AF50" s="1103"/>
      <c r="AG50" s="1104"/>
      <c r="AH50" s="1104"/>
      <c r="AI50" s="1104"/>
      <c r="AJ50" s="1105"/>
      <c r="AK50" s="1106"/>
      <c r="AL50" s="1107"/>
      <c r="AM50" s="1107"/>
      <c r="AN50" s="1107"/>
      <c r="AO50" s="1107"/>
      <c r="AP50" s="1107"/>
      <c r="AQ50" s="1107"/>
      <c r="AR50" s="1107"/>
      <c r="AS50" s="1107"/>
      <c r="AT50" s="1107"/>
      <c r="AU50" s="1107"/>
      <c r="AV50" s="1107"/>
      <c r="AW50" s="1107"/>
      <c r="AX50" s="1107"/>
      <c r="AY50" s="1107"/>
      <c r="AZ50" s="1108"/>
      <c r="BA50" s="1108"/>
      <c r="BB50" s="1108"/>
      <c r="BC50" s="1108"/>
      <c r="BD50" s="1108"/>
      <c r="BE50" s="1116"/>
      <c r="BF50" s="1116"/>
      <c r="BG50" s="1116"/>
      <c r="BH50" s="1116"/>
      <c r="BI50" s="1117"/>
      <c r="BJ50" s="250"/>
      <c r="BK50" s="250"/>
      <c r="BL50" s="250"/>
      <c r="BM50" s="250"/>
      <c r="BN50" s="250"/>
      <c r="BO50" s="263"/>
      <c r="BP50" s="263"/>
      <c r="BQ50" s="260">
        <v>44</v>
      </c>
      <c r="BR50" s="261"/>
      <c r="BS50" s="1098"/>
      <c r="BT50" s="1099"/>
      <c r="BU50" s="1099"/>
      <c r="BV50" s="1099"/>
      <c r="BW50" s="1099"/>
      <c r="BX50" s="1099"/>
      <c r="BY50" s="1099"/>
      <c r="BZ50" s="1099"/>
      <c r="CA50" s="1099"/>
      <c r="CB50" s="1099"/>
      <c r="CC50" s="1099"/>
      <c r="CD50" s="1099"/>
      <c r="CE50" s="1099"/>
      <c r="CF50" s="1099"/>
      <c r="CG50" s="1100"/>
      <c r="CH50" s="1073"/>
      <c r="CI50" s="1074"/>
      <c r="CJ50" s="1074"/>
      <c r="CK50" s="1074"/>
      <c r="CL50" s="1075"/>
      <c r="CM50" s="1073"/>
      <c r="CN50" s="1074"/>
      <c r="CO50" s="1074"/>
      <c r="CP50" s="1074"/>
      <c r="CQ50" s="1075"/>
      <c r="CR50" s="1073"/>
      <c r="CS50" s="1074"/>
      <c r="CT50" s="1074"/>
      <c r="CU50" s="1074"/>
      <c r="CV50" s="1075"/>
      <c r="CW50" s="1073"/>
      <c r="CX50" s="1074"/>
      <c r="CY50" s="1074"/>
      <c r="CZ50" s="1074"/>
      <c r="DA50" s="1075"/>
      <c r="DB50" s="1073"/>
      <c r="DC50" s="1074"/>
      <c r="DD50" s="1074"/>
      <c r="DE50" s="1074"/>
      <c r="DF50" s="1075"/>
      <c r="DG50" s="1073"/>
      <c r="DH50" s="1074"/>
      <c r="DI50" s="1074"/>
      <c r="DJ50" s="1074"/>
      <c r="DK50" s="1075"/>
      <c r="DL50" s="1073"/>
      <c r="DM50" s="1074"/>
      <c r="DN50" s="1074"/>
      <c r="DO50" s="1074"/>
      <c r="DP50" s="1075"/>
      <c r="DQ50" s="1073"/>
      <c r="DR50" s="1074"/>
      <c r="DS50" s="1074"/>
      <c r="DT50" s="1074"/>
      <c r="DU50" s="1075"/>
      <c r="DV50" s="1076"/>
      <c r="DW50" s="1077"/>
      <c r="DX50" s="1077"/>
      <c r="DY50" s="1077"/>
      <c r="DZ50" s="1078"/>
      <c r="EA50" s="244"/>
    </row>
    <row r="51" spans="1:131" s="245" customFormat="1" ht="26.25" customHeight="1" x14ac:dyDescent="0.2">
      <c r="A51" s="259">
        <v>24</v>
      </c>
      <c r="B51" s="1121"/>
      <c r="C51" s="1122"/>
      <c r="D51" s="1122"/>
      <c r="E51" s="1122"/>
      <c r="F51" s="1122"/>
      <c r="G51" s="1122"/>
      <c r="H51" s="1122"/>
      <c r="I51" s="1122"/>
      <c r="J51" s="1122"/>
      <c r="K51" s="1122"/>
      <c r="L51" s="1122"/>
      <c r="M51" s="1122"/>
      <c r="N51" s="1122"/>
      <c r="O51" s="1122"/>
      <c r="P51" s="1123"/>
      <c r="Q51" s="1124"/>
      <c r="R51" s="1107"/>
      <c r="S51" s="1107"/>
      <c r="T51" s="1107"/>
      <c r="U51" s="1107"/>
      <c r="V51" s="1107"/>
      <c r="W51" s="1107"/>
      <c r="X51" s="1107"/>
      <c r="Y51" s="1107"/>
      <c r="Z51" s="1107"/>
      <c r="AA51" s="1107"/>
      <c r="AB51" s="1107"/>
      <c r="AC51" s="1107"/>
      <c r="AD51" s="1107"/>
      <c r="AE51" s="1125"/>
      <c r="AF51" s="1103"/>
      <c r="AG51" s="1104"/>
      <c r="AH51" s="1104"/>
      <c r="AI51" s="1104"/>
      <c r="AJ51" s="1105"/>
      <c r="AK51" s="1106"/>
      <c r="AL51" s="1107"/>
      <c r="AM51" s="1107"/>
      <c r="AN51" s="1107"/>
      <c r="AO51" s="1107"/>
      <c r="AP51" s="1107"/>
      <c r="AQ51" s="1107"/>
      <c r="AR51" s="1107"/>
      <c r="AS51" s="1107"/>
      <c r="AT51" s="1107"/>
      <c r="AU51" s="1107"/>
      <c r="AV51" s="1107"/>
      <c r="AW51" s="1107"/>
      <c r="AX51" s="1107"/>
      <c r="AY51" s="1107"/>
      <c r="AZ51" s="1108"/>
      <c r="BA51" s="1108"/>
      <c r="BB51" s="1108"/>
      <c r="BC51" s="1108"/>
      <c r="BD51" s="1108"/>
      <c r="BE51" s="1116"/>
      <c r="BF51" s="1116"/>
      <c r="BG51" s="1116"/>
      <c r="BH51" s="1116"/>
      <c r="BI51" s="1117"/>
      <c r="BJ51" s="250"/>
      <c r="BK51" s="250"/>
      <c r="BL51" s="250"/>
      <c r="BM51" s="250"/>
      <c r="BN51" s="250"/>
      <c r="BO51" s="263"/>
      <c r="BP51" s="263"/>
      <c r="BQ51" s="260">
        <v>45</v>
      </c>
      <c r="BR51" s="261"/>
      <c r="BS51" s="1098"/>
      <c r="BT51" s="1099"/>
      <c r="BU51" s="1099"/>
      <c r="BV51" s="1099"/>
      <c r="BW51" s="1099"/>
      <c r="BX51" s="1099"/>
      <c r="BY51" s="1099"/>
      <c r="BZ51" s="1099"/>
      <c r="CA51" s="1099"/>
      <c r="CB51" s="1099"/>
      <c r="CC51" s="1099"/>
      <c r="CD51" s="1099"/>
      <c r="CE51" s="1099"/>
      <c r="CF51" s="1099"/>
      <c r="CG51" s="1100"/>
      <c r="CH51" s="1073"/>
      <c r="CI51" s="1074"/>
      <c r="CJ51" s="1074"/>
      <c r="CK51" s="1074"/>
      <c r="CL51" s="1075"/>
      <c r="CM51" s="1073"/>
      <c r="CN51" s="1074"/>
      <c r="CO51" s="1074"/>
      <c r="CP51" s="1074"/>
      <c r="CQ51" s="1075"/>
      <c r="CR51" s="1073"/>
      <c r="CS51" s="1074"/>
      <c r="CT51" s="1074"/>
      <c r="CU51" s="1074"/>
      <c r="CV51" s="1075"/>
      <c r="CW51" s="1073"/>
      <c r="CX51" s="1074"/>
      <c r="CY51" s="1074"/>
      <c r="CZ51" s="1074"/>
      <c r="DA51" s="1075"/>
      <c r="DB51" s="1073"/>
      <c r="DC51" s="1074"/>
      <c r="DD51" s="1074"/>
      <c r="DE51" s="1074"/>
      <c r="DF51" s="1075"/>
      <c r="DG51" s="1073"/>
      <c r="DH51" s="1074"/>
      <c r="DI51" s="1074"/>
      <c r="DJ51" s="1074"/>
      <c r="DK51" s="1075"/>
      <c r="DL51" s="1073"/>
      <c r="DM51" s="1074"/>
      <c r="DN51" s="1074"/>
      <c r="DO51" s="1074"/>
      <c r="DP51" s="1075"/>
      <c r="DQ51" s="1073"/>
      <c r="DR51" s="1074"/>
      <c r="DS51" s="1074"/>
      <c r="DT51" s="1074"/>
      <c r="DU51" s="1075"/>
      <c r="DV51" s="1076"/>
      <c r="DW51" s="1077"/>
      <c r="DX51" s="1077"/>
      <c r="DY51" s="1077"/>
      <c r="DZ51" s="1078"/>
      <c r="EA51" s="244"/>
    </row>
    <row r="52" spans="1:131" s="245" customFormat="1" ht="26.25" customHeight="1" x14ac:dyDescent="0.2">
      <c r="A52" s="259">
        <v>25</v>
      </c>
      <c r="B52" s="1121"/>
      <c r="C52" s="1122"/>
      <c r="D52" s="1122"/>
      <c r="E52" s="1122"/>
      <c r="F52" s="1122"/>
      <c r="G52" s="1122"/>
      <c r="H52" s="1122"/>
      <c r="I52" s="1122"/>
      <c r="J52" s="1122"/>
      <c r="K52" s="1122"/>
      <c r="L52" s="1122"/>
      <c r="M52" s="1122"/>
      <c r="N52" s="1122"/>
      <c r="O52" s="1122"/>
      <c r="P52" s="1123"/>
      <c r="Q52" s="1124"/>
      <c r="R52" s="1107"/>
      <c r="S52" s="1107"/>
      <c r="T52" s="1107"/>
      <c r="U52" s="1107"/>
      <c r="V52" s="1107"/>
      <c r="W52" s="1107"/>
      <c r="X52" s="1107"/>
      <c r="Y52" s="1107"/>
      <c r="Z52" s="1107"/>
      <c r="AA52" s="1107"/>
      <c r="AB52" s="1107"/>
      <c r="AC52" s="1107"/>
      <c r="AD52" s="1107"/>
      <c r="AE52" s="1125"/>
      <c r="AF52" s="1103"/>
      <c r="AG52" s="1104"/>
      <c r="AH52" s="1104"/>
      <c r="AI52" s="1104"/>
      <c r="AJ52" s="1105"/>
      <c r="AK52" s="1106"/>
      <c r="AL52" s="1107"/>
      <c r="AM52" s="1107"/>
      <c r="AN52" s="1107"/>
      <c r="AO52" s="1107"/>
      <c r="AP52" s="1107"/>
      <c r="AQ52" s="1107"/>
      <c r="AR52" s="1107"/>
      <c r="AS52" s="1107"/>
      <c r="AT52" s="1107"/>
      <c r="AU52" s="1107"/>
      <c r="AV52" s="1107"/>
      <c r="AW52" s="1107"/>
      <c r="AX52" s="1107"/>
      <c r="AY52" s="1107"/>
      <c r="AZ52" s="1108"/>
      <c r="BA52" s="1108"/>
      <c r="BB52" s="1108"/>
      <c r="BC52" s="1108"/>
      <c r="BD52" s="1108"/>
      <c r="BE52" s="1116"/>
      <c r="BF52" s="1116"/>
      <c r="BG52" s="1116"/>
      <c r="BH52" s="1116"/>
      <c r="BI52" s="1117"/>
      <c r="BJ52" s="250"/>
      <c r="BK52" s="250"/>
      <c r="BL52" s="250"/>
      <c r="BM52" s="250"/>
      <c r="BN52" s="250"/>
      <c r="BO52" s="263"/>
      <c r="BP52" s="263"/>
      <c r="BQ52" s="260">
        <v>46</v>
      </c>
      <c r="BR52" s="261"/>
      <c r="BS52" s="1098"/>
      <c r="BT52" s="1099"/>
      <c r="BU52" s="1099"/>
      <c r="BV52" s="1099"/>
      <c r="BW52" s="1099"/>
      <c r="BX52" s="1099"/>
      <c r="BY52" s="1099"/>
      <c r="BZ52" s="1099"/>
      <c r="CA52" s="1099"/>
      <c r="CB52" s="1099"/>
      <c r="CC52" s="1099"/>
      <c r="CD52" s="1099"/>
      <c r="CE52" s="1099"/>
      <c r="CF52" s="1099"/>
      <c r="CG52" s="1100"/>
      <c r="CH52" s="1073"/>
      <c r="CI52" s="1074"/>
      <c r="CJ52" s="1074"/>
      <c r="CK52" s="1074"/>
      <c r="CL52" s="1075"/>
      <c r="CM52" s="1073"/>
      <c r="CN52" s="1074"/>
      <c r="CO52" s="1074"/>
      <c r="CP52" s="1074"/>
      <c r="CQ52" s="1075"/>
      <c r="CR52" s="1073"/>
      <c r="CS52" s="1074"/>
      <c r="CT52" s="1074"/>
      <c r="CU52" s="1074"/>
      <c r="CV52" s="1075"/>
      <c r="CW52" s="1073"/>
      <c r="CX52" s="1074"/>
      <c r="CY52" s="1074"/>
      <c r="CZ52" s="1074"/>
      <c r="DA52" s="1075"/>
      <c r="DB52" s="1073"/>
      <c r="DC52" s="1074"/>
      <c r="DD52" s="1074"/>
      <c r="DE52" s="1074"/>
      <c r="DF52" s="1075"/>
      <c r="DG52" s="1073"/>
      <c r="DH52" s="1074"/>
      <c r="DI52" s="1074"/>
      <c r="DJ52" s="1074"/>
      <c r="DK52" s="1075"/>
      <c r="DL52" s="1073"/>
      <c r="DM52" s="1074"/>
      <c r="DN52" s="1074"/>
      <c r="DO52" s="1074"/>
      <c r="DP52" s="1075"/>
      <c r="DQ52" s="1073"/>
      <c r="DR52" s="1074"/>
      <c r="DS52" s="1074"/>
      <c r="DT52" s="1074"/>
      <c r="DU52" s="1075"/>
      <c r="DV52" s="1076"/>
      <c r="DW52" s="1077"/>
      <c r="DX52" s="1077"/>
      <c r="DY52" s="1077"/>
      <c r="DZ52" s="1078"/>
      <c r="EA52" s="244"/>
    </row>
    <row r="53" spans="1:131" s="245" customFormat="1" ht="26.25" customHeight="1" x14ac:dyDescent="0.2">
      <c r="A53" s="259">
        <v>26</v>
      </c>
      <c r="B53" s="1121"/>
      <c r="C53" s="1122"/>
      <c r="D53" s="1122"/>
      <c r="E53" s="1122"/>
      <c r="F53" s="1122"/>
      <c r="G53" s="1122"/>
      <c r="H53" s="1122"/>
      <c r="I53" s="1122"/>
      <c r="J53" s="1122"/>
      <c r="K53" s="1122"/>
      <c r="L53" s="1122"/>
      <c r="M53" s="1122"/>
      <c r="N53" s="1122"/>
      <c r="O53" s="1122"/>
      <c r="P53" s="1123"/>
      <c r="Q53" s="1124"/>
      <c r="R53" s="1107"/>
      <c r="S53" s="1107"/>
      <c r="T53" s="1107"/>
      <c r="U53" s="1107"/>
      <c r="V53" s="1107"/>
      <c r="W53" s="1107"/>
      <c r="X53" s="1107"/>
      <c r="Y53" s="1107"/>
      <c r="Z53" s="1107"/>
      <c r="AA53" s="1107"/>
      <c r="AB53" s="1107"/>
      <c r="AC53" s="1107"/>
      <c r="AD53" s="1107"/>
      <c r="AE53" s="1125"/>
      <c r="AF53" s="1103"/>
      <c r="AG53" s="1104"/>
      <c r="AH53" s="1104"/>
      <c r="AI53" s="1104"/>
      <c r="AJ53" s="1105"/>
      <c r="AK53" s="1106"/>
      <c r="AL53" s="1107"/>
      <c r="AM53" s="1107"/>
      <c r="AN53" s="1107"/>
      <c r="AO53" s="1107"/>
      <c r="AP53" s="1107"/>
      <c r="AQ53" s="1107"/>
      <c r="AR53" s="1107"/>
      <c r="AS53" s="1107"/>
      <c r="AT53" s="1107"/>
      <c r="AU53" s="1107"/>
      <c r="AV53" s="1107"/>
      <c r="AW53" s="1107"/>
      <c r="AX53" s="1107"/>
      <c r="AY53" s="1107"/>
      <c r="AZ53" s="1108"/>
      <c r="BA53" s="1108"/>
      <c r="BB53" s="1108"/>
      <c r="BC53" s="1108"/>
      <c r="BD53" s="1108"/>
      <c r="BE53" s="1116"/>
      <c r="BF53" s="1116"/>
      <c r="BG53" s="1116"/>
      <c r="BH53" s="1116"/>
      <c r="BI53" s="1117"/>
      <c r="BJ53" s="250"/>
      <c r="BK53" s="250"/>
      <c r="BL53" s="250"/>
      <c r="BM53" s="250"/>
      <c r="BN53" s="250"/>
      <c r="BO53" s="263"/>
      <c r="BP53" s="263"/>
      <c r="BQ53" s="260">
        <v>47</v>
      </c>
      <c r="BR53" s="261"/>
      <c r="BS53" s="1098"/>
      <c r="BT53" s="1099"/>
      <c r="BU53" s="1099"/>
      <c r="BV53" s="1099"/>
      <c r="BW53" s="1099"/>
      <c r="BX53" s="1099"/>
      <c r="BY53" s="1099"/>
      <c r="BZ53" s="1099"/>
      <c r="CA53" s="1099"/>
      <c r="CB53" s="1099"/>
      <c r="CC53" s="1099"/>
      <c r="CD53" s="1099"/>
      <c r="CE53" s="1099"/>
      <c r="CF53" s="1099"/>
      <c r="CG53" s="1100"/>
      <c r="CH53" s="1073"/>
      <c r="CI53" s="1074"/>
      <c r="CJ53" s="1074"/>
      <c r="CK53" s="1074"/>
      <c r="CL53" s="1075"/>
      <c r="CM53" s="1073"/>
      <c r="CN53" s="1074"/>
      <c r="CO53" s="1074"/>
      <c r="CP53" s="1074"/>
      <c r="CQ53" s="1075"/>
      <c r="CR53" s="1073"/>
      <c r="CS53" s="1074"/>
      <c r="CT53" s="1074"/>
      <c r="CU53" s="1074"/>
      <c r="CV53" s="1075"/>
      <c r="CW53" s="1073"/>
      <c r="CX53" s="1074"/>
      <c r="CY53" s="1074"/>
      <c r="CZ53" s="1074"/>
      <c r="DA53" s="1075"/>
      <c r="DB53" s="1073"/>
      <c r="DC53" s="1074"/>
      <c r="DD53" s="1074"/>
      <c r="DE53" s="1074"/>
      <c r="DF53" s="1075"/>
      <c r="DG53" s="1073"/>
      <c r="DH53" s="1074"/>
      <c r="DI53" s="1074"/>
      <c r="DJ53" s="1074"/>
      <c r="DK53" s="1075"/>
      <c r="DL53" s="1073"/>
      <c r="DM53" s="1074"/>
      <c r="DN53" s="1074"/>
      <c r="DO53" s="1074"/>
      <c r="DP53" s="1075"/>
      <c r="DQ53" s="1073"/>
      <c r="DR53" s="1074"/>
      <c r="DS53" s="1074"/>
      <c r="DT53" s="1074"/>
      <c r="DU53" s="1075"/>
      <c r="DV53" s="1076"/>
      <c r="DW53" s="1077"/>
      <c r="DX53" s="1077"/>
      <c r="DY53" s="1077"/>
      <c r="DZ53" s="1078"/>
      <c r="EA53" s="244"/>
    </row>
    <row r="54" spans="1:131" s="245" customFormat="1" ht="26.25" customHeight="1" x14ac:dyDescent="0.2">
      <c r="A54" s="259">
        <v>27</v>
      </c>
      <c r="B54" s="1121"/>
      <c r="C54" s="1122"/>
      <c r="D54" s="1122"/>
      <c r="E54" s="1122"/>
      <c r="F54" s="1122"/>
      <c r="G54" s="1122"/>
      <c r="H54" s="1122"/>
      <c r="I54" s="1122"/>
      <c r="J54" s="1122"/>
      <c r="K54" s="1122"/>
      <c r="L54" s="1122"/>
      <c r="M54" s="1122"/>
      <c r="N54" s="1122"/>
      <c r="O54" s="1122"/>
      <c r="P54" s="1123"/>
      <c r="Q54" s="1124"/>
      <c r="R54" s="1107"/>
      <c r="S54" s="1107"/>
      <c r="T54" s="1107"/>
      <c r="U54" s="1107"/>
      <c r="V54" s="1107"/>
      <c r="W54" s="1107"/>
      <c r="X54" s="1107"/>
      <c r="Y54" s="1107"/>
      <c r="Z54" s="1107"/>
      <c r="AA54" s="1107"/>
      <c r="AB54" s="1107"/>
      <c r="AC54" s="1107"/>
      <c r="AD54" s="1107"/>
      <c r="AE54" s="1125"/>
      <c r="AF54" s="1103"/>
      <c r="AG54" s="1104"/>
      <c r="AH54" s="1104"/>
      <c r="AI54" s="1104"/>
      <c r="AJ54" s="1105"/>
      <c r="AK54" s="1106"/>
      <c r="AL54" s="1107"/>
      <c r="AM54" s="1107"/>
      <c r="AN54" s="1107"/>
      <c r="AO54" s="1107"/>
      <c r="AP54" s="1107"/>
      <c r="AQ54" s="1107"/>
      <c r="AR54" s="1107"/>
      <c r="AS54" s="1107"/>
      <c r="AT54" s="1107"/>
      <c r="AU54" s="1107"/>
      <c r="AV54" s="1107"/>
      <c r="AW54" s="1107"/>
      <c r="AX54" s="1107"/>
      <c r="AY54" s="1107"/>
      <c r="AZ54" s="1108"/>
      <c r="BA54" s="1108"/>
      <c r="BB54" s="1108"/>
      <c r="BC54" s="1108"/>
      <c r="BD54" s="1108"/>
      <c r="BE54" s="1116"/>
      <c r="BF54" s="1116"/>
      <c r="BG54" s="1116"/>
      <c r="BH54" s="1116"/>
      <c r="BI54" s="1117"/>
      <c r="BJ54" s="250"/>
      <c r="BK54" s="250"/>
      <c r="BL54" s="250"/>
      <c r="BM54" s="250"/>
      <c r="BN54" s="250"/>
      <c r="BO54" s="263"/>
      <c r="BP54" s="263"/>
      <c r="BQ54" s="260">
        <v>48</v>
      </c>
      <c r="BR54" s="261"/>
      <c r="BS54" s="1098"/>
      <c r="BT54" s="1099"/>
      <c r="BU54" s="1099"/>
      <c r="BV54" s="1099"/>
      <c r="BW54" s="1099"/>
      <c r="BX54" s="1099"/>
      <c r="BY54" s="1099"/>
      <c r="BZ54" s="1099"/>
      <c r="CA54" s="1099"/>
      <c r="CB54" s="1099"/>
      <c r="CC54" s="1099"/>
      <c r="CD54" s="1099"/>
      <c r="CE54" s="1099"/>
      <c r="CF54" s="1099"/>
      <c r="CG54" s="1100"/>
      <c r="CH54" s="1073"/>
      <c r="CI54" s="1074"/>
      <c r="CJ54" s="1074"/>
      <c r="CK54" s="1074"/>
      <c r="CL54" s="1075"/>
      <c r="CM54" s="1073"/>
      <c r="CN54" s="1074"/>
      <c r="CO54" s="1074"/>
      <c r="CP54" s="1074"/>
      <c r="CQ54" s="1075"/>
      <c r="CR54" s="1073"/>
      <c r="CS54" s="1074"/>
      <c r="CT54" s="1074"/>
      <c r="CU54" s="1074"/>
      <c r="CV54" s="1075"/>
      <c r="CW54" s="1073"/>
      <c r="CX54" s="1074"/>
      <c r="CY54" s="1074"/>
      <c r="CZ54" s="1074"/>
      <c r="DA54" s="1075"/>
      <c r="DB54" s="1073"/>
      <c r="DC54" s="1074"/>
      <c r="DD54" s="1074"/>
      <c r="DE54" s="1074"/>
      <c r="DF54" s="1075"/>
      <c r="DG54" s="1073"/>
      <c r="DH54" s="1074"/>
      <c r="DI54" s="1074"/>
      <c r="DJ54" s="1074"/>
      <c r="DK54" s="1075"/>
      <c r="DL54" s="1073"/>
      <c r="DM54" s="1074"/>
      <c r="DN54" s="1074"/>
      <c r="DO54" s="1074"/>
      <c r="DP54" s="1075"/>
      <c r="DQ54" s="1073"/>
      <c r="DR54" s="1074"/>
      <c r="DS54" s="1074"/>
      <c r="DT54" s="1074"/>
      <c r="DU54" s="1075"/>
      <c r="DV54" s="1076"/>
      <c r="DW54" s="1077"/>
      <c r="DX54" s="1077"/>
      <c r="DY54" s="1077"/>
      <c r="DZ54" s="1078"/>
      <c r="EA54" s="244"/>
    </row>
    <row r="55" spans="1:131" s="245" customFormat="1" ht="26.25" customHeight="1" x14ac:dyDescent="0.2">
      <c r="A55" s="259">
        <v>28</v>
      </c>
      <c r="B55" s="1121"/>
      <c r="C55" s="1122"/>
      <c r="D55" s="1122"/>
      <c r="E55" s="1122"/>
      <c r="F55" s="1122"/>
      <c r="G55" s="1122"/>
      <c r="H55" s="1122"/>
      <c r="I55" s="1122"/>
      <c r="J55" s="1122"/>
      <c r="K55" s="1122"/>
      <c r="L55" s="1122"/>
      <c r="M55" s="1122"/>
      <c r="N55" s="1122"/>
      <c r="O55" s="1122"/>
      <c r="P55" s="1123"/>
      <c r="Q55" s="1124"/>
      <c r="R55" s="1107"/>
      <c r="S55" s="1107"/>
      <c r="T55" s="1107"/>
      <c r="U55" s="1107"/>
      <c r="V55" s="1107"/>
      <c r="W55" s="1107"/>
      <c r="X55" s="1107"/>
      <c r="Y55" s="1107"/>
      <c r="Z55" s="1107"/>
      <c r="AA55" s="1107"/>
      <c r="AB55" s="1107"/>
      <c r="AC55" s="1107"/>
      <c r="AD55" s="1107"/>
      <c r="AE55" s="1125"/>
      <c r="AF55" s="1103"/>
      <c r="AG55" s="1104"/>
      <c r="AH55" s="1104"/>
      <c r="AI55" s="1104"/>
      <c r="AJ55" s="1105"/>
      <c r="AK55" s="1106"/>
      <c r="AL55" s="1107"/>
      <c r="AM55" s="1107"/>
      <c r="AN55" s="1107"/>
      <c r="AO55" s="1107"/>
      <c r="AP55" s="1107"/>
      <c r="AQ55" s="1107"/>
      <c r="AR55" s="1107"/>
      <c r="AS55" s="1107"/>
      <c r="AT55" s="1107"/>
      <c r="AU55" s="1107"/>
      <c r="AV55" s="1107"/>
      <c r="AW55" s="1107"/>
      <c r="AX55" s="1107"/>
      <c r="AY55" s="1107"/>
      <c r="AZ55" s="1108"/>
      <c r="BA55" s="1108"/>
      <c r="BB55" s="1108"/>
      <c r="BC55" s="1108"/>
      <c r="BD55" s="1108"/>
      <c r="BE55" s="1116"/>
      <c r="BF55" s="1116"/>
      <c r="BG55" s="1116"/>
      <c r="BH55" s="1116"/>
      <c r="BI55" s="1117"/>
      <c r="BJ55" s="250"/>
      <c r="BK55" s="250"/>
      <c r="BL55" s="250"/>
      <c r="BM55" s="250"/>
      <c r="BN55" s="250"/>
      <c r="BO55" s="263"/>
      <c r="BP55" s="263"/>
      <c r="BQ55" s="260">
        <v>49</v>
      </c>
      <c r="BR55" s="261"/>
      <c r="BS55" s="1098"/>
      <c r="BT55" s="1099"/>
      <c r="BU55" s="1099"/>
      <c r="BV55" s="1099"/>
      <c r="BW55" s="1099"/>
      <c r="BX55" s="1099"/>
      <c r="BY55" s="1099"/>
      <c r="BZ55" s="1099"/>
      <c r="CA55" s="1099"/>
      <c r="CB55" s="1099"/>
      <c r="CC55" s="1099"/>
      <c r="CD55" s="1099"/>
      <c r="CE55" s="1099"/>
      <c r="CF55" s="1099"/>
      <c r="CG55" s="1100"/>
      <c r="CH55" s="1073"/>
      <c r="CI55" s="1074"/>
      <c r="CJ55" s="1074"/>
      <c r="CK55" s="1074"/>
      <c r="CL55" s="1075"/>
      <c r="CM55" s="1073"/>
      <c r="CN55" s="1074"/>
      <c r="CO55" s="1074"/>
      <c r="CP55" s="1074"/>
      <c r="CQ55" s="1075"/>
      <c r="CR55" s="1073"/>
      <c r="CS55" s="1074"/>
      <c r="CT55" s="1074"/>
      <c r="CU55" s="1074"/>
      <c r="CV55" s="1075"/>
      <c r="CW55" s="1073"/>
      <c r="CX55" s="1074"/>
      <c r="CY55" s="1074"/>
      <c r="CZ55" s="1074"/>
      <c r="DA55" s="1075"/>
      <c r="DB55" s="1073"/>
      <c r="DC55" s="1074"/>
      <c r="DD55" s="1074"/>
      <c r="DE55" s="1074"/>
      <c r="DF55" s="1075"/>
      <c r="DG55" s="1073"/>
      <c r="DH55" s="1074"/>
      <c r="DI55" s="1074"/>
      <c r="DJ55" s="1074"/>
      <c r="DK55" s="1075"/>
      <c r="DL55" s="1073"/>
      <c r="DM55" s="1074"/>
      <c r="DN55" s="1074"/>
      <c r="DO55" s="1074"/>
      <c r="DP55" s="1075"/>
      <c r="DQ55" s="1073"/>
      <c r="DR55" s="1074"/>
      <c r="DS55" s="1074"/>
      <c r="DT55" s="1074"/>
      <c r="DU55" s="1075"/>
      <c r="DV55" s="1076"/>
      <c r="DW55" s="1077"/>
      <c r="DX55" s="1077"/>
      <c r="DY55" s="1077"/>
      <c r="DZ55" s="1078"/>
      <c r="EA55" s="244"/>
    </row>
    <row r="56" spans="1:131" s="245" customFormat="1" ht="26.25" customHeight="1" x14ac:dyDescent="0.2">
      <c r="A56" s="259">
        <v>29</v>
      </c>
      <c r="B56" s="1121"/>
      <c r="C56" s="1122"/>
      <c r="D56" s="1122"/>
      <c r="E56" s="1122"/>
      <c r="F56" s="1122"/>
      <c r="G56" s="1122"/>
      <c r="H56" s="1122"/>
      <c r="I56" s="1122"/>
      <c r="J56" s="1122"/>
      <c r="K56" s="1122"/>
      <c r="L56" s="1122"/>
      <c r="M56" s="1122"/>
      <c r="N56" s="1122"/>
      <c r="O56" s="1122"/>
      <c r="P56" s="1123"/>
      <c r="Q56" s="1124"/>
      <c r="R56" s="1107"/>
      <c r="S56" s="1107"/>
      <c r="T56" s="1107"/>
      <c r="U56" s="1107"/>
      <c r="V56" s="1107"/>
      <c r="W56" s="1107"/>
      <c r="X56" s="1107"/>
      <c r="Y56" s="1107"/>
      <c r="Z56" s="1107"/>
      <c r="AA56" s="1107"/>
      <c r="AB56" s="1107"/>
      <c r="AC56" s="1107"/>
      <c r="AD56" s="1107"/>
      <c r="AE56" s="1125"/>
      <c r="AF56" s="1103"/>
      <c r="AG56" s="1104"/>
      <c r="AH56" s="1104"/>
      <c r="AI56" s="1104"/>
      <c r="AJ56" s="1105"/>
      <c r="AK56" s="1106"/>
      <c r="AL56" s="1107"/>
      <c r="AM56" s="1107"/>
      <c r="AN56" s="1107"/>
      <c r="AO56" s="1107"/>
      <c r="AP56" s="1107"/>
      <c r="AQ56" s="1107"/>
      <c r="AR56" s="1107"/>
      <c r="AS56" s="1107"/>
      <c r="AT56" s="1107"/>
      <c r="AU56" s="1107"/>
      <c r="AV56" s="1107"/>
      <c r="AW56" s="1107"/>
      <c r="AX56" s="1107"/>
      <c r="AY56" s="1107"/>
      <c r="AZ56" s="1108"/>
      <c r="BA56" s="1108"/>
      <c r="BB56" s="1108"/>
      <c r="BC56" s="1108"/>
      <c r="BD56" s="1108"/>
      <c r="BE56" s="1116"/>
      <c r="BF56" s="1116"/>
      <c r="BG56" s="1116"/>
      <c r="BH56" s="1116"/>
      <c r="BI56" s="1117"/>
      <c r="BJ56" s="250"/>
      <c r="BK56" s="250"/>
      <c r="BL56" s="250"/>
      <c r="BM56" s="250"/>
      <c r="BN56" s="250"/>
      <c r="BO56" s="263"/>
      <c r="BP56" s="263"/>
      <c r="BQ56" s="260">
        <v>50</v>
      </c>
      <c r="BR56" s="261"/>
      <c r="BS56" s="1098"/>
      <c r="BT56" s="1099"/>
      <c r="BU56" s="1099"/>
      <c r="BV56" s="1099"/>
      <c r="BW56" s="1099"/>
      <c r="BX56" s="1099"/>
      <c r="BY56" s="1099"/>
      <c r="BZ56" s="1099"/>
      <c r="CA56" s="1099"/>
      <c r="CB56" s="1099"/>
      <c r="CC56" s="1099"/>
      <c r="CD56" s="1099"/>
      <c r="CE56" s="1099"/>
      <c r="CF56" s="1099"/>
      <c r="CG56" s="1100"/>
      <c r="CH56" s="1073"/>
      <c r="CI56" s="1074"/>
      <c r="CJ56" s="1074"/>
      <c r="CK56" s="1074"/>
      <c r="CL56" s="1075"/>
      <c r="CM56" s="1073"/>
      <c r="CN56" s="1074"/>
      <c r="CO56" s="1074"/>
      <c r="CP56" s="1074"/>
      <c r="CQ56" s="1075"/>
      <c r="CR56" s="1073"/>
      <c r="CS56" s="1074"/>
      <c r="CT56" s="1074"/>
      <c r="CU56" s="1074"/>
      <c r="CV56" s="1075"/>
      <c r="CW56" s="1073"/>
      <c r="CX56" s="1074"/>
      <c r="CY56" s="1074"/>
      <c r="CZ56" s="1074"/>
      <c r="DA56" s="1075"/>
      <c r="DB56" s="1073"/>
      <c r="DC56" s="1074"/>
      <c r="DD56" s="1074"/>
      <c r="DE56" s="1074"/>
      <c r="DF56" s="1075"/>
      <c r="DG56" s="1073"/>
      <c r="DH56" s="1074"/>
      <c r="DI56" s="1074"/>
      <c r="DJ56" s="1074"/>
      <c r="DK56" s="1075"/>
      <c r="DL56" s="1073"/>
      <c r="DM56" s="1074"/>
      <c r="DN56" s="1074"/>
      <c r="DO56" s="1074"/>
      <c r="DP56" s="1075"/>
      <c r="DQ56" s="1073"/>
      <c r="DR56" s="1074"/>
      <c r="DS56" s="1074"/>
      <c r="DT56" s="1074"/>
      <c r="DU56" s="1075"/>
      <c r="DV56" s="1076"/>
      <c r="DW56" s="1077"/>
      <c r="DX56" s="1077"/>
      <c r="DY56" s="1077"/>
      <c r="DZ56" s="1078"/>
      <c r="EA56" s="244"/>
    </row>
    <row r="57" spans="1:131" s="245" customFormat="1" ht="26.25" customHeight="1" x14ac:dyDescent="0.2">
      <c r="A57" s="259">
        <v>30</v>
      </c>
      <c r="B57" s="1121"/>
      <c r="C57" s="1122"/>
      <c r="D57" s="1122"/>
      <c r="E57" s="1122"/>
      <c r="F57" s="1122"/>
      <c r="G57" s="1122"/>
      <c r="H57" s="1122"/>
      <c r="I57" s="1122"/>
      <c r="J57" s="1122"/>
      <c r="K57" s="1122"/>
      <c r="L57" s="1122"/>
      <c r="M57" s="1122"/>
      <c r="N57" s="1122"/>
      <c r="O57" s="1122"/>
      <c r="P57" s="1123"/>
      <c r="Q57" s="1124"/>
      <c r="R57" s="1107"/>
      <c r="S57" s="1107"/>
      <c r="T57" s="1107"/>
      <c r="U57" s="1107"/>
      <c r="V57" s="1107"/>
      <c r="W57" s="1107"/>
      <c r="X57" s="1107"/>
      <c r="Y57" s="1107"/>
      <c r="Z57" s="1107"/>
      <c r="AA57" s="1107"/>
      <c r="AB57" s="1107"/>
      <c r="AC57" s="1107"/>
      <c r="AD57" s="1107"/>
      <c r="AE57" s="1125"/>
      <c r="AF57" s="1103"/>
      <c r="AG57" s="1104"/>
      <c r="AH57" s="1104"/>
      <c r="AI57" s="1104"/>
      <c r="AJ57" s="1105"/>
      <c r="AK57" s="1106"/>
      <c r="AL57" s="1107"/>
      <c r="AM57" s="1107"/>
      <c r="AN57" s="1107"/>
      <c r="AO57" s="1107"/>
      <c r="AP57" s="1107"/>
      <c r="AQ57" s="1107"/>
      <c r="AR57" s="1107"/>
      <c r="AS57" s="1107"/>
      <c r="AT57" s="1107"/>
      <c r="AU57" s="1107"/>
      <c r="AV57" s="1107"/>
      <c r="AW57" s="1107"/>
      <c r="AX57" s="1107"/>
      <c r="AY57" s="1107"/>
      <c r="AZ57" s="1108"/>
      <c r="BA57" s="1108"/>
      <c r="BB57" s="1108"/>
      <c r="BC57" s="1108"/>
      <c r="BD57" s="1108"/>
      <c r="BE57" s="1116"/>
      <c r="BF57" s="1116"/>
      <c r="BG57" s="1116"/>
      <c r="BH57" s="1116"/>
      <c r="BI57" s="1117"/>
      <c r="BJ57" s="250"/>
      <c r="BK57" s="250"/>
      <c r="BL57" s="250"/>
      <c r="BM57" s="250"/>
      <c r="BN57" s="250"/>
      <c r="BO57" s="263"/>
      <c r="BP57" s="263"/>
      <c r="BQ57" s="260">
        <v>51</v>
      </c>
      <c r="BR57" s="261"/>
      <c r="BS57" s="1098"/>
      <c r="BT57" s="1099"/>
      <c r="BU57" s="1099"/>
      <c r="BV57" s="1099"/>
      <c r="BW57" s="1099"/>
      <c r="BX57" s="1099"/>
      <c r="BY57" s="1099"/>
      <c r="BZ57" s="1099"/>
      <c r="CA57" s="1099"/>
      <c r="CB57" s="1099"/>
      <c r="CC57" s="1099"/>
      <c r="CD57" s="1099"/>
      <c r="CE57" s="1099"/>
      <c r="CF57" s="1099"/>
      <c r="CG57" s="1100"/>
      <c r="CH57" s="1073"/>
      <c r="CI57" s="1074"/>
      <c r="CJ57" s="1074"/>
      <c r="CK57" s="1074"/>
      <c r="CL57" s="1075"/>
      <c r="CM57" s="1073"/>
      <c r="CN57" s="1074"/>
      <c r="CO57" s="1074"/>
      <c r="CP57" s="1074"/>
      <c r="CQ57" s="1075"/>
      <c r="CR57" s="1073"/>
      <c r="CS57" s="1074"/>
      <c r="CT57" s="1074"/>
      <c r="CU57" s="1074"/>
      <c r="CV57" s="1075"/>
      <c r="CW57" s="1073"/>
      <c r="CX57" s="1074"/>
      <c r="CY57" s="1074"/>
      <c r="CZ57" s="1074"/>
      <c r="DA57" s="1075"/>
      <c r="DB57" s="1073"/>
      <c r="DC57" s="1074"/>
      <c r="DD57" s="1074"/>
      <c r="DE57" s="1074"/>
      <c r="DF57" s="1075"/>
      <c r="DG57" s="1073"/>
      <c r="DH57" s="1074"/>
      <c r="DI57" s="1074"/>
      <c r="DJ57" s="1074"/>
      <c r="DK57" s="1075"/>
      <c r="DL57" s="1073"/>
      <c r="DM57" s="1074"/>
      <c r="DN57" s="1074"/>
      <c r="DO57" s="1074"/>
      <c r="DP57" s="1075"/>
      <c r="DQ57" s="1073"/>
      <c r="DR57" s="1074"/>
      <c r="DS57" s="1074"/>
      <c r="DT57" s="1074"/>
      <c r="DU57" s="1075"/>
      <c r="DV57" s="1076"/>
      <c r="DW57" s="1077"/>
      <c r="DX57" s="1077"/>
      <c r="DY57" s="1077"/>
      <c r="DZ57" s="1078"/>
      <c r="EA57" s="244"/>
    </row>
    <row r="58" spans="1:131" s="245" customFormat="1" ht="26.25" customHeight="1" x14ac:dyDescent="0.2">
      <c r="A58" s="259">
        <v>31</v>
      </c>
      <c r="B58" s="1121"/>
      <c r="C58" s="1122"/>
      <c r="D58" s="1122"/>
      <c r="E58" s="1122"/>
      <c r="F58" s="1122"/>
      <c r="G58" s="1122"/>
      <c r="H58" s="1122"/>
      <c r="I58" s="1122"/>
      <c r="J58" s="1122"/>
      <c r="K58" s="1122"/>
      <c r="L58" s="1122"/>
      <c r="M58" s="1122"/>
      <c r="N58" s="1122"/>
      <c r="O58" s="1122"/>
      <c r="P58" s="1123"/>
      <c r="Q58" s="1124"/>
      <c r="R58" s="1107"/>
      <c r="S58" s="1107"/>
      <c r="T58" s="1107"/>
      <c r="U58" s="1107"/>
      <c r="V58" s="1107"/>
      <c r="W58" s="1107"/>
      <c r="X58" s="1107"/>
      <c r="Y58" s="1107"/>
      <c r="Z58" s="1107"/>
      <c r="AA58" s="1107"/>
      <c r="AB58" s="1107"/>
      <c r="AC58" s="1107"/>
      <c r="AD58" s="1107"/>
      <c r="AE58" s="1125"/>
      <c r="AF58" s="1103"/>
      <c r="AG58" s="1104"/>
      <c r="AH58" s="1104"/>
      <c r="AI58" s="1104"/>
      <c r="AJ58" s="1105"/>
      <c r="AK58" s="1106"/>
      <c r="AL58" s="1107"/>
      <c r="AM58" s="1107"/>
      <c r="AN58" s="1107"/>
      <c r="AO58" s="1107"/>
      <c r="AP58" s="1107"/>
      <c r="AQ58" s="1107"/>
      <c r="AR58" s="1107"/>
      <c r="AS58" s="1107"/>
      <c r="AT58" s="1107"/>
      <c r="AU58" s="1107"/>
      <c r="AV58" s="1107"/>
      <c r="AW58" s="1107"/>
      <c r="AX58" s="1107"/>
      <c r="AY58" s="1107"/>
      <c r="AZ58" s="1108"/>
      <c r="BA58" s="1108"/>
      <c r="BB58" s="1108"/>
      <c r="BC58" s="1108"/>
      <c r="BD58" s="1108"/>
      <c r="BE58" s="1116"/>
      <c r="BF58" s="1116"/>
      <c r="BG58" s="1116"/>
      <c r="BH58" s="1116"/>
      <c r="BI58" s="1117"/>
      <c r="BJ58" s="250"/>
      <c r="BK58" s="250"/>
      <c r="BL58" s="250"/>
      <c r="BM58" s="250"/>
      <c r="BN58" s="250"/>
      <c r="BO58" s="263"/>
      <c r="BP58" s="263"/>
      <c r="BQ58" s="260">
        <v>52</v>
      </c>
      <c r="BR58" s="261"/>
      <c r="BS58" s="1098"/>
      <c r="BT58" s="1099"/>
      <c r="BU58" s="1099"/>
      <c r="BV58" s="1099"/>
      <c r="BW58" s="1099"/>
      <c r="BX58" s="1099"/>
      <c r="BY58" s="1099"/>
      <c r="BZ58" s="1099"/>
      <c r="CA58" s="1099"/>
      <c r="CB58" s="1099"/>
      <c r="CC58" s="1099"/>
      <c r="CD58" s="1099"/>
      <c r="CE58" s="1099"/>
      <c r="CF58" s="1099"/>
      <c r="CG58" s="1100"/>
      <c r="CH58" s="1073"/>
      <c r="CI58" s="1074"/>
      <c r="CJ58" s="1074"/>
      <c r="CK58" s="1074"/>
      <c r="CL58" s="1075"/>
      <c r="CM58" s="1073"/>
      <c r="CN58" s="1074"/>
      <c r="CO58" s="1074"/>
      <c r="CP58" s="1074"/>
      <c r="CQ58" s="1075"/>
      <c r="CR58" s="1073"/>
      <c r="CS58" s="1074"/>
      <c r="CT58" s="1074"/>
      <c r="CU58" s="1074"/>
      <c r="CV58" s="1075"/>
      <c r="CW58" s="1073"/>
      <c r="CX58" s="1074"/>
      <c r="CY58" s="1074"/>
      <c r="CZ58" s="1074"/>
      <c r="DA58" s="1075"/>
      <c r="DB58" s="1073"/>
      <c r="DC58" s="1074"/>
      <c r="DD58" s="1074"/>
      <c r="DE58" s="1074"/>
      <c r="DF58" s="1075"/>
      <c r="DG58" s="1073"/>
      <c r="DH58" s="1074"/>
      <c r="DI58" s="1074"/>
      <c r="DJ58" s="1074"/>
      <c r="DK58" s="1075"/>
      <c r="DL58" s="1073"/>
      <c r="DM58" s="1074"/>
      <c r="DN58" s="1074"/>
      <c r="DO58" s="1074"/>
      <c r="DP58" s="1075"/>
      <c r="DQ58" s="1073"/>
      <c r="DR58" s="1074"/>
      <c r="DS58" s="1074"/>
      <c r="DT58" s="1074"/>
      <c r="DU58" s="1075"/>
      <c r="DV58" s="1076"/>
      <c r="DW58" s="1077"/>
      <c r="DX58" s="1077"/>
      <c r="DY58" s="1077"/>
      <c r="DZ58" s="1078"/>
      <c r="EA58" s="244"/>
    </row>
    <row r="59" spans="1:131" s="245" customFormat="1" ht="26.25" customHeight="1" x14ac:dyDescent="0.2">
      <c r="A59" s="259">
        <v>32</v>
      </c>
      <c r="B59" s="1121"/>
      <c r="C59" s="1122"/>
      <c r="D59" s="1122"/>
      <c r="E59" s="1122"/>
      <c r="F59" s="1122"/>
      <c r="G59" s="1122"/>
      <c r="H59" s="1122"/>
      <c r="I59" s="1122"/>
      <c r="J59" s="1122"/>
      <c r="K59" s="1122"/>
      <c r="L59" s="1122"/>
      <c r="M59" s="1122"/>
      <c r="N59" s="1122"/>
      <c r="O59" s="1122"/>
      <c r="P59" s="1123"/>
      <c r="Q59" s="1124"/>
      <c r="R59" s="1107"/>
      <c r="S59" s="1107"/>
      <c r="T59" s="1107"/>
      <c r="U59" s="1107"/>
      <c r="V59" s="1107"/>
      <c r="W59" s="1107"/>
      <c r="X59" s="1107"/>
      <c r="Y59" s="1107"/>
      <c r="Z59" s="1107"/>
      <c r="AA59" s="1107"/>
      <c r="AB59" s="1107"/>
      <c r="AC59" s="1107"/>
      <c r="AD59" s="1107"/>
      <c r="AE59" s="1125"/>
      <c r="AF59" s="1103"/>
      <c r="AG59" s="1104"/>
      <c r="AH59" s="1104"/>
      <c r="AI59" s="1104"/>
      <c r="AJ59" s="1105"/>
      <c r="AK59" s="1106"/>
      <c r="AL59" s="1107"/>
      <c r="AM59" s="1107"/>
      <c r="AN59" s="1107"/>
      <c r="AO59" s="1107"/>
      <c r="AP59" s="1107"/>
      <c r="AQ59" s="1107"/>
      <c r="AR59" s="1107"/>
      <c r="AS59" s="1107"/>
      <c r="AT59" s="1107"/>
      <c r="AU59" s="1107"/>
      <c r="AV59" s="1107"/>
      <c r="AW59" s="1107"/>
      <c r="AX59" s="1107"/>
      <c r="AY59" s="1107"/>
      <c r="AZ59" s="1108"/>
      <c r="BA59" s="1108"/>
      <c r="BB59" s="1108"/>
      <c r="BC59" s="1108"/>
      <c r="BD59" s="1108"/>
      <c r="BE59" s="1116"/>
      <c r="BF59" s="1116"/>
      <c r="BG59" s="1116"/>
      <c r="BH59" s="1116"/>
      <c r="BI59" s="1117"/>
      <c r="BJ59" s="250"/>
      <c r="BK59" s="250"/>
      <c r="BL59" s="250"/>
      <c r="BM59" s="250"/>
      <c r="BN59" s="250"/>
      <c r="BO59" s="263"/>
      <c r="BP59" s="263"/>
      <c r="BQ59" s="260">
        <v>53</v>
      </c>
      <c r="BR59" s="261"/>
      <c r="BS59" s="1098"/>
      <c r="BT59" s="1099"/>
      <c r="BU59" s="1099"/>
      <c r="BV59" s="1099"/>
      <c r="BW59" s="1099"/>
      <c r="BX59" s="1099"/>
      <c r="BY59" s="1099"/>
      <c r="BZ59" s="1099"/>
      <c r="CA59" s="1099"/>
      <c r="CB59" s="1099"/>
      <c r="CC59" s="1099"/>
      <c r="CD59" s="1099"/>
      <c r="CE59" s="1099"/>
      <c r="CF59" s="1099"/>
      <c r="CG59" s="1100"/>
      <c r="CH59" s="1073"/>
      <c r="CI59" s="1074"/>
      <c r="CJ59" s="1074"/>
      <c r="CK59" s="1074"/>
      <c r="CL59" s="1075"/>
      <c r="CM59" s="1073"/>
      <c r="CN59" s="1074"/>
      <c r="CO59" s="1074"/>
      <c r="CP59" s="1074"/>
      <c r="CQ59" s="1075"/>
      <c r="CR59" s="1073"/>
      <c r="CS59" s="1074"/>
      <c r="CT59" s="1074"/>
      <c r="CU59" s="1074"/>
      <c r="CV59" s="1075"/>
      <c r="CW59" s="1073"/>
      <c r="CX59" s="1074"/>
      <c r="CY59" s="1074"/>
      <c r="CZ59" s="1074"/>
      <c r="DA59" s="1075"/>
      <c r="DB59" s="1073"/>
      <c r="DC59" s="1074"/>
      <c r="DD59" s="1074"/>
      <c r="DE59" s="1074"/>
      <c r="DF59" s="1075"/>
      <c r="DG59" s="1073"/>
      <c r="DH59" s="1074"/>
      <c r="DI59" s="1074"/>
      <c r="DJ59" s="1074"/>
      <c r="DK59" s="1075"/>
      <c r="DL59" s="1073"/>
      <c r="DM59" s="1074"/>
      <c r="DN59" s="1074"/>
      <c r="DO59" s="1074"/>
      <c r="DP59" s="1075"/>
      <c r="DQ59" s="1073"/>
      <c r="DR59" s="1074"/>
      <c r="DS59" s="1074"/>
      <c r="DT59" s="1074"/>
      <c r="DU59" s="1075"/>
      <c r="DV59" s="1076"/>
      <c r="DW59" s="1077"/>
      <c r="DX59" s="1077"/>
      <c r="DY59" s="1077"/>
      <c r="DZ59" s="1078"/>
      <c r="EA59" s="244"/>
    </row>
    <row r="60" spans="1:131" s="245" customFormat="1" ht="26.25" customHeight="1" x14ac:dyDescent="0.2">
      <c r="A60" s="259">
        <v>33</v>
      </c>
      <c r="B60" s="1121"/>
      <c r="C60" s="1122"/>
      <c r="D60" s="1122"/>
      <c r="E60" s="1122"/>
      <c r="F60" s="1122"/>
      <c r="G60" s="1122"/>
      <c r="H60" s="1122"/>
      <c r="I60" s="1122"/>
      <c r="J60" s="1122"/>
      <c r="K60" s="1122"/>
      <c r="L60" s="1122"/>
      <c r="M60" s="1122"/>
      <c r="N60" s="1122"/>
      <c r="O60" s="1122"/>
      <c r="P60" s="1123"/>
      <c r="Q60" s="1124"/>
      <c r="R60" s="1107"/>
      <c r="S60" s="1107"/>
      <c r="T60" s="1107"/>
      <c r="U60" s="1107"/>
      <c r="V60" s="1107"/>
      <c r="W60" s="1107"/>
      <c r="X60" s="1107"/>
      <c r="Y60" s="1107"/>
      <c r="Z60" s="1107"/>
      <c r="AA60" s="1107"/>
      <c r="AB60" s="1107"/>
      <c r="AC60" s="1107"/>
      <c r="AD60" s="1107"/>
      <c r="AE60" s="1125"/>
      <c r="AF60" s="1103"/>
      <c r="AG60" s="1104"/>
      <c r="AH60" s="1104"/>
      <c r="AI60" s="1104"/>
      <c r="AJ60" s="1105"/>
      <c r="AK60" s="1106"/>
      <c r="AL60" s="1107"/>
      <c r="AM60" s="1107"/>
      <c r="AN60" s="1107"/>
      <c r="AO60" s="1107"/>
      <c r="AP60" s="1107"/>
      <c r="AQ60" s="1107"/>
      <c r="AR60" s="1107"/>
      <c r="AS60" s="1107"/>
      <c r="AT60" s="1107"/>
      <c r="AU60" s="1107"/>
      <c r="AV60" s="1107"/>
      <c r="AW60" s="1107"/>
      <c r="AX60" s="1107"/>
      <c r="AY60" s="1107"/>
      <c r="AZ60" s="1108"/>
      <c r="BA60" s="1108"/>
      <c r="BB60" s="1108"/>
      <c r="BC60" s="1108"/>
      <c r="BD60" s="1108"/>
      <c r="BE60" s="1116"/>
      <c r="BF60" s="1116"/>
      <c r="BG60" s="1116"/>
      <c r="BH60" s="1116"/>
      <c r="BI60" s="1117"/>
      <c r="BJ60" s="250"/>
      <c r="BK60" s="250"/>
      <c r="BL60" s="250"/>
      <c r="BM60" s="250"/>
      <c r="BN60" s="250"/>
      <c r="BO60" s="263"/>
      <c r="BP60" s="263"/>
      <c r="BQ60" s="260">
        <v>54</v>
      </c>
      <c r="BR60" s="261"/>
      <c r="BS60" s="1098"/>
      <c r="BT60" s="1099"/>
      <c r="BU60" s="1099"/>
      <c r="BV60" s="1099"/>
      <c r="BW60" s="1099"/>
      <c r="BX60" s="1099"/>
      <c r="BY60" s="1099"/>
      <c r="BZ60" s="1099"/>
      <c r="CA60" s="1099"/>
      <c r="CB60" s="1099"/>
      <c r="CC60" s="1099"/>
      <c r="CD60" s="1099"/>
      <c r="CE60" s="1099"/>
      <c r="CF60" s="1099"/>
      <c r="CG60" s="1100"/>
      <c r="CH60" s="1073"/>
      <c r="CI60" s="1074"/>
      <c r="CJ60" s="1074"/>
      <c r="CK60" s="1074"/>
      <c r="CL60" s="1075"/>
      <c r="CM60" s="1073"/>
      <c r="CN60" s="1074"/>
      <c r="CO60" s="1074"/>
      <c r="CP60" s="1074"/>
      <c r="CQ60" s="1075"/>
      <c r="CR60" s="1073"/>
      <c r="CS60" s="1074"/>
      <c r="CT60" s="1074"/>
      <c r="CU60" s="1074"/>
      <c r="CV60" s="1075"/>
      <c r="CW60" s="1073"/>
      <c r="CX60" s="1074"/>
      <c r="CY60" s="1074"/>
      <c r="CZ60" s="1074"/>
      <c r="DA60" s="1075"/>
      <c r="DB60" s="1073"/>
      <c r="DC60" s="1074"/>
      <c r="DD60" s="1074"/>
      <c r="DE60" s="1074"/>
      <c r="DF60" s="1075"/>
      <c r="DG60" s="1073"/>
      <c r="DH60" s="1074"/>
      <c r="DI60" s="1074"/>
      <c r="DJ60" s="1074"/>
      <c r="DK60" s="1075"/>
      <c r="DL60" s="1073"/>
      <c r="DM60" s="1074"/>
      <c r="DN60" s="1074"/>
      <c r="DO60" s="1074"/>
      <c r="DP60" s="1075"/>
      <c r="DQ60" s="1073"/>
      <c r="DR60" s="1074"/>
      <c r="DS60" s="1074"/>
      <c r="DT60" s="1074"/>
      <c r="DU60" s="1075"/>
      <c r="DV60" s="1076"/>
      <c r="DW60" s="1077"/>
      <c r="DX60" s="1077"/>
      <c r="DY60" s="1077"/>
      <c r="DZ60" s="1078"/>
      <c r="EA60" s="244"/>
    </row>
    <row r="61" spans="1:131" s="245" customFormat="1" ht="26.25" customHeight="1" thickBot="1" x14ac:dyDescent="0.25">
      <c r="A61" s="259">
        <v>34</v>
      </c>
      <c r="B61" s="1121"/>
      <c r="C61" s="1122"/>
      <c r="D61" s="1122"/>
      <c r="E61" s="1122"/>
      <c r="F61" s="1122"/>
      <c r="G61" s="1122"/>
      <c r="H61" s="1122"/>
      <c r="I61" s="1122"/>
      <c r="J61" s="1122"/>
      <c r="K61" s="1122"/>
      <c r="L61" s="1122"/>
      <c r="M61" s="1122"/>
      <c r="N61" s="1122"/>
      <c r="O61" s="1122"/>
      <c r="P61" s="1123"/>
      <c r="Q61" s="1124"/>
      <c r="R61" s="1107"/>
      <c r="S61" s="1107"/>
      <c r="T61" s="1107"/>
      <c r="U61" s="1107"/>
      <c r="V61" s="1107"/>
      <c r="W61" s="1107"/>
      <c r="X61" s="1107"/>
      <c r="Y61" s="1107"/>
      <c r="Z61" s="1107"/>
      <c r="AA61" s="1107"/>
      <c r="AB61" s="1107"/>
      <c r="AC61" s="1107"/>
      <c r="AD61" s="1107"/>
      <c r="AE61" s="1125"/>
      <c r="AF61" s="1103"/>
      <c r="AG61" s="1104"/>
      <c r="AH61" s="1104"/>
      <c r="AI61" s="1104"/>
      <c r="AJ61" s="1105"/>
      <c r="AK61" s="1106"/>
      <c r="AL61" s="1107"/>
      <c r="AM61" s="1107"/>
      <c r="AN61" s="1107"/>
      <c r="AO61" s="1107"/>
      <c r="AP61" s="1107"/>
      <c r="AQ61" s="1107"/>
      <c r="AR61" s="1107"/>
      <c r="AS61" s="1107"/>
      <c r="AT61" s="1107"/>
      <c r="AU61" s="1107"/>
      <c r="AV61" s="1107"/>
      <c r="AW61" s="1107"/>
      <c r="AX61" s="1107"/>
      <c r="AY61" s="1107"/>
      <c r="AZ61" s="1108"/>
      <c r="BA61" s="1108"/>
      <c r="BB61" s="1108"/>
      <c r="BC61" s="1108"/>
      <c r="BD61" s="1108"/>
      <c r="BE61" s="1116"/>
      <c r="BF61" s="1116"/>
      <c r="BG61" s="1116"/>
      <c r="BH61" s="1116"/>
      <c r="BI61" s="1117"/>
      <c r="BJ61" s="250"/>
      <c r="BK61" s="250"/>
      <c r="BL61" s="250"/>
      <c r="BM61" s="250"/>
      <c r="BN61" s="250"/>
      <c r="BO61" s="263"/>
      <c r="BP61" s="263"/>
      <c r="BQ61" s="260">
        <v>55</v>
      </c>
      <c r="BR61" s="261"/>
      <c r="BS61" s="1098"/>
      <c r="BT61" s="1099"/>
      <c r="BU61" s="1099"/>
      <c r="BV61" s="1099"/>
      <c r="BW61" s="1099"/>
      <c r="BX61" s="1099"/>
      <c r="BY61" s="1099"/>
      <c r="BZ61" s="1099"/>
      <c r="CA61" s="1099"/>
      <c r="CB61" s="1099"/>
      <c r="CC61" s="1099"/>
      <c r="CD61" s="1099"/>
      <c r="CE61" s="1099"/>
      <c r="CF61" s="1099"/>
      <c r="CG61" s="1100"/>
      <c r="CH61" s="1073"/>
      <c r="CI61" s="1074"/>
      <c r="CJ61" s="1074"/>
      <c r="CK61" s="1074"/>
      <c r="CL61" s="1075"/>
      <c r="CM61" s="1073"/>
      <c r="CN61" s="1074"/>
      <c r="CO61" s="1074"/>
      <c r="CP61" s="1074"/>
      <c r="CQ61" s="1075"/>
      <c r="CR61" s="1073"/>
      <c r="CS61" s="1074"/>
      <c r="CT61" s="1074"/>
      <c r="CU61" s="1074"/>
      <c r="CV61" s="1075"/>
      <c r="CW61" s="1073"/>
      <c r="CX61" s="1074"/>
      <c r="CY61" s="1074"/>
      <c r="CZ61" s="1074"/>
      <c r="DA61" s="1075"/>
      <c r="DB61" s="1073"/>
      <c r="DC61" s="1074"/>
      <c r="DD61" s="1074"/>
      <c r="DE61" s="1074"/>
      <c r="DF61" s="1075"/>
      <c r="DG61" s="1073"/>
      <c r="DH61" s="1074"/>
      <c r="DI61" s="1074"/>
      <c r="DJ61" s="1074"/>
      <c r="DK61" s="1075"/>
      <c r="DL61" s="1073"/>
      <c r="DM61" s="1074"/>
      <c r="DN61" s="1074"/>
      <c r="DO61" s="1074"/>
      <c r="DP61" s="1075"/>
      <c r="DQ61" s="1073"/>
      <c r="DR61" s="1074"/>
      <c r="DS61" s="1074"/>
      <c r="DT61" s="1074"/>
      <c r="DU61" s="1075"/>
      <c r="DV61" s="1076"/>
      <c r="DW61" s="1077"/>
      <c r="DX61" s="1077"/>
      <c r="DY61" s="1077"/>
      <c r="DZ61" s="1078"/>
      <c r="EA61" s="244"/>
    </row>
    <row r="62" spans="1:131" s="245" customFormat="1" ht="26.25" customHeight="1" x14ac:dyDescent="0.2">
      <c r="A62" s="259">
        <v>35</v>
      </c>
      <c r="B62" s="1121"/>
      <c r="C62" s="1122"/>
      <c r="D62" s="1122"/>
      <c r="E62" s="1122"/>
      <c r="F62" s="1122"/>
      <c r="G62" s="1122"/>
      <c r="H62" s="1122"/>
      <c r="I62" s="1122"/>
      <c r="J62" s="1122"/>
      <c r="K62" s="1122"/>
      <c r="L62" s="1122"/>
      <c r="M62" s="1122"/>
      <c r="N62" s="1122"/>
      <c r="O62" s="1122"/>
      <c r="P62" s="1123"/>
      <c r="Q62" s="1124"/>
      <c r="R62" s="1107"/>
      <c r="S62" s="1107"/>
      <c r="T62" s="1107"/>
      <c r="U62" s="1107"/>
      <c r="V62" s="1107"/>
      <c r="W62" s="1107"/>
      <c r="X62" s="1107"/>
      <c r="Y62" s="1107"/>
      <c r="Z62" s="1107"/>
      <c r="AA62" s="1107"/>
      <c r="AB62" s="1107"/>
      <c r="AC62" s="1107"/>
      <c r="AD62" s="1107"/>
      <c r="AE62" s="1125"/>
      <c r="AF62" s="1103"/>
      <c r="AG62" s="1104"/>
      <c r="AH62" s="1104"/>
      <c r="AI62" s="1104"/>
      <c r="AJ62" s="1105"/>
      <c r="AK62" s="1106"/>
      <c r="AL62" s="1107"/>
      <c r="AM62" s="1107"/>
      <c r="AN62" s="1107"/>
      <c r="AO62" s="1107"/>
      <c r="AP62" s="1107"/>
      <c r="AQ62" s="1107"/>
      <c r="AR62" s="1107"/>
      <c r="AS62" s="1107"/>
      <c r="AT62" s="1107"/>
      <c r="AU62" s="1107"/>
      <c r="AV62" s="1107"/>
      <c r="AW62" s="1107"/>
      <c r="AX62" s="1107"/>
      <c r="AY62" s="1107"/>
      <c r="AZ62" s="1108"/>
      <c r="BA62" s="1108"/>
      <c r="BB62" s="1108"/>
      <c r="BC62" s="1108"/>
      <c r="BD62" s="1108"/>
      <c r="BE62" s="1116"/>
      <c r="BF62" s="1116"/>
      <c r="BG62" s="1116"/>
      <c r="BH62" s="1116"/>
      <c r="BI62" s="1117"/>
      <c r="BJ62" s="1118" t="s">
        <v>409</v>
      </c>
      <c r="BK62" s="1119"/>
      <c r="BL62" s="1119"/>
      <c r="BM62" s="1119"/>
      <c r="BN62" s="1120"/>
      <c r="BO62" s="263"/>
      <c r="BP62" s="263"/>
      <c r="BQ62" s="260">
        <v>56</v>
      </c>
      <c r="BR62" s="261"/>
      <c r="BS62" s="1098"/>
      <c r="BT62" s="1099"/>
      <c r="BU62" s="1099"/>
      <c r="BV62" s="1099"/>
      <c r="BW62" s="1099"/>
      <c r="BX62" s="1099"/>
      <c r="BY62" s="1099"/>
      <c r="BZ62" s="1099"/>
      <c r="CA62" s="1099"/>
      <c r="CB62" s="1099"/>
      <c r="CC62" s="1099"/>
      <c r="CD62" s="1099"/>
      <c r="CE62" s="1099"/>
      <c r="CF62" s="1099"/>
      <c r="CG62" s="1100"/>
      <c r="CH62" s="1073"/>
      <c r="CI62" s="1074"/>
      <c r="CJ62" s="1074"/>
      <c r="CK62" s="1074"/>
      <c r="CL62" s="1075"/>
      <c r="CM62" s="1073"/>
      <c r="CN62" s="1074"/>
      <c r="CO62" s="1074"/>
      <c r="CP62" s="1074"/>
      <c r="CQ62" s="1075"/>
      <c r="CR62" s="1073"/>
      <c r="CS62" s="1074"/>
      <c r="CT62" s="1074"/>
      <c r="CU62" s="1074"/>
      <c r="CV62" s="1075"/>
      <c r="CW62" s="1073"/>
      <c r="CX62" s="1074"/>
      <c r="CY62" s="1074"/>
      <c r="CZ62" s="1074"/>
      <c r="DA62" s="1075"/>
      <c r="DB62" s="1073"/>
      <c r="DC62" s="1074"/>
      <c r="DD62" s="1074"/>
      <c r="DE62" s="1074"/>
      <c r="DF62" s="1075"/>
      <c r="DG62" s="1073"/>
      <c r="DH62" s="1074"/>
      <c r="DI62" s="1074"/>
      <c r="DJ62" s="1074"/>
      <c r="DK62" s="1075"/>
      <c r="DL62" s="1073"/>
      <c r="DM62" s="1074"/>
      <c r="DN62" s="1074"/>
      <c r="DO62" s="1074"/>
      <c r="DP62" s="1075"/>
      <c r="DQ62" s="1073"/>
      <c r="DR62" s="1074"/>
      <c r="DS62" s="1074"/>
      <c r="DT62" s="1074"/>
      <c r="DU62" s="1075"/>
      <c r="DV62" s="1076"/>
      <c r="DW62" s="1077"/>
      <c r="DX62" s="1077"/>
      <c r="DY62" s="1077"/>
      <c r="DZ62" s="1078"/>
      <c r="EA62" s="244"/>
    </row>
    <row r="63" spans="1:131" s="245" customFormat="1" ht="26.25" customHeight="1" thickBot="1" x14ac:dyDescent="0.25">
      <c r="A63" s="262" t="s">
        <v>387</v>
      </c>
      <c r="B63" s="1031" t="s">
        <v>410</v>
      </c>
      <c r="C63" s="1032"/>
      <c r="D63" s="1032"/>
      <c r="E63" s="1032"/>
      <c r="F63" s="1032"/>
      <c r="G63" s="1032"/>
      <c r="H63" s="1032"/>
      <c r="I63" s="1032"/>
      <c r="J63" s="1032"/>
      <c r="K63" s="1032"/>
      <c r="L63" s="1032"/>
      <c r="M63" s="1032"/>
      <c r="N63" s="1032"/>
      <c r="O63" s="1032"/>
      <c r="P63" s="1033"/>
      <c r="Q63" s="1046"/>
      <c r="R63" s="1047"/>
      <c r="S63" s="1047"/>
      <c r="T63" s="1047"/>
      <c r="U63" s="1047"/>
      <c r="V63" s="1047"/>
      <c r="W63" s="1047"/>
      <c r="X63" s="1047"/>
      <c r="Y63" s="1047"/>
      <c r="Z63" s="1047"/>
      <c r="AA63" s="1047"/>
      <c r="AB63" s="1047"/>
      <c r="AC63" s="1047"/>
      <c r="AD63" s="1047"/>
      <c r="AE63" s="1112"/>
      <c r="AF63" s="1113">
        <v>998</v>
      </c>
      <c r="AG63" s="1043"/>
      <c r="AH63" s="1043"/>
      <c r="AI63" s="1043"/>
      <c r="AJ63" s="1114"/>
      <c r="AK63" s="1115"/>
      <c r="AL63" s="1047"/>
      <c r="AM63" s="1047"/>
      <c r="AN63" s="1047"/>
      <c r="AO63" s="1047"/>
      <c r="AP63" s="1043">
        <f>SUM(AP28:AT34)</f>
        <v>6172</v>
      </c>
      <c r="AQ63" s="1043"/>
      <c r="AR63" s="1043"/>
      <c r="AS63" s="1043"/>
      <c r="AT63" s="1043"/>
      <c r="AU63" s="1043">
        <f>SUM(AU28:AY34)</f>
        <v>1954</v>
      </c>
      <c r="AV63" s="1043"/>
      <c r="AW63" s="1043"/>
      <c r="AX63" s="1043"/>
      <c r="AY63" s="1043"/>
      <c r="AZ63" s="1109"/>
      <c r="BA63" s="1109"/>
      <c r="BB63" s="1109"/>
      <c r="BC63" s="1109"/>
      <c r="BD63" s="1109"/>
      <c r="BE63" s="1044"/>
      <c r="BF63" s="1044"/>
      <c r="BG63" s="1044"/>
      <c r="BH63" s="1044"/>
      <c r="BI63" s="1045"/>
      <c r="BJ63" s="1110" t="s">
        <v>129</v>
      </c>
      <c r="BK63" s="1021"/>
      <c r="BL63" s="1021"/>
      <c r="BM63" s="1021"/>
      <c r="BN63" s="1111"/>
      <c r="BO63" s="263"/>
      <c r="BP63" s="263"/>
      <c r="BQ63" s="260">
        <v>57</v>
      </c>
      <c r="BR63" s="261"/>
      <c r="BS63" s="1098"/>
      <c r="BT63" s="1099"/>
      <c r="BU63" s="1099"/>
      <c r="BV63" s="1099"/>
      <c r="BW63" s="1099"/>
      <c r="BX63" s="1099"/>
      <c r="BY63" s="1099"/>
      <c r="BZ63" s="1099"/>
      <c r="CA63" s="1099"/>
      <c r="CB63" s="1099"/>
      <c r="CC63" s="1099"/>
      <c r="CD63" s="1099"/>
      <c r="CE63" s="1099"/>
      <c r="CF63" s="1099"/>
      <c r="CG63" s="1100"/>
      <c r="CH63" s="1073"/>
      <c r="CI63" s="1074"/>
      <c r="CJ63" s="1074"/>
      <c r="CK63" s="1074"/>
      <c r="CL63" s="1075"/>
      <c r="CM63" s="1073"/>
      <c r="CN63" s="1074"/>
      <c r="CO63" s="1074"/>
      <c r="CP63" s="1074"/>
      <c r="CQ63" s="1075"/>
      <c r="CR63" s="1073"/>
      <c r="CS63" s="1074"/>
      <c r="CT63" s="1074"/>
      <c r="CU63" s="1074"/>
      <c r="CV63" s="1075"/>
      <c r="CW63" s="1073"/>
      <c r="CX63" s="1074"/>
      <c r="CY63" s="1074"/>
      <c r="CZ63" s="1074"/>
      <c r="DA63" s="1075"/>
      <c r="DB63" s="1073"/>
      <c r="DC63" s="1074"/>
      <c r="DD63" s="1074"/>
      <c r="DE63" s="1074"/>
      <c r="DF63" s="1075"/>
      <c r="DG63" s="1073"/>
      <c r="DH63" s="1074"/>
      <c r="DI63" s="1074"/>
      <c r="DJ63" s="1074"/>
      <c r="DK63" s="1075"/>
      <c r="DL63" s="1073"/>
      <c r="DM63" s="1074"/>
      <c r="DN63" s="1074"/>
      <c r="DO63" s="1074"/>
      <c r="DP63" s="1075"/>
      <c r="DQ63" s="1073"/>
      <c r="DR63" s="1074"/>
      <c r="DS63" s="1074"/>
      <c r="DT63" s="1074"/>
      <c r="DU63" s="1075"/>
      <c r="DV63" s="1076"/>
      <c r="DW63" s="1077"/>
      <c r="DX63" s="1077"/>
      <c r="DY63" s="1077"/>
      <c r="DZ63" s="1078"/>
      <c r="EA63" s="244"/>
    </row>
    <row r="64" spans="1:131" s="245" customFormat="1" ht="26.25" customHeigh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098"/>
      <c r="BT64" s="1099"/>
      <c r="BU64" s="1099"/>
      <c r="BV64" s="1099"/>
      <c r="BW64" s="1099"/>
      <c r="BX64" s="1099"/>
      <c r="BY64" s="1099"/>
      <c r="BZ64" s="1099"/>
      <c r="CA64" s="1099"/>
      <c r="CB64" s="1099"/>
      <c r="CC64" s="1099"/>
      <c r="CD64" s="1099"/>
      <c r="CE64" s="1099"/>
      <c r="CF64" s="1099"/>
      <c r="CG64" s="1100"/>
      <c r="CH64" s="1073"/>
      <c r="CI64" s="1074"/>
      <c r="CJ64" s="1074"/>
      <c r="CK64" s="1074"/>
      <c r="CL64" s="1075"/>
      <c r="CM64" s="1073"/>
      <c r="CN64" s="1074"/>
      <c r="CO64" s="1074"/>
      <c r="CP64" s="1074"/>
      <c r="CQ64" s="1075"/>
      <c r="CR64" s="1073"/>
      <c r="CS64" s="1074"/>
      <c r="CT64" s="1074"/>
      <c r="CU64" s="1074"/>
      <c r="CV64" s="1075"/>
      <c r="CW64" s="1073"/>
      <c r="CX64" s="1074"/>
      <c r="CY64" s="1074"/>
      <c r="CZ64" s="1074"/>
      <c r="DA64" s="1075"/>
      <c r="DB64" s="1073"/>
      <c r="DC64" s="1074"/>
      <c r="DD64" s="1074"/>
      <c r="DE64" s="1074"/>
      <c r="DF64" s="1075"/>
      <c r="DG64" s="1073"/>
      <c r="DH64" s="1074"/>
      <c r="DI64" s="1074"/>
      <c r="DJ64" s="1074"/>
      <c r="DK64" s="1075"/>
      <c r="DL64" s="1073"/>
      <c r="DM64" s="1074"/>
      <c r="DN64" s="1074"/>
      <c r="DO64" s="1074"/>
      <c r="DP64" s="1075"/>
      <c r="DQ64" s="1073"/>
      <c r="DR64" s="1074"/>
      <c r="DS64" s="1074"/>
      <c r="DT64" s="1074"/>
      <c r="DU64" s="1075"/>
      <c r="DV64" s="1076"/>
      <c r="DW64" s="1077"/>
      <c r="DX64" s="1077"/>
      <c r="DY64" s="1077"/>
      <c r="DZ64" s="1078"/>
      <c r="EA64" s="244"/>
    </row>
    <row r="65" spans="1:131" s="245" customFormat="1" ht="26.25" customHeight="1" thickBot="1" x14ac:dyDescent="0.25">
      <c r="A65" s="250" t="s">
        <v>411</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098"/>
      <c r="BT65" s="1099"/>
      <c r="BU65" s="1099"/>
      <c r="BV65" s="1099"/>
      <c r="BW65" s="1099"/>
      <c r="BX65" s="1099"/>
      <c r="BY65" s="1099"/>
      <c r="BZ65" s="1099"/>
      <c r="CA65" s="1099"/>
      <c r="CB65" s="1099"/>
      <c r="CC65" s="1099"/>
      <c r="CD65" s="1099"/>
      <c r="CE65" s="1099"/>
      <c r="CF65" s="1099"/>
      <c r="CG65" s="1100"/>
      <c r="CH65" s="1073"/>
      <c r="CI65" s="1074"/>
      <c r="CJ65" s="1074"/>
      <c r="CK65" s="1074"/>
      <c r="CL65" s="1075"/>
      <c r="CM65" s="1073"/>
      <c r="CN65" s="1074"/>
      <c r="CO65" s="1074"/>
      <c r="CP65" s="1074"/>
      <c r="CQ65" s="1075"/>
      <c r="CR65" s="1073"/>
      <c r="CS65" s="1074"/>
      <c r="CT65" s="1074"/>
      <c r="CU65" s="1074"/>
      <c r="CV65" s="1075"/>
      <c r="CW65" s="1073"/>
      <c r="CX65" s="1074"/>
      <c r="CY65" s="1074"/>
      <c r="CZ65" s="1074"/>
      <c r="DA65" s="1075"/>
      <c r="DB65" s="1073"/>
      <c r="DC65" s="1074"/>
      <c r="DD65" s="1074"/>
      <c r="DE65" s="1074"/>
      <c r="DF65" s="1075"/>
      <c r="DG65" s="1073"/>
      <c r="DH65" s="1074"/>
      <c r="DI65" s="1074"/>
      <c r="DJ65" s="1074"/>
      <c r="DK65" s="1075"/>
      <c r="DL65" s="1073"/>
      <c r="DM65" s="1074"/>
      <c r="DN65" s="1074"/>
      <c r="DO65" s="1074"/>
      <c r="DP65" s="1075"/>
      <c r="DQ65" s="1073"/>
      <c r="DR65" s="1074"/>
      <c r="DS65" s="1074"/>
      <c r="DT65" s="1074"/>
      <c r="DU65" s="1075"/>
      <c r="DV65" s="1076"/>
      <c r="DW65" s="1077"/>
      <c r="DX65" s="1077"/>
      <c r="DY65" s="1077"/>
      <c r="DZ65" s="1078"/>
      <c r="EA65" s="244"/>
    </row>
    <row r="66" spans="1:131" s="245" customFormat="1" ht="26.25" customHeight="1" x14ac:dyDescent="0.2">
      <c r="A66" s="1079" t="s">
        <v>412</v>
      </c>
      <c r="B66" s="1080"/>
      <c r="C66" s="1080"/>
      <c r="D66" s="1080"/>
      <c r="E66" s="1080"/>
      <c r="F66" s="1080"/>
      <c r="G66" s="1080"/>
      <c r="H66" s="1080"/>
      <c r="I66" s="1080"/>
      <c r="J66" s="1080"/>
      <c r="K66" s="1080"/>
      <c r="L66" s="1080"/>
      <c r="M66" s="1080"/>
      <c r="N66" s="1080"/>
      <c r="O66" s="1080"/>
      <c r="P66" s="1081"/>
      <c r="Q66" s="1085" t="s">
        <v>413</v>
      </c>
      <c r="R66" s="1086"/>
      <c r="S66" s="1086"/>
      <c r="T66" s="1086"/>
      <c r="U66" s="1087"/>
      <c r="V66" s="1085" t="s">
        <v>414</v>
      </c>
      <c r="W66" s="1086"/>
      <c r="X66" s="1086"/>
      <c r="Y66" s="1086"/>
      <c r="Z66" s="1087"/>
      <c r="AA66" s="1085" t="s">
        <v>415</v>
      </c>
      <c r="AB66" s="1086"/>
      <c r="AC66" s="1086"/>
      <c r="AD66" s="1086"/>
      <c r="AE66" s="1087"/>
      <c r="AF66" s="1091" t="s">
        <v>395</v>
      </c>
      <c r="AG66" s="1092"/>
      <c r="AH66" s="1092"/>
      <c r="AI66" s="1092"/>
      <c r="AJ66" s="1093"/>
      <c r="AK66" s="1085" t="s">
        <v>416</v>
      </c>
      <c r="AL66" s="1080"/>
      <c r="AM66" s="1080"/>
      <c r="AN66" s="1080"/>
      <c r="AO66" s="1081"/>
      <c r="AP66" s="1085" t="s">
        <v>397</v>
      </c>
      <c r="AQ66" s="1086"/>
      <c r="AR66" s="1086"/>
      <c r="AS66" s="1086"/>
      <c r="AT66" s="1087"/>
      <c r="AU66" s="1085" t="s">
        <v>417</v>
      </c>
      <c r="AV66" s="1086"/>
      <c r="AW66" s="1086"/>
      <c r="AX66" s="1086"/>
      <c r="AY66" s="1087"/>
      <c r="AZ66" s="1085" t="s">
        <v>375</v>
      </c>
      <c r="BA66" s="1086"/>
      <c r="BB66" s="1086"/>
      <c r="BC66" s="1086"/>
      <c r="BD66" s="1101"/>
      <c r="BE66" s="263"/>
      <c r="BF66" s="263"/>
      <c r="BG66" s="263"/>
      <c r="BH66" s="263"/>
      <c r="BI66" s="263"/>
      <c r="BJ66" s="263"/>
      <c r="BK66" s="263"/>
      <c r="BL66" s="263"/>
      <c r="BM66" s="263"/>
      <c r="BN66" s="263"/>
      <c r="BO66" s="263"/>
      <c r="BP66" s="263"/>
      <c r="BQ66" s="260">
        <v>60</v>
      </c>
      <c r="BR66" s="265"/>
      <c r="BS66" s="1037"/>
      <c r="BT66" s="1038"/>
      <c r="BU66" s="1038"/>
      <c r="BV66" s="1038"/>
      <c r="BW66" s="1038"/>
      <c r="BX66" s="1038"/>
      <c r="BY66" s="1038"/>
      <c r="BZ66" s="1038"/>
      <c r="CA66" s="1038"/>
      <c r="CB66" s="1038"/>
      <c r="CC66" s="1038"/>
      <c r="CD66" s="1038"/>
      <c r="CE66" s="1038"/>
      <c r="CF66" s="1038"/>
      <c r="CG66" s="1039"/>
      <c r="CH66" s="1040"/>
      <c r="CI66" s="1041"/>
      <c r="CJ66" s="1041"/>
      <c r="CK66" s="1041"/>
      <c r="CL66" s="1042"/>
      <c r="CM66" s="1040"/>
      <c r="CN66" s="1041"/>
      <c r="CO66" s="1041"/>
      <c r="CP66" s="1041"/>
      <c r="CQ66" s="1042"/>
      <c r="CR66" s="1040"/>
      <c r="CS66" s="1041"/>
      <c r="CT66" s="1041"/>
      <c r="CU66" s="1041"/>
      <c r="CV66" s="1042"/>
      <c r="CW66" s="1040"/>
      <c r="CX66" s="1041"/>
      <c r="CY66" s="1041"/>
      <c r="CZ66" s="1041"/>
      <c r="DA66" s="1042"/>
      <c r="DB66" s="1040"/>
      <c r="DC66" s="1041"/>
      <c r="DD66" s="1041"/>
      <c r="DE66" s="1041"/>
      <c r="DF66" s="1042"/>
      <c r="DG66" s="1040"/>
      <c r="DH66" s="1041"/>
      <c r="DI66" s="1041"/>
      <c r="DJ66" s="1041"/>
      <c r="DK66" s="1042"/>
      <c r="DL66" s="1040"/>
      <c r="DM66" s="1041"/>
      <c r="DN66" s="1041"/>
      <c r="DO66" s="1041"/>
      <c r="DP66" s="1042"/>
      <c r="DQ66" s="1040"/>
      <c r="DR66" s="1041"/>
      <c r="DS66" s="1041"/>
      <c r="DT66" s="1041"/>
      <c r="DU66" s="1042"/>
      <c r="DV66" s="1028"/>
      <c r="DW66" s="1029"/>
      <c r="DX66" s="1029"/>
      <c r="DY66" s="1029"/>
      <c r="DZ66" s="1030"/>
      <c r="EA66" s="244"/>
    </row>
    <row r="67" spans="1:131" s="245" customFormat="1" ht="26.25" customHeight="1" thickBot="1" x14ac:dyDescent="0.25">
      <c r="A67" s="1082"/>
      <c r="B67" s="1083"/>
      <c r="C67" s="1083"/>
      <c r="D67" s="1083"/>
      <c r="E67" s="1083"/>
      <c r="F67" s="1083"/>
      <c r="G67" s="1083"/>
      <c r="H67" s="1083"/>
      <c r="I67" s="1083"/>
      <c r="J67" s="1083"/>
      <c r="K67" s="1083"/>
      <c r="L67" s="1083"/>
      <c r="M67" s="1083"/>
      <c r="N67" s="1083"/>
      <c r="O67" s="1083"/>
      <c r="P67" s="1084"/>
      <c r="Q67" s="1088"/>
      <c r="R67" s="1089"/>
      <c r="S67" s="1089"/>
      <c r="T67" s="1089"/>
      <c r="U67" s="1090"/>
      <c r="V67" s="1088"/>
      <c r="W67" s="1089"/>
      <c r="X67" s="1089"/>
      <c r="Y67" s="1089"/>
      <c r="Z67" s="1090"/>
      <c r="AA67" s="1088"/>
      <c r="AB67" s="1089"/>
      <c r="AC67" s="1089"/>
      <c r="AD67" s="1089"/>
      <c r="AE67" s="1090"/>
      <c r="AF67" s="1094"/>
      <c r="AG67" s="1095"/>
      <c r="AH67" s="1095"/>
      <c r="AI67" s="1095"/>
      <c r="AJ67" s="1096"/>
      <c r="AK67" s="1097"/>
      <c r="AL67" s="1083"/>
      <c r="AM67" s="1083"/>
      <c r="AN67" s="1083"/>
      <c r="AO67" s="1084"/>
      <c r="AP67" s="1088"/>
      <c r="AQ67" s="1089"/>
      <c r="AR67" s="1089"/>
      <c r="AS67" s="1089"/>
      <c r="AT67" s="1090"/>
      <c r="AU67" s="1088"/>
      <c r="AV67" s="1089"/>
      <c r="AW67" s="1089"/>
      <c r="AX67" s="1089"/>
      <c r="AY67" s="1090"/>
      <c r="AZ67" s="1088"/>
      <c r="BA67" s="1089"/>
      <c r="BB67" s="1089"/>
      <c r="BC67" s="1089"/>
      <c r="BD67" s="1102"/>
      <c r="BE67" s="263"/>
      <c r="BF67" s="263"/>
      <c r="BG67" s="263"/>
      <c r="BH67" s="263"/>
      <c r="BI67" s="263"/>
      <c r="BJ67" s="263"/>
      <c r="BK67" s="263"/>
      <c r="BL67" s="263"/>
      <c r="BM67" s="263"/>
      <c r="BN67" s="263"/>
      <c r="BO67" s="263"/>
      <c r="BP67" s="263"/>
      <c r="BQ67" s="260">
        <v>61</v>
      </c>
      <c r="BR67" s="265"/>
      <c r="BS67" s="1037"/>
      <c r="BT67" s="1038"/>
      <c r="BU67" s="1038"/>
      <c r="BV67" s="1038"/>
      <c r="BW67" s="1038"/>
      <c r="BX67" s="1038"/>
      <c r="BY67" s="1038"/>
      <c r="BZ67" s="1038"/>
      <c r="CA67" s="1038"/>
      <c r="CB67" s="1038"/>
      <c r="CC67" s="1038"/>
      <c r="CD67" s="1038"/>
      <c r="CE67" s="1038"/>
      <c r="CF67" s="1038"/>
      <c r="CG67" s="1039"/>
      <c r="CH67" s="1040"/>
      <c r="CI67" s="1041"/>
      <c r="CJ67" s="1041"/>
      <c r="CK67" s="1041"/>
      <c r="CL67" s="1042"/>
      <c r="CM67" s="1040"/>
      <c r="CN67" s="1041"/>
      <c r="CO67" s="1041"/>
      <c r="CP67" s="1041"/>
      <c r="CQ67" s="1042"/>
      <c r="CR67" s="1040"/>
      <c r="CS67" s="1041"/>
      <c r="CT67" s="1041"/>
      <c r="CU67" s="1041"/>
      <c r="CV67" s="1042"/>
      <c r="CW67" s="1040"/>
      <c r="CX67" s="1041"/>
      <c r="CY67" s="1041"/>
      <c r="CZ67" s="1041"/>
      <c r="DA67" s="1042"/>
      <c r="DB67" s="1040"/>
      <c r="DC67" s="1041"/>
      <c r="DD67" s="1041"/>
      <c r="DE67" s="1041"/>
      <c r="DF67" s="1042"/>
      <c r="DG67" s="1040"/>
      <c r="DH67" s="1041"/>
      <c r="DI67" s="1041"/>
      <c r="DJ67" s="1041"/>
      <c r="DK67" s="1042"/>
      <c r="DL67" s="1040"/>
      <c r="DM67" s="1041"/>
      <c r="DN67" s="1041"/>
      <c r="DO67" s="1041"/>
      <c r="DP67" s="1042"/>
      <c r="DQ67" s="1040"/>
      <c r="DR67" s="1041"/>
      <c r="DS67" s="1041"/>
      <c r="DT67" s="1041"/>
      <c r="DU67" s="1042"/>
      <c r="DV67" s="1028"/>
      <c r="DW67" s="1029"/>
      <c r="DX67" s="1029"/>
      <c r="DY67" s="1029"/>
      <c r="DZ67" s="1030"/>
      <c r="EA67" s="244"/>
    </row>
    <row r="68" spans="1:131" s="245" customFormat="1" ht="26.25" customHeight="1" thickTop="1" x14ac:dyDescent="0.2">
      <c r="A68" s="256">
        <v>1</v>
      </c>
      <c r="B68" s="1069" t="s">
        <v>584</v>
      </c>
      <c r="C68" s="1070"/>
      <c r="D68" s="1070"/>
      <c r="E68" s="1070"/>
      <c r="F68" s="1070"/>
      <c r="G68" s="1070"/>
      <c r="H68" s="1070"/>
      <c r="I68" s="1070"/>
      <c r="J68" s="1070"/>
      <c r="K68" s="1070"/>
      <c r="L68" s="1070"/>
      <c r="M68" s="1070"/>
      <c r="N68" s="1070"/>
      <c r="O68" s="1070"/>
      <c r="P68" s="1071"/>
      <c r="Q68" s="1072">
        <v>2508</v>
      </c>
      <c r="R68" s="1066"/>
      <c r="S68" s="1066"/>
      <c r="T68" s="1066"/>
      <c r="U68" s="1066"/>
      <c r="V68" s="1066">
        <v>2453</v>
      </c>
      <c r="W68" s="1066"/>
      <c r="X68" s="1066"/>
      <c r="Y68" s="1066"/>
      <c r="Z68" s="1066"/>
      <c r="AA68" s="1066">
        <v>56</v>
      </c>
      <c r="AB68" s="1066"/>
      <c r="AC68" s="1066"/>
      <c r="AD68" s="1066"/>
      <c r="AE68" s="1066"/>
      <c r="AF68" s="1066">
        <v>56</v>
      </c>
      <c r="AG68" s="1066"/>
      <c r="AH68" s="1066"/>
      <c r="AI68" s="1066"/>
      <c r="AJ68" s="1066"/>
      <c r="AK68" s="1066" t="s">
        <v>596</v>
      </c>
      <c r="AL68" s="1066"/>
      <c r="AM68" s="1066"/>
      <c r="AN68" s="1066"/>
      <c r="AO68" s="1066"/>
      <c r="AP68" s="1066">
        <v>6409</v>
      </c>
      <c r="AQ68" s="1066"/>
      <c r="AR68" s="1066"/>
      <c r="AS68" s="1066"/>
      <c r="AT68" s="1066"/>
      <c r="AU68" s="1066">
        <v>5342</v>
      </c>
      <c r="AV68" s="1066"/>
      <c r="AW68" s="1066"/>
      <c r="AX68" s="1066"/>
      <c r="AY68" s="1066"/>
      <c r="AZ68" s="1067"/>
      <c r="BA68" s="1067"/>
      <c r="BB68" s="1067"/>
      <c r="BC68" s="1067"/>
      <c r="BD68" s="1068"/>
      <c r="BE68" s="263"/>
      <c r="BF68" s="263"/>
      <c r="BG68" s="263"/>
      <c r="BH68" s="263"/>
      <c r="BI68" s="263"/>
      <c r="BJ68" s="263"/>
      <c r="BK68" s="263"/>
      <c r="BL68" s="263"/>
      <c r="BM68" s="263"/>
      <c r="BN68" s="263"/>
      <c r="BO68" s="263"/>
      <c r="BP68" s="263"/>
      <c r="BQ68" s="260">
        <v>62</v>
      </c>
      <c r="BR68" s="265"/>
      <c r="BS68" s="1037"/>
      <c r="BT68" s="1038"/>
      <c r="BU68" s="1038"/>
      <c r="BV68" s="1038"/>
      <c r="BW68" s="1038"/>
      <c r="BX68" s="1038"/>
      <c r="BY68" s="1038"/>
      <c r="BZ68" s="1038"/>
      <c r="CA68" s="1038"/>
      <c r="CB68" s="1038"/>
      <c r="CC68" s="1038"/>
      <c r="CD68" s="1038"/>
      <c r="CE68" s="1038"/>
      <c r="CF68" s="1038"/>
      <c r="CG68" s="1039"/>
      <c r="CH68" s="1040"/>
      <c r="CI68" s="1041"/>
      <c r="CJ68" s="1041"/>
      <c r="CK68" s="1041"/>
      <c r="CL68" s="1042"/>
      <c r="CM68" s="1040"/>
      <c r="CN68" s="1041"/>
      <c r="CO68" s="1041"/>
      <c r="CP68" s="1041"/>
      <c r="CQ68" s="1042"/>
      <c r="CR68" s="1040"/>
      <c r="CS68" s="1041"/>
      <c r="CT68" s="1041"/>
      <c r="CU68" s="1041"/>
      <c r="CV68" s="1042"/>
      <c r="CW68" s="1040"/>
      <c r="CX68" s="1041"/>
      <c r="CY68" s="1041"/>
      <c r="CZ68" s="1041"/>
      <c r="DA68" s="1042"/>
      <c r="DB68" s="1040"/>
      <c r="DC68" s="1041"/>
      <c r="DD68" s="1041"/>
      <c r="DE68" s="1041"/>
      <c r="DF68" s="1042"/>
      <c r="DG68" s="1040"/>
      <c r="DH68" s="1041"/>
      <c r="DI68" s="1041"/>
      <c r="DJ68" s="1041"/>
      <c r="DK68" s="1042"/>
      <c r="DL68" s="1040"/>
      <c r="DM68" s="1041"/>
      <c r="DN68" s="1041"/>
      <c r="DO68" s="1041"/>
      <c r="DP68" s="1042"/>
      <c r="DQ68" s="1040"/>
      <c r="DR68" s="1041"/>
      <c r="DS68" s="1041"/>
      <c r="DT68" s="1041"/>
      <c r="DU68" s="1042"/>
      <c r="DV68" s="1028"/>
      <c r="DW68" s="1029"/>
      <c r="DX68" s="1029"/>
      <c r="DY68" s="1029"/>
      <c r="DZ68" s="1030"/>
      <c r="EA68" s="244"/>
    </row>
    <row r="69" spans="1:131" s="245" customFormat="1" ht="26.25" customHeight="1" x14ac:dyDescent="0.2">
      <c r="A69" s="259">
        <v>2</v>
      </c>
      <c r="B69" s="1058" t="s">
        <v>585</v>
      </c>
      <c r="C69" s="1059"/>
      <c r="D69" s="1059"/>
      <c r="E69" s="1059"/>
      <c r="F69" s="1059"/>
      <c r="G69" s="1059"/>
      <c r="H69" s="1059"/>
      <c r="I69" s="1059"/>
      <c r="J69" s="1059"/>
      <c r="K69" s="1059"/>
      <c r="L69" s="1059"/>
      <c r="M69" s="1059"/>
      <c r="N69" s="1059"/>
      <c r="O69" s="1059"/>
      <c r="P69" s="1060"/>
      <c r="Q69" s="1061">
        <v>3683</v>
      </c>
      <c r="R69" s="1055"/>
      <c r="S69" s="1055"/>
      <c r="T69" s="1055"/>
      <c r="U69" s="1055"/>
      <c r="V69" s="1055">
        <v>3610</v>
      </c>
      <c r="W69" s="1055"/>
      <c r="X69" s="1055"/>
      <c r="Y69" s="1055"/>
      <c r="Z69" s="1055"/>
      <c r="AA69" s="1055">
        <v>73</v>
      </c>
      <c r="AB69" s="1055"/>
      <c r="AC69" s="1055"/>
      <c r="AD69" s="1055"/>
      <c r="AE69" s="1055"/>
      <c r="AF69" s="1055">
        <v>73</v>
      </c>
      <c r="AG69" s="1055"/>
      <c r="AH69" s="1055"/>
      <c r="AI69" s="1055"/>
      <c r="AJ69" s="1055"/>
      <c r="AK69" s="1055" t="s">
        <v>596</v>
      </c>
      <c r="AL69" s="1055"/>
      <c r="AM69" s="1055"/>
      <c r="AN69" s="1055"/>
      <c r="AO69" s="1055"/>
      <c r="AP69" s="1055" t="s">
        <v>596</v>
      </c>
      <c r="AQ69" s="1055"/>
      <c r="AR69" s="1055"/>
      <c r="AS69" s="1055"/>
      <c r="AT69" s="1055"/>
      <c r="AU69" s="1055" t="s">
        <v>596</v>
      </c>
      <c r="AV69" s="1055"/>
      <c r="AW69" s="1055"/>
      <c r="AX69" s="1055"/>
      <c r="AY69" s="1055"/>
      <c r="AZ69" s="1056"/>
      <c r="BA69" s="1056"/>
      <c r="BB69" s="1056"/>
      <c r="BC69" s="1056"/>
      <c r="BD69" s="1057"/>
      <c r="BE69" s="263"/>
      <c r="BF69" s="263"/>
      <c r="BG69" s="263"/>
      <c r="BH69" s="263"/>
      <c r="BI69" s="263"/>
      <c r="BJ69" s="263"/>
      <c r="BK69" s="263"/>
      <c r="BL69" s="263"/>
      <c r="BM69" s="263"/>
      <c r="BN69" s="263"/>
      <c r="BO69" s="263"/>
      <c r="BP69" s="263"/>
      <c r="BQ69" s="260">
        <v>63</v>
      </c>
      <c r="BR69" s="265"/>
      <c r="BS69" s="1037"/>
      <c r="BT69" s="1038"/>
      <c r="BU69" s="1038"/>
      <c r="BV69" s="1038"/>
      <c r="BW69" s="1038"/>
      <c r="BX69" s="1038"/>
      <c r="BY69" s="1038"/>
      <c r="BZ69" s="1038"/>
      <c r="CA69" s="1038"/>
      <c r="CB69" s="1038"/>
      <c r="CC69" s="1038"/>
      <c r="CD69" s="1038"/>
      <c r="CE69" s="1038"/>
      <c r="CF69" s="1038"/>
      <c r="CG69" s="1039"/>
      <c r="CH69" s="1040"/>
      <c r="CI69" s="1041"/>
      <c r="CJ69" s="1041"/>
      <c r="CK69" s="1041"/>
      <c r="CL69" s="1042"/>
      <c r="CM69" s="1040"/>
      <c r="CN69" s="1041"/>
      <c r="CO69" s="1041"/>
      <c r="CP69" s="1041"/>
      <c r="CQ69" s="1042"/>
      <c r="CR69" s="1040"/>
      <c r="CS69" s="1041"/>
      <c r="CT69" s="1041"/>
      <c r="CU69" s="1041"/>
      <c r="CV69" s="1042"/>
      <c r="CW69" s="1040"/>
      <c r="CX69" s="1041"/>
      <c r="CY69" s="1041"/>
      <c r="CZ69" s="1041"/>
      <c r="DA69" s="1042"/>
      <c r="DB69" s="1040"/>
      <c r="DC69" s="1041"/>
      <c r="DD69" s="1041"/>
      <c r="DE69" s="1041"/>
      <c r="DF69" s="1042"/>
      <c r="DG69" s="1040"/>
      <c r="DH69" s="1041"/>
      <c r="DI69" s="1041"/>
      <c r="DJ69" s="1041"/>
      <c r="DK69" s="1042"/>
      <c r="DL69" s="1040"/>
      <c r="DM69" s="1041"/>
      <c r="DN69" s="1041"/>
      <c r="DO69" s="1041"/>
      <c r="DP69" s="1042"/>
      <c r="DQ69" s="1040"/>
      <c r="DR69" s="1041"/>
      <c r="DS69" s="1041"/>
      <c r="DT69" s="1041"/>
      <c r="DU69" s="1042"/>
      <c r="DV69" s="1028"/>
      <c r="DW69" s="1029"/>
      <c r="DX69" s="1029"/>
      <c r="DY69" s="1029"/>
      <c r="DZ69" s="1030"/>
      <c r="EA69" s="244"/>
    </row>
    <row r="70" spans="1:131" s="245" customFormat="1" ht="26.25" customHeight="1" x14ac:dyDescent="0.2">
      <c r="A70" s="259">
        <v>3</v>
      </c>
      <c r="B70" s="1058" t="s">
        <v>586</v>
      </c>
      <c r="C70" s="1059"/>
      <c r="D70" s="1059"/>
      <c r="E70" s="1059"/>
      <c r="F70" s="1059"/>
      <c r="G70" s="1059"/>
      <c r="H70" s="1059"/>
      <c r="I70" s="1059"/>
      <c r="J70" s="1059"/>
      <c r="K70" s="1059"/>
      <c r="L70" s="1059"/>
      <c r="M70" s="1059"/>
      <c r="N70" s="1059"/>
      <c r="O70" s="1059"/>
      <c r="P70" s="1060"/>
      <c r="Q70" s="1061">
        <v>4857</v>
      </c>
      <c r="R70" s="1055"/>
      <c r="S70" s="1055"/>
      <c r="T70" s="1055"/>
      <c r="U70" s="1055"/>
      <c r="V70" s="1055">
        <v>3573</v>
      </c>
      <c r="W70" s="1055"/>
      <c r="X70" s="1055"/>
      <c r="Y70" s="1055"/>
      <c r="Z70" s="1055"/>
      <c r="AA70" s="1055">
        <v>1284</v>
      </c>
      <c r="AB70" s="1055"/>
      <c r="AC70" s="1055"/>
      <c r="AD70" s="1055"/>
      <c r="AE70" s="1055"/>
      <c r="AF70" s="1055">
        <v>1284</v>
      </c>
      <c r="AG70" s="1055"/>
      <c r="AH70" s="1055"/>
      <c r="AI70" s="1055"/>
      <c r="AJ70" s="1055"/>
      <c r="AK70" s="1055">
        <v>636</v>
      </c>
      <c r="AL70" s="1055"/>
      <c r="AM70" s="1055"/>
      <c r="AN70" s="1055"/>
      <c r="AO70" s="1055"/>
      <c r="AP70" s="1055" t="s">
        <v>596</v>
      </c>
      <c r="AQ70" s="1055"/>
      <c r="AR70" s="1055"/>
      <c r="AS70" s="1055"/>
      <c r="AT70" s="1055"/>
      <c r="AU70" s="1055" t="s">
        <v>598</v>
      </c>
      <c r="AV70" s="1055"/>
      <c r="AW70" s="1055"/>
      <c r="AX70" s="1055"/>
      <c r="AY70" s="1055"/>
      <c r="AZ70" s="1056"/>
      <c r="BA70" s="1056"/>
      <c r="BB70" s="1056"/>
      <c r="BC70" s="1056"/>
      <c r="BD70" s="1057"/>
      <c r="BE70" s="263"/>
      <c r="BF70" s="263"/>
      <c r="BG70" s="263"/>
      <c r="BH70" s="263"/>
      <c r="BI70" s="263"/>
      <c r="BJ70" s="263"/>
      <c r="BK70" s="263"/>
      <c r="BL70" s="263"/>
      <c r="BM70" s="263"/>
      <c r="BN70" s="263"/>
      <c r="BO70" s="263"/>
      <c r="BP70" s="263"/>
      <c r="BQ70" s="260">
        <v>64</v>
      </c>
      <c r="BR70" s="265"/>
      <c r="BS70" s="1037"/>
      <c r="BT70" s="1038"/>
      <c r="BU70" s="1038"/>
      <c r="BV70" s="1038"/>
      <c r="BW70" s="1038"/>
      <c r="BX70" s="1038"/>
      <c r="BY70" s="1038"/>
      <c r="BZ70" s="1038"/>
      <c r="CA70" s="1038"/>
      <c r="CB70" s="1038"/>
      <c r="CC70" s="1038"/>
      <c r="CD70" s="1038"/>
      <c r="CE70" s="1038"/>
      <c r="CF70" s="1038"/>
      <c r="CG70" s="1039"/>
      <c r="CH70" s="1040"/>
      <c r="CI70" s="1041"/>
      <c r="CJ70" s="1041"/>
      <c r="CK70" s="1041"/>
      <c r="CL70" s="1042"/>
      <c r="CM70" s="1040"/>
      <c r="CN70" s="1041"/>
      <c r="CO70" s="1041"/>
      <c r="CP70" s="1041"/>
      <c r="CQ70" s="1042"/>
      <c r="CR70" s="1040"/>
      <c r="CS70" s="1041"/>
      <c r="CT70" s="1041"/>
      <c r="CU70" s="1041"/>
      <c r="CV70" s="1042"/>
      <c r="CW70" s="1040"/>
      <c r="CX70" s="1041"/>
      <c r="CY70" s="1041"/>
      <c r="CZ70" s="1041"/>
      <c r="DA70" s="1042"/>
      <c r="DB70" s="1040"/>
      <c r="DC70" s="1041"/>
      <c r="DD70" s="1041"/>
      <c r="DE70" s="1041"/>
      <c r="DF70" s="1042"/>
      <c r="DG70" s="1040"/>
      <c r="DH70" s="1041"/>
      <c r="DI70" s="1041"/>
      <c r="DJ70" s="1041"/>
      <c r="DK70" s="1042"/>
      <c r="DL70" s="1040"/>
      <c r="DM70" s="1041"/>
      <c r="DN70" s="1041"/>
      <c r="DO70" s="1041"/>
      <c r="DP70" s="1042"/>
      <c r="DQ70" s="1040"/>
      <c r="DR70" s="1041"/>
      <c r="DS70" s="1041"/>
      <c r="DT70" s="1041"/>
      <c r="DU70" s="1042"/>
      <c r="DV70" s="1028"/>
      <c r="DW70" s="1029"/>
      <c r="DX70" s="1029"/>
      <c r="DY70" s="1029"/>
      <c r="DZ70" s="1030"/>
      <c r="EA70" s="244"/>
    </row>
    <row r="71" spans="1:131" s="245" customFormat="1" ht="26.25" customHeight="1" x14ac:dyDescent="0.2">
      <c r="A71" s="259">
        <v>4</v>
      </c>
      <c r="B71" s="1058" t="s">
        <v>587</v>
      </c>
      <c r="C71" s="1059"/>
      <c r="D71" s="1059"/>
      <c r="E71" s="1059"/>
      <c r="F71" s="1059"/>
      <c r="G71" s="1059"/>
      <c r="H71" s="1059"/>
      <c r="I71" s="1059"/>
      <c r="J71" s="1059"/>
      <c r="K71" s="1059"/>
      <c r="L71" s="1059"/>
      <c r="M71" s="1059"/>
      <c r="N71" s="1059"/>
      <c r="O71" s="1059"/>
      <c r="P71" s="1060"/>
      <c r="Q71" s="1061">
        <v>904813</v>
      </c>
      <c r="R71" s="1055"/>
      <c r="S71" s="1055"/>
      <c r="T71" s="1055"/>
      <c r="U71" s="1055"/>
      <c r="V71" s="1055">
        <v>891291</v>
      </c>
      <c r="W71" s="1055"/>
      <c r="X71" s="1055"/>
      <c r="Y71" s="1055"/>
      <c r="Z71" s="1055"/>
      <c r="AA71" s="1055">
        <v>15521</v>
      </c>
      <c r="AB71" s="1055"/>
      <c r="AC71" s="1055"/>
      <c r="AD71" s="1055"/>
      <c r="AE71" s="1055"/>
      <c r="AF71" s="1055">
        <v>13521</v>
      </c>
      <c r="AG71" s="1055"/>
      <c r="AH71" s="1055"/>
      <c r="AI71" s="1055"/>
      <c r="AJ71" s="1055"/>
      <c r="AK71" s="1055">
        <v>6476</v>
      </c>
      <c r="AL71" s="1055"/>
      <c r="AM71" s="1055"/>
      <c r="AN71" s="1055"/>
      <c r="AO71" s="1055"/>
      <c r="AP71" s="1055" t="s">
        <v>596</v>
      </c>
      <c r="AQ71" s="1055"/>
      <c r="AR71" s="1055"/>
      <c r="AS71" s="1055"/>
      <c r="AT71" s="1055"/>
      <c r="AU71" s="1055" t="s">
        <v>598</v>
      </c>
      <c r="AV71" s="1055"/>
      <c r="AW71" s="1055"/>
      <c r="AX71" s="1055"/>
      <c r="AY71" s="1055"/>
      <c r="AZ71" s="1056"/>
      <c r="BA71" s="1056"/>
      <c r="BB71" s="1056"/>
      <c r="BC71" s="1056"/>
      <c r="BD71" s="1057"/>
      <c r="BE71" s="263"/>
      <c r="BF71" s="263"/>
      <c r="BG71" s="263"/>
      <c r="BH71" s="263"/>
      <c r="BI71" s="263"/>
      <c r="BJ71" s="263"/>
      <c r="BK71" s="263"/>
      <c r="BL71" s="263"/>
      <c r="BM71" s="263"/>
      <c r="BN71" s="263"/>
      <c r="BO71" s="263"/>
      <c r="BP71" s="263"/>
      <c r="BQ71" s="260">
        <v>65</v>
      </c>
      <c r="BR71" s="265"/>
      <c r="BS71" s="1037"/>
      <c r="BT71" s="1038"/>
      <c r="BU71" s="1038"/>
      <c r="BV71" s="1038"/>
      <c r="BW71" s="1038"/>
      <c r="BX71" s="1038"/>
      <c r="BY71" s="1038"/>
      <c r="BZ71" s="1038"/>
      <c r="CA71" s="1038"/>
      <c r="CB71" s="1038"/>
      <c r="CC71" s="1038"/>
      <c r="CD71" s="1038"/>
      <c r="CE71" s="1038"/>
      <c r="CF71" s="1038"/>
      <c r="CG71" s="1039"/>
      <c r="CH71" s="1040"/>
      <c r="CI71" s="1041"/>
      <c r="CJ71" s="1041"/>
      <c r="CK71" s="1041"/>
      <c r="CL71" s="1042"/>
      <c r="CM71" s="1040"/>
      <c r="CN71" s="1041"/>
      <c r="CO71" s="1041"/>
      <c r="CP71" s="1041"/>
      <c r="CQ71" s="1042"/>
      <c r="CR71" s="1040"/>
      <c r="CS71" s="1041"/>
      <c r="CT71" s="1041"/>
      <c r="CU71" s="1041"/>
      <c r="CV71" s="1042"/>
      <c r="CW71" s="1040"/>
      <c r="CX71" s="1041"/>
      <c r="CY71" s="1041"/>
      <c r="CZ71" s="1041"/>
      <c r="DA71" s="1042"/>
      <c r="DB71" s="1040"/>
      <c r="DC71" s="1041"/>
      <c r="DD71" s="1041"/>
      <c r="DE71" s="1041"/>
      <c r="DF71" s="1042"/>
      <c r="DG71" s="1040"/>
      <c r="DH71" s="1041"/>
      <c r="DI71" s="1041"/>
      <c r="DJ71" s="1041"/>
      <c r="DK71" s="1042"/>
      <c r="DL71" s="1040"/>
      <c r="DM71" s="1041"/>
      <c r="DN71" s="1041"/>
      <c r="DO71" s="1041"/>
      <c r="DP71" s="1042"/>
      <c r="DQ71" s="1040"/>
      <c r="DR71" s="1041"/>
      <c r="DS71" s="1041"/>
      <c r="DT71" s="1041"/>
      <c r="DU71" s="1042"/>
      <c r="DV71" s="1028"/>
      <c r="DW71" s="1029"/>
      <c r="DX71" s="1029"/>
      <c r="DY71" s="1029"/>
      <c r="DZ71" s="1030"/>
      <c r="EA71" s="244"/>
    </row>
    <row r="72" spans="1:131" s="245" customFormat="1" ht="26.25" customHeight="1" x14ac:dyDescent="0.2">
      <c r="A72" s="259">
        <v>5</v>
      </c>
      <c r="B72" s="1058" t="s">
        <v>588</v>
      </c>
      <c r="C72" s="1059"/>
      <c r="D72" s="1059"/>
      <c r="E72" s="1059"/>
      <c r="F72" s="1059"/>
      <c r="G72" s="1059"/>
      <c r="H72" s="1059"/>
      <c r="I72" s="1059"/>
      <c r="J72" s="1059"/>
      <c r="K72" s="1059"/>
      <c r="L72" s="1059"/>
      <c r="M72" s="1059"/>
      <c r="N72" s="1059"/>
      <c r="O72" s="1059"/>
      <c r="P72" s="1060"/>
      <c r="Q72" s="1061">
        <v>771</v>
      </c>
      <c r="R72" s="1055"/>
      <c r="S72" s="1055"/>
      <c r="T72" s="1055"/>
      <c r="U72" s="1055"/>
      <c r="V72" s="1055">
        <v>719</v>
      </c>
      <c r="W72" s="1055"/>
      <c r="X72" s="1055"/>
      <c r="Y72" s="1055"/>
      <c r="Z72" s="1055"/>
      <c r="AA72" s="1055">
        <v>52</v>
      </c>
      <c r="AB72" s="1055"/>
      <c r="AC72" s="1055"/>
      <c r="AD72" s="1055"/>
      <c r="AE72" s="1055"/>
      <c r="AF72" s="1055">
        <v>52</v>
      </c>
      <c r="AG72" s="1055"/>
      <c r="AH72" s="1055"/>
      <c r="AI72" s="1055"/>
      <c r="AJ72" s="1055"/>
      <c r="AK72" s="1055">
        <v>12</v>
      </c>
      <c r="AL72" s="1055"/>
      <c r="AM72" s="1055"/>
      <c r="AN72" s="1055"/>
      <c r="AO72" s="1055"/>
      <c r="AP72" s="1055" t="s">
        <v>598</v>
      </c>
      <c r="AQ72" s="1055"/>
      <c r="AR72" s="1055"/>
      <c r="AS72" s="1055"/>
      <c r="AT72" s="1055"/>
      <c r="AU72" s="1055" t="s">
        <v>598</v>
      </c>
      <c r="AV72" s="1055"/>
      <c r="AW72" s="1055"/>
      <c r="AX72" s="1055"/>
      <c r="AY72" s="1055"/>
      <c r="AZ72" s="1056"/>
      <c r="BA72" s="1056"/>
      <c r="BB72" s="1056"/>
      <c r="BC72" s="1056"/>
      <c r="BD72" s="1057"/>
      <c r="BE72" s="263"/>
      <c r="BF72" s="263"/>
      <c r="BG72" s="263"/>
      <c r="BH72" s="263"/>
      <c r="BI72" s="263"/>
      <c r="BJ72" s="263"/>
      <c r="BK72" s="263"/>
      <c r="BL72" s="263"/>
      <c r="BM72" s="263"/>
      <c r="BN72" s="263"/>
      <c r="BO72" s="263"/>
      <c r="BP72" s="263"/>
      <c r="BQ72" s="260">
        <v>66</v>
      </c>
      <c r="BR72" s="265"/>
      <c r="BS72" s="1037"/>
      <c r="BT72" s="1038"/>
      <c r="BU72" s="1038"/>
      <c r="BV72" s="1038"/>
      <c r="BW72" s="1038"/>
      <c r="BX72" s="1038"/>
      <c r="BY72" s="1038"/>
      <c r="BZ72" s="1038"/>
      <c r="CA72" s="1038"/>
      <c r="CB72" s="1038"/>
      <c r="CC72" s="1038"/>
      <c r="CD72" s="1038"/>
      <c r="CE72" s="1038"/>
      <c r="CF72" s="1038"/>
      <c r="CG72" s="1039"/>
      <c r="CH72" s="1040"/>
      <c r="CI72" s="1041"/>
      <c r="CJ72" s="1041"/>
      <c r="CK72" s="1041"/>
      <c r="CL72" s="1042"/>
      <c r="CM72" s="1040"/>
      <c r="CN72" s="1041"/>
      <c r="CO72" s="1041"/>
      <c r="CP72" s="1041"/>
      <c r="CQ72" s="1042"/>
      <c r="CR72" s="1040"/>
      <c r="CS72" s="1041"/>
      <c r="CT72" s="1041"/>
      <c r="CU72" s="1041"/>
      <c r="CV72" s="1042"/>
      <c r="CW72" s="1040"/>
      <c r="CX72" s="1041"/>
      <c r="CY72" s="1041"/>
      <c r="CZ72" s="1041"/>
      <c r="DA72" s="1042"/>
      <c r="DB72" s="1040"/>
      <c r="DC72" s="1041"/>
      <c r="DD72" s="1041"/>
      <c r="DE72" s="1041"/>
      <c r="DF72" s="1042"/>
      <c r="DG72" s="1040"/>
      <c r="DH72" s="1041"/>
      <c r="DI72" s="1041"/>
      <c r="DJ72" s="1041"/>
      <c r="DK72" s="1042"/>
      <c r="DL72" s="1040"/>
      <c r="DM72" s="1041"/>
      <c r="DN72" s="1041"/>
      <c r="DO72" s="1041"/>
      <c r="DP72" s="1042"/>
      <c r="DQ72" s="1040"/>
      <c r="DR72" s="1041"/>
      <c r="DS72" s="1041"/>
      <c r="DT72" s="1041"/>
      <c r="DU72" s="1042"/>
      <c r="DV72" s="1028"/>
      <c r="DW72" s="1029"/>
      <c r="DX72" s="1029"/>
      <c r="DY72" s="1029"/>
      <c r="DZ72" s="1030"/>
      <c r="EA72" s="244"/>
    </row>
    <row r="73" spans="1:131" s="245" customFormat="1" ht="26.25" customHeight="1" x14ac:dyDescent="0.2">
      <c r="A73" s="259">
        <v>6</v>
      </c>
      <c r="B73" s="1058"/>
      <c r="C73" s="1059"/>
      <c r="D73" s="1059"/>
      <c r="E73" s="1059"/>
      <c r="F73" s="1059"/>
      <c r="G73" s="1059"/>
      <c r="H73" s="1059"/>
      <c r="I73" s="1059"/>
      <c r="J73" s="1059"/>
      <c r="K73" s="1059"/>
      <c r="L73" s="1059"/>
      <c r="M73" s="1059"/>
      <c r="N73" s="1059"/>
      <c r="O73" s="1059"/>
      <c r="P73" s="1060"/>
      <c r="Q73" s="1061"/>
      <c r="R73" s="1055"/>
      <c r="S73" s="1055"/>
      <c r="T73" s="1055"/>
      <c r="U73" s="1055"/>
      <c r="V73" s="1055"/>
      <c r="W73" s="1055"/>
      <c r="X73" s="1055"/>
      <c r="Y73" s="1055"/>
      <c r="Z73" s="1055"/>
      <c r="AA73" s="1055"/>
      <c r="AB73" s="1055"/>
      <c r="AC73" s="1055"/>
      <c r="AD73" s="1055"/>
      <c r="AE73" s="1055"/>
      <c r="AF73" s="1055"/>
      <c r="AG73" s="1055"/>
      <c r="AH73" s="1055"/>
      <c r="AI73" s="1055"/>
      <c r="AJ73" s="1055"/>
      <c r="AK73" s="1055"/>
      <c r="AL73" s="1055"/>
      <c r="AM73" s="1055"/>
      <c r="AN73" s="1055"/>
      <c r="AO73" s="1055"/>
      <c r="AP73" s="1055"/>
      <c r="AQ73" s="1055"/>
      <c r="AR73" s="1055"/>
      <c r="AS73" s="1055"/>
      <c r="AT73" s="1055"/>
      <c r="AU73" s="1055"/>
      <c r="AV73" s="1055"/>
      <c r="AW73" s="1055"/>
      <c r="AX73" s="1055"/>
      <c r="AY73" s="1055"/>
      <c r="AZ73" s="1056"/>
      <c r="BA73" s="1056"/>
      <c r="BB73" s="1056"/>
      <c r="BC73" s="1056"/>
      <c r="BD73" s="1057"/>
      <c r="BE73" s="263"/>
      <c r="BF73" s="263"/>
      <c r="BG73" s="263"/>
      <c r="BH73" s="263"/>
      <c r="BI73" s="263"/>
      <c r="BJ73" s="263"/>
      <c r="BK73" s="263"/>
      <c r="BL73" s="263"/>
      <c r="BM73" s="263"/>
      <c r="BN73" s="263"/>
      <c r="BO73" s="263"/>
      <c r="BP73" s="263"/>
      <c r="BQ73" s="260">
        <v>67</v>
      </c>
      <c r="BR73" s="265"/>
      <c r="BS73" s="1037"/>
      <c r="BT73" s="1038"/>
      <c r="BU73" s="1038"/>
      <c r="BV73" s="1038"/>
      <c r="BW73" s="1038"/>
      <c r="BX73" s="1038"/>
      <c r="BY73" s="1038"/>
      <c r="BZ73" s="1038"/>
      <c r="CA73" s="1038"/>
      <c r="CB73" s="1038"/>
      <c r="CC73" s="1038"/>
      <c r="CD73" s="1038"/>
      <c r="CE73" s="1038"/>
      <c r="CF73" s="1038"/>
      <c r="CG73" s="1039"/>
      <c r="CH73" s="1040"/>
      <c r="CI73" s="1041"/>
      <c r="CJ73" s="1041"/>
      <c r="CK73" s="1041"/>
      <c r="CL73" s="1042"/>
      <c r="CM73" s="1040"/>
      <c r="CN73" s="1041"/>
      <c r="CO73" s="1041"/>
      <c r="CP73" s="1041"/>
      <c r="CQ73" s="1042"/>
      <c r="CR73" s="1040"/>
      <c r="CS73" s="1041"/>
      <c r="CT73" s="1041"/>
      <c r="CU73" s="1041"/>
      <c r="CV73" s="1042"/>
      <c r="CW73" s="1040"/>
      <c r="CX73" s="1041"/>
      <c r="CY73" s="1041"/>
      <c r="CZ73" s="1041"/>
      <c r="DA73" s="1042"/>
      <c r="DB73" s="1040"/>
      <c r="DC73" s="1041"/>
      <c r="DD73" s="1041"/>
      <c r="DE73" s="1041"/>
      <c r="DF73" s="1042"/>
      <c r="DG73" s="1040"/>
      <c r="DH73" s="1041"/>
      <c r="DI73" s="1041"/>
      <c r="DJ73" s="1041"/>
      <c r="DK73" s="1042"/>
      <c r="DL73" s="1040"/>
      <c r="DM73" s="1041"/>
      <c r="DN73" s="1041"/>
      <c r="DO73" s="1041"/>
      <c r="DP73" s="1042"/>
      <c r="DQ73" s="1040"/>
      <c r="DR73" s="1041"/>
      <c r="DS73" s="1041"/>
      <c r="DT73" s="1041"/>
      <c r="DU73" s="1042"/>
      <c r="DV73" s="1028"/>
      <c r="DW73" s="1029"/>
      <c r="DX73" s="1029"/>
      <c r="DY73" s="1029"/>
      <c r="DZ73" s="1030"/>
      <c r="EA73" s="244"/>
    </row>
    <row r="74" spans="1:131" s="245" customFormat="1" ht="26.25" customHeight="1" x14ac:dyDescent="0.2">
      <c r="A74" s="259">
        <v>7</v>
      </c>
      <c r="B74" s="1058"/>
      <c r="C74" s="1059"/>
      <c r="D74" s="1059"/>
      <c r="E74" s="1059"/>
      <c r="F74" s="1059"/>
      <c r="G74" s="1059"/>
      <c r="H74" s="1059"/>
      <c r="I74" s="1059"/>
      <c r="J74" s="1059"/>
      <c r="K74" s="1059"/>
      <c r="L74" s="1059"/>
      <c r="M74" s="1059"/>
      <c r="N74" s="1059"/>
      <c r="O74" s="1059"/>
      <c r="P74" s="1060"/>
      <c r="Q74" s="1061"/>
      <c r="R74" s="1055"/>
      <c r="S74" s="1055"/>
      <c r="T74" s="1055"/>
      <c r="U74" s="1055"/>
      <c r="V74" s="1055"/>
      <c r="W74" s="1055"/>
      <c r="X74" s="1055"/>
      <c r="Y74" s="1055"/>
      <c r="Z74" s="1055"/>
      <c r="AA74" s="1055"/>
      <c r="AB74" s="1055"/>
      <c r="AC74" s="1055"/>
      <c r="AD74" s="1055"/>
      <c r="AE74" s="1055"/>
      <c r="AF74" s="1055"/>
      <c r="AG74" s="1055"/>
      <c r="AH74" s="1055"/>
      <c r="AI74" s="1055"/>
      <c r="AJ74" s="1055"/>
      <c r="AK74" s="1055"/>
      <c r="AL74" s="1055"/>
      <c r="AM74" s="1055"/>
      <c r="AN74" s="1055"/>
      <c r="AO74" s="1055"/>
      <c r="AP74" s="1055"/>
      <c r="AQ74" s="1055"/>
      <c r="AR74" s="1055"/>
      <c r="AS74" s="1055"/>
      <c r="AT74" s="1055"/>
      <c r="AU74" s="1055"/>
      <c r="AV74" s="1055"/>
      <c r="AW74" s="1055"/>
      <c r="AX74" s="1055"/>
      <c r="AY74" s="1055"/>
      <c r="AZ74" s="1056"/>
      <c r="BA74" s="1056"/>
      <c r="BB74" s="1056"/>
      <c r="BC74" s="1056"/>
      <c r="BD74" s="1057"/>
      <c r="BE74" s="263"/>
      <c r="BF74" s="263"/>
      <c r="BG74" s="263"/>
      <c r="BH74" s="263"/>
      <c r="BI74" s="263"/>
      <c r="BJ74" s="263"/>
      <c r="BK74" s="263"/>
      <c r="BL74" s="263"/>
      <c r="BM74" s="263"/>
      <c r="BN74" s="263"/>
      <c r="BO74" s="263"/>
      <c r="BP74" s="263"/>
      <c r="BQ74" s="260">
        <v>68</v>
      </c>
      <c r="BR74" s="265"/>
      <c r="BS74" s="1037"/>
      <c r="BT74" s="1038"/>
      <c r="BU74" s="1038"/>
      <c r="BV74" s="1038"/>
      <c r="BW74" s="1038"/>
      <c r="BX74" s="1038"/>
      <c r="BY74" s="1038"/>
      <c r="BZ74" s="1038"/>
      <c r="CA74" s="1038"/>
      <c r="CB74" s="1038"/>
      <c r="CC74" s="1038"/>
      <c r="CD74" s="1038"/>
      <c r="CE74" s="1038"/>
      <c r="CF74" s="1038"/>
      <c r="CG74" s="1039"/>
      <c r="CH74" s="1040"/>
      <c r="CI74" s="1041"/>
      <c r="CJ74" s="1041"/>
      <c r="CK74" s="1041"/>
      <c r="CL74" s="1042"/>
      <c r="CM74" s="1040"/>
      <c r="CN74" s="1041"/>
      <c r="CO74" s="1041"/>
      <c r="CP74" s="1041"/>
      <c r="CQ74" s="1042"/>
      <c r="CR74" s="1040"/>
      <c r="CS74" s="1041"/>
      <c r="CT74" s="1041"/>
      <c r="CU74" s="1041"/>
      <c r="CV74" s="1042"/>
      <c r="CW74" s="1040"/>
      <c r="CX74" s="1041"/>
      <c r="CY74" s="1041"/>
      <c r="CZ74" s="1041"/>
      <c r="DA74" s="1042"/>
      <c r="DB74" s="1040"/>
      <c r="DC74" s="1041"/>
      <c r="DD74" s="1041"/>
      <c r="DE74" s="1041"/>
      <c r="DF74" s="1042"/>
      <c r="DG74" s="1040"/>
      <c r="DH74" s="1041"/>
      <c r="DI74" s="1041"/>
      <c r="DJ74" s="1041"/>
      <c r="DK74" s="1042"/>
      <c r="DL74" s="1040"/>
      <c r="DM74" s="1041"/>
      <c r="DN74" s="1041"/>
      <c r="DO74" s="1041"/>
      <c r="DP74" s="1042"/>
      <c r="DQ74" s="1040"/>
      <c r="DR74" s="1041"/>
      <c r="DS74" s="1041"/>
      <c r="DT74" s="1041"/>
      <c r="DU74" s="1042"/>
      <c r="DV74" s="1028"/>
      <c r="DW74" s="1029"/>
      <c r="DX74" s="1029"/>
      <c r="DY74" s="1029"/>
      <c r="DZ74" s="1030"/>
      <c r="EA74" s="244"/>
    </row>
    <row r="75" spans="1:131" s="245" customFormat="1" ht="26.25" customHeight="1" x14ac:dyDescent="0.2">
      <c r="A75" s="259">
        <v>8</v>
      </c>
      <c r="B75" s="1058"/>
      <c r="C75" s="1059"/>
      <c r="D75" s="1059"/>
      <c r="E75" s="1059"/>
      <c r="F75" s="1059"/>
      <c r="G75" s="1059"/>
      <c r="H75" s="1059"/>
      <c r="I75" s="1059"/>
      <c r="J75" s="1059"/>
      <c r="K75" s="1059"/>
      <c r="L75" s="1059"/>
      <c r="M75" s="1059"/>
      <c r="N75" s="1059"/>
      <c r="O75" s="1059"/>
      <c r="P75" s="1060"/>
      <c r="Q75" s="1062"/>
      <c r="R75" s="1063"/>
      <c r="S75" s="1063"/>
      <c r="T75" s="1063"/>
      <c r="U75" s="1064"/>
      <c r="V75" s="1065"/>
      <c r="W75" s="1063"/>
      <c r="X75" s="1063"/>
      <c r="Y75" s="1063"/>
      <c r="Z75" s="1064"/>
      <c r="AA75" s="1065"/>
      <c r="AB75" s="1063"/>
      <c r="AC75" s="1063"/>
      <c r="AD75" s="1063"/>
      <c r="AE75" s="1064"/>
      <c r="AF75" s="1065"/>
      <c r="AG75" s="1063"/>
      <c r="AH75" s="1063"/>
      <c r="AI75" s="1063"/>
      <c r="AJ75" s="1064"/>
      <c r="AK75" s="1065"/>
      <c r="AL75" s="1063"/>
      <c r="AM75" s="1063"/>
      <c r="AN75" s="1063"/>
      <c r="AO75" s="1064"/>
      <c r="AP75" s="1065"/>
      <c r="AQ75" s="1063"/>
      <c r="AR75" s="1063"/>
      <c r="AS75" s="1063"/>
      <c r="AT75" s="1064"/>
      <c r="AU75" s="1065"/>
      <c r="AV75" s="1063"/>
      <c r="AW75" s="1063"/>
      <c r="AX75" s="1063"/>
      <c r="AY75" s="1064"/>
      <c r="AZ75" s="1056"/>
      <c r="BA75" s="1056"/>
      <c r="BB75" s="1056"/>
      <c r="BC75" s="1056"/>
      <c r="BD75" s="1057"/>
      <c r="BE75" s="263"/>
      <c r="BF75" s="263"/>
      <c r="BG75" s="263"/>
      <c r="BH75" s="263"/>
      <c r="BI75" s="263"/>
      <c r="BJ75" s="263"/>
      <c r="BK75" s="263"/>
      <c r="BL75" s="263"/>
      <c r="BM75" s="263"/>
      <c r="BN75" s="263"/>
      <c r="BO75" s="263"/>
      <c r="BP75" s="263"/>
      <c r="BQ75" s="260">
        <v>69</v>
      </c>
      <c r="BR75" s="265"/>
      <c r="BS75" s="1037"/>
      <c r="BT75" s="1038"/>
      <c r="BU75" s="1038"/>
      <c r="BV75" s="1038"/>
      <c r="BW75" s="1038"/>
      <c r="BX75" s="1038"/>
      <c r="BY75" s="1038"/>
      <c r="BZ75" s="1038"/>
      <c r="CA75" s="1038"/>
      <c r="CB75" s="1038"/>
      <c r="CC75" s="1038"/>
      <c r="CD75" s="1038"/>
      <c r="CE75" s="1038"/>
      <c r="CF75" s="1038"/>
      <c r="CG75" s="1039"/>
      <c r="CH75" s="1040"/>
      <c r="CI75" s="1041"/>
      <c r="CJ75" s="1041"/>
      <c r="CK75" s="1041"/>
      <c r="CL75" s="1042"/>
      <c r="CM75" s="1040"/>
      <c r="CN75" s="1041"/>
      <c r="CO75" s="1041"/>
      <c r="CP75" s="1041"/>
      <c r="CQ75" s="1042"/>
      <c r="CR75" s="1040"/>
      <c r="CS75" s="1041"/>
      <c r="CT75" s="1041"/>
      <c r="CU75" s="1041"/>
      <c r="CV75" s="1042"/>
      <c r="CW75" s="1040"/>
      <c r="CX75" s="1041"/>
      <c r="CY75" s="1041"/>
      <c r="CZ75" s="1041"/>
      <c r="DA75" s="1042"/>
      <c r="DB75" s="1040"/>
      <c r="DC75" s="1041"/>
      <c r="DD75" s="1041"/>
      <c r="DE75" s="1041"/>
      <c r="DF75" s="1042"/>
      <c r="DG75" s="1040"/>
      <c r="DH75" s="1041"/>
      <c r="DI75" s="1041"/>
      <c r="DJ75" s="1041"/>
      <c r="DK75" s="1042"/>
      <c r="DL75" s="1040"/>
      <c r="DM75" s="1041"/>
      <c r="DN75" s="1041"/>
      <c r="DO75" s="1041"/>
      <c r="DP75" s="1042"/>
      <c r="DQ75" s="1040"/>
      <c r="DR75" s="1041"/>
      <c r="DS75" s="1041"/>
      <c r="DT75" s="1041"/>
      <c r="DU75" s="1042"/>
      <c r="DV75" s="1028"/>
      <c r="DW75" s="1029"/>
      <c r="DX75" s="1029"/>
      <c r="DY75" s="1029"/>
      <c r="DZ75" s="1030"/>
      <c r="EA75" s="244"/>
    </row>
    <row r="76" spans="1:131" s="245" customFormat="1" ht="26.25" customHeight="1" x14ac:dyDescent="0.2">
      <c r="A76" s="259">
        <v>9</v>
      </c>
      <c r="B76" s="1058"/>
      <c r="C76" s="1059"/>
      <c r="D76" s="1059"/>
      <c r="E76" s="1059"/>
      <c r="F76" s="1059"/>
      <c r="G76" s="1059"/>
      <c r="H76" s="1059"/>
      <c r="I76" s="1059"/>
      <c r="J76" s="1059"/>
      <c r="K76" s="1059"/>
      <c r="L76" s="1059"/>
      <c r="M76" s="1059"/>
      <c r="N76" s="1059"/>
      <c r="O76" s="1059"/>
      <c r="P76" s="1060"/>
      <c r="Q76" s="1062"/>
      <c r="R76" s="1063"/>
      <c r="S76" s="1063"/>
      <c r="T76" s="1063"/>
      <c r="U76" s="1064"/>
      <c r="V76" s="1065"/>
      <c r="W76" s="1063"/>
      <c r="X76" s="1063"/>
      <c r="Y76" s="1063"/>
      <c r="Z76" s="1064"/>
      <c r="AA76" s="1065"/>
      <c r="AB76" s="1063"/>
      <c r="AC76" s="1063"/>
      <c r="AD76" s="1063"/>
      <c r="AE76" s="1064"/>
      <c r="AF76" s="1065"/>
      <c r="AG76" s="1063"/>
      <c r="AH76" s="1063"/>
      <c r="AI76" s="1063"/>
      <c r="AJ76" s="1064"/>
      <c r="AK76" s="1065"/>
      <c r="AL76" s="1063"/>
      <c r="AM76" s="1063"/>
      <c r="AN76" s="1063"/>
      <c r="AO76" s="1064"/>
      <c r="AP76" s="1065"/>
      <c r="AQ76" s="1063"/>
      <c r="AR76" s="1063"/>
      <c r="AS76" s="1063"/>
      <c r="AT76" s="1064"/>
      <c r="AU76" s="1065"/>
      <c r="AV76" s="1063"/>
      <c r="AW76" s="1063"/>
      <c r="AX76" s="1063"/>
      <c r="AY76" s="1064"/>
      <c r="AZ76" s="1056"/>
      <c r="BA76" s="1056"/>
      <c r="BB76" s="1056"/>
      <c r="BC76" s="1056"/>
      <c r="BD76" s="1057"/>
      <c r="BE76" s="263"/>
      <c r="BF76" s="263"/>
      <c r="BG76" s="263"/>
      <c r="BH76" s="263"/>
      <c r="BI76" s="263"/>
      <c r="BJ76" s="263"/>
      <c r="BK76" s="263"/>
      <c r="BL76" s="263"/>
      <c r="BM76" s="263"/>
      <c r="BN76" s="263"/>
      <c r="BO76" s="263"/>
      <c r="BP76" s="263"/>
      <c r="BQ76" s="260">
        <v>70</v>
      </c>
      <c r="BR76" s="265"/>
      <c r="BS76" s="1037"/>
      <c r="BT76" s="1038"/>
      <c r="BU76" s="1038"/>
      <c r="BV76" s="1038"/>
      <c r="BW76" s="1038"/>
      <c r="BX76" s="1038"/>
      <c r="BY76" s="1038"/>
      <c r="BZ76" s="1038"/>
      <c r="CA76" s="1038"/>
      <c r="CB76" s="1038"/>
      <c r="CC76" s="1038"/>
      <c r="CD76" s="1038"/>
      <c r="CE76" s="1038"/>
      <c r="CF76" s="1038"/>
      <c r="CG76" s="1039"/>
      <c r="CH76" s="1040"/>
      <c r="CI76" s="1041"/>
      <c r="CJ76" s="1041"/>
      <c r="CK76" s="1041"/>
      <c r="CL76" s="1042"/>
      <c r="CM76" s="1040"/>
      <c r="CN76" s="1041"/>
      <c r="CO76" s="1041"/>
      <c r="CP76" s="1041"/>
      <c r="CQ76" s="1042"/>
      <c r="CR76" s="1040"/>
      <c r="CS76" s="1041"/>
      <c r="CT76" s="1041"/>
      <c r="CU76" s="1041"/>
      <c r="CV76" s="1042"/>
      <c r="CW76" s="1040"/>
      <c r="CX76" s="1041"/>
      <c r="CY76" s="1041"/>
      <c r="CZ76" s="1041"/>
      <c r="DA76" s="1042"/>
      <c r="DB76" s="1040"/>
      <c r="DC76" s="1041"/>
      <c r="DD76" s="1041"/>
      <c r="DE76" s="1041"/>
      <c r="DF76" s="1042"/>
      <c r="DG76" s="1040"/>
      <c r="DH76" s="1041"/>
      <c r="DI76" s="1041"/>
      <c r="DJ76" s="1041"/>
      <c r="DK76" s="1042"/>
      <c r="DL76" s="1040"/>
      <c r="DM76" s="1041"/>
      <c r="DN76" s="1041"/>
      <c r="DO76" s="1041"/>
      <c r="DP76" s="1042"/>
      <c r="DQ76" s="1040"/>
      <c r="DR76" s="1041"/>
      <c r="DS76" s="1041"/>
      <c r="DT76" s="1041"/>
      <c r="DU76" s="1042"/>
      <c r="DV76" s="1028"/>
      <c r="DW76" s="1029"/>
      <c r="DX76" s="1029"/>
      <c r="DY76" s="1029"/>
      <c r="DZ76" s="1030"/>
      <c r="EA76" s="244"/>
    </row>
    <row r="77" spans="1:131" s="245" customFormat="1" ht="26.25" customHeight="1" x14ac:dyDescent="0.2">
      <c r="A77" s="259">
        <v>10</v>
      </c>
      <c r="B77" s="1058"/>
      <c r="C77" s="1059"/>
      <c r="D77" s="1059"/>
      <c r="E77" s="1059"/>
      <c r="F77" s="1059"/>
      <c r="G77" s="1059"/>
      <c r="H77" s="1059"/>
      <c r="I77" s="1059"/>
      <c r="J77" s="1059"/>
      <c r="K77" s="1059"/>
      <c r="L77" s="1059"/>
      <c r="M77" s="1059"/>
      <c r="N77" s="1059"/>
      <c r="O77" s="1059"/>
      <c r="P77" s="1060"/>
      <c r="Q77" s="1062"/>
      <c r="R77" s="1063"/>
      <c r="S77" s="1063"/>
      <c r="T77" s="1063"/>
      <c r="U77" s="1064"/>
      <c r="V77" s="1065"/>
      <c r="W77" s="1063"/>
      <c r="X77" s="1063"/>
      <c r="Y77" s="1063"/>
      <c r="Z77" s="1064"/>
      <c r="AA77" s="1065"/>
      <c r="AB77" s="1063"/>
      <c r="AC77" s="1063"/>
      <c r="AD77" s="1063"/>
      <c r="AE77" s="1064"/>
      <c r="AF77" s="1065"/>
      <c r="AG77" s="1063"/>
      <c r="AH77" s="1063"/>
      <c r="AI77" s="1063"/>
      <c r="AJ77" s="1064"/>
      <c r="AK77" s="1065"/>
      <c r="AL77" s="1063"/>
      <c r="AM77" s="1063"/>
      <c r="AN77" s="1063"/>
      <c r="AO77" s="1064"/>
      <c r="AP77" s="1065"/>
      <c r="AQ77" s="1063"/>
      <c r="AR77" s="1063"/>
      <c r="AS77" s="1063"/>
      <c r="AT77" s="1064"/>
      <c r="AU77" s="1065"/>
      <c r="AV77" s="1063"/>
      <c r="AW77" s="1063"/>
      <c r="AX77" s="1063"/>
      <c r="AY77" s="1064"/>
      <c r="AZ77" s="1056"/>
      <c r="BA77" s="1056"/>
      <c r="BB77" s="1056"/>
      <c r="BC77" s="1056"/>
      <c r="BD77" s="1057"/>
      <c r="BE77" s="263"/>
      <c r="BF77" s="263"/>
      <c r="BG77" s="263"/>
      <c r="BH77" s="263"/>
      <c r="BI77" s="263"/>
      <c r="BJ77" s="263"/>
      <c r="BK77" s="263"/>
      <c r="BL77" s="263"/>
      <c r="BM77" s="263"/>
      <c r="BN77" s="263"/>
      <c r="BO77" s="263"/>
      <c r="BP77" s="263"/>
      <c r="BQ77" s="260">
        <v>71</v>
      </c>
      <c r="BR77" s="265"/>
      <c r="BS77" s="1037"/>
      <c r="BT77" s="1038"/>
      <c r="BU77" s="1038"/>
      <c r="BV77" s="1038"/>
      <c r="BW77" s="1038"/>
      <c r="BX77" s="1038"/>
      <c r="BY77" s="1038"/>
      <c r="BZ77" s="1038"/>
      <c r="CA77" s="1038"/>
      <c r="CB77" s="1038"/>
      <c r="CC77" s="1038"/>
      <c r="CD77" s="1038"/>
      <c r="CE77" s="1038"/>
      <c r="CF77" s="1038"/>
      <c r="CG77" s="1039"/>
      <c r="CH77" s="1040"/>
      <c r="CI77" s="1041"/>
      <c r="CJ77" s="1041"/>
      <c r="CK77" s="1041"/>
      <c r="CL77" s="1042"/>
      <c r="CM77" s="1040"/>
      <c r="CN77" s="1041"/>
      <c r="CO77" s="1041"/>
      <c r="CP77" s="1041"/>
      <c r="CQ77" s="1042"/>
      <c r="CR77" s="1040"/>
      <c r="CS77" s="1041"/>
      <c r="CT77" s="1041"/>
      <c r="CU77" s="1041"/>
      <c r="CV77" s="1042"/>
      <c r="CW77" s="1040"/>
      <c r="CX77" s="1041"/>
      <c r="CY77" s="1041"/>
      <c r="CZ77" s="1041"/>
      <c r="DA77" s="1042"/>
      <c r="DB77" s="1040"/>
      <c r="DC77" s="1041"/>
      <c r="DD77" s="1041"/>
      <c r="DE77" s="1041"/>
      <c r="DF77" s="1042"/>
      <c r="DG77" s="1040"/>
      <c r="DH77" s="1041"/>
      <c r="DI77" s="1041"/>
      <c r="DJ77" s="1041"/>
      <c r="DK77" s="1042"/>
      <c r="DL77" s="1040"/>
      <c r="DM77" s="1041"/>
      <c r="DN77" s="1041"/>
      <c r="DO77" s="1041"/>
      <c r="DP77" s="1042"/>
      <c r="DQ77" s="1040"/>
      <c r="DR77" s="1041"/>
      <c r="DS77" s="1041"/>
      <c r="DT77" s="1041"/>
      <c r="DU77" s="1042"/>
      <c r="DV77" s="1028"/>
      <c r="DW77" s="1029"/>
      <c r="DX77" s="1029"/>
      <c r="DY77" s="1029"/>
      <c r="DZ77" s="1030"/>
      <c r="EA77" s="244"/>
    </row>
    <row r="78" spans="1:131" s="245" customFormat="1" ht="26.25" customHeight="1" x14ac:dyDescent="0.2">
      <c r="A78" s="259">
        <v>11</v>
      </c>
      <c r="B78" s="1058"/>
      <c r="C78" s="1059"/>
      <c r="D78" s="1059"/>
      <c r="E78" s="1059"/>
      <c r="F78" s="1059"/>
      <c r="G78" s="1059"/>
      <c r="H78" s="1059"/>
      <c r="I78" s="1059"/>
      <c r="J78" s="1059"/>
      <c r="K78" s="1059"/>
      <c r="L78" s="1059"/>
      <c r="M78" s="1059"/>
      <c r="N78" s="1059"/>
      <c r="O78" s="1059"/>
      <c r="P78" s="1060"/>
      <c r="Q78" s="1061"/>
      <c r="R78" s="1055"/>
      <c r="S78" s="1055"/>
      <c r="T78" s="1055"/>
      <c r="U78" s="1055"/>
      <c r="V78" s="1055"/>
      <c r="W78" s="1055"/>
      <c r="X78" s="1055"/>
      <c r="Y78" s="1055"/>
      <c r="Z78" s="1055"/>
      <c r="AA78" s="1055"/>
      <c r="AB78" s="1055"/>
      <c r="AC78" s="1055"/>
      <c r="AD78" s="1055"/>
      <c r="AE78" s="1055"/>
      <c r="AF78" s="1055"/>
      <c r="AG78" s="1055"/>
      <c r="AH78" s="1055"/>
      <c r="AI78" s="1055"/>
      <c r="AJ78" s="1055"/>
      <c r="AK78" s="1055"/>
      <c r="AL78" s="1055"/>
      <c r="AM78" s="1055"/>
      <c r="AN78" s="1055"/>
      <c r="AO78" s="1055"/>
      <c r="AP78" s="1055"/>
      <c r="AQ78" s="1055"/>
      <c r="AR78" s="1055"/>
      <c r="AS78" s="1055"/>
      <c r="AT78" s="1055"/>
      <c r="AU78" s="1055"/>
      <c r="AV78" s="1055"/>
      <c r="AW78" s="1055"/>
      <c r="AX78" s="1055"/>
      <c r="AY78" s="1055"/>
      <c r="AZ78" s="1056"/>
      <c r="BA78" s="1056"/>
      <c r="BB78" s="1056"/>
      <c r="BC78" s="1056"/>
      <c r="BD78" s="1057"/>
      <c r="BE78" s="263"/>
      <c r="BF78" s="263"/>
      <c r="BG78" s="263"/>
      <c r="BH78" s="263"/>
      <c r="BI78" s="263"/>
      <c r="BJ78" s="266"/>
      <c r="BK78" s="266"/>
      <c r="BL78" s="266"/>
      <c r="BM78" s="266"/>
      <c r="BN78" s="266"/>
      <c r="BO78" s="263"/>
      <c r="BP78" s="263"/>
      <c r="BQ78" s="260">
        <v>72</v>
      </c>
      <c r="BR78" s="265"/>
      <c r="BS78" s="1037"/>
      <c r="BT78" s="1038"/>
      <c r="BU78" s="1038"/>
      <c r="BV78" s="1038"/>
      <c r="BW78" s="1038"/>
      <c r="BX78" s="1038"/>
      <c r="BY78" s="1038"/>
      <c r="BZ78" s="1038"/>
      <c r="CA78" s="1038"/>
      <c r="CB78" s="1038"/>
      <c r="CC78" s="1038"/>
      <c r="CD78" s="1038"/>
      <c r="CE78" s="1038"/>
      <c r="CF78" s="1038"/>
      <c r="CG78" s="1039"/>
      <c r="CH78" s="1040"/>
      <c r="CI78" s="1041"/>
      <c r="CJ78" s="1041"/>
      <c r="CK78" s="1041"/>
      <c r="CL78" s="1042"/>
      <c r="CM78" s="1040"/>
      <c r="CN78" s="1041"/>
      <c r="CO78" s="1041"/>
      <c r="CP78" s="1041"/>
      <c r="CQ78" s="1042"/>
      <c r="CR78" s="1040"/>
      <c r="CS78" s="1041"/>
      <c r="CT78" s="1041"/>
      <c r="CU78" s="1041"/>
      <c r="CV78" s="1042"/>
      <c r="CW78" s="1040"/>
      <c r="CX78" s="1041"/>
      <c r="CY78" s="1041"/>
      <c r="CZ78" s="1041"/>
      <c r="DA78" s="1042"/>
      <c r="DB78" s="1040"/>
      <c r="DC78" s="1041"/>
      <c r="DD78" s="1041"/>
      <c r="DE78" s="1041"/>
      <c r="DF78" s="1042"/>
      <c r="DG78" s="1040"/>
      <c r="DH78" s="1041"/>
      <c r="DI78" s="1041"/>
      <c r="DJ78" s="1041"/>
      <c r="DK78" s="1042"/>
      <c r="DL78" s="1040"/>
      <c r="DM78" s="1041"/>
      <c r="DN78" s="1041"/>
      <c r="DO78" s="1041"/>
      <c r="DP78" s="1042"/>
      <c r="DQ78" s="1040"/>
      <c r="DR78" s="1041"/>
      <c r="DS78" s="1041"/>
      <c r="DT78" s="1041"/>
      <c r="DU78" s="1042"/>
      <c r="DV78" s="1028"/>
      <c r="DW78" s="1029"/>
      <c r="DX78" s="1029"/>
      <c r="DY78" s="1029"/>
      <c r="DZ78" s="1030"/>
      <c r="EA78" s="244"/>
    </row>
    <row r="79" spans="1:131" s="245" customFormat="1" ht="26.25" customHeight="1" x14ac:dyDescent="0.2">
      <c r="A79" s="259">
        <v>12</v>
      </c>
      <c r="B79" s="1058"/>
      <c r="C79" s="1059"/>
      <c r="D79" s="1059"/>
      <c r="E79" s="1059"/>
      <c r="F79" s="1059"/>
      <c r="G79" s="1059"/>
      <c r="H79" s="1059"/>
      <c r="I79" s="1059"/>
      <c r="J79" s="1059"/>
      <c r="K79" s="1059"/>
      <c r="L79" s="1059"/>
      <c r="M79" s="1059"/>
      <c r="N79" s="1059"/>
      <c r="O79" s="1059"/>
      <c r="P79" s="1060"/>
      <c r="Q79" s="1061"/>
      <c r="R79" s="1055"/>
      <c r="S79" s="1055"/>
      <c r="T79" s="1055"/>
      <c r="U79" s="1055"/>
      <c r="V79" s="1055"/>
      <c r="W79" s="1055"/>
      <c r="X79" s="1055"/>
      <c r="Y79" s="1055"/>
      <c r="Z79" s="1055"/>
      <c r="AA79" s="1055"/>
      <c r="AB79" s="1055"/>
      <c r="AC79" s="1055"/>
      <c r="AD79" s="1055"/>
      <c r="AE79" s="1055"/>
      <c r="AF79" s="1055"/>
      <c r="AG79" s="1055"/>
      <c r="AH79" s="1055"/>
      <c r="AI79" s="1055"/>
      <c r="AJ79" s="1055"/>
      <c r="AK79" s="1055"/>
      <c r="AL79" s="1055"/>
      <c r="AM79" s="1055"/>
      <c r="AN79" s="1055"/>
      <c r="AO79" s="1055"/>
      <c r="AP79" s="1055"/>
      <c r="AQ79" s="1055"/>
      <c r="AR79" s="1055"/>
      <c r="AS79" s="1055"/>
      <c r="AT79" s="1055"/>
      <c r="AU79" s="1055"/>
      <c r="AV79" s="1055"/>
      <c r="AW79" s="1055"/>
      <c r="AX79" s="1055"/>
      <c r="AY79" s="1055"/>
      <c r="AZ79" s="1056"/>
      <c r="BA79" s="1056"/>
      <c r="BB79" s="1056"/>
      <c r="BC79" s="1056"/>
      <c r="BD79" s="1057"/>
      <c r="BE79" s="263"/>
      <c r="BF79" s="263"/>
      <c r="BG79" s="263"/>
      <c r="BH79" s="263"/>
      <c r="BI79" s="263"/>
      <c r="BJ79" s="266"/>
      <c r="BK79" s="266"/>
      <c r="BL79" s="266"/>
      <c r="BM79" s="266"/>
      <c r="BN79" s="266"/>
      <c r="BO79" s="263"/>
      <c r="BP79" s="263"/>
      <c r="BQ79" s="260">
        <v>73</v>
      </c>
      <c r="BR79" s="265"/>
      <c r="BS79" s="1037"/>
      <c r="BT79" s="1038"/>
      <c r="BU79" s="1038"/>
      <c r="BV79" s="1038"/>
      <c r="BW79" s="1038"/>
      <c r="BX79" s="1038"/>
      <c r="BY79" s="1038"/>
      <c r="BZ79" s="1038"/>
      <c r="CA79" s="1038"/>
      <c r="CB79" s="1038"/>
      <c r="CC79" s="1038"/>
      <c r="CD79" s="1038"/>
      <c r="CE79" s="1038"/>
      <c r="CF79" s="1038"/>
      <c r="CG79" s="1039"/>
      <c r="CH79" s="1040"/>
      <c r="CI79" s="1041"/>
      <c r="CJ79" s="1041"/>
      <c r="CK79" s="1041"/>
      <c r="CL79" s="1042"/>
      <c r="CM79" s="1040"/>
      <c r="CN79" s="1041"/>
      <c r="CO79" s="1041"/>
      <c r="CP79" s="1041"/>
      <c r="CQ79" s="1042"/>
      <c r="CR79" s="1040"/>
      <c r="CS79" s="1041"/>
      <c r="CT79" s="1041"/>
      <c r="CU79" s="1041"/>
      <c r="CV79" s="1042"/>
      <c r="CW79" s="1040"/>
      <c r="CX79" s="1041"/>
      <c r="CY79" s="1041"/>
      <c r="CZ79" s="1041"/>
      <c r="DA79" s="1042"/>
      <c r="DB79" s="1040"/>
      <c r="DC79" s="1041"/>
      <c r="DD79" s="1041"/>
      <c r="DE79" s="1041"/>
      <c r="DF79" s="1042"/>
      <c r="DG79" s="1040"/>
      <c r="DH79" s="1041"/>
      <c r="DI79" s="1041"/>
      <c r="DJ79" s="1041"/>
      <c r="DK79" s="1042"/>
      <c r="DL79" s="1040"/>
      <c r="DM79" s="1041"/>
      <c r="DN79" s="1041"/>
      <c r="DO79" s="1041"/>
      <c r="DP79" s="1042"/>
      <c r="DQ79" s="1040"/>
      <c r="DR79" s="1041"/>
      <c r="DS79" s="1041"/>
      <c r="DT79" s="1041"/>
      <c r="DU79" s="1042"/>
      <c r="DV79" s="1028"/>
      <c r="DW79" s="1029"/>
      <c r="DX79" s="1029"/>
      <c r="DY79" s="1029"/>
      <c r="DZ79" s="1030"/>
      <c r="EA79" s="244"/>
    </row>
    <row r="80" spans="1:131" s="245" customFormat="1" ht="26.25" customHeight="1" x14ac:dyDescent="0.2">
      <c r="A80" s="259">
        <v>13</v>
      </c>
      <c r="B80" s="1058"/>
      <c r="C80" s="1059"/>
      <c r="D80" s="1059"/>
      <c r="E80" s="1059"/>
      <c r="F80" s="1059"/>
      <c r="G80" s="1059"/>
      <c r="H80" s="1059"/>
      <c r="I80" s="1059"/>
      <c r="J80" s="1059"/>
      <c r="K80" s="1059"/>
      <c r="L80" s="1059"/>
      <c r="M80" s="1059"/>
      <c r="N80" s="1059"/>
      <c r="O80" s="1059"/>
      <c r="P80" s="1060"/>
      <c r="Q80" s="1061"/>
      <c r="R80" s="1055"/>
      <c r="S80" s="1055"/>
      <c r="T80" s="1055"/>
      <c r="U80" s="1055"/>
      <c r="V80" s="1055"/>
      <c r="W80" s="1055"/>
      <c r="X80" s="1055"/>
      <c r="Y80" s="1055"/>
      <c r="Z80" s="1055"/>
      <c r="AA80" s="1055"/>
      <c r="AB80" s="1055"/>
      <c r="AC80" s="1055"/>
      <c r="AD80" s="1055"/>
      <c r="AE80" s="1055"/>
      <c r="AF80" s="1055"/>
      <c r="AG80" s="1055"/>
      <c r="AH80" s="1055"/>
      <c r="AI80" s="1055"/>
      <c r="AJ80" s="1055"/>
      <c r="AK80" s="1055"/>
      <c r="AL80" s="1055"/>
      <c r="AM80" s="1055"/>
      <c r="AN80" s="1055"/>
      <c r="AO80" s="1055"/>
      <c r="AP80" s="1055"/>
      <c r="AQ80" s="1055"/>
      <c r="AR80" s="1055"/>
      <c r="AS80" s="1055"/>
      <c r="AT80" s="1055"/>
      <c r="AU80" s="1055"/>
      <c r="AV80" s="1055"/>
      <c r="AW80" s="1055"/>
      <c r="AX80" s="1055"/>
      <c r="AY80" s="1055"/>
      <c r="AZ80" s="1056"/>
      <c r="BA80" s="1056"/>
      <c r="BB80" s="1056"/>
      <c r="BC80" s="1056"/>
      <c r="BD80" s="1057"/>
      <c r="BE80" s="263"/>
      <c r="BF80" s="263"/>
      <c r="BG80" s="263"/>
      <c r="BH80" s="263"/>
      <c r="BI80" s="263"/>
      <c r="BJ80" s="263"/>
      <c r="BK80" s="263"/>
      <c r="BL80" s="263"/>
      <c r="BM80" s="263"/>
      <c r="BN80" s="263"/>
      <c r="BO80" s="263"/>
      <c r="BP80" s="263"/>
      <c r="BQ80" s="260">
        <v>74</v>
      </c>
      <c r="BR80" s="265"/>
      <c r="BS80" s="1037"/>
      <c r="BT80" s="1038"/>
      <c r="BU80" s="1038"/>
      <c r="BV80" s="1038"/>
      <c r="BW80" s="1038"/>
      <c r="BX80" s="1038"/>
      <c r="BY80" s="1038"/>
      <c r="BZ80" s="1038"/>
      <c r="CA80" s="1038"/>
      <c r="CB80" s="1038"/>
      <c r="CC80" s="1038"/>
      <c r="CD80" s="1038"/>
      <c r="CE80" s="1038"/>
      <c r="CF80" s="1038"/>
      <c r="CG80" s="1039"/>
      <c r="CH80" s="1040"/>
      <c r="CI80" s="1041"/>
      <c r="CJ80" s="1041"/>
      <c r="CK80" s="1041"/>
      <c r="CL80" s="1042"/>
      <c r="CM80" s="1040"/>
      <c r="CN80" s="1041"/>
      <c r="CO80" s="1041"/>
      <c r="CP80" s="1041"/>
      <c r="CQ80" s="1042"/>
      <c r="CR80" s="1040"/>
      <c r="CS80" s="1041"/>
      <c r="CT80" s="1041"/>
      <c r="CU80" s="1041"/>
      <c r="CV80" s="1042"/>
      <c r="CW80" s="1040"/>
      <c r="CX80" s="1041"/>
      <c r="CY80" s="1041"/>
      <c r="CZ80" s="1041"/>
      <c r="DA80" s="1042"/>
      <c r="DB80" s="1040"/>
      <c r="DC80" s="1041"/>
      <c r="DD80" s="1041"/>
      <c r="DE80" s="1041"/>
      <c r="DF80" s="1042"/>
      <c r="DG80" s="1040"/>
      <c r="DH80" s="1041"/>
      <c r="DI80" s="1041"/>
      <c r="DJ80" s="1041"/>
      <c r="DK80" s="1042"/>
      <c r="DL80" s="1040"/>
      <c r="DM80" s="1041"/>
      <c r="DN80" s="1041"/>
      <c r="DO80" s="1041"/>
      <c r="DP80" s="1042"/>
      <c r="DQ80" s="1040"/>
      <c r="DR80" s="1041"/>
      <c r="DS80" s="1041"/>
      <c r="DT80" s="1041"/>
      <c r="DU80" s="1042"/>
      <c r="DV80" s="1028"/>
      <c r="DW80" s="1029"/>
      <c r="DX80" s="1029"/>
      <c r="DY80" s="1029"/>
      <c r="DZ80" s="1030"/>
      <c r="EA80" s="244"/>
    </row>
    <row r="81" spans="1:131" s="245" customFormat="1" ht="26.25" customHeight="1" x14ac:dyDescent="0.2">
      <c r="A81" s="259">
        <v>14</v>
      </c>
      <c r="B81" s="1058"/>
      <c r="C81" s="1059"/>
      <c r="D81" s="1059"/>
      <c r="E81" s="1059"/>
      <c r="F81" s="1059"/>
      <c r="G81" s="1059"/>
      <c r="H81" s="1059"/>
      <c r="I81" s="1059"/>
      <c r="J81" s="1059"/>
      <c r="K81" s="1059"/>
      <c r="L81" s="1059"/>
      <c r="M81" s="1059"/>
      <c r="N81" s="1059"/>
      <c r="O81" s="1059"/>
      <c r="P81" s="1060"/>
      <c r="Q81" s="1061"/>
      <c r="R81" s="1055"/>
      <c r="S81" s="1055"/>
      <c r="T81" s="1055"/>
      <c r="U81" s="1055"/>
      <c r="V81" s="1055"/>
      <c r="W81" s="1055"/>
      <c r="X81" s="1055"/>
      <c r="Y81" s="1055"/>
      <c r="Z81" s="1055"/>
      <c r="AA81" s="1055"/>
      <c r="AB81" s="1055"/>
      <c r="AC81" s="1055"/>
      <c r="AD81" s="1055"/>
      <c r="AE81" s="1055"/>
      <c r="AF81" s="1055"/>
      <c r="AG81" s="1055"/>
      <c r="AH81" s="1055"/>
      <c r="AI81" s="1055"/>
      <c r="AJ81" s="1055"/>
      <c r="AK81" s="1055"/>
      <c r="AL81" s="1055"/>
      <c r="AM81" s="1055"/>
      <c r="AN81" s="1055"/>
      <c r="AO81" s="1055"/>
      <c r="AP81" s="1055"/>
      <c r="AQ81" s="1055"/>
      <c r="AR81" s="1055"/>
      <c r="AS81" s="1055"/>
      <c r="AT81" s="1055"/>
      <c r="AU81" s="1055"/>
      <c r="AV81" s="1055"/>
      <c r="AW81" s="1055"/>
      <c r="AX81" s="1055"/>
      <c r="AY81" s="1055"/>
      <c r="AZ81" s="1056"/>
      <c r="BA81" s="1056"/>
      <c r="BB81" s="1056"/>
      <c r="BC81" s="1056"/>
      <c r="BD81" s="1057"/>
      <c r="BE81" s="263"/>
      <c r="BF81" s="263"/>
      <c r="BG81" s="263"/>
      <c r="BH81" s="263"/>
      <c r="BI81" s="263"/>
      <c r="BJ81" s="263"/>
      <c r="BK81" s="263"/>
      <c r="BL81" s="263"/>
      <c r="BM81" s="263"/>
      <c r="BN81" s="263"/>
      <c r="BO81" s="263"/>
      <c r="BP81" s="263"/>
      <c r="BQ81" s="260">
        <v>75</v>
      </c>
      <c r="BR81" s="265"/>
      <c r="BS81" s="1037"/>
      <c r="BT81" s="1038"/>
      <c r="BU81" s="1038"/>
      <c r="BV81" s="1038"/>
      <c r="BW81" s="1038"/>
      <c r="BX81" s="1038"/>
      <c r="BY81" s="1038"/>
      <c r="BZ81" s="1038"/>
      <c r="CA81" s="1038"/>
      <c r="CB81" s="1038"/>
      <c r="CC81" s="1038"/>
      <c r="CD81" s="1038"/>
      <c r="CE81" s="1038"/>
      <c r="CF81" s="1038"/>
      <c r="CG81" s="1039"/>
      <c r="CH81" s="1040"/>
      <c r="CI81" s="1041"/>
      <c r="CJ81" s="1041"/>
      <c r="CK81" s="1041"/>
      <c r="CL81" s="1042"/>
      <c r="CM81" s="1040"/>
      <c r="CN81" s="1041"/>
      <c r="CO81" s="1041"/>
      <c r="CP81" s="1041"/>
      <c r="CQ81" s="1042"/>
      <c r="CR81" s="1040"/>
      <c r="CS81" s="1041"/>
      <c r="CT81" s="1041"/>
      <c r="CU81" s="1041"/>
      <c r="CV81" s="1042"/>
      <c r="CW81" s="1040"/>
      <c r="CX81" s="1041"/>
      <c r="CY81" s="1041"/>
      <c r="CZ81" s="1041"/>
      <c r="DA81" s="1042"/>
      <c r="DB81" s="1040"/>
      <c r="DC81" s="1041"/>
      <c r="DD81" s="1041"/>
      <c r="DE81" s="1041"/>
      <c r="DF81" s="1042"/>
      <c r="DG81" s="1040"/>
      <c r="DH81" s="1041"/>
      <c r="DI81" s="1041"/>
      <c r="DJ81" s="1041"/>
      <c r="DK81" s="1042"/>
      <c r="DL81" s="1040"/>
      <c r="DM81" s="1041"/>
      <c r="DN81" s="1041"/>
      <c r="DO81" s="1041"/>
      <c r="DP81" s="1042"/>
      <c r="DQ81" s="1040"/>
      <c r="DR81" s="1041"/>
      <c r="DS81" s="1041"/>
      <c r="DT81" s="1041"/>
      <c r="DU81" s="1042"/>
      <c r="DV81" s="1028"/>
      <c r="DW81" s="1029"/>
      <c r="DX81" s="1029"/>
      <c r="DY81" s="1029"/>
      <c r="DZ81" s="1030"/>
      <c r="EA81" s="244"/>
    </row>
    <row r="82" spans="1:131" s="245" customFormat="1" ht="26.25" customHeight="1" x14ac:dyDescent="0.2">
      <c r="A82" s="259">
        <v>15</v>
      </c>
      <c r="B82" s="1058"/>
      <c r="C82" s="1059"/>
      <c r="D82" s="1059"/>
      <c r="E82" s="1059"/>
      <c r="F82" s="1059"/>
      <c r="G82" s="1059"/>
      <c r="H82" s="1059"/>
      <c r="I82" s="1059"/>
      <c r="J82" s="1059"/>
      <c r="K82" s="1059"/>
      <c r="L82" s="1059"/>
      <c r="M82" s="1059"/>
      <c r="N82" s="1059"/>
      <c r="O82" s="1059"/>
      <c r="P82" s="1060"/>
      <c r="Q82" s="1061"/>
      <c r="R82" s="1055"/>
      <c r="S82" s="1055"/>
      <c r="T82" s="1055"/>
      <c r="U82" s="1055"/>
      <c r="V82" s="1055"/>
      <c r="W82" s="1055"/>
      <c r="X82" s="1055"/>
      <c r="Y82" s="1055"/>
      <c r="Z82" s="1055"/>
      <c r="AA82" s="1055"/>
      <c r="AB82" s="1055"/>
      <c r="AC82" s="1055"/>
      <c r="AD82" s="1055"/>
      <c r="AE82" s="1055"/>
      <c r="AF82" s="1055"/>
      <c r="AG82" s="1055"/>
      <c r="AH82" s="1055"/>
      <c r="AI82" s="1055"/>
      <c r="AJ82" s="1055"/>
      <c r="AK82" s="1055"/>
      <c r="AL82" s="1055"/>
      <c r="AM82" s="1055"/>
      <c r="AN82" s="1055"/>
      <c r="AO82" s="1055"/>
      <c r="AP82" s="1055"/>
      <c r="AQ82" s="1055"/>
      <c r="AR82" s="1055"/>
      <c r="AS82" s="1055"/>
      <c r="AT82" s="1055"/>
      <c r="AU82" s="1055"/>
      <c r="AV82" s="1055"/>
      <c r="AW82" s="1055"/>
      <c r="AX82" s="1055"/>
      <c r="AY82" s="1055"/>
      <c r="AZ82" s="1056"/>
      <c r="BA82" s="1056"/>
      <c r="BB82" s="1056"/>
      <c r="BC82" s="1056"/>
      <c r="BD82" s="1057"/>
      <c r="BE82" s="263"/>
      <c r="BF82" s="263"/>
      <c r="BG82" s="263"/>
      <c r="BH82" s="263"/>
      <c r="BI82" s="263"/>
      <c r="BJ82" s="263"/>
      <c r="BK82" s="263"/>
      <c r="BL82" s="263"/>
      <c r="BM82" s="263"/>
      <c r="BN82" s="263"/>
      <c r="BO82" s="263"/>
      <c r="BP82" s="263"/>
      <c r="BQ82" s="260">
        <v>76</v>
      </c>
      <c r="BR82" s="265"/>
      <c r="BS82" s="1037"/>
      <c r="BT82" s="1038"/>
      <c r="BU82" s="1038"/>
      <c r="BV82" s="1038"/>
      <c r="BW82" s="1038"/>
      <c r="BX82" s="1038"/>
      <c r="BY82" s="1038"/>
      <c r="BZ82" s="1038"/>
      <c r="CA82" s="1038"/>
      <c r="CB82" s="1038"/>
      <c r="CC82" s="1038"/>
      <c r="CD82" s="1038"/>
      <c r="CE82" s="1038"/>
      <c r="CF82" s="1038"/>
      <c r="CG82" s="1039"/>
      <c r="CH82" s="1040"/>
      <c r="CI82" s="1041"/>
      <c r="CJ82" s="1041"/>
      <c r="CK82" s="1041"/>
      <c r="CL82" s="1042"/>
      <c r="CM82" s="1040"/>
      <c r="CN82" s="1041"/>
      <c r="CO82" s="1041"/>
      <c r="CP82" s="1041"/>
      <c r="CQ82" s="1042"/>
      <c r="CR82" s="1040"/>
      <c r="CS82" s="1041"/>
      <c r="CT82" s="1041"/>
      <c r="CU82" s="1041"/>
      <c r="CV82" s="1042"/>
      <c r="CW82" s="1040"/>
      <c r="CX82" s="1041"/>
      <c r="CY82" s="1041"/>
      <c r="CZ82" s="1041"/>
      <c r="DA82" s="1042"/>
      <c r="DB82" s="1040"/>
      <c r="DC82" s="1041"/>
      <c r="DD82" s="1041"/>
      <c r="DE82" s="1041"/>
      <c r="DF82" s="1042"/>
      <c r="DG82" s="1040"/>
      <c r="DH82" s="1041"/>
      <c r="DI82" s="1041"/>
      <c r="DJ82" s="1041"/>
      <c r="DK82" s="1042"/>
      <c r="DL82" s="1040"/>
      <c r="DM82" s="1041"/>
      <c r="DN82" s="1041"/>
      <c r="DO82" s="1041"/>
      <c r="DP82" s="1042"/>
      <c r="DQ82" s="1040"/>
      <c r="DR82" s="1041"/>
      <c r="DS82" s="1041"/>
      <c r="DT82" s="1041"/>
      <c r="DU82" s="1042"/>
      <c r="DV82" s="1028"/>
      <c r="DW82" s="1029"/>
      <c r="DX82" s="1029"/>
      <c r="DY82" s="1029"/>
      <c r="DZ82" s="1030"/>
      <c r="EA82" s="244"/>
    </row>
    <row r="83" spans="1:131" s="245" customFormat="1" ht="26.25" customHeight="1" x14ac:dyDescent="0.2">
      <c r="A83" s="259">
        <v>16</v>
      </c>
      <c r="B83" s="1058"/>
      <c r="C83" s="1059"/>
      <c r="D83" s="1059"/>
      <c r="E83" s="1059"/>
      <c r="F83" s="1059"/>
      <c r="G83" s="1059"/>
      <c r="H83" s="1059"/>
      <c r="I83" s="1059"/>
      <c r="J83" s="1059"/>
      <c r="K83" s="1059"/>
      <c r="L83" s="1059"/>
      <c r="M83" s="1059"/>
      <c r="N83" s="1059"/>
      <c r="O83" s="1059"/>
      <c r="P83" s="1060"/>
      <c r="Q83" s="1061"/>
      <c r="R83" s="1055"/>
      <c r="S83" s="1055"/>
      <c r="T83" s="1055"/>
      <c r="U83" s="1055"/>
      <c r="V83" s="1055"/>
      <c r="W83" s="1055"/>
      <c r="X83" s="1055"/>
      <c r="Y83" s="1055"/>
      <c r="Z83" s="1055"/>
      <c r="AA83" s="1055"/>
      <c r="AB83" s="1055"/>
      <c r="AC83" s="1055"/>
      <c r="AD83" s="1055"/>
      <c r="AE83" s="1055"/>
      <c r="AF83" s="1055"/>
      <c r="AG83" s="1055"/>
      <c r="AH83" s="1055"/>
      <c r="AI83" s="1055"/>
      <c r="AJ83" s="1055"/>
      <c r="AK83" s="1055"/>
      <c r="AL83" s="1055"/>
      <c r="AM83" s="1055"/>
      <c r="AN83" s="1055"/>
      <c r="AO83" s="1055"/>
      <c r="AP83" s="1055"/>
      <c r="AQ83" s="1055"/>
      <c r="AR83" s="1055"/>
      <c r="AS83" s="1055"/>
      <c r="AT83" s="1055"/>
      <c r="AU83" s="1055"/>
      <c r="AV83" s="1055"/>
      <c r="AW83" s="1055"/>
      <c r="AX83" s="1055"/>
      <c r="AY83" s="1055"/>
      <c r="AZ83" s="1056"/>
      <c r="BA83" s="1056"/>
      <c r="BB83" s="1056"/>
      <c r="BC83" s="1056"/>
      <c r="BD83" s="1057"/>
      <c r="BE83" s="263"/>
      <c r="BF83" s="263"/>
      <c r="BG83" s="263"/>
      <c r="BH83" s="263"/>
      <c r="BI83" s="263"/>
      <c r="BJ83" s="263"/>
      <c r="BK83" s="263"/>
      <c r="BL83" s="263"/>
      <c r="BM83" s="263"/>
      <c r="BN83" s="263"/>
      <c r="BO83" s="263"/>
      <c r="BP83" s="263"/>
      <c r="BQ83" s="260">
        <v>77</v>
      </c>
      <c r="BR83" s="265"/>
      <c r="BS83" s="1037"/>
      <c r="BT83" s="1038"/>
      <c r="BU83" s="1038"/>
      <c r="BV83" s="1038"/>
      <c r="BW83" s="1038"/>
      <c r="BX83" s="1038"/>
      <c r="BY83" s="1038"/>
      <c r="BZ83" s="1038"/>
      <c r="CA83" s="1038"/>
      <c r="CB83" s="1038"/>
      <c r="CC83" s="1038"/>
      <c r="CD83" s="1038"/>
      <c r="CE83" s="1038"/>
      <c r="CF83" s="1038"/>
      <c r="CG83" s="1039"/>
      <c r="CH83" s="1040"/>
      <c r="CI83" s="1041"/>
      <c r="CJ83" s="1041"/>
      <c r="CK83" s="1041"/>
      <c r="CL83" s="1042"/>
      <c r="CM83" s="1040"/>
      <c r="CN83" s="1041"/>
      <c r="CO83" s="1041"/>
      <c r="CP83" s="1041"/>
      <c r="CQ83" s="1042"/>
      <c r="CR83" s="1040"/>
      <c r="CS83" s="1041"/>
      <c r="CT83" s="1041"/>
      <c r="CU83" s="1041"/>
      <c r="CV83" s="1042"/>
      <c r="CW83" s="1040"/>
      <c r="CX83" s="1041"/>
      <c r="CY83" s="1041"/>
      <c r="CZ83" s="1041"/>
      <c r="DA83" s="1042"/>
      <c r="DB83" s="1040"/>
      <c r="DC83" s="1041"/>
      <c r="DD83" s="1041"/>
      <c r="DE83" s="1041"/>
      <c r="DF83" s="1042"/>
      <c r="DG83" s="1040"/>
      <c r="DH83" s="1041"/>
      <c r="DI83" s="1041"/>
      <c r="DJ83" s="1041"/>
      <c r="DK83" s="1042"/>
      <c r="DL83" s="1040"/>
      <c r="DM83" s="1041"/>
      <c r="DN83" s="1041"/>
      <c r="DO83" s="1041"/>
      <c r="DP83" s="1042"/>
      <c r="DQ83" s="1040"/>
      <c r="DR83" s="1041"/>
      <c r="DS83" s="1041"/>
      <c r="DT83" s="1041"/>
      <c r="DU83" s="1042"/>
      <c r="DV83" s="1028"/>
      <c r="DW83" s="1029"/>
      <c r="DX83" s="1029"/>
      <c r="DY83" s="1029"/>
      <c r="DZ83" s="1030"/>
      <c r="EA83" s="244"/>
    </row>
    <row r="84" spans="1:131" s="245" customFormat="1" ht="26.25" customHeight="1" x14ac:dyDescent="0.2">
      <c r="A84" s="259">
        <v>17</v>
      </c>
      <c r="B84" s="1058"/>
      <c r="C84" s="1059"/>
      <c r="D84" s="1059"/>
      <c r="E84" s="1059"/>
      <c r="F84" s="1059"/>
      <c r="G84" s="1059"/>
      <c r="H84" s="1059"/>
      <c r="I84" s="1059"/>
      <c r="J84" s="1059"/>
      <c r="K84" s="1059"/>
      <c r="L84" s="1059"/>
      <c r="M84" s="1059"/>
      <c r="N84" s="1059"/>
      <c r="O84" s="1059"/>
      <c r="P84" s="1060"/>
      <c r="Q84" s="1061"/>
      <c r="R84" s="1055"/>
      <c r="S84" s="1055"/>
      <c r="T84" s="1055"/>
      <c r="U84" s="1055"/>
      <c r="V84" s="1055"/>
      <c r="W84" s="1055"/>
      <c r="X84" s="1055"/>
      <c r="Y84" s="1055"/>
      <c r="Z84" s="1055"/>
      <c r="AA84" s="1055"/>
      <c r="AB84" s="1055"/>
      <c r="AC84" s="1055"/>
      <c r="AD84" s="1055"/>
      <c r="AE84" s="1055"/>
      <c r="AF84" s="1055"/>
      <c r="AG84" s="1055"/>
      <c r="AH84" s="1055"/>
      <c r="AI84" s="1055"/>
      <c r="AJ84" s="1055"/>
      <c r="AK84" s="1055"/>
      <c r="AL84" s="1055"/>
      <c r="AM84" s="1055"/>
      <c r="AN84" s="1055"/>
      <c r="AO84" s="1055"/>
      <c r="AP84" s="1055"/>
      <c r="AQ84" s="1055"/>
      <c r="AR84" s="1055"/>
      <c r="AS84" s="1055"/>
      <c r="AT84" s="1055"/>
      <c r="AU84" s="1055"/>
      <c r="AV84" s="1055"/>
      <c r="AW84" s="1055"/>
      <c r="AX84" s="1055"/>
      <c r="AY84" s="1055"/>
      <c r="AZ84" s="1056"/>
      <c r="BA84" s="1056"/>
      <c r="BB84" s="1056"/>
      <c r="BC84" s="1056"/>
      <c r="BD84" s="1057"/>
      <c r="BE84" s="263"/>
      <c r="BF84" s="263"/>
      <c r="BG84" s="263"/>
      <c r="BH84" s="263"/>
      <c r="BI84" s="263"/>
      <c r="BJ84" s="263"/>
      <c r="BK84" s="263"/>
      <c r="BL84" s="263"/>
      <c r="BM84" s="263"/>
      <c r="BN84" s="263"/>
      <c r="BO84" s="263"/>
      <c r="BP84" s="263"/>
      <c r="BQ84" s="260">
        <v>78</v>
      </c>
      <c r="BR84" s="265"/>
      <c r="BS84" s="1037"/>
      <c r="BT84" s="1038"/>
      <c r="BU84" s="1038"/>
      <c r="BV84" s="1038"/>
      <c r="BW84" s="1038"/>
      <c r="BX84" s="1038"/>
      <c r="BY84" s="1038"/>
      <c r="BZ84" s="1038"/>
      <c r="CA84" s="1038"/>
      <c r="CB84" s="1038"/>
      <c r="CC84" s="1038"/>
      <c r="CD84" s="1038"/>
      <c r="CE84" s="1038"/>
      <c r="CF84" s="1038"/>
      <c r="CG84" s="1039"/>
      <c r="CH84" s="1040"/>
      <c r="CI84" s="1041"/>
      <c r="CJ84" s="1041"/>
      <c r="CK84" s="1041"/>
      <c r="CL84" s="1042"/>
      <c r="CM84" s="1040"/>
      <c r="CN84" s="1041"/>
      <c r="CO84" s="1041"/>
      <c r="CP84" s="1041"/>
      <c r="CQ84" s="1042"/>
      <c r="CR84" s="1040"/>
      <c r="CS84" s="1041"/>
      <c r="CT84" s="1041"/>
      <c r="CU84" s="1041"/>
      <c r="CV84" s="1042"/>
      <c r="CW84" s="1040"/>
      <c r="CX84" s="1041"/>
      <c r="CY84" s="1041"/>
      <c r="CZ84" s="1041"/>
      <c r="DA84" s="1042"/>
      <c r="DB84" s="1040"/>
      <c r="DC84" s="1041"/>
      <c r="DD84" s="1041"/>
      <c r="DE84" s="1041"/>
      <c r="DF84" s="1042"/>
      <c r="DG84" s="1040"/>
      <c r="DH84" s="1041"/>
      <c r="DI84" s="1041"/>
      <c r="DJ84" s="1041"/>
      <c r="DK84" s="1042"/>
      <c r="DL84" s="1040"/>
      <c r="DM84" s="1041"/>
      <c r="DN84" s="1041"/>
      <c r="DO84" s="1041"/>
      <c r="DP84" s="1042"/>
      <c r="DQ84" s="1040"/>
      <c r="DR84" s="1041"/>
      <c r="DS84" s="1041"/>
      <c r="DT84" s="1041"/>
      <c r="DU84" s="1042"/>
      <c r="DV84" s="1028"/>
      <c r="DW84" s="1029"/>
      <c r="DX84" s="1029"/>
      <c r="DY84" s="1029"/>
      <c r="DZ84" s="1030"/>
      <c r="EA84" s="244"/>
    </row>
    <row r="85" spans="1:131" s="245" customFormat="1" ht="26.25" customHeight="1" x14ac:dyDescent="0.2">
      <c r="A85" s="259">
        <v>18</v>
      </c>
      <c r="B85" s="1058"/>
      <c r="C85" s="1059"/>
      <c r="D85" s="1059"/>
      <c r="E85" s="1059"/>
      <c r="F85" s="1059"/>
      <c r="G85" s="1059"/>
      <c r="H85" s="1059"/>
      <c r="I85" s="1059"/>
      <c r="J85" s="1059"/>
      <c r="K85" s="1059"/>
      <c r="L85" s="1059"/>
      <c r="M85" s="1059"/>
      <c r="N85" s="1059"/>
      <c r="O85" s="1059"/>
      <c r="P85" s="1060"/>
      <c r="Q85" s="1061"/>
      <c r="R85" s="1055"/>
      <c r="S85" s="1055"/>
      <c r="T85" s="1055"/>
      <c r="U85" s="1055"/>
      <c r="V85" s="1055"/>
      <c r="W85" s="1055"/>
      <c r="X85" s="1055"/>
      <c r="Y85" s="1055"/>
      <c r="Z85" s="1055"/>
      <c r="AA85" s="1055"/>
      <c r="AB85" s="1055"/>
      <c r="AC85" s="1055"/>
      <c r="AD85" s="1055"/>
      <c r="AE85" s="1055"/>
      <c r="AF85" s="1055"/>
      <c r="AG85" s="1055"/>
      <c r="AH85" s="1055"/>
      <c r="AI85" s="1055"/>
      <c r="AJ85" s="1055"/>
      <c r="AK85" s="1055"/>
      <c r="AL85" s="1055"/>
      <c r="AM85" s="1055"/>
      <c r="AN85" s="1055"/>
      <c r="AO85" s="1055"/>
      <c r="AP85" s="1055"/>
      <c r="AQ85" s="1055"/>
      <c r="AR85" s="1055"/>
      <c r="AS85" s="1055"/>
      <c r="AT85" s="1055"/>
      <c r="AU85" s="1055"/>
      <c r="AV85" s="1055"/>
      <c r="AW85" s="1055"/>
      <c r="AX85" s="1055"/>
      <c r="AY85" s="1055"/>
      <c r="AZ85" s="1056"/>
      <c r="BA85" s="1056"/>
      <c r="BB85" s="1056"/>
      <c r="BC85" s="1056"/>
      <c r="BD85" s="1057"/>
      <c r="BE85" s="263"/>
      <c r="BF85" s="263"/>
      <c r="BG85" s="263"/>
      <c r="BH85" s="263"/>
      <c r="BI85" s="263"/>
      <c r="BJ85" s="263"/>
      <c r="BK85" s="263"/>
      <c r="BL85" s="263"/>
      <c r="BM85" s="263"/>
      <c r="BN85" s="263"/>
      <c r="BO85" s="263"/>
      <c r="BP85" s="263"/>
      <c r="BQ85" s="260">
        <v>79</v>
      </c>
      <c r="BR85" s="265"/>
      <c r="BS85" s="1037"/>
      <c r="BT85" s="1038"/>
      <c r="BU85" s="1038"/>
      <c r="BV85" s="1038"/>
      <c r="BW85" s="1038"/>
      <c r="BX85" s="1038"/>
      <c r="BY85" s="1038"/>
      <c r="BZ85" s="1038"/>
      <c r="CA85" s="1038"/>
      <c r="CB85" s="1038"/>
      <c r="CC85" s="1038"/>
      <c r="CD85" s="1038"/>
      <c r="CE85" s="1038"/>
      <c r="CF85" s="1038"/>
      <c r="CG85" s="1039"/>
      <c r="CH85" s="1040"/>
      <c r="CI85" s="1041"/>
      <c r="CJ85" s="1041"/>
      <c r="CK85" s="1041"/>
      <c r="CL85" s="1042"/>
      <c r="CM85" s="1040"/>
      <c r="CN85" s="1041"/>
      <c r="CO85" s="1041"/>
      <c r="CP85" s="1041"/>
      <c r="CQ85" s="1042"/>
      <c r="CR85" s="1040"/>
      <c r="CS85" s="1041"/>
      <c r="CT85" s="1041"/>
      <c r="CU85" s="1041"/>
      <c r="CV85" s="1042"/>
      <c r="CW85" s="1040"/>
      <c r="CX85" s="1041"/>
      <c r="CY85" s="1041"/>
      <c r="CZ85" s="1041"/>
      <c r="DA85" s="1042"/>
      <c r="DB85" s="1040"/>
      <c r="DC85" s="1041"/>
      <c r="DD85" s="1041"/>
      <c r="DE85" s="1041"/>
      <c r="DF85" s="1042"/>
      <c r="DG85" s="1040"/>
      <c r="DH85" s="1041"/>
      <c r="DI85" s="1041"/>
      <c r="DJ85" s="1041"/>
      <c r="DK85" s="1042"/>
      <c r="DL85" s="1040"/>
      <c r="DM85" s="1041"/>
      <c r="DN85" s="1041"/>
      <c r="DO85" s="1041"/>
      <c r="DP85" s="1042"/>
      <c r="DQ85" s="1040"/>
      <c r="DR85" s="1041"/>
      <c r="DS85" s="1041"/>
      <c r="DT85" s="1041"/>
      <c r="DU85" s="1042"/>
      <c r="DV85" s="1028"/>
      <c r="DW85" s="1029"/>
      <c r="DX85" s="1029"/>
      <c r="DY85" s="1029"/>
      <c r="DZ85" s="1030"/>
      <c r="EA85" s="244"/>
    </row>
    <row r="86" spans="1:131" s="245" customFormat="1" ht="26.25" customHeight="1" x14ac:dyDescent="0.2">
      <c r="A86" s="259">
        <v>19</v>
      </c>
      <c r="B86" s="1058"/>
      <c r="C86" s="1059"/>
      <c r="D86" s="1059"/>
      <c r="E86" s="1059"/>
      <c r="F86" s="1059"/>
      <c r="G86" s="1059"/>
      <c r="H86" s="1059"/>
      <c r="I86" s="1059"/>
      <c r="J86" s="1059"/>
      <c r="K86" s="1059"/>
      <c r="L86" s="1059"/>
      <c r="M86" s="1059"/>
      <c r="N86" s="1059"/>
      <c r="O86" s="1059"/>
      <c r="P86" s="1060"/>
      <c r="Q86" s="1061"/>
      <c r="R86" s="1055"/>
      <c r="S86" s="1055"/>
      <c r="T86" s="1055"/>
      <c r="U86" s="1055"/>
      <c r="V86" s="1055"/>
      <c r="W86" s="1055"/>
      <c r="X86" s="1055"/>
      <c r="Y86" s="1055"/>
      <c r="Z86" s="1055"/>
      <c r="AA86" s="1055"/>
      <c r="AB86" s="1055"/>
      <c r="AC86" s="1055"/>
      <c r="AD86" s="1055"/>
      <c r="AE86" s="1055"/>
      <c r="AF86" s="1055"/>
      <c r="AG86" s="1055"/>
      <c r="AH86" s="1055"/>
      <c r="AI86" s="1055"/>
      <c r="AJ86" s="1055"/>
      <c r="AK86" s="1055"/>
      <c r="AL86" s="1055"/>
      <c r="AM86" s="1055"/>
      <c r="AN86" s="1055"/>
      <c r="AO86" s="1055"/>
      <c r="AP86" s="1055"/>
      <c r="AQ86" s="1055"/>
      <c r="AR86" s="1055"/>
      <c r="AS86" s="1055"/>
      <c r="AT86" s="1055"/>
      <c r="AU86" s="1055"/>
      <c r="AV86" s="1055"/>
      <c r="AW86" s="1055"/>
      <c r="AX86" s="1055"/>
      <c r="AY86" s="1055"/>
      <c r="AZ86" s="1056"/>
      <c r="BA86" s="1056"/>
      <c r="BB86" s="1056"/>
      <c r="BC86" s="1056"/>
      <c r="BD86" s="1057"/>
      <c r="BE86" s="263"/>
      <c r="BF86" s="263"/>
      <c r="BG86" s="263"/>
      <c r="BH86" s="263"/>
      <c r="BI86" s="263"/>
      <c r="BJ86" s="263"/>
      <c r="BK86" s="263"/>
      <c r="BL86" s="263"/>
      <c r="BM86" s="263"/>
      <c r="BN86" s="263"/>
      <c r="BO86" s="263"/>
      <c r="BP86" s="263"/>
      <c r="BQ86" s="260">
        <v>80</v>
      </c>
      <c r="BR86" s="265"/>
      <c r="BS86" s="1037"/>
      <c r="BT86" s="1038"/>
      <c r="BU86" s="1038"/>
      <c r="BV86" s="1038"/>
      <c r="BW86" s="1038"/>
      <c r="BX86" s="1038"/>
      <c r="BY86" s="1038"/>
      <c r="BZ86" s="1038"/>
      <c r="CA86" s="1038"/>
      <c r="CB86" s="1038"/>
      <c r="CC86" s="1038"/>
      <c r="CD86" s="1038"/>
      <c r="CE86" s="1038"/>
      <c r="CF86" s="1038"/>
      <c r="CG86" s="1039"/>
      <c r="CH86" s="1040"/>
      <c r="CI86" s="1041"/>
      <c r="CJ86" s="1041"/>
      <c r="CK86" s="1041"/>
      <c r="CL86" s="1042"/>
      <c r="CM86" s="1040"/>
      <c r="CN86" s="1041"/>
      <c r="CO86" s="1041"/>
      <c r="CP86" s="1041"/>
      <c r="CQ86" s="1042"/>
      <c r="CR86" s="1040"/>
      <c r="CS86" s="1041"/>
      <c r="CT86" s="1041"/>
      <c r="CU86" s="1041"/>
      <c r="CV86" s="1042"/>
      <c r="CW86" s="1040"/>
      <c r="CX86" s="1041"/>
      <c r="CY86" s="1041"/>
      <c r="CZ86" s="1041"/>
      <c r="DA86" s="1042"/>
      <c r="DB86" s="1040"/>
      <c r="DC86" s="1041"/>
      <c r="DD86" s="1041"/>
      <c r="DE86" s="1041"/>
      <c r="DF86" s="1042"/>
      <c r="DG86" s="1040"/>
      <c r="DH86" s="1041"/>
      <c r="DI86" s="1041"/>
      <c r="DJ86" s="1041"/>
      <c r="DK86" s="1042"/>
      <c r="DL86" s="1040"/>
      <c r="DM86" s="1041"/>
      <c r="DN86" s="1041"/>
      <c r="DO86" s="1041"/>
      <c r="DP86" s="1042"/>
      <c r="DQ86" s="1040"/>
      <c r="DR86" s="1041"/>
      <c r="DS86" s="1041"/>
      <c r="DT86" s="1041"/>
      <c r="DU86" s="1042"/>
      <c r="DV86" s="1028"/>
      <c r="DW86" s="1029"/>
      <c r="DX86" s="1029"/>
      <c r="DY86" s="1029"/>
      <c r="DZ86" s="1030"/>
      <c r="EA86" s="244"/>
    </row>
    <row r="87" spans="1:131" s="245" customFormat="1" ht="26.25" customHeight="1" x14ac:dyDescent="0.2">
      <c r="A87" s="267">
        <v>20</v>
      </c>
      <c r="B87" s="1048"/>
      <c r="C87" s="1049"/>
      <c r="D87" s="1049"/>
      <c r="E87" s="1049"/>
      <c r="F87" s="1049"/>
      <c r="G87" s="1049"/>
      <c r="H87" s="1049"/>
      <c r="I87" s="1049"/>
      <c r="J87" s="1049"/>
      <c r="K87" s="1049"/>
      <c r="L87" s="1049"/>
      <c r="M87" s="1049"/>
      <c r="N87" s="1049"/>
      <c r="O87" s="1049"/>
      <c r="P87" s="1050"/>
      <c r="Q87" s="1051"/>
      <c r="R87" s="1052"/>
      <c r="S87" s="1052"/>
      <c r="T87" s="1052"/>
      <c r="U87" s="1052"/>
      <c r="V87" s="1052"/>
      <c r="W87" s="1052"/>
      <c r="X87" s="1052"/>
      <c r="Y87" s="1052"/>
      <c r="Z87" s="1052"/>
      <c r="AA87" s="1052"/>
      <c r="AB87" s="1052"/>
      <c r="AC87" s="1052"/>
      <c r="AD87" s="1052"/>
      <c r="AE87" s="1052"/>
      <c r="AF87" s="1052"/>
      <c r="AG87" s="1052"/>
      <c r="AH87" s="1052"/>
      <c r="AI87" s="1052"/>
      <c r="AJ87" s="1052"/>
      <c r="AK87" s="1052"/>
      <c r="AL87" s="1052"/>
      <c r="AM87" s="1052"/>
      <c r="AN87" s="1052"/>
      <c r="AO87" s="1052"/>
      <c r="AP87" s="1052"/>
      <c r="AQ87" s="1052"/>
      <c r="AR87" s="1052"/>
      <c r="AS87" s="1052"/>
      <c r="AT87" s="1052"/>
      <c r="AU87" s="1052"/>
      <c r="AV87" s="1052"/>
      <c r="AW87" s="1052"/>
      <c r="AX87" s="1052"/>
      <c r="AY87" s="1052"/>
      <c r="AZ87" s="1053"/>
      <c r="BA87" s="1053"/>
      <c r="BB87" s="1053"/>
      <c r="BC87" s="1053"/>
      <c r="BD87" s="1054"/>
      <c r="BE87" s="263"/>
      <c r="BF87" s="263"/>
      <c r="BG87" s="263"/>
      <c r="BH87" s="263"/>
      <c r="BI87" s="263"/>
      <c r="BJ87" s="263"/>
      <c r="BK87" s="263"/>
      <c r="BL87" s="263"/>
      <c r="BM87" s="263"/>
      <c r="BN87" s="263"/>
      <c r="BO87" s="263"/>
      <c r="BP87" s="263"/>
      <c r="BQ87" s="260">
        <v>81</v>
      </c>
      <c r="BR87" s="265"/>
      <c r="BS87" s="1037"/>
      <c r="BT87" s="1038"/>
      <c r="BU87" s="1038"/>
      <c r="BV87" s="1038"/>
      <c r="BW87" s="1038"/>
      <c r="BX87" s="1038"/>
      <c r="BY87" s="1038"/>
      <c r="BZ87" s="1038"/>
      <c r="CA87" s="1038"/>
      <c r="CB87" s="1038"/>
      <c r="CC87" s="1038"/>
      <c r="CD87" s="1038"/>
      <c r="CE87" s="1038"/>
      <c r="CF87" s="1038"/>
      <c r="CG87" s="1039"/>
      <c r="CH87" s="1040"/>
      <c r="CI87" s="1041"/>
      <c r="CJ87" s="1041"/>
      <c r="CK87" s="1041"/>
      <c r="CL87" s="1042"/>
      <c r="CM87" s="1040"/>
      <c r="CN87" s="1041"/>
      <c r="CO87" s="1041"/>
      <c r="CP87" s="1041"/>
      <c r="CQ87" s="1042"/>
      <c r="CR87" s="1040"/>
      <c r="CS87" s="1041"/>
      <c r="CT87" s="1041"/>
      <c r="CU87" s="1041"/>
      <c r="CV87" s="1042"/>
      <c r="CW87" s="1040"/>
      <c r="CX87" s="1041"/>
      <c r="CY87" s="1041"/>
      <c r="CZ87" s="1041"/>
      <c r="DA87" s="1042"/>
      <c r="DB87" s="1040"/>
      <c r="DC87" s="1041"/>
      <c r="DD87" s="1041"/>
      <c r="DE87" s="1041"/>
      <c r="DF87" s="1042"/>
      <c r="DG87" s="1040"/>
      <c r="DH87" s="1041"/>
      <c r="DI87" s="1041"/>
      <c r="DJ87" s="1041"/>
      <c r="DK87" s="1042"/>
      <c r="DL87" s="1040"/>
      <c r="DM87" s="1041"/>
      <c r="DN87" s="1041"/>
      <c r="DO87" s="1041"/>
      <c r="DP87" s="1042"/>
      <c r="DQ87" s="1040"/>
      <c r="DR87" s="1041"/>
      <c r="DS87" s="1041"/>
      <c r="DT87" s="1041"/>
      <c r="DU87" s="1042"/>
      <c r="DV87" s="1028"/>
      <c r="DW87" s="1029"/>
      <c r="DX87" s="1029"/>
      <c r="DY87" s="1029"/>
      <c r="DZ87" s="1030"/>
      <c r="EA87" s="244"/>
    </row>
    <row r="88" spans="1:131" s="245" customFormat="1" ht="26.25" customHeight="1" thickBot="1" x14ac:dyDescent="0.25">
      <c r="A88" s="262" t="s">
        <v>387</v>
      </c>
      <c r="B88" s="1031" t="s">
        <v>418</v>
      </c>
      <c r="C88" s="1032"/>
      <c r="D88" s="1032"/>
      <c r="E88" s="1032"/>
      <c r="F88" s="1032"/>
      <c r="G88" s="1032"/>
      <c r="H88" s="1032"/>
      <c r="I88" s="1032"/>
      <c r="J88" s="1032"/>
      <c r="K88" s="1032"/>
      <c r="L88" s="1032"/>
      <c r="M88" s="1032"/>
      <c r="N88" s="1032"/>
      <c r="O88" s="1032"/>
      <c r="P88" s="1033"/>
      <c r="Q88" s="1046"/>
      <c r="R88" s="1047"/>
      <c r="S88" s="1047"/>
      <c r="T88" s="1047"/>
      <c r="U88" s="1047"/>
      <c r="V88" s="1047"/>
      <c r="W88" s="1047"/>
      <c r="X88" s="1047"/>
      <c r="Y88" s="1047"/>
      <c r="Z88" s="1047"/>
      <c r="AA88" s="1047"/>
      <c r="AB88" s="1047"/>
      <c r="AC88" s="1047"/>
      <c r="AD88" s="1047"/>
      <c r="AE88" s="1047"/>
      <c r="AF88" s="1043">
        <f>SUM(AF68:AJ72)</f>
        <v>14986</v>
      </c>
      <c r="AG88" s="1043"/>
      <c r="AH88" s="1043"/>
      <c r="AI88" s="1043"/>
      <c r="AJ88" s="1043"/>
      <c r="AK88" s="1047"/>
      <c r="AL88" s="1047"/>
      <c r="AM88" s="1047"/>
      <c r="AN88" s="1047"/>
      <c r="AO88" s="1047"/>
      <c r="AP88" s="1043">
        <f>SUM(AP68:AT72)</f>
        <v>6409</v>
      </c>
      <c r="AQ88" s="1043"/>
      <c r="AR88" s="1043"/>
      <c r="AS88" s="1043"/>
      <c r="AT88" s="1043"/>
      <c r="AU88" s="1043">
        <f>SUM(AU68:AY72)</f>
        <v>5342</v>
      </c>
      <c r="AV88" s="1043"/>
      <c r="AW88" s="1043"/>
      <c r="AX88" s="1043"/>
      <c r="AY88" s="1043"/>
      <c r="AZ88" s="1044"/>
      <c r="BA88" s="1044"/>
      <c r="BB88" s="1044"/>
      <c r="BC88" s="1044"/>
      <c r="BD88" s="1045"/>
      <c r="BE88" s="263"/>
      <c r="BF88" s="263"/>
      <c r="BG88" s="263"/>
      <c r="BH88" s="263"/>
      <c r="BI88" s="263"/>
      <c r="BJ88" s="263"/>
      <c r="BK88" s="263"/>
      <c r="BL88" s="263"/>
      <c r="BM88" s="263"/>
      <c r="BN88" s="263"/>
      <c r="BO88" s="263"/>
      <c r="BP88" s="263"/>
      <c r="BQ88" s="260">
        <v>82</v>
      </c>
      <c r="BR88" s="265"/>
      <c r="BS88" s="1037"/>
      <c r="BT88" s="1038"/>
      <c r="BU88" s="1038"/>
      <c r="BV88" s="1038"/>
      <c r="BW88" s="1038"/>
      <c r="BX88" s="1038"/>
      <c r="BY88" s="1038"/>
      <c r="BZ88" s="1038"/>
      <c r="CA88" s="1038"/>
      <c r="CB88" s="1038"/>
      <c r="CC88" s="1038"/>
      <c r="CD88" s="1038"/>
      <c r="CE88" s="1038"/>
      <c r="CF88" s="1038"/>
      <c r="CG88" s="1039"/>
      <c r="CH88" s="1040"/>
      <c r="CI88" s="1041"/>
      <c r="CJ88" s="1041"/>
      <c r="CK88" s="1041"/>
      <c r="CL88" s="1042"/>
      <c r="CM88" s="1040"/>
      <c r="CN88" s="1041"/>
      <c r="CO88" s="1041"/>
      <c r="CP88" s="1041"/>
      <c r="CQ88" s="1042"/>
      <c r="CR88" s="1040"/>
      <c r="CS88" s="1041"/>
      <c r="CT88" s="1041"/>
      <c r="CU88" s="1041"/>
      <c r="CV88" s="1042"/>
      <c r="CW88" s="1040"/>
      <c r="CX88" s="1041"/>
      <c r="CY88" s="1041"/>
      <c r="CZ88" s="1041"/>
      <c r="DA88" s="1042"/>
      <c r="DB88" s="1040"/>
      <c r="DC88" s="1041"/>
      <c r="DD88" s="1041"/>
      <c r="DE88" s="1041"/>
      <c r="DF88" s="1042"/>
      <c r="DG88" s="1040"/>
      <c r="DH88" s="1041"/>
      <c r="DI88" s="1041"/>
      <c r="DJ88" s="1041"/>
      <c r="DK88" s="1042"/>
      <c r="DL88" s="1040"/>
      <c r="DM88" s="1041"/>
      <c r="DN88" s="1041"/>
      <c r="DO88" s="1041"/>
      <c r="DP88" s="1042"/>
      <c r="DQ88" s="1040"/>
      <c r="DR88" s="1041"/>
      <c r="DS88" s="1041"/>
      <c r="DT88" s="1041"/>
      <c r="DU88" s="1042"/>
      <c r="DV88" s="1028"/>
      <c r="DW88" s="1029"/>
      <c r="DX88" s="1029"/>
      <c r="DY88" s="1029"/>
      <c r="DZ88" s="1030"/>
      <c r="EA88" s="244"/>
    </row>
    <row r="89" spans="1:131" s="245" customFormat="1" ht="26.25" hidden="1" customHeight="1" x14ac:dyDescent="0.2">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37"/>
      <c r="BT89" s="1038"/>
      <c r="BU89" s="1038"/>
      <c r="BV89" s="1038"/>
      <c r="BW89" s="1038"/>
      <c r="BX89" s="1038"/>
      <c r="BY89" s="1038"/>
      <c r="BZ89" s="1038"/>
      <c r="CA89" s="1038"/>
      <c r="CB89" s="1038"/>
      <c r="CC89" s="1038"/>
      <c r="CD89" s="1038"/>
      <c r="CE89" s="1038"/>
      <c r="CF89" s="1038"/>
      <c r="CG89" s="1039"/>
      <c r="CH89" s="1040"/>
      <c r="CI89" s="1041"/>
      <c r="CJ89" s="1041"/>
      <c r="CK89" s="1041"/>
      <c r="CL89" s="1042"/>
      <c r="CM89" s="1040"/>
      <c r="CN89" s="1041"/>
      <c r="CO89" s="1041"/>
      <c r="CP89" s="1041"/>
      <c r="CQ89" s="1042"/>
      <c r="CR89" s="1040"/>
      <c r="CS89" s="1041"/>
      <c r="CT89" s="1041"/>
      <c r="CU89" s="1041"/>
      <c r="CV89" s="1042"/>
      <c r="CW89" s="1040"/>
      <c r="CX89" s="1041"/>
      <c r="CY89" s="1041"/>
      <c r="CZ89" s="1041"/>
      <c r="DA89" s="1042"/>
      <c r="DB89" s="1040"/>
      <c r="DC89" s="1041"/>
      <c r="DD89" s="1041"/>
      <c r="DE89" s="1041"/>
      <c r="DF89" s="1042"/>
      <c r="DG89" s="1040"/>
      <c r="DH89" s="1041"/>
      <c r="DI89" s="1041"/>
      <c r="DJ89" s="1041"/>
      <c r="DK89" s="1042"/>
      <c r="DL89" s="1040"/>
      <c r="DM89" s="1041"/>
      <c r="DN89" s="1041"/>
      <c r="DO89" s="1041"/>
      <c r="DP89" s="1042"/>
      <c r="DQ89" s="1040"/>
      <c r="DR89" s="1041"/>
      <c r="DS89" s="1041"/>
      <c r="DT89" s="1041"/>
      <c r="DU89" s="1042"/>
      <c r="DV89" s="1028"/>
      <c r="DW89" s="1029"/>
      <c r="DX89" s="1029"/>
      <c r="DY89" s="1029"/>
      <c r="DZ89" s="1030"/>
      <c r="EA89" s="244"/>
    </row>
    <row r="90" spans="1:131" s="245" customFormat="1" ht="26.25" hidden="1" customHeight="1" x14ac:dyDescent="0.2">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37"/>
      <c r="BT90" s="1038"/>
      <c r="BU90" s="1038"/>
      <c r="BV90" s="1038"/>
      <c r="BW90" s="1038"/>
      <c r="BX90" s="1038"/>
      <c r="BY90" s="1038"/>
      <c r="BZ90" s="1038"/>
      <c r="CA90" s="1038"/>
      <c r="CB90" s="1038"/>
      <c r="CC90" s="1038"/>
      <c r="CD90" s="1038"/>
      <c r="CE90" s="1038"/>
      <c r="CF90" s="1038"/>
      <c r="CG90" s="1039"/>
      <c r="CH90" s="1040"/>
      <c r="CI90" s="1041"/>
      <c r="CJ90" s="1041"/>
      <c r="CK90" s="1041"/>
      <c r="CL90" s="1042"/>
      <c r="CM90" s="1040"/>
      <c r="CN90" s="1041"/>
      <c r="CO90" s="1041"/>
      <c r="CP90" s="1041"/>
      <c r="CQ90" s="1042"/>
      <c r="CR90" s="1040"/>
      <c r="CS90" s="1041"/>
      <c r="CT90" s="1041"/>
      <c r="CU90" s="1041"/>
      <c r="CV90" s="1042"/>
      <c r="CW90" s="1040"/>
      <c r="CX90" s="1041"/>
      <c r="CY90" s="1041"/>
      <c r="CZ90" s="1041"/>
      <c r="DA90" s="1042"/>
      <c r="DB90" s="1040"/>
      <c r="DC90" s="1041"/>
      <c r="DD90" s="1041"/>
      <c r="DE90" s="1041"/>
      <c r="DF90" s="1042"/>
      <c r="DG90" s="1040"/>
      <c r="DH90" s="1041"/>
      <c r="DI90" s="1041"/>
      <c r="DJ90" s="1041"/>
      <c r="DK90" s="1042"/>
      <c r="DL90" s="1040"/>
      <c r="DM90" s="1041"/>
      <c r="DN90" s="1041"/>
      <c r="DO90" s="1041"/>
      <c r="DP90" s="1042"/>
      <c r="DQ90" s="1040"/>
      <c r="DR90" s="1041"/>
      <c r="DS90" s="1041"/>
      <c r="DT90" s="1041"/>
      <c r="DU90" s="1042"/>
      <c r="DV90" s="1028"/>
      <c r="DW90" s="1029"/>
      <c r="DX90" s="1029"/>
      <c r="DY90" s="1029"/>
      <c r="DZ90" s="1030"/>
      <c r="EA90" s="244"/>
    </row>
    <row r="91" spans="1:131" s="245" customFormat="1" ht="26.25" hidden="1" customHeight="1" x14ac:dyDescent="0.2">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37"/>
      <c r="BT91" s="1038"/>
      <c r="BU91" s="1038"/>
      <c r="BV91" s="1038"/>
      <c r="BW91" s="1038"/>
      <c r="BX91" s="1038"/>
      <c r="BY91" s="1038"/>
      <c r="BZ91" s="1038"/>
      <c r="CA91" s="1038"/>
      <c r="CB91" s="1038"/>
      <c r="CC91" s="1038"/>
      <c r="CD91" s="1038"/>
      <c r="CE91" s="1038"/>
      <c r="CF91" s="1038"/>
      <c r="CG91" s="1039"/>
      <c r="CH91" s="1040"/>
      <c r="CI91" s="1041"/>
      <c r="CJ91" s="1041"/>
      <c r="CK91" s="1041"/>
      <c r="CL91" s="1042"/>
      <c r="CM91" s="1040"/>
      <c r="CN91" s="1041"/>
      <c r="CO91" s="1041"/>
      <c r="CP91" s="1041"/>
      <c r="CQ91" s="1042"/>
      <c r="CR91" s="1040"/>
      <c r="CS91" s="1041"/>
      <c r="CT91" s="1041"/>
      <c r="CU91" s="1041"/>
      <c r="CV91" s="1042"/>
      <c r="CW91" s="1040"/>
      <c r="CX91" s="1041"/>
      <c r="CY91" s="1041"/>
      <c r="CZ91" s="1041"/>
      <c r="DA91" s="1042"/>
      <c r="DB91" s="1040"/>
      <c r="DC91" s="1041"/>
      <c r="DD91" s="1041"/>
      <c r="DE91" s="1041"/>
      <c r="DF91" s="1042"/>
      <c r="DG91" s="1040"/>
      <c r="DH91" s="1041"/>
      <c r="DI91" s="1041"/>
      <c r="DJ91" s="1041"/>
      <c r="DK91" s="1042"/>
      <c r="DL91" s="1040"/>
      <c r="DM91" s="1041"/>
      <c r="DN91" s="1041"/>
      <c r="DO91" s="1041"/>
      <c r="DP91" s="1042"/>
      <c r="DQ91" s="1040"/>
      <c r="DR91" s="1041"/>
      <c r="DS91" s="1041"/>
      <c r="DT91" s="1041"/>
      <c r="DU91" s="1042"/>
      <c r="DV91" s="1028"/>
      <c r="DW91" s="1029"/>
      <c r="DX91" s="1029"/>
      <c r="DY91" s="1029"/>
      <c r="DZ91" s="1030"/>
      <c r="EA91" s="244"/>
    </row>
    <row r="92" spans="1:131" s="245" customFormat="1" ht="26.25" hidden="1" customHeight="1" x14ac:dyDescent="0.2">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37"/>
      <c r="BT92" s="1038"/>
      <c r="BU92" s="1038"/>
      <c r="BV92" s="1038"/>
      <c r="BW92" s="1038"/>
      <c r="BX92" s="1038"/>
      <c r="BY92" s="1038"/>
      <c r="BZ92" s="1038"/>
      <c r="CA92" s="1038"/>
      <c r="CB92" s="1038"/>
      <c r="CC92" s="1038"/>
      <c r="CD92" s="1038"/>
      <c r="CE92" s="1038"/>
      <c r="CF92" s="1038"/>
      <c r="CG92" s="1039"/>
      <c r="CH92" s="1040"/>
      <c r="CI92" s="1041"/>
      <c r="CJ92" s="1041"/>
      <c r="CK92" s="1041"/>
      <c r="CL92" s="1042"/>
      <c r="CM92" s="1040"/>
      <c r="CN92" s="1041"/>
      <c r="CO92" s="1041"/>
      <c r="CP92" s="1041"/>
      <c r="CQ92" s="1042"/>
      <c r="CR92" s="1040"/>
      <c r="CS92" s="1041"/>
      <c r="CT92" s="1041"/>
      <c r="CU92" s="1041"/>
      <c r="CV92" s="1042"/>
      <c r="CW92" s="1040"/>
      <c r="CX92" s="1041"/>
      <c r="CY92" s="1041"/>
      <c r="CZ92" s="1041"/>
      <c r="DA92" s="1042"/>
      <c r="DB92" s="1040"/>
      <c r="DC92" s="1041"/>
      <c r="DD92" s="1041"/>
      <c r="DE92" s="1041"/>
      <c r="DF92" s="1042"/>
      <c r="DG92" s="1040"/>
      <c r="DH92" s="1041"/>
      <c r="DI92" s="1041"/>
      <c r="DJ92" s="1041"/>
      <c r="DK92" s="1042"/>
      <c r="DL92" s="1040"/>
      <c r="DM92" s="1041"/>
      <c r="DN92" s="1041"/>
      <c r="DO92" s="1041"/>
      <c r="DP92" s="1042"/>
      <c r="DQ92" s="1040"/>
      <c r="DR92" s="1041"/>
      <c r="DS92" s="1041"/>
      <c r="DT92" s="1041"/>
      <c r="DU92" s="1042"/>
      <c r="DV92" s="1028"/>
      <c r="DW92" s="1029"/>
      <c r="DX92" s="1029"/>
      <c r="DY92" s="1029"/>
      <c r="DZ92" s="1030"/>
      <c r="EA92" s="244"/>
    </row>
    <row r="93" spans="1:131" s="245" customFormat="1" ht="26.25" hidden="1" customHeight="1" x14ac:dyDescent="0.2">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37"/>
      <c r="BT93" s="1038"/>
      <c r="BU93" s="1038"/>
      <c r="BV93" s="1038"/>
      <c r="BW93" s="1038"/>
      <c r="BX93" s="1038"/>
      <c r="BY93" s="1038"/>
      <c r="BZ93" s="1038"/>
      <c r="CA93" s="1038"/>
      <c r="CB93" s="1038"/>
      <c r="CC93" s="1038"/>
      <c r="CD93" s="1038"/>
      <c r="CE93" s="1038"/>
      <c r="CF93" s="1038"/>
      <c r="CG93" s="1039"/>
      <c r="CH93" s="1040"/>
      <c r="CI93" s="1041"/>
      <c r="CJ93" s="1041"/>
      <c r="CK93" s="1041"/>
      <c r="CL93" s="1042"/>
      <c r="CM93" s="1040"/>
      <c r="CN93" s="1041"/>
      <c r="CO93" s="1041"/>
      <c r="CP93" s="1041"/>
      <c r="CQ93" s="1042"/>
      <c r="CR93" s="1040"/>
      <c r="CS93" s="1041"/>
      <c r="CT93" s="1041"/>
      <c r="CU93" s="1041"/>
      <c r="CV93" s="1042"/>
      <c r="CW93" s="1040"/>
      <c r="CX93" s="1041"/>
      <c r="CY93" s="1041"/>
      <c r="CZ93" s="1041"/>
      <c r="DA93" s="1042"/>
      <c r="DB93" s="1040"/>
      <c r="DC93" s="1041"/>
      <c r="DD93" s="1041"/>
      <c r="DE93" s="1041"/>
      <c r="DF93" s="1042"/>
      <c r="DG93" s="1040"/>
      <c r="DH93" s="1041"/>
      <c r="DI93" s="1041"/>
      <c r="DJ93" s="1041"/>
      <c r="DK93" s="1042"/>
      <c r="DL93" s="1040"/>
      <c r="DM93" s="1041"/>
      <c r="DN93" s="1041"/>
      <c r="DO93" s="1041"/>
      <c r="DP93" s="1042"/>
      <c r="DQ93" s="1040"/>
      <c r="DR93" s="1041"/>
      <c r="DS93" s="1041"/>
      <c r="DT93" s="1041"/>
      <c r="DU93" s="1042"/>
      <c r="DV93" s="1028"/>
      <c r="DW93" s="1029"/>
      <c r="DX93" s="1029"/>
      <c r="DY93" s="1029"/>
      <c r="DZ93" s="1030"/>
      <c r="EA93" s="244"/>
    </row>
    <row r="94" spans="1:131" s="245" customFormat="1" ht="26.25" hidden="1" customHeight="1" x14ac:dyDescent="0.2">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37"/>
      <c r="BT94" s="1038"/>
      <c r="BU94" s="1038"/>
      <c r="BV94" s="1038"/>
      <c r="BW94" s="1038"/>
      <c r="BX94" s="1038"/>
      <c r="BY94" s="1038"/>
      <c r="BZ94" s="1038"/>
      <c r="CA94" s="1038"/>
      <c r="CB94" s="1038"/>
      <c r="CC94" s="1038"/>
      <c r="CD94" s="1038"/>
      <c r="CE94" s="1038"/>
      <c r="CF94" s="1038"/>
      <c r="CG94" s="1039"/>
      <c r="CH94" s="1040"/>
      <c r="CI94" s="1041"/>
      <c r="CJ94" s="1041"/>
      <c r="CK94" s="1041"/>
      <c r="CL94" s="1042"/>
      <c r="CM94" s="1040"/>
      <c r="CN94" s="1041"/>
      <c r="CO94" s="1041"/>
      <c r="CP94" s="1041"/>
      <c r="CQ94" s="1042"/>
      <c r="CR94" s="1040"/>
      <c r="CS94" s="1041"/>
      <c r="CT94" s="1041"/>
      <c r="CU94" s="1041"/>
      <c r="CV94" s="1042"/>
      <c r="CW94" s="1040"/>
      <c r="CX94" s="1041"/>
      <c r="CY94" s="1041"/>
      <c r="CZ94" s="1041"/>
      <c r="DA94" s="1042"/>
      <c r="DB94" s="1040"/>
      <c r="DC94" s="1041"/>
      <c r="DD94" s="1041"/>
      <c r="DE94" s="1041"/>
      <c r="DF94" s="1042"/>
      <c r="DG94" s="1040"/>
      <c r="DH94" s="1041"/>
      <c r="DI94" s="1041"/>
      <c r="DJ94" s="1041"/>
      <c r="DK94" s="1042"/>
      <c r="DL94" s="1040"/>
      <c r="DM94" s="1041"/>
      <c r="DN94" s="1041"/>
      <c r="DO94" s="1041"/>
      <c r="DP94" s="1042"/>
      <c r="DQ94" s="1040"/>
      <c r="DR94" s="1041"/>
      <c r="DS94" s="1041"/>
      <c r="DT94" s="1041"/>
      <c r="DU94" s="1042"/>
      <c r="DV94" s="1028"/>
      <c r="DW94" s="1029"/>
      <c r="DX94" s="1029"/>
      <c r="DY94" s="1029"/>
      <c r="DZ94" s="1030"/>
      <c r="EA94" s="244"/>
    </row>
    <row r="95" spans="1:131" s="245" customFormat="1" ht="26.25" hidden="1" customHeight="1" x14ac:dyDescent="0.2">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37"/>
      <c r="BT95" s="1038"/>
      <c r="BU95" s="1038"/>
      <c r="BV95" s="1038"/>
      <c r="BW95" s="1038"/>
      <c r="BX95" s="1038"/>
      <c r="BY95" s="1038"/>
      <c r="BZ95" s="1038"/>
      <c r="CA95" s="1038"/>
      <c r="CB95" s="1038"/>
      <c r="CC95" s="1038"/>
      <c r="CD95" s="1038"/>
      <c r="CE95" s="1038"/>
      <c r="CF95" s="1038"/>
      <c r="CG95" s="1039"/>
      <c r="CH95" s="1040"/>
      <c r="CI95" s="1041"/>
      <c r="CJ95" s="1041"/>
      <c r="CK95" s="1041"/>
      <c r="CL95" s="1042"/>
      <c r="CM95" s="1040"/>
      <c r="CN95" s="1041"/>
      <c r="CO95" s="1041"/>
      <c r="CP95" s="1041"/>
      <c r="CQ95" s="1042"/>
      <c r="CR95" s="1040"/>
      <c r="CS95" s="1041"/>
      <c r="CT95" s="1041"/>
      <c r="CU95" s="1041"/>
      <c r="CV95" s="1042"/>
      <c r="CW95" s="1040"/>
      <c r="CX95" s="1041"/>
      <c r="CY95" s="1041"/>
      <c r="CZ95" s="1041"/>
      <c r="DA95" s="1042"/>
      <c r="DB95" s="1040"/>
      <c r="DC95" s="1041"/>
      <c r="DD95" s="1041"/>
      <c r="DE95" s="1041"/>
      <c r="DF95" s="1042"/>
      <c r="DG95" s="1040"/>
      <c r="DH95" s="1041"/>
      <c r="DI95" s="1041"/>
      <c r="DJ95" s="1041"/>
      <c r="DK95" s="1042"/>
      <c r="DL95" s="1040"/>
      <c r="DM95" s="1041"/>
      <c r="DN95" s="1041"/>
      <c r="DO95" s="1041"/>
      <c r="DP95" s="1042"/>
      <c r="DQ95" s="1040"/>
      <c r="DR95" s="1041"/>
      <c r="DS95" s="1041"/>
      <c r="DT95" s="1041"/>
      <c r="DU95" s="1042"/>
      <c r="DV95" s="1028"/>
      <c r="DW95" s="1029"/>
      <c r="DX95" s="1029"/>
      <c r="DY95" s="1029"/>
      <c r="DZ95" s="1030"/>
      <c r="EA95" s="244"/>
    </row>
    <row r="96" spans="1:131" s="245" customFormat="1" ht="26.25" hidden="1" customHeight="1" x14ac:dyDescent="0.2">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37"/>
      <c r="BT96" s="1038"/>
      <c r="BU96" s="1038"/>
      <c r="BV96" s="1038"/>
      <c r="BW96" s="1038"/>
      <c r="BX96" s="1038"/>
      <c r="BY96" s="1038"/>
      <c r="BZ96" s="1038"/>
      <c r="CA96" s="1038"/>
      <c r="CB96" s="1038"/>
      <c r="CC96" s="1038"/>
      <c r="CD96" s="1038"/>
      <c r="CE96" s="1038"/>
      <c r="CF96" s="1038"/>
      <c r="CG96" s="1039"/>
      <c r="CH96" s="1040"/>
      <c r="CI96" s="1041"/>
      <c r="CJ96" s="1041"/>
      <c r="CK96" s="1041"/>
      <c r="CL96" s="1042"/>
      <c r="CM96" s="1040"/>
      <c r="CN96" s="1041"/>
      <c r="CO96" s="1041"/>
      <c r="CP96" s="1041"/>
      <c r="CQ96" s="1042"/>
      <c r="CR96" s="1040"/>
      <c r="CS96" s="1041"/>
      <c r="CT96" s="1041"/>
      <c r="CU96" s="1041"/>
      <c r="CV96" s="1042"/>
      <c r="CW96" s="1040"/>
      <c r="CX96" s="1041"/>
      <c r="CY96" s="1041"/>
      <c r="CZ96" s="1041"/>
      <c r="DA96" s="1042"/>
      <c r="DB96" s="1040"/>
      <c r="DC96" s="1041"/>
      <c r="DD96" s="1041"/>
      <c r="DE96" s="1041"/>
      <c r="DF96" s="1042"/>
      <c r="DG96" s="1040"/>
      <c r="DH96" s="1041"/>
      <c r="DI96" s="1041"/>
      <c r="DJ96" s="1041"/>
      <c r="DK96" s="1042"/>
      <c r="DL96" s="1040"/>
      <c r="DM96" s="1041"/>
      <c r="DN96" s="1041"/>
      <c r="DO96" s="1041"/>
      <c r="DP96" s="1042"/>
      <c r="DQ96" s="1040"/>
      <c r="DR96" s="1041"/>
      <c r="DS96" s="1041"/>
      <c r="DT96" s="1041"/>
      <c r="DU96" s="1042"/>
      <c r="DV96" s="1028"/>
      <c r="DW96" s="1029"/>
      <c r="DX96" s="1029"/>
      <c r="DY96" s="1029"/>
      <c r="DZ96" s="1030"/>
      <c r="EA96" s="244"/>
    </row>
    <row r="97" spans="1:131" s="245" customFormat="1" ht="26.25" hidden="1" customHeight="1" x14ac:dyDescent="0.2">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37"/>
      <c r="BT97" s="1038"/>
      <c r="BU97" s="1038"/>
      <c r="BV97" s="1038"/>
      <c r="BW97" s="1038"/>
      <c r="BX97" s="1038"/>
      <c r="BY97" s="1038"/>
      <c r="BZ97" s="1038"/>
      <c r="CA97" s="1038"/>
      <c r="CB97" s="1038"/>
      <c r="CC97" s="1038"/>
      <c r="CD97" s="1038"/>
      <c r="CE97" s="1038"/>
      <c r="CF97" s="1038"/>
      <c r="CG97" s="1039"/>
      <c r="CH97" s="1040"/>
      <c r="CI97" s="1041"/>
      <c r="CJ97" s="1041"/>
      <c r="CK97" s="1041"/>
      <c r="CL97" s="1042"/>
      <c r="CM97" s="1040"/>
      <c r="CN97" s="1041"/>
      <c r="CO97" s="1041"/>
      <c r="CP97" s="1041"/>
      <c r="CQ97" s="1042"/>
      <c r="CR97" s="1040"/>
      <c r="CS97" s="1041"/>
      <c r="CT97" s="1041"/>
      <c r="CU97" s="1041"/>
      <c r="CV97" s="1042"/>
      <c r="CW97" s="1040"/>
      <c r="CX97" s="1041"/>
      <c r="CY97" s="1041"/>
      <c r="CZ97" s="1041"/>
      <c r="DA97" s="1042"/>
      <c r="DB97" s="1040"/>
      <c r="DC97" s="1041"/>
      <c r="DD97" s="1041"/>
      <c r="DE97" s="1041"/>
      <c r="DF97" s="1042"/>
      <c r="DG97" s="1040"/>
      <c r="DH97" s="1041"/>
      <c r="DI97" s="1041"/>
      <c r="DJ97" s="1041"/>
      <c r="DK97" s="1042"/>
      <c r="DL97" s="1040"/>
      <c r="DM97" s="1041"/>
      <c r="DN97" s="1041"/>
      <c r="DO97" s="1041"/>
      <c r="DP97" s="1042"/>
      <c r="DQ97" s="1040"/>
      <c r="DR97" s="1041"/>
      <c r="DS97" s="1041"/>
      <c r="DT97" s="1041"/>
      <c r="DU97" s="1042"/>
      <c r="DV97" s="1028"/>
      <c r="DW97" s="1029"/>
      <c r="DX97" s="1029"/>
      <c r="DY97" s="1029"/>
      <c r="DZ97" s="1030"/>
      <c r="EA97" s="244"/>
    </row>
    <row r="98" spans="1:131" s="245" customFormat="1" ht="26.25" hidden="1" customHeight="1" x14ac:dyDescent="0.2">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37"/>
      <c r="BT98" s="1038"/>
      <c r="BU98" s="1038"/>
      <c r="BV98" s="1038"/>
      <c r="BW98" s="1038"/>
      <c r="BX98" s="1038"/>
      <c r="BY98" s="1038"/>
      <c r="BZ98" s="1038"/>
      <c r="CA98" s="1038"/>
      <c r="CB98" s="1038"/>
      <c r="CC98" s="1038"/>
      <c r="CD98" s="1038"/>
      <c r="CE98" s="1038"/>
      <c r="CF98" s="1038"/>
      <c r="CG98" s="1039"/>
      <c r="CH98" s="1040"/>
      <c r="CI98" s="1041"/>
      <c r="CJ98" s="1041"/>
      <c r="CK98" s="1041"/>
      <c r="CL98" s="1042"/>
      <c r="CM98" s="1040"/>
      <c r="CN98" s="1041"/>
      <c r="CO98" s="1041"/>
      <c r="CP98" s="1041"/>
      <c r="CQ98" s="1042"/>
      <c r="CR98" s="1040"/>
      <c r="CS98" s="1041"/>
      <c r="CT98" s="1041"/>
      <c r="CU98" s="1041"/>
      <c r="CV98" s="1042"/>
      <c r="CW98" s="1040"/>
      <c r="CX98" s="1041"/>
      <c r="CY98" s="1041"/>
      <c r="CZ98" s="1041"/>
      <c r="DA98" s="1042"/>
      <c r="DB98" s="1040"/>
      <c r="DC98" s="1041"/>
      <c r="DD98" s="1041"/>
      <c r="DE98" s="1041"/>
      <c r="DF98" s="1042"/>
      <c r="DG98" s="1040"/>
      <c r="DH98" s="1041"/>
      <c r="DI98" s="1041"/>
      <c r="DJ98" s="1041"/>
      <c r="DK98" s="1042"/>
      <c r="DL98" s="1040"/>
      <c r="DM98" s="1041"/>
      <c r="DN98" s="1041"/>
      <c r="DO98" s="1041"/>
      <c r="DP98" s="1042"/>
      <c r="DQ98" s="1040"/>
      <c r="DR98" s="1041"/>
      <c r="DS98" s="1041"/>
      <c r="DT98" s="1041"/>
      <c r="DU98" s="1042"/>
      <c r="DV98" s="1028"/>
      <c r="DW98" s="1029"/>
      <c r="DX98" s="1029"/>
      <c r="DY98" s="1029"/>
      <c r="DZ98" s="1030"/>
      <c r="EA98" s="244"/>
    </row>
    <row r="99" spans="1:131" s="245" customFormat="1" ht="26.25" hidden="1" customHeight="1" x14ac:dyDescent="0.2">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37"/>
      <c r="BT99" s="1038"/>
      <c r="BU99" s="1038"/>
      <c r="BV99" s="1038"/>
      <c r="BW99" s="1038"/>
      <c r="BX99" s="1038"/>
      <c r="BY99" s="1038"/>
      <c r="BZ99" s="1038"/>
      <c r="CA99" s="1038"/>
      <c r="CB99" s="1038"/>
      <c r="CC99" s="1038"/>
      <c r="CD99" s="1038"/>
      <c r="CE99" s="1038"/>
      <c r="CF99" s="1038"/>
      <c r="CG99" s="1039"/>
      <c r="CH99" s="1040"/>
      <c r="CI99" s="1041"/>
      <c r="CJ99" s="1041"/>
      <c r="CK99" s="1041"/>
      <c r="CL99" s="1042"/>
      <c r="CM99" s="1040"/>
      <c r="CN99" s="1041"/>
      <c r="CO99" s="1041"/>
      <c r="CP99" s="1041"/>
      <c r="CQ99" s="1042"/>
      <c r="CR99" s="1040"/>
      <c r="CS99" s="1041"/>
      <c r="CT99" s="1041"/>
      <c r="CU99" s="1041"/>
      <c r="CV99" s="1042"/>
      <c r="CW99" s="1040"/>
      <c r="CX99" s="1041"/>
      <c r="CY99" s="1041"/>
      <c r="CZ99" s="1041"/>
      <c r="DA99" s="1042"/>
      <c r="DB99" s="1040"/>
      <c r="DC99" s="1041"/>
      <c r="DD99" s="1041"/>
      <c r="DE99" s="1041"/>
      <c r="DF99" s="1042"/>
      <c r="DG99" s="1040"/>
      <c r="DH99" s="1041"/>
      <c r="DI99" s="1041"/>
      <c r="DJ99" s="1041"/>
      <c r="DK99" s="1042"/>
      <c r="DL99" s="1040"/>
      <c r="DM99" s="1041"/>
      <c r="DN99" s="1041"/>
      <c r="DO99" s="1041"/>
      <c r="DP99" s="1042"/>
      <c r="DQ99" s="1040"/>
      <c r="DR99" s="1041"/>
      <c r="DS99" s="1041"/>
      <c r="DT99" s="1041"/>
      <c r="DU99" s="1042"/>
      <c r="DV99" s="1028"/>
      <c r="DW99" s="1029"/>
      <c r="DX99" s="1029"/>
      <c r="DY99" s="1029"/>
      <c r="DZ99" s="1030"/>
      <c r="EA99" s="244"/>
    </row>
    <row r="100" spans="1:131" s="245" customFormat="1" ht="26.25" hidden="1" customHeight="1" x14ac:dyDescent="0.2">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37"/>
      <c r="BT100" s="1038"/>
      <c r="BU100" s="1038"/>
      <c r="BV100" s="1038"/>
      <c r="BW100" s="1038"/>
      <c r="BX100" s="1038"/>
      <c r="BY100" s="1038"/>
      <c r="BZ100" s="1038"/>
      <c r="CA100" s="1038"/>
      <c r="CB100" s="1038"/>
      <c r="CC100" s="1038"/>
      <c r="CD100" s="1038"/>
      <c r="CE100" s="1038"/>
      <c r="CF100" s="1038"/>
      <c r="CG100" s="1039"/>
      <c r="CH100" s="1040"/>
      <c r="CI100" s="1041"/>
      <c r="CJ100" s="1041"/>
      <c r="CK100" s="1041"/>
      <c r="CL100" s="1042"/>
      <c r="CM100" s="1040"/>
      <c r="CN100" s="1041"/>
      <c r="CO100" s="1041"/>
      <c r="CP100" s="1041"/>
      <c r="CQ100" s="1042"/>
      <c r="CR100" s="1040"/>
      <c r="CS100" s="1041"/>
      <c r="CT100" s="1041"/>
      <c r="CU100" s="1041"/>
      <c r="CV100" s="1042"/>
      <c r="CW100" s="1040"/>
      <c r="CX100" s="1041"/>
      <c r="CY100" s="1041"/>
      <c r="CZ100" s="1041"/>
      <c r="DA100" s="1042"/>
      <c r="DB100" s="1040"/>
      <c r="DC100" s="1041"/>
      <c r="DD100" s="1041"/>
      <c r="DE100" s="1041"/>
      <c r="DF100" s="1042"/>
      <c r="DG100" s="1040"/>
      <c r="DH100" s="1041"/>
      <c r="DI100" s="1041"/>
      <c r="DJ100" s="1041"/>
      <c r="DK100" s="1042"/>
      <c r="DL100" s="1040"/>
      <c r="DM100" s="1041"/>
      <c r="DN100" s="1041"/>
      <c r="DO100" s="1041"/>
      <c r="DP100" s="1042"/>
      <c r="DQ100" s="1040"/>
      <c r="DR100" s="1041"/>
      <c r="DS100" s="1041"/>
      <c r="DT100" s="1041"/>
      <c r="DU100" s="1042"/>
      <c r="DV100" s="1028"/>
      <c r="DW100" s="1029"/>
      <c r="DX100" s="1029"/>
      <c r="DY100" s="1029"/>
      <c r="DZ100" s="1030"/>
      <c r="EA100" s="244"/>
    </row>
    <row r="101" spans="1:131" s="245" customFormat="1" ht="26.25" hidden="1" customHeight="1" x14ac:dyDescent="0.2">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37"/>
      <c r="BT101" s="1038"/>
      <c r="BU101" s="1038"/>
      <c r="BV101" s="1038"/>
      <c r="BW101" s="1038"/>
      <c r="BX101" s="1038"/>
      <c r="BY101" s="1038"/>
      <c r="BZ101" s="1038"/>
      <c r="CA101" s="1038"/>
      <c r="CB101" s="1038"/>
      <c r="CC101" s="1038"/>
      <c r="CD101" s="1038"/>
      <c r="CE101" s="1038"/>
      <c r="CF101" s="1038"/>
      <c r="CG101" s="1039"/>
      <c r="CH101" s="1040"/>
      <c r="CI101" s="1041"/>
      <c r="CJ101" s="1041"/>
      <c r="CK101" s="1041"/>
      <c r="CL101" s="1042"/>
      <c r="CM101" s="1040"/>
      <c r="CN101" s="1041"/>
      <c r="CO101" s="1041"/>
      <c r="CP101" s="1041"/>
      <c r="CQ101" s="1042"/>
      <c r="CR101" s="1040"/>
      <c r="CS101" s="1041"/>
      <c r="CT101" s="1041"/>
      <c r="CU101" s="1041"/>
      <c r="CV101" s="1042"/>
      <c r="CW101" s="1040"/>
      <c r="CX101" s="1041"/>
      <c r="CY101" s="1041"/>
      <c r="CZ101" s="1041"/>
      <c r="DA101" s="1042"/>
      <c r="DB101" s="1040"/>
      <c r="DC101" s="1041"/>
      <c r="DD101" s="1041"/>
      <c r="DE101" s="1041"/>
      <c r="DF101" s="1042"/>
      <c r="DG101" s="1040"/>
      <c r="DH101" s="1041"/>
      <c r="DI101" s="1041"/>
      <c r="DJ101" s="1041"/>
      <c r="DK101" s="1042"/>
      <c r="DL101" s="1040"/>
      <c r="DM101" s="1041"/>
      <c r="DN101" s="1041"/>
      <c r="DO101" s="1041"/>
      <c r="DP101" s="1042"/>
      <c r="DQ101" s="1040"/>
      <c r="DR101" s="1041"/>
      <c r="DS101" s="1041"/>
      <c r="DT101" s="1041"/>
      <c r="DU101" s="1042"/>
      <c r="DV101" s="1028"/>
      <c r="DW101" s="1029"/>
      <c r="DX101" s="1029"/>
      <c r="DY101" s="1029"/>
      <c r="DZ101" s="1030"/>
      <c r="EA101" s="244"/>
    </row>
    <row r="102" spans="1:131" s="245" customFormat="1" ht="26.25" customHeight="1" thickBot="1" x14ac:dyDescent="0.25">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1031" t="s">
        <v>419</v>
      </c>
      <c r="BS102" s="1032"/>
      <c r="BT102" s="1032"/>
      <c r="BU102" s="1032"/>
      <c r="BV102" s="1032"/>
      <c r="BW102" s="1032"/>
      <c r="BX102" s="1032"/>
      <c r="BY102" s="1032"/>
      <c r="BZ102" s="1032"/>
      <c r="CA102" s="1032"/>
      <c r="CB102" s="1032"/>
      <c r="CC102" s="1032"/>
      <c r="CD102" s="1032"/>
      <c r="CE102" s="1032"/>
      <c r="CF102" s="1032"/>
      <c r="CG102" s="1033"/>
      <c r="CH102" s="1034"/>
      <c r="CI102" s="1035"/>
      <c r="CJ102" s="1035"/>
      <c r="CK102" s="1035"/>
      <c r="CL102" s="1036"/>
      <c r="CM102" s="1034"/>
      <c r="CN102" s="1035"/>
      <c r="CO102" s="1035"/>
      <c r="CP102" s="1035"/>
      <c r="CQ102" s="1036"/>
      <c r="CR102" s="1020">
        <f>SUM(CR7:CV10)</f>
        <v>4</v>
      </c>
      <c r="CS102" s="1021"/>
      <c r="CT102" s="1021"/>
      <c r="CU102" s="1021"/>
      <c r="CV102" s="1022"/>
      <c r="CW102" s="1020">
        <f t="shared" ref="CW102" si="1">SUM(CW7:DA10)</f>
        <v>17</v>
      </c>
      <c r="CX102" s="1021"/>
      <c r="CY102" s="1021"/>
      <c r="CZ102" s="1021"/>
      <c r="DA102" s="1022"/>
      <c r="DB102" s="1020">
        <f t="shared" ref="DB102" si="2">SUM(DB7:DF10)</f>
        <v>0</v>
      </c>
      <c r="DC102" s="1021"/>
      <c r="DD102" s="1021"/>
      <c r="DE102" s="1021"/>
      <c r="DF102" s="1022"/>
      <c r="DG102" s="1020">
        <f t="shared" ref="DG102" si="3">SUM(DG7:DK10)</f>
        <v>479</v>
      </c>
      <c r="DH102" s="1021"/>
      <c r="DI102" s="1021"/>
      <c r="DJ102" s="1021"/>
      <c r="DK102" s="1022"/>
      <c r="DL102" s="1020">
        <f t="shared" ref="DL102" si="4">SUM(DL7:DP10)</f>
        <v>0</v>
      </c>
      <c r="DM102" s="1021"/>
      <c r="DN102" s="1021"/>
      <c r="DO102" s="1021"/>
      <c r="DP102" s="1022"/>
      <c r="DQ102" s="1020">
        <f t="shared" ref="DQ102" si="5">SUM(DQ7:DU10)</f>
        <v>0</v>
      </c>
      <c r="DR102" s="1021"/>
      <c r="DS102" s="1021"/>
      <c r="DT102" s="1021"/>
      <c r="DU102" s="1022"/>
      <c r="DV102" s="1020">
        <f t="shared" ref="DV102" si="6">SUM(DV7:DZ10)</f>
        <v>0</v>
      </c>
      <c r="DW102" s="1021"/>
      <c r="DX102" s="1021"/>
      <c r="DY102" s="1021"/>
      <c r="DZ102" s="1022"/>
      <c r="EA102" s="244"/>
    </row>
    <row r="103" spans="1:131" s="245" customFormat="1" ht="26.25" customHeight="1" x14ac:dyDescent="0.2">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3" t="s">
        <v>420</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44"/>
    </row>
    <row r="104" spans="1:131" s="245" customFormat="1" ht="26.25" customHeight="1" x14ac:dyDescent="0.2">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4" t="s">
        <v>421</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44"/>
    </row>
    <row r="105" spans="1:131" s="245" customFormat="1" ht="11.25" customHeight="1" x14ac:dyDescent="0.2">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2">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5">
      <c r="A107" s="273" t="s">
        <v>422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2">
      <c r="A108" s="1025" t="s">
        <v>424</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425</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44" customFormat="1" ht="26.25" customHeight="1" x14ac:dyDescent="0.2">
      <c r="A109" s="98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427</v>
      </c>
      <c r="AB109" s="981"/>
      <c r="AC109" s="981"/>
      <c r="AD109" s="981"/>
      <c r="AE109" s="982"/>
      <c r="AF109" s="983" t="s">
        <v>306</v>
      </c>
      <c r="AG109" s="981"/>
      <c r="AH109" s="981"/>
      <c r="AI109" s="981"/>
      <c r="AJ109" s="982"/>
      <c r="AK109" s="983" t="s">
        <v>305</v>
      </c>
      <c r="AL109" s="981"/>
      <c r="AM109" s="981"/>
      <c r="AN109" s="981"/>
      <c r="AO109" s="982"/>
      <c r="AP109" s="983" t="s">
        <v>428</v>
      </c>
      <c r="AQ109" s="981"/>
      <c r="AR109" s="981"/>
      <c r="AS109" s="981"/>
      <c r="AT109" s="1012"/>
      <c r="AU109" s="98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427</v>
      </c>
      <c r="BR109" s="981"/>
      <c r="BS109" s="981"/>
      <c r="BT109" s="981"/>
      <c r="BU109" s="982"/>
      <c r="BV109" s="983" t="s">
        <v>306</v>
      </c>
      <c r="BW109" s="981"/>
      <c r="BX109" s="981"/>
      <c r="BY109" s="981"/>
      <c r="BZ109" s="982"/>
      <c r="CA109" s="983" t="s">
        <v>305</v>
      </c>
      <c r="CB109" s="981"/>
      <c r="CC109" s="981"/>
      <c r="CD109" s="981"/>
      <c r="CE109" s="982"/>
      <c r="CF109" s="1019" t="s">
        <v>428</v>
      </c>
      <c r="CG109" s="1019"/>
      <c r="CH109" s="1019"/>
      <c r="CI109" s="1019"/>
      <c r="CJ109" s="1019"/>
      <c r="CK109" s="983"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427</v>
      </c>
      <c r="DH109" s="981"/>
      <c r="DI109" s="981"/>
      <c r="DJ109" s="981"/>
      <c r="DK109" s="982"/>
      <c r="DL109" s="983" t="s">
        <v>306</v>
      </c>
      <c r="DM109" s="981"/>
      <c r="DN109" s="981"/>
      <c r="DO109" s="981"/>
      <c r="DP109" s="982"/>
      <c r="DQ109" s="983" t="s">
        <v>305</v>
      </c>
      <c r="DR109" s="981"/>
      <c r="DS109" s="981"/>
      <c r="DT109" s="981"/>
      <c r="DU109" s="982"/>
      <c r="DV109" s="983" t="s">
        <v>428</v>
      </c>
      <c r="DW109" s="981"/>
      <c r="DX109" s="981"/>
      <c r="DY109" s="981"/>
      <c r="DZ109" s="1012"/>
    </row>
    <row r="110" spans="1:131" s="244" customFormat="1" ht="26.25" customHeight="1" x14ac:dyDescent="0.2">
      <c r="A110" s="883" t="s">
        <v>430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73">
        <v>716707</v>
      </c>
      <c r="AB110" s="974"/>
      <c r="AC110" s="974"/>
      <c r="AD110" s="974"/>
      <c r="AE110" s="975"/>
      <c r="AF110" s="976">
        <v>660937</v>
      </c>
      <c r="AG110" s="974"/>
      <c r="AH110" s="974"/>
      <c r="AI110" s="974"/>
      <c r="AJ110" s="975"/>
      <c r="AK110" s="976">
        <v>635348</v>
      </c>
      <c r="AL110" s="974"/>
      <c r="AM110" s="974"/>
      <c r="AN110" s="974"/>
      <c r="AO110" s="975"/>
      <c r="AP110" s="977">
        <v>13.1</v>
      </c>
      <c r="AQ110" s="978"/>
      <c r="AR110" s="978"/>
      <c r="AS110" s="978"/>
      <c r="AT110" s="979"/>
      <c r="AU110" s="1013" t="s">
        <v>72</v>
      </c>
      <c r="AV110" s="1014"/>
      <c r="AW110" s="1014"/>
      <c r="AX110" s="1014"/>
      <c r="AY110" s="1014"/>
      <c r="AZ110" s="939" t="s">
        <v>431</v>
      </c>
      <c r="BA110" s="884"/>
      <c r="BB110" s="884"/>
      <c r="BC110" s="884"/>
      <c r="BD110" s="884"/>
      <c r="BE110" s="884"/>
      <c r="BF110" s="884"/>
      <c r="BG110" s="884"/>
      <c r="BH110" s="884"/>
      <c r="BI110" s="884"/>
      <c r="BJ110" s="884"/>
      <c r="BK110" s="884"/>
      <c r="BL110" s="884"/>
      <c r="BM110" s="884"/>
      <c r="BN110" s="884"/>
      <c r="BO110" s="884"/>
      <c r="BP110" s="885"/>
      <c r="BQ110" s="940">
        <v>8269089</v>
      </c>
      <c r="BR110" s="921"/>
      <c r="BS110" s="921"/>
      <c r="BT110" s="921"/>
      <c r="BU110" s="921"/>
      <c r="BV110" s="921">
        <v>8716447</v>
      </c>
      <c r="BW110" s="921"/>
      <c r="BX110" s="921"/>
      <c r="BY110" s="921"/>
      <c r="BZ110" s="921"/>
      <c r="CA110" s="921">
        <v>9481392</v>
      </c>
      <c r="CB110" s="921"/>
      <c r="CC110" s="921"/>
      <c r="CD110" s="921"/>
      <c r="CE110" s="921"/>
      <c r="CF110" s="945">
        <v>194.9</v>
      </c>
      <c r="CG110" s="946"/>
      <c r="CH110" s="946"/>
      <c r="CI110" s="946"/>
      <c r="CJ110" s="946"/>
      <c r="CK110" s="1009" t="s">
        <v>432</v>
      </c>
      <c r="CL110" s="895"/>
      <c r="CM110" s="970" t="s">
        <v>433</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0" t="s">
        <v>434</v>
      </c>
      <c r="DH110" s="921"/>
      <c r="DI110" s="921"/>
      <c r="DJ110" s="921"/>
      <c r="DK110" s="921"/>
      <c r="DL110" s="921" t="s">
        <v>434</v>
      </c>
      <c r="DM110" s="921"/>
      <c r="DN110" s="921"/>
      <c r="DO110" s="921"/>
      <c r="DP110" s="921"/>
      <c r="DQ110" s="921" t="s">
        <v>129</v>
      </c>
      <c r="DR110" s="921"/>
      <c r="DS110" s="921"/>
      <c r="DT110" s="921"/>
      <c r="DU110" s="921"/>
      <c r="DV110" s="922" t="s">
        <v>434</v>
      </c>
      <c r="DW110" s="922"/>
      <c r="DX110" s="922"/>
      <c r="DY110" s="922"/>
      <c r="DZ110" s="923"/>
    </row>
    <row r="111" spans="1:131" s="244" customFormat="1" ht="26.25" customHeight="1" x14ac:dyDescent="0.2">
      <c r="A111" s="850" t="s">
        <v>435</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1008"/>
      <c r="AA111" s="1001" t="s">
        <v>389</v>
      </c>
      <c r="AB111" s="1002"/>
      <c r="AC111" s="1002"/>
      <c r="AD111" s="1002"/>
      <c r="AE111" s="1003"/>
      <c r="AF111" s="1004" t="s">
        <v>389</v>
      </c>
      <c r="AG111" s="1002"/>
      <c r="AH111" s="1002"/>
      <c r="AI111" s="1002"/>
      <c r="AJ111" s="1003"/>
      <c r="AK111" s="1004" t="s">
        <v>436</v>
      </c>
      <c r="AL111" s="1002"/>
      <c r="AM111" s="1002"/>
      <c r="AN111" s="1002"/>
      <c r="AO111" s="1003"/>
      <c r="AP111" s="1005" t="s">
        <v>436</v>
      </c>
      <c r="AQ111" s="1006"/>
      <c r="AR111" s="1006"/>
      <c r="AS111" s="1006"/>
      <c r="AT111" s="1007"/>
      <c r="AU111" s="1015"/>
      <c r="AV111" s="1016"/>
      <c r="AW111" s="1016"/>
      <c r="AX111" s="1016"/>
      <c r="AY111" s="1016"/>
      <c r="AZ111" s="891" t="s">
        <v>437</v>
      </c>
      <c r="BA111" s="826"/>
      <c r="BB111" s="826"/>
      <c r="BC111" s="826"/>
      <c r="BD111" s="826"/>
      <c r="BE111" s="826"/>
      <c r="BF111" s="826"/>
      <c r="BG111" s="826"/>
      <c r="BH111" s="826"/>
      <c r="BI111" s="826"/>
      <c r="BJ111" s="826"/>
      <c r="BK111" s="826"/>
      <c r="BL111" s="826"/>
      <c r="BM111" s="826"/>
      <c r="BN111" s="826"/>
      <c r="BO111" s="826"/>
      <c r="BP111" s="827"/>
      <c r="BQ111" s="892">
        <v>749396</v>
      </c>
      <c r="BR111" s="893"/>
      <c r="BS111" s="893"/>
      <c r="BT111" s="893"/>
      <c r="BU111" s="893"/>
      <c r="BV111" s="893">
        <v>698014</v>
      </c>
      <c r="BW111" s="893"/>
      <c r="BX111" s="893"/>
      <c r="BY111" s="893"/>
      <c r="BZ111" s="893"/>
      <c r="CA111" s="893">
        <v>600389</v>
      </c>
      <c r="CB111" s="893"/>
      <c r="CC111" s="893"/>
      <c r="CD111" s="893"/>
      <c r="CE111" s="893"/>
      <c r="CF111" s="954">
        <v>12.3</v>
      </c>
      <c r="CG111" s="955"/>
      <c r="CH111" s="955"/>
      <c r="CI111" s="955"/>
      <c r="CJ111" s="955"/>
      <c r="CK111" s="1010"/>
      <c r="CL111" s="897"/>
      <c r="CM111" s="900" t="s">
        <v>438</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892" t="s">
        <v>129</v>
      </c>
      <c r="DH111" s="893"/>
      <c r="DI111" s="893"/>
      <c r="DJ111" s="893"/>
      <c r="DK111" s="893"/>
      <c r="DL111" s="893" t="s">
        <v>129</v>
      </c>
      <c r="DM111" s="893"/>
      <c r="DN111" s="893"/>
      <c r="DO111" s="893"/>
      <c r="DP111" s="893"/>
      <c r="DQ111" s="893" t="s">
        <v>436</v>
      </c>
      <c r="DR111" s="893"/>
      <c r="DS111" s="893"/>
      <c r="DT111" s="893"/>
      <c r="DU111" s="893"/>
      <c r="DV111" s="870" t="s">
        <v>129</v>
      </c>
      <c r="DW111" s="870"/>
      <c r="DX111" s="870"/>
      <c r="DY111" s="870"/>
      <c r="DZ111" s="871"/>
    </row>
    <row r="112" spans="1:131" s="244" customFormat="1" ht="26.25" customHeight="1" x14ac:dyDescent="0.2">
      <c r="A112" s="995" t="s">
        <v>439</v>
      </c>
      <c r="B112" s="996"/>
      <c r="C112" s="826" t="s">
        <v>440</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55" t="s">
        <v>129</v>
      </c>
      <c r="AB112" s="856"/>
      <c r="AC112" s="856"/>
      <c r="AD112" s="856"/>
      <c r="AE112" s="857"/>
      <c r="AF112" s="858" t="s">
        <v>434</v>
      </c>
      <c r="AG112" s="856"/>
      <c r="AH112" s="856"/>
      <c r="AI112" s="856"/>
      <c r="AJ112" s="857"/>
      <c r="AK112" s="858" t="s">
        <v>129</v>
      </c>
      <c r="AL112" s="856"/>
      <c r="AM112" s="856"/>
      <c r="AN112" s="856"/>
      <c r="AO112" s="857"/>
      <c r="AP112" s="903" t="s">
        <v>129</v>
      </c>
      <c r="AQ112" s="904"/>
      <c r="AR112" s="904"/>
      <c r="AS112" s="904"/>
      <c r="AT112" s="905"/>
      <c r="AU112" s="1015"/>
      <c r="AV112" s="1016"/>
      <c r="AW112" s="1016"/>
      <c r="AX112" s="1016"/>
      <c r="AY112" s="1016"/>
      <c r="AZ112" s="891" t="s">
        <v>441</v>
      </c>
      <c r="BA112" s="826"/>
      <c r="BB112" s="826"/>
      <c r="BC112" s="826"/>
      <c r="BD112" s="826"/>
      <c r="BE112" s="826"/>
      <c r="BF112" s="826"/>
      <c r="BG112" s="826"/>
      <c r="BH112" s="826"/>
      <c r="BI112" s="826"/>
      <c r="BJ112" s="826"/>
      <c r="BK112" s="826"/>
      <c r="BL112" s="826"/>
      <c r="BM112" s="826"/>
      <c r="BN112" s="826"/>
      <c r="BO112" s="826"/>
      <c r="BP112" s="827"/>
      <c r="BQ112" s="892">
        <v>1491489</v>
      </c>
      <c r="BR112" s="893"/>
      <c r="BS112" s="893"/>
      <c r="BT112" s="893"/>
      <c r="BU112" s="893"/>
      <c r="BV112" s="893">
        <v>1797428</v>
      </c>
      <c r="BW112" s="893"/>
      <c r="BX112" s="893"/>
      <c r="BY112" s="893"/>
      <c r="BZ112" s="893"/>
      <c r="CA112" s="893">
        <v>1954031</v>
      </c>
      <c r="CB112" s="893"/>
      <c r="CC112" s="893"/>
      <c r="CD112" s="893"/>
      <c r="CE112" s="893"/>
      <c r="CF112" s="954">
        <v>40.200000000000003</v>
      </c>
      <c r="CG112" s="955"/>
      <c r="CH112" s="955"/>
      <c r="CI112" s="955"/>
      <c r="CJ112" s="955"/>
      <c r="CK112" s="1010"/>
      <c r="CL112" s="897"/>
      <c r="CM112" s="900" t="s">
        <v>442</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892" t="s">
        <v>389</v>
      </c>
      <c r="DH112" s="893"/>
      <c r="DI112" s="893"/>
      <c r="DJ112" s="893"/>
      <c r="DK112" s="893"/>
      <c r="DL112" s="893" t="s">
        <v>129</v>
      </c>
      <c r="DM112" s="893"/>
      <c r="DN112" s="893"/>
      <c r="DO112" s="893"/>
      <c r="DP112" s="893"/>
      <c r="DQ112" s="893" t="s">
        <v>129</v>
      </c>
      <c r="DR112" s="893"/>
      <c r="DS112" s="893"/>
      <c r="DT112" s="893"/>
      <c r="DU112" s="893"/>
      <c r="DV112" s="870" t="s">
        <v>436</v>
      </c>
      <c r="DW112" s="870"/>
      <c r="DX112" s="870"/>
      <c r="DY112" s="870"/>
      <c r="DZ112" s="871"/>
    </row>
    <row r="113" spans="1:130" s="244" customFormat="1" ht="26.25" customHeight="1" x14ac:dyDescent="0.2">
      <c r="A113" s="997"/>
      <c r="B113" s="998"/>
      <c r="C113" s="826" t="s">
        <v>443</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1001">
        <v>152323</v>
      </c>
      <c r="AB113" s="1002"/>
      <c r="AC113" s="1002"/>
      <c r="AD113" s="1002"/>
      <c r="AE113" s="1003"/>
      <c r="AF113" s="1004">
        <v>137966</v>
      </c>
      <c r="AG113" s="1002"/>
      <c r="AH113" s="1002"/>
      <c r="AI113" s="1002"/>
      <c r="AJ113" s="1003"/>
      <c r="AK113" s="1004">
        <v>170275</v>
      </c>
      <c r="AL113" s="1002"/>
      <c r="AM113" s="1002"/>
      <c r="AN113" s="1002"/>
      <c r="AO113" s="1003"/>
      <c r="AP113" s="1005">
        <v>3.5</v>
      </c>
      <c r="AQ113" s="1006"/>
      <c r="AR113" s="1006"/>
      <c r="AS113" s="1006"/>
      <c r="AT113" s="1007"/>
      <c r="AU113" s="1015"/>
      <c r="AV113" s="1016"/>
      <c r="AW113" s="1016"/>
      <c r="AX113" s="1016"/>
      <c r="AY113" s="1016"/>
      <c r="AZ113" s="891" t="s">
        <v>444</v>
      </c>
      <c r="BA113" s="826"/>
      <c r="BB113" s="826"/>
      <c r="BC113" s="826"/>
      <c r="BD113" s="826"/>
      <c r="BE113" s="826"/>
      <c r="BF113" s="826"/>
      <c r="BG113" s="826"/>
      <c r="BH113" s="826"/>
      <c r="BI113" s="826"/>
      <c r="BJ113" s="826"/>
      <c r="BK113" s="826"/>
      <c r="BL113" s="826"/>
      <c r="BM113" s="826"/>
      <c r="BN113" s="826"/>
      <c r="BO113" s="826"/>
      <c r="BP113" s="827"/>
      <c r="BQ113" s="892">
        <v>4127951</v>
      </c>
      <c r="BR113" s="893"/>
      <c r="BS113" s="893"/>
      <c r="BT113" s="893"/>
      <c r="BU113" s="893"/>
      <c r="BV113" s="893">
        <v>4730972</v>
      </c>
      <c r="BW113" s="893"/>
      <c r="BX113" s="893"/>
      <c r="BY113" s="893"/>
      <c r="BZ113" s="893"/>
      <c r="CA113" s="893">
        <v>5341872</v>
      </c>
      <c r="CB113" s="893"/>
      <c r="CC113" s="893"/>
      <c r="CD113" s="893"/>
      <c r="CE113" s="893"/>
      <c r="CF113" s="954">
        <v>109.8</v>
      </c>
      <c r="CG113" s="955"/>
      <c r="CH113" s="955"/>
      <c r="CI113" s="955"/>
      <c r="CJ113" s="955"/>
      <c r="CK113" s="1010"/>
      <c r="CL113" s="897"/>
      <c r="CM113" s="900" t="s">
        <v>445</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855" t="s">
        <v>436</v>
      </c>
      <c r="DH113" s="856"/>
      <c r="DI113" s="856"/>
      <c r="DJ113" s="856"/>
      <c r="DK113" s="857"/>
      <c r="DL113" s="858" t="s">
        <v>129</v>
      </c>
      <c r="DM113" s="856"/>
      <c r="DN113" s="856"/>
      <c r="DO113" s="856"/>
      <c r="DP113" s="857"/>
      <c r="DQ113" s="858" t="s">
        <v>129</v>
      </c>
      <c r="DR113" s="856"/>
      <c r="DS113" s="856"/>
      <c r="DT113" s="856"/>
      <c r="DU113" s="857"/>
      <c r="DV113" s="903" t="s">
        <v>129</v>
      </c>
      <c r="DW113" s="904"/>
      <c r="DX113" s="904"/>
      <c r="DY113" s="904"/>
      <c r="DZ113" s="905"/>
    </row>
    <row r="114" spans="1:130" s="244" customFormat="1" ht="26.25" customHeight="1" x14ac:dyDescent="0.2">
      <c r="A114" s="997"/>
      <c r="B114" s="998"/>
      <c r="C114" s="826" t="s">
        <v>446</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55">
        <v>26890</v>
      </c>
      <c r="AB114" s="856"/>
      <c r="AC114" s="856"/>
      <c r="AD114" s="856"/>
      <c r="AE114" s="857"/>
      <c r="AF114" s="858">
        <v>235808</v>
      </c>
      <c r="AG114" s="856"/>
      <c r="AH114" s="856"/>
      <c r="AI114" s="856"/>
      <c r="AJ114" s="857"/>
      <c r="AK114" s="858">
        <v>256228</v>
      </c>
      <c r="AL114" s="856"/>
      <c r="AM114" s="856"/>
      <c r="AN114" s="856"/>
      <c r="AO114" s="857"/>
      <c r="AP114" s="903">
        <v>5.3</v>
      </c>
      <c r="AQ114" s="904"/>
      <c r="AR114" s="904"/>
      <c r="AS114" s="904"/>
      <c r="AT114" s="905"/>
      <c r="AU114" s="1015"/>
      <c r="AV114" s="1016"/>
      <c r="AW114" s="1016"/>
      <c r="AX114" s="1016"/>
      <c r="AY114" s="1016"/>
      <c r="AZ114" s="891" t="s">
        <v>447</v>
      </c>
      <c r="BA114" s="826"/>
      <c r="BB114" s="826"/>
      <c r="BC114" s="826"/>
      <c r="BD114" s="826"/>
      <c r="BE114" s="826"/>
      <c r="BF114" s="826"/>
      <c r="BG114" s="826"/>
      <c r="BH114" s="826"/>
      <c r="BI114" s="826"/>
      <c r="BJ114" s="826"/>
      <c r="BK114" s="826"/>
      <c r="BL114" s="826"/>
      <c r="BM114" s="826"/>
      <c r="BN114" s="826"/>
      <c r="BO114" s="826"/>
      <c r="BP114" s="827"/>
      <c r="BQ114" s="892">
        <v>2601748</v>
      </c>
      <c r="BR114" s="893"/>
      <c r="BS114" s="893"/>
      <c r="BT114" s="893"/>
      <c r="BU114" s="893"/>
      <c r="BV114" s="893">
        <v>2589715</v>
      </c>
      <c r="BW114" s="893"/>
      <c r="BX114" s="893"/>
      <c r="BY114" s="893"/>
      <c r="BZ114" s="893"/>
      <c r="CA114" s="893">
        <v>2492208</v>
      </c>
      <c r="CB114" s="893"/>
      <c r="CC114" s="893"/>
      <c r="CD114" s="893"/>
      <c r="CE114" s="893"/>
      <c r="CF114" s="954">
        <v>51.2</v>
      </c>
      <c r="CG114" s="955"/>
      <c r="CH114" s="955"/>
      <c r="CI114" s="955"/>
      <c r="CJ114" s="955"/>
      <c r="CK114" s="1010"/>
      <c r="CL114" s="897"/>
      <c r="CM114" s="900" t="s">
        <v>448</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855" t="s">
        <v>389</v>
      </c>
      <c r="DH114" s="856"/>
      <c r="DI114" s="856"/>
      <c r="DJ114" s="856"/>
      <c r="DK114" s="857"/>
      <c r="DL114" s="858" t="s">
        <v>129</v>
      </c>
      <c r="DM114" s="856"/>
      <c r="DN114" s="856"/>
      <c r="DO114" s="856"/>
      <c r="DP114" s="857"/>
      <c r="DQ114" s="858" t="s">
        <v>129</v>
      </c>
      <c r="DR114" s="856"/>
      <c r="DS114" s="856"/>
      <c r="DT114" s="856"/>
      <c r="DU114" s="857"/>
      <c r="DV114" s="903" t="s">
        <v>129</v>
      </c>
      <c r="DW114" s="904"/>
      <c r="DX114" s="904"/>
      <c r="DY114" s="904"/>
      <c r="DZ114" s="905"/>
    </row>
    <row r="115" spans="1:130" s="244" customFormat="1" ht="26.25" customHeight="1" x14ac:dyDescent="0.2">
      <c r="A115" s="997"/>
      <c r="B115" s="998"/>
      <c r="C115" s="826" t="s">
        <v>449</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1001">
        <v>18124</v>
      </c>
      <c r="AB115" s="1002"/>
      <c r="AC115" s="1002"/>
      <c r="AD115" s="1002"/>
      <c r="AE115" s="1003"/>
      <c r="AF115" s="1004">
        <v>40862</v>
      </c>
      <c r="AG115" s="1002"/>
      <c r="AH115" s="1002"/>
      <c r="AI115" s="1002"/>
      <c r="AJ115" s="1003"/>
      <c r="AK115" s="1004">
        <v>22325</v>
      </c>
      <c r="AL115" s="1002"/>
      <c r="AM115" s="1002"/>
      <c r="AN115" s="1002"/>
      <c r="AO115" s="1003"/>
      <c r="AP115" s="1005">
        <v>0.5</v>
      </c>
      <c r="AQ115" s="1006"/>
      <c r="AR115" s="1006"/>
      <c r="AS115" s="1006"/>
      <c r="AT115" s="1007"/>
      <c r="AU115" s="1015"/>
      <c r="AV115" s="1016"/>
      <c r="AW115" s="1016"/>
      <c r="AX115" s="1016"/>
      <c r="AY115" s="1016"/>
      <c r="AZ115" s="891" t="s">
        <v>450</v>
      </c>
      <c r="BA115" s="826"/>
      <c r="BB115" s="826"/>
      <c r="BC115" s="826"/>
      <c r="BD115" s="826"/>
      <c r="BE115" s="826"/>
      <c r="BF115" s="826"/>
      <c r="BG115" s="826"/>
      <c r="BH115" s="826"/>
      <c r="BI115" s="826"/>
      <c r="BJ115" s="826"/>
      <c r="BK115" s="826"/>
      <c r="BL115" s="826"/>
      <c r="BM115" s="826"/>
      <c r="BN115" s="826"/>
      <c r="BO115" s="826"/>
      <c r="BP115" s="827"/>
      <c r="BQ115" s="892">
        <v>29019</v>
      </c>
      <c r="BR115" s="893"/>
      <c r="BS115" s="893"/>
      <c r="BT115" s="893"/>
      <c r="BU115" s="893"/>
      <c r="BV115" s="893">
        <v>4679</v>
      </c>
      <c r="BW115" s="893"/>
      <c r="BX115" s="893"/>
      <c r="BY115" s="893"/>
      <c r="BZ115" s="893"/>
      <c r="CA115" s="893" t="s">
        <v>129</v>
      </c>
      <c r="CB115" s="893"/>
      <c r="CC115" s="893"/>
      <c r="CD115" s="893"/>
      <c r="CE115" s="893"/>
      <c r="CF115" s="954" t="s">
        <v>129</v>
      </c>
      <c r="CG115" s="955"/>
      <c r="CH115" s="955"/>
      <c r="CI115" s="955"/>
      <c r="CJ115" s="955"/>
      <c r="CK115" s="1010"/>
      <c r="CL115" s="897"/>
      <c r="CM115" s="891" t="s">
        <v>451</v>
      </c>
      <c r="CN115" s="994"/>
      <c r="CO115" s="994"/>
      <c r="CP115" s="994"/>
      <c r="CQ115" s="994"/>
      <c r="CR115" s="994"/>
      <c r="CS115" s="994"/>
      <c r="CT115" s="994"/>
      <c r="CU115" s="994"/>
      <c r="CV115" s="994"/>
      <c r="CW115" s="994"/>
      <c r="CX115" s="994"/>
      <c r="CY115" s="994"/>
      <c r="CZ115" s="994"/>
      <c r="DA115" s="994"/>
      <c r="DB115" s="994"/>
      <c r="DC115" s="994"/>
      <c r="DD115" s="994"/>
      <c r="DE115" s="994"/>
      <c r="DF115" s="827"/>
      <c r="DG115" s="855">
        <v>614396</v>
      </c>
      <c r="DH115" s="856"/>
      <c r="DI115" s="856"/>
      <c r="DJ115" s="856"/>
      <c r="DK115" s="857"/>
      <c r="DL115" s="858">
        <v>587390</v>
      </c>
      <c r="DM115" s="856"/>
      <c r="DN115" s="856"/>
      <c r="DO115" s="856"/>
      <c r="DP115" s="857"/>
      <c r="DQ115" s="858">
        <v>503615</v>
      </c>
      <c r="DR115" s="856"/>
      <c r="DS115" s="856"/>
      <c r="DT115" s="856"/>
      <c r="DU115" s="857"/>
      <c r="DV115" s="903">
        <v>10.4</v>
      </c>
      <c r="DW115" s="904"/>
      <c r="DX115" s="904"/>
      <c r="DY115" s="904"/>
      <c r="DZ115" s="905"/>
    </row>
    <row r="116" spans="1:130" s="244" customFormat="1" ht="26.25" customHeight="1" x14ac:dyDescent="0.2">
      <c r="A116" s="999"/>
      <c r="B116" s="1000"/>
      <c r="C116" s="959" t="s">
        <v>452</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855">
        <v>114</v>
      </c>
      <c r="AB116" s="856"/>
      <c r="AC116" s="856"/>
      <c r="AD116" s="856"/>
      <c r="AE116" s="857"/>
      <c r="AF116" s="858">
        <v>420</v>
      </c>
      <c r="AG116" s="856"/>
      <c r="AH116" s="856"/>
      <c r="AI116" s="856"/>
      <c r="AJ116" s="857"/>
      <c r="AK116" s="858">
        <v>311</v>
      </c>
      <c r="AL116" s="856"/>
      <c r="AM116" s="856"/>
      <c r="AN116" s="856"/>
      <c r="AO116" s="857"/>
      <c r="AP116" s="903">
        <v>0</v>
      </c>
      <c r="AQ116" s="904"/>
      <c r="AR116" s="904"/>
      <c r="AS116" s="904"/>
      <c r="AT116" s="905"/>
      <c r="AU116" s="1015"/>
      <c r="AV116" s="1016"/>
      <c r="AW116" s="1016"/>
      <c r="AX116" s="1016"/>
      <c r="AY116" s="1016"/>
      <c r="AZ116" s="942" t="s">
        <v>453</v>
      </c>
      <c r="BA116" s="943"/>
      <c r="BB116" s="943"/>
      <c r="BC116" s="943"/>
      <c r="BD116" s="943"/>
      <c r="BE116" s="943"/>
      <c r="BF116" s="943"/>
      <c r="BG116" s="943"/>
      <c r="BH116" s="943"/>
      <c r="BI116" s="943"/>
      <c r="BJ116" s="943"/>
      <c r="BK116" s="943"/>
      <c r="BL116" s="943"/>
      <c r="BM116" s="943"/>
      <c r="BN116" s="943"/>
      <c r="BO116" s="943"/>
      <c r="BP116" s="944"/>
      <c r="BQ116" s="892" t="s">
        <v>129</v>
      </c>
      <c r="BR116" s="893"/>
      <c r="BS116" s="893"/>
      <c r="BT116" s="893"/>
      <c r="BU116" s="893"/>
      <c r="BV116" s="893" t="s">
        <v>129</v>
      </c>
      <c r="BW116" s="893"/>
      <c r="BX116" s="893"/>
      <c r="BY116" s="893"/>
      <c r="BZ116" s="893"/>
      <c r="CA116" s="893" t="s">
        <v>389</v>
      </c>
      <c r="CB116" s="893"/>
      <c r="CC116" s="893"/>
      <c r="CD116" s="893"/>
      <c r="CE116" s="893"/>
      <c r="CF116" s="954" t="s">
        <v>129</v>
      </c>
      <c r="CG116" s="955"/>
      <c r="CH116" s="955"/>
      <c r="CI116" s="955"/>
      <c r="CJ116" s="955"/>
      <c r="CK116" s="1010"/>
      <c r="CL116" s="897"/>
      <c r="CM116" s="900" t="s">
        <v>454</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855" t="s">
        <v>129</v>
      </c>
      <c r="DH116" s="856"/>
      <c r="DI116" s="856"/>
      <c r="DJ116" s="856"/>
      <c r="DK116" s="857"/>
      <c r="DL116" s="858" t="s">
        <v>129</v>
      </c>
      <c r="DM116" s="856"/>
      <c r="DN116" s="856"/>
      <c r="DO116" s="856"/>
      <c r="DP116" s="857"/>
      <c r="DQ116" s="858" t="s">
        <v>129</v>
      </c>
      <c r="DR116" s="856"/>
      <c r="DS116" s="856"/>
      <c r="DT116" s="856"/>
      <c r="DU116" s="857"/>
      <c r="DV116" s="903" t="s">
        <v>389</v>
      </c>
      <c r="DW116" s="904"/>
      <c r="DX116" s="904"/>
      <c r="DY116" s="904"/>
      <c r="DZ116" s="905"/>
    </row>
    <row r="117" spans="1:130" s="244" customFormat="1" ht="26.25" customHeight="1" x14ac:dyDescent="0.2">
      <c r="A117" s="98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6" t="s">
        <v>455</v>
      </c>
      <c r="Z117" s="982"/>
      <c r="AA117" s="987">
        <v>914158</v>
      </c>
      <c r="AB117" s="988"/>
      <c r="AC117" s="988"/>
      <c r="AD117" s="988"/>
      <c r="AE117" s="989"/>
      <c r="AF117" s="990">
        <v>1075993</v>
      </c>
      <c r="AG117" s="988"/>
      <c r="AH117" s="988"/>
      <c r="AI117" s="988"/>
      <c r="AJ117" s="989"/>
      <c r="AK117" s="990">
        <v>1084487</v>
      </c>
      <c r="AL117" s="988"/>
      <c r="AM117" s="988"/>
      <c r="AN117" s="988"/>
      <c r="AO117" s="989"/>
      <c r="AP117" s="991"/>
      <c r="AQ117" s="992"/>
      <c r="AR117" s="992"/>
      <c r="AS117" s="992"/>
      <c r="AT117" s="993"/>
      <c r="AU117" s="1015"/>
      <c r="AV117" s="1016"/>
      <c r="AW117" s="1016"/>
      <c r="AX117" s="1016"/>
      <c r="AY117" s="1016"/>
      <c r="AZ117" s="942" t="s">
        <v>456</v>
      </c>
      <c r="BA117" s="943"/>
      <c r="BB117" s="943"/>
      <c r="BC117" s="943"/>
      <c r="BD117" s="943"/>
      <c r="BE117" s="943"/>
      <c r="BF117" s="943"/>
      <c r="BG117" s="943"/>
      <c r="BH117" s="943"/>
      <c r="BI117" s="943"/>
      <c r="BJ117" s="943"/>
      <c r="BK117" s="943"/>
      <c r="BL117" s="943"/>
      <c r="BM117" s="943"/>
      <c r="BN117" s="943"/>
      <c r="BO117" s="943"/>
      <c r="BP117" s="944"/>
      <c r="BQ117" s="892" t="s">
        <v>129</v>
      </c>
      <c r="BR117" s="893"/>
      <c r="BS117" s="893"/>
      <c r="BT117" s="893"/>
      <c r="BU117" s="893"/>
      <c r="BV117" s="893" t="s">
        <v>436</v>
      </c>
      <c r="BW117" s="893"/>
      <c r="BX117" s="893"/>
      <c r="BY117" s="893"/>
      <c r="BZ117" s="893"/>
      <c r="CA117" s="893" t="s">
        <v>129</v>
      </c>
      <c r="CB117" s="893"/>
      <c r="CC117" s="893"/>
      <c r="CD117" s="893"/>
      <c r="CE117" s="893"/>
      <c r="CF117" s="954" t="s">
        <v>389</v>
      </c>
      <c r="CG117" s="955"/>
      <c r="CH117" s="955"/>
      <c r="CI117" s="955"/>
      <c r="CJ117" s="955"/>
      <c r="CK117" s="1010"/>
      <c r="CL117" s="897"/>
      <c r="CM117" s="900" t="s">
        <v>457</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855" t="s">
        <v>436</v>
      </c>
      <c r="DH117" s="856"/>
      <c r="DI117" s="856"/>
      <c r="DJ117" s="856"/>
      <c r="DK117" s="857"/>
      <c r="DL117" s="858" t="s">
        <v>436</v>
      </c>
      <c r="DM117" s="856"/>
      <c r="DN117" s="856"/>
      <c r="DO117" s="856"/>
      <c r="DP117" s="857"/>
      <c r="DQ117" s="858" t="s">
        <v>389</v>
      </c>
      <c r="DR117" s="856"/>
      <c r="DS117" s="856"/>
      <c r="DT117" s="856"/>
      <c r="DU117" s="857"/>
      <c r="DV117" s="903" t="s">
        <v>436</v>
      </c>
      <c r="DW117" s="904"/>
      <c r="DX117" s="904"/>
      <c r="DY117" s="904"/>
      <c r="DZ117" s="905"/>
    </row>
    <row r="118" spans="1:130" s="244" customFormat="1" ht="26.25" customHeight="1" x14ac:dyDescent="0.2">
      <c r="A118" s="98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427</v>
      </c>
      <c r="AB118" s="981"/>
      <c r="AC118" s="981"/>
      <c r="AD118" s="981"/>
      <c r="AE118" s="982"/>
      <c r="AF118" s="983" t="s">
        <v>306</v>
      </c>
      <c r="AG118" s="981"/>
      <c r="AH118" s="981"/>
      <c r="AI118" s="981"/>
      <c r="AJ118" s="982"/>
      <c r="AK118" s="983" t="s">
        <v>305</v>
      </c>
      <c r="AL118" s="981"/>
      <c r="AM118" s="981"/>
      <c r="AN118" s="981"/>
      <c r="AO118" s="982"/>
      <c r="AP118" s="984" t="s">
        <v>428</v>
      </c>
      <c r="AQ118" s="985"/>
      <c r="AR118" s="985"/>
      <c r="AS118" s="985"/>
      <c r="AT118" s="986"/>
      <c r="AU118" s="1015"/>
      <c r="AV118" s="1016"/>
      <c r="AW118" s="1016"/>
      <c r="AX118" s="1016"/>
      <c r="AY118" s="1016"/>
      <c r="AZ118" s="958" t="s">
        <v>458</v>
      </c>
      <c r="BA118" s="959"/>
      <c r="BB118" s="959"/>
      <c r="BC118" s="959"/>
      <c r="BD118" s="959"/>
      <c r="BE118" s="959"/>
      <c r="BF118" s="959"/>
      <c r="BG118" s="959"/>
      <c r="BH118" s="959"/>
      <c r="BI118" s="959"/>
      <c r="BJ118" s="959"/>
      <c r="BK118" s="959"/>
      <c r="BL118" s="959"/>
      <c r="BM118" s="959"/>
      <c r="BN118" s="959"/>
      <c r="BO118" s="959"/>
      <c r="BP118" s="960"/>
      <c r="BQ118" s="961" t="s">
        <v>436</v>
      </c>
      <c r="BR118" s="924"/>
      <c r="BS118" s="924"/>
      <c r="BT118" s="924"/>
      <c r="BU118" s="924"/>
      <c r="BV118" s="924" t="s">
        <v>436</v>
      </c>
      <c r="BW118" s="924"/>
      <c r="BX118" s="924"/>
      <c r="BY118" s="924"/>
      <c r="BZ118" s="924"/>
      <c r="CA118" s="924" t="s">
        <v>129</v>
      </c>
      <c r="CB118" s="924"/>
      <c r="CC118" s="924"/>
      <c r="CD118" s="924"/>
      <c r="CE118" s="924"/>
      <c r="CF118" s="954" t="s">
        <v>436</v>
      </c>
      <c r="CG118" s="955"/>
      <c r="CH118" s="955"/>
      <c r="CI118" s="955"/>
      <c r="CJ118" s="955"/>
      <c r="CK118" s="1010"/>
      <c r="CL118" s="897"/>
      <c r="CM118" s="900" t="s">
        <v>459</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855" t="s">
        <v>129</v>
      </c>
      <c r="DH118" s="856"/>
      <c r="DI118" s="856"/>
      <c r="DJ118" s="856"/>
      <c r="DK118" s="857"/>
      <c r="DL118" s="858" t="s">
        <v>434</v>
      </c>
      <c r="DM118" s="856"/>
      <c r="DN118" s="856"/>
      <c r="DO118" s="856"/>
      <c r="DP118" s="857"/>
      <c r="DQ118" s="858" t="s">
        <v>129</v>
      </c>
      <c r="DR118" s="856"/>
      <c r="DS118" s="856"/>
      <c r="DT118" s="856"/>
      <c r="DU118" s="857"/>
      <c r="DV118" s="903" t="s">
        <v>129</v>
      </c>
      <c r="DW118" s="904"/>
      <c r="DX118" s="904"/>
      <c r="DY118" s="904"/>
      <c r="DZ118" s="905"/>
    </row>
    <row r="119" spans="1:130" s="244" customFormat="1" ht="26.25" customHeight="1" x14ac:dyDescent="0.2">
      <c r="A119" s="894" t="s">
        <v>432</v>
      </c>
      <c r="B119" s="895"/>
      <c r="C119" s="970" t="s">
        <v>433</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129</v>
      </c>
      <c r="AB119" s="974"/>
      <c r="AC119" s="974"/>
      <c r="AD119" s="974"/>
      <c r="AE119" s="975"/>
      <c r="AF119" s="976" t="s">
        <v>434</v>
      </c>
      <c r="AG119" s="974"/>
      <c r="AH119" s="974"/>
      <c r="AI119" s="974"/>
      <c r="AJ119" s="975"/>
      <c r="AK119" s="976" t="s">
        <v>436</v>
      </c>
      <c r="AL119" s="974"/>
      <c r="AM119" s="974"/>
      <c r="AN119" s="974"/>
      <c r="AO119" s="975"/>
      <c r="AP119" s="977" t="s">
        <v>436</v>
      </c>
      <c r="AQ119" s="978"/>
      <c r="AR119" s="978"/>
      <c r="AS119" s="978"/>
      <c r="AT119" s="979"/>
      <c r="AU119" s="1017"/>
      <c r="AV119" s="1018"/>
      <c r="AW119" s="1018"/>
      <c r="AX119" s="1018"/>
      <c r="AY119" s="1018"/>
      <c r="AZ119" s="275" t="s">
        <v>188</v>
      </c>
      <c r="BA119" s="275"/>
      <c r="BB119" s="275"/>
      <c r="BC119" s="275"/>
      <c r="BD119" s="275"/>
      <c r="BE119" s="275"/>
      <c r="BF119" s="275"/>
      <c r="BG119" s="275"/>
      <c r="BH119" s="275"/>
      <c r="BI119" s="275"/>
      <c r="BJ119" s="275"/>
      <c r="BK119" s="275"/>
      <c r="BL119" s="275"/>
      <c r="BM119" s="275"/>
      <c r="BN119" s="275"/>
      <c r="BO119" s="956" t="s">
        <v>460</v>
      </c>
      <c r="BP119" s="957"/>
      <c r="BQ119" s="961">
        <v>17268692</v>
      </c>
      <c r="BR119" s="924"/>
      <c r="BS119" s="924"/>
      <c r="BT119" s="924"/>
      <c r="BU119" s="924"/>
      <c r="BV119" s="924">
        <v>18537255</v>
      </c>
      <c r="BW119" s="924"/>
      <c r="BX119" s="924"/>
      <c r="BY119" s="924"/>
      <c r="BZ119" s="924"/>
      <c r="CA119" s="924">
        <v>19869892</v>
      </c>
      <c r="CB119" s="924"/>
      <c r="CC119" s="924"/>
      <c r="CD119" s="924"/>
      <c r="CE119" s="924"/>
      <c r="CF119" s="822"/>
      <c r="CG119" s="823"/>
      <c r="CH119" s="823"/>
      <c r="CI119" s="823"/>
      <c r="CJ119" s="913"/>
      <c r="CK119" s="1011"/>
      <c r="CL119" s="899"/>
      <c r="CM119" s="917" t="s">
        <v>461</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838">
        <v>135000</v>
      </c>
      <c r="DH119" s="839"/>
      <c r="DI119" s="839"/>
      <c r="DJ119" s="839"/>
      <c r="DK119" s="840"/>
      <c r="DL119" s="841">
        <v>110624</v>
      </c>
      <c r="DM119" s="839"/>
      <c r="DN119" s="839"/>
      <c r="DO119" s="839"/>
      <c r="DP119" s="840"/>
      <c r="DQ119" s="841">
        <v>96774</v>
      </c>
      <c r="DR119" s="839"/>
      <c r="DS119" s="839"/>
      <c r="DT119" s="839"/>
      <c r="DU119" s="840"/>
      <c r="DV119" s="927">
        <v>2</v>
      </c>
      <c r="DW119" s="928"/>
      <c r="DX119" s="928"/>
      <c r="DY119" s="928"/>
      <c r="DZ119" s="929"/>
    </row>
    <row r="120" spans="1:130" s="244" customFormat="1" ht="26.25" customHeight="1" x14ac:dyDescent="0.2">
      <c r="A120" s="896"/>
      <c r="B120" s="897"/>
      <c r="C120" s="900" t="s">
        <v>438</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855" t="s">
        <v>436</v>
      </c>
      <c r="AB120" s="856"/>
      <c r="AC120" s="856"/>
      <c r="AD120" s="856"/>
      <c r="AE120" s="857"/>
      <c r="AF120" s="858" t="s">
        <v>129</v>
      </c>
      <c r="AG120" s="856"/>
      <c r="AH120" s="856"/>
      <c r="AI120" s="856"/>
      <c r="AJ120" s="857"/>
      <c r="AK120" s="858" t="s">
        <v>436</v>
      </c>
      <c r="AL120" s="856"/>
      <c r="AM120" s="856"/>
      <c r="AN120" s="856"/>
      <c r="AO120" s="857"/>
      <c r="AP120" s="903" t="s">
        <v>436</v>
      </c>
      <c r="AQ120" s="904"/>
      <c r="AR120" s="904"/>
      <c r="AS120" s="904"/>
      <c r="AT120" s="905"/>
      <c r="AU120" s="962" t="s">
        <v>462</v>
      </c>
      <c r="AV120" s="963"/>
      <c r="AW120" s="963"/>
      <c r="AX120" s="963"/>
      <c r="AY120" s="964"/>
      <c r="AZ120" s="939" t="s">
        <v>463</v>
      </c>
      <c r="BA120" s="884"/>
      <c r="BB120" s="884"/>
      <c r="BC120" s="884"/>
      <c r="BD120" s="884"/>
      <c r="BE120" s="884"/>
      <c r="BF120" s="884"/>
      <c r="BG120" s="884"/>
      <c r="BH120" s="884"/>
      <c r="BI120" s="884"/>
      <c r="BJ120" s="884"/>
      <c r="BK120" s="884"/>
      <c r="BL120" s="884"/>
      <c r="BM120" s="884"/>
      <c r="BN120" s="884"/>
      <c r="BO120" s="884"/>
      <c r="BP120" s="885"/>
      <c r="BQ120" s="940">
        <v>1912878</v>
      </c>
      <c r="BR120" s="921"/>
      <c r="BS120" s="921"/>
      <c r="BT120" s="921"/>
      <c r="BU120" s="921"/>
      <c r="BV120" s="921">
        <v>3158335</v>
      </c>
      <c r="BW120" s="921"/>
      <c r="BX120" s="921"/>
      <c r="BY120" s="921"/>
      <c r="BZ120" s="921"/>
      <c r="CA120" s="921">
        <v>3169898</v>
      </c>
      <c r="CB120" s="921"/>
      <c r="CC120" s="921"/>
      <c r="CD120" s="921"/>
      <c r="CE120" s="921"/>
      <c r="CF120" s="945">
        <v>65.2</v>
      </c>
      <c r="CG120" s="946"/>
      <c r="CH120" s="946"/>
      <c r="CI120" s="946"/>
      <c r="CJ120" s="946"/>
      <c r="CK120" s="947" t="s">
        <v>464</v>
      </c>
      <c r="CL120" s="931"/>
      <c r="CM120" s="931"/>
      <c r="CN120" s="931"/>
      <c r="CO120" s="932"/>
      <c r="CP120" s="951" t="s">
        <v>465</v>
      </c>
      <c r="CQ120" s="952"/>
      <c r="CR120" s="952"/>
      <c r="CS120" s="952"/>
      <c r="CT120" s="952"/>
      <c r="CU120" s="952"/>
      <c r="CV120" s="952"/>
      <c r="CW120" s="952"/>
      <c r="CX120" s="952"/>
      <c r="CY120" s="952"/>
      <c r="CZ120" s="952"/>
      <c r="DA120" s="952"/>
      <c r="DB120" s="952"/>
      <c r="DC120" s="952"/>
      <c r="DD120" s="952"/>
      <c r="DE120" s="952"/>
      <c r="DF120" s="953"/>
      <c r="DG120" s="940" t="s">
        <v>436</v>
      </c>
      <c r="DH120" s="921"/>
      <c r="DI120" s="921"/>
      <c r="DJ120" s="921"/>
      <c r="DK120" s="921"/>
      <c r="DL120" s="921">
        <v>1797428</v>
      </c>
      <c r="DM120" s="921"/>
      <c r="DN120" s="921"/>
      <c r="DO120" s="921"/>
      <c r="DP120" s="921"/>
      <c r="DQ120" s="921">
        <v>1954031</v>
      </c>
      <c r="DR120" s="921"/>
      <c r="DS120" s="921"/>
      <c r="DT120" s="921"/>
      <c r="DU120" s="921"/>
      <c r="DV120" s="922">
        <v>40.200000000000003</v>
      </c>
      <c r="DW120" s="922"/>
      <c r="DX120" s="922"/>
      <c r="DY120" s="922"/>
      <c r="DZ120" s="923"/>
    </row>
    <row r="121" spans="1:130" s="244" customFormat="1" ht="26.25" customHeight="1" x14ac:dyDescent="0.2">
      <c r="A121" s="896"/>
      <c r="B121" s="897"/>
      <c r="C121" s="942" t="s">
        <v>466</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55" t="s">
        <v>434</v>
      </c>
      <c r="AB121" s="856"/>
      <c r="AC121" s="856"/>
      <c r="AD121" s="856"/>
      <c r="AE121" s="857"/>
      <c r="AF121" s="858" t="s">
        <v>436</v>
      </c>
      <c r="AG121" s="856"/>
      <c r="AH121" s="856"/>
      <c r="AI121" s="856"/>
      <c r="AJ121" s="857"/>
      <c r="AK121" s="858" t="s">
        <v>434</v>
      </c>
      <c r="AL121" s="856"/>
      <c r="AM121" s="856"/>
      <c r="AN121" s="856"/>
      <c r="AO121" s="857"/>
      <c r="AP121" s="903" t="s">
        <v>434</v>
      </c>
      <c r="AQ121" s="904"/>
      <c r="AR121" s="904"/>
      <c r="AS121" s="904"/>
      <c r="AT121" s="905"/>
      <c r="AU121" s="965"/>
      <c r="AV121" s="966"/>
      <c r="AW121" s="966"/>
      <c r="AX121" s="966"/>
      <c r="AY121" s="967"/>
      <c r="AZ121" s="891" t="s">
        <v>467</v>
      </c>
      <c r="BA121" s="826"/>
      <c r="BB121" s="826"/>
      <c r="BC121" s="826"/>
      <c r="BD121" s="826"/>
      <c r="BE121" s="826"/>
      <c r="BF121" s="826"/>
      <c r="BG121" s="826"/>
      <c r="BH121" s="826"/>
      <c r="BI121" s="826"/>
      <c r="BJ121" s="826"/>
      <c r="BK121" s="826"/>
      <c r="BL121" s="826"/>
      <c r="BM121" s="826"/>
      <c r="BN121" s="826"/>
      <c r="BO121" s="826"/>
      <c r="BP121" s="827"/>
      <c r="BQ121" s="892">
        <v>5599310</v>
      </c>
      <c r="BR121" s="893"/>
      <c r="BS121" s="893"/>
      <c r="BT121" s="893"/>
      <c r="BU121" s="893"/>
      <c r="BV121" s="893">
        <v>5512789</v>
      </c>
      <c r="BW121" s="893"/>
      <c r="BX121" s="893"/>
      <c r="BY121" s="893"/>
      <c r="BZ121" s="893"/>
      <c r="CA121" s="893">
        <v>5194303</v>
      </c>
      <c r="CB121" s="893"/>
      <c r="CC121" s="893"/>
      <c r="CD121" s="893"/>
      <c r="CE121" s="893"/>
      <c r="CF121" s="954">
        <v>106.8</v>
      </c>
      <c r="CG121" s="955"/>
      <c r="CH121" s="955"/>
      <c r="CI121" s="955"/>
      <c r="CJ121" s="955"/>
      <c r="CK121" s="948"/>
      <c r="CL121" s="934"/>
      <c r="CM121" s="934"/>
      <c r="CN121" s="934"/>
      <c r="CO121" s="935"/>
      <c r="CP121" s="914" t="s">
        <v>468</v>
      </c>
      <c r="CQ121" s="915"/>
      <c r="CR121" s="915"/>
      <c r="CS121" s="915"/>
      <c r="CT121" s="915"/>
      <c r="CU121" s="915"/>
      <c r="CV121" s="915"/>
      <c r="CW121" s="915"/>
      <c r="CX121" s="915"/>
      <c r="CY121" s="915"/>
      <c r="CZ121" s="915"/>
      <c r="DA121" s="915"/>
      <c r="DB121" s="915"/>
      <c r="DC121" s="915"/>
      <c r="DD121" s="915"/>
      <c r="DE121" s="915"/>
      <c r="DF121" s="916"/>
      <c r="DG121" s="892" t="s">
        <v>436</v>
      </c>
      <c r="DH121" s="893"/>
      <c r="DI121" s="893"/>
      <c r="DJ121" s="893"/>
      <c r="DK121" s="893"/>
      <c r="DL121" s="893" t="s">
        <v>129</v>
      </c>
      <c r="DM121" s="893"/>
      <c r="DN121" s="893"/>
      <c r="DO121" s="893"/>
      <c r="DP121" s="893"/>
      <c r="DQ121" s="893" t="s">
        <v>436</v>
      </c>
      <c r="DR121" s="893"/>
      <c r="DS121" s="893"/>
      <c r="DT121" s="893"/>
      <c r="DU121" s="893"/>
      <c r="DV121" s="870" t="s">
        <v>434</v>
      </c>
      <c r="DW121" s="870"/>
      <c r="DX121" s="870"/>
      <c r="DY121" s="870"/>
      <c r="DZ121" s="871"/>
    </row>
    <row r="122" spans="1:130" s="244" customFormat="1" ht="26.25" customHeight="1" x14ac:dyDescent="0.2">
      <c r="A122" s="896"/>
      <c r="B122" s="897"/>
      <c r="C122" s="900" t="s">
        <v>448</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855" t="s">
        <v>436</v>
      </c>
      <c r="AB122" s="856"/>
      <c r="AC122" s="856"/>
      <c r="AD122" s="856"/>
      <c r="AE122" s="857"/>
      <c r="AF122" s="858" t="s">
        <v>434</v>
      </c>
      <c r="AG122" s="856"/>
      <c r="AH122" s="856"/>
      <c r="AI122" s="856"/>
      <c r="AJ122" s="857"/>
      <c r="AK122" s="858" t="s">
        <v>436</v>
      </c>
      <c r="AL122" s="856"/>
      <c r="AM122" s="856"/>
      <c r="AN122" s="856"/>
      <c r="AO122" s="857"/>
      <c r="AP122" s="903" t="s">
        <v>434</v>
      </c>
      <c r="AQ122" s="904"/>
      <c r="AR122" s="904"/>
      <c r="AS122" s="904"/>
      <c r="AT122" s="905"/>
      <c r="AU122" s="965"/>
      <c r="AV122" s="966"/>
      <c r="AW122" s="966"/>
      <c r="AX122" s="966"/>
      <c r="AY122" s="967"/>
      <c r="AZ122" s="958" t="s">
        <v>469</v>
      </c>
      <c r="BA122" s="959"/>
      <c r="BB122" s="959"/>
      <c r="BC122" s="959"/>
      <c r="BD122" s="959"/>
      <c r="BE122" s="959"/>
      <c r="BF122" s="959"/>
      <c r="BG122" s="959"/>
      <c r="BH122" s="959"/>
      <c r="BI122" s="959"/>
      <c r="BJ122" s="959"/>
      <c r="BK122" s="959"/>
      <c r="BL122" s="959"/>
      <c r="BM122" s="959"/>
      <c r="BN122" s="959"/>
      <c r="BO122" s="959"/>
      <c r="BP122" s="960"/>
      <c r="BQ122" s="961">
        <v>8746669</v>
      </c>
      <c r="BR122" s="924"/>
      <c r="BS122" s="924"/>
      <c r="BT122" s="924"/>
      <c r="BU122" s="924"/>
      <c r="BV122" s="924">
        <v>9126669</v>
      </c>
      <c r="BW122" s="924"/>
      <c r="BX122" s="924"/>
      <c r="BY122" s="924"/>
      <c r="BZ122" s="924"/>
      <c r="CA122" s="924">
        <v>9393129</v>
      </c>
      <c r="CB122" s="924"/>
      <c r="CC122" s="924"/>
      <c r="CD122" s="924"/>
      <c r="CE122" s="924"/>
      <c r="CF122" s="925">
        <v>193.1</v>
      </c>
      <c r="CG122" s="926"/>
      <c r="CH122" s="926"/>
      <c r="CI122" s="926"/>
      <c r="CJ122" s="926"/>
      <c r="CK122" s="948"/>
      <c r="CL122" s="934"/>
      <c r="CM122" s="934"/>
      <c r="CN122" s="934"/>
      <c r="CO122" s="935"/>
      <c r="CP122" s="914" t="s">
        <v>470</v>
      </c>
      <c r="CQ122" s="915"/>
      <c r="CR122" s="915"/>
      <c r="CS122" s="915"/>
      <c r="CT122" s="915"/>
      <c r="CU122" s="915"/>
      <c r="CV122" s="915"/>
      <c r="CW122" s="915"/>
      <c r="CX122" s="915"/>
      <c r="CY122" s="915"/>
      <c r="CZ122" s="915"/>
      <c r="DA122" s="915"/>
      <c r="DB122" s="915"/>
      <c r="DC122" s="915"/>
      <c r="DD122" s="915"/>
      <c r="DE122" s="915"/>
      <c r="DF122" s="916"/>
      <c r="DG122" s="892" t="s">
        <v>129</v>
      </c>
      <c r="DH122" s="893"/>
      <c r="DI122" s="893"/>
      <c r="DJ122" s="893"/>
      <c r="DK122" s="893"/>
      <c r="DL122" s="893" t="s">
        <v>436</v>
      </c>
      <c r="DM122" s="893"/>
      <c r="DN122" s="893"/>
      <c r="DO122" s="893"/>
      <c r="DP122" s="893"/>
      <c r="DQ122" s="893" t="s">
        <v>129</v>
      </c>
      <c r="DR122" s="893"/>
      <c r="DS122" s="893"/>
      <c r="DT122" s="893"/>
      <c r="DU122" s="893"/>
      <c r="DV122" s="870" t="s">
        <v>129</v>
      </c>
      <c r="DW122" s="870"/>
      <c r="DX122" s="870"/>
      <c r="DY122" s="870"/>
      <c r="DZ122" s="871"/>
    </row>
    <row r="123" spans="1:130" s="244" customFormat="1" ht="26.25" customHeight="1" x14ac:dyDescent="0.2">
      <c r="A123" s="896"/>
      <c r="B123" s="897"/>
      <c r="C123" s="900" t="s">
        <v>454</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855" t="s">
        <v>436</v>
      </c>
      <c r="AB123" s="856"/>
      <c r="AC123" s="856"/>
      <c r="AD123" s="856"/>
      <c r="AE123" s="857"/>
      <c r="AF123" s="858" t="s">
        <v>129</v>
      </c>
      <c r="AG123" s="856"/>
      <c r="AH123" s="856"/>
      <c r="AI123" s="856"/>
      <c r="AJ123" s="857"/>
      <c r="AK123" s="858" t="s">
        <v>434</v>
      </c>
      <c r="AL123" s="856"/>
      <c r="AM123" s="856"/>
      <c r="AN123" s="856"/>
      <c r="AO123" s="857"/>
      <c r="AP123" s="903" t="s">
        <v>434</v>
      </c>
      <c r="AQ123" s="904"/>
      <c r="AR123" s="904"/>
      <c r="AS123" s="904"/>
      <c r="AT123" s="905"/>
      <c r="AU123" s="968"/>
      <c r="AV123" s="969"/>
      <c r="AW123" s="969"/>
      <c r="AX123" s="969"/>
      <c r="AY123" s="969"/>
      <c r="AZ123" s="275" t="s">
        <v>188</v>
      </c>
      <c r="BA123" s="275"/>
      <c r="BB123" s="275"/>
      <c r="BC123" s="275"/>
      <c r="BD123" s="275"/>
      <c r="BE123" s="275"/>
      <c r="BF123" s="275"/>
      <c r="BG123" s="275"/>
      <c r="BH123" s="275"/>
      <c r="BI123" s="275"/>
      <c r="BJ123" s="275"/>
      <c r="BK123" s="275"/>
      <c r="BL123" s="275"/>
      <c r="BM123" s="275"/>
      <c r="BN123" s="275"/>
      <c r="BO123" s="956" t="s">
        <v>471</v>
      </c>
      <c r="BP123" s="957"/>
      <c r="BQ123" s="911">
        <v>16258857</v>
      </c>
      <c r="BR123" s="912"/>
      <c r="BS123" s="912"/>
      <c r="BT123" s="912"/>
      <c r="BU123" s="912"/>
      <c r="BV123" s="912">
        <v>17797793</v>
      </c>
      <c r="BW123" s="912"/>
      <c r="BX123" s="912"/>
      <c r="BY123" s="912"/>
      <c r="BZ123" s="912"/>
      <c r="CA123" s="912">
        <v>17757330</v>
      </c>
      <c r="CB123" s="912"/>
      <c r="CC123" s="912"/>
      <c r="CD123" s="912"/>
      <c r="CE123" s="912"/>
      <c r="CF123" s="822"/>
      <c r="CG123" s="823"/>
      <c r="CH123" s="823"/>
      <c r="CI123" s="823"/>
      <c r="CJ123" s="913"/>
      <c r="CK123" s="948"/>
      <c r="CL123" s="934"/>
      <c r="CM123" s="934"/>
      <c r="CN123" s="934"/>
      <c r="CO123" s="935"/>
      <c r="CP123" s="914" t="s">
        <v>472</v>
      </c>
      <c r="CQ123" s="915"/>
      <c r="CR123" s="915"/>
      <c r="CS123" s="915"/>
      <c r="CT123" s="915"/>
      <c r="CU123" s="915"/>
      <c r="CV123" s="915"/>
      <c r="CW123" s="915"/>
      <c r="CX123" s="915"/>
      <c r="CY123" s="915"/>
      <c r="CZ123" s="915"/>
      <c r="DA123" s="915"/>
      <c r="DB123" s="915"/>
      <c r="DC123" s="915"/>
      <c r="DD123" s="915"/>
      <c r="DE123" s="915"/>
      <c r="DF123" s="916"/>
      <c r="DG123" s="855" t="s">
        <v>129</v>
      </c>
      <c r="DH123" s="856"/>
      <c r="DI123" s="856"/>
      <c r="DJ123" s="856"/>
      <c r="DK123" s="857"/>
      <c r="DL123" s="858" t="s">
        <v>436</v>
      </c>
      <c r="DM123" s="856"/>
      <c r="DN123" s="856"/>
      <c r="DO123" s="856"/>
      <c r="DP123" s="857"/>
      <c r="DQ123" s="858" t="s">
        <v>389</v>
      </c>
      <c r="DR123" s="856"/>
      <c r="DS123" s="856"/>
      <c r="DT123" s="856"/>
      <c r="DU123" s="857"/>
      <c r="DV123" s="903" t="s">
        <v>436</v>
      </c>
      <c r="DW123" s="904"/>
      <c r="DX123" s="904"/>
      <c r="DY123" s="904"/>
      <c r="DZ123" s="905"/>
    </row>
    <row r="124" spans="1:130" s="244" customFormat="1" ht="26.25" customHeight="1" thickBot="1" x14ac:dyDescent="0.25">
      <c r="A124" s="896"/>
      <c r="B124" s="897"/>
      <c r="C124" s="900" t="s">
        <v>457</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855" t="s">
        <v>436</v>
      </c>
      <c r="AB124" s="856"/>
      <c r="AC124" s="856"/>
      <c r="AD124" s="856"/>
      <c r="AE124" s="857"/>
      <c r="AF124" s="858" t="s">
        <v>436</v>
      </c>
      <c r="AG124" s="856"/>
      <c r="AH124" s="856"/>
      <c r="AI124" s="856"/>
      <c r="AJ124" s="857"/>
      <c r="AK124" s="858" t="s">
        <v>436</v>
      </c>
      <c r="AL124" s="856"/>
      <c r="AM124" s="856"/>
      <c r="AN124" s="856"/>
      <c r="AO124" s="857"/>
      <c r="AP124" s="903" t="s">
        <v>436</v>
      </c>
      <c r="AQ124" s="904"/>
      <c r="AR124" s="904"/>
      <c r="AS124" s="904"/>
      <c r="AT124" s="905"/>
      <c r="AU124" s="906" t="s">
        <v>473</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v>20.5</v>
      </c>
      <c r="BR124" s="910"/>
      <c r="BS124" s="910"/>
      <c r="BT124" s="910"/>
      <c r="BU124" s="910"/>
      <c r="BV124" s="910">
        <v>15.2</v>
      </c>
      <c r="BW124" s="910"/>
      <c r="BX124" s="910"/>
      <c r="BY124" s="910"/>
      <c r="BZ124" s="910"/>
      <c r="CA124" s="910">
        <v>43.4</v>
      </c>
      <c r="CB124" s="910"/>
      <c r="CC124" s="910"/>
      <c r="CD124" s="910"/>
      <c r="CE124" s="910"/>
      <c r="CF124" s="800"/>
      <c r="CG124" s="801"/>
      <c r="CH124" s="801"/>
      <c r="CI124" s="801"/>
      <c r="CJ124" s="941"/>
      <c r="CK124" s="949"/>
      <c r="CL124" s="949"/>
      <c r="CM124" s="949"/>
      <c r="CN124" s="949"/>
      <c r="CO124" s="950"/>
      <c r="CP124" s="914" t="s">
        <v>474</v>
      </c>
      <c r="CQ124" s="915"/>
      <c r="CR124" s="915"/>
      <c r="CS124" s="915"/>
      <c r="CT124" s="915"/>
      <c r="CU124" s="915"/>
      <c r="CV124" s="915"/>
      <c r="CW124" s="915"/>
      <c r="CX124" s="915"/>
      <c r="CY124" s="915"/>
      <c r="CZ124" s="915"/>
      <c r="DA124" s="915"/>
      <c r="DB124" s="915"/>
      <c r="DC124" s="915"/>
      <c r="DD124" s="915"/>
      <c r="DE124" s="915"/>
      <c r="DF124" s="916"/>
      <c r="DG124" s="838">
        <v>1491489</v>
      </c>
      <c r="DH124" s="839"/>
      <c r="DI124" s="839"/>
      <c r="DJ124" s="839"/>
      <c r="DK124" s="840"/>
      <c r="DL124" s="841" t="s">
        <v>436</v>
      </c>
      <c r="DM124" s="839"/>
      <c r="DN124" s="839"/>
      <c r="DO124" s="839"/>
      <c r="DP124" s="840"/>
      <c r="DQ124" s="841" t="s">
        <v>436</v>
      </c>
      <c r="DR124" s="839"/>
      <c r="DS124" s="839"/>
      <c r="DT124" s="839"/>
      <c r="DU124" s="840"/>
      <c r="DV124" s="927" t="s">
        <v>436</v>
      </c>
      <c r="DW124" s="928"/>
      <c r="DX124" s="928"/>
      <c r="DY124" s="928"/>
      <c r="DZ124" s="929"/>
    </row>
    <row r="125" spans="1:130" s="244" customFormat="1" ht="26.25" customHeight="1" x14ac:dyDescent="0.2">
      <c r="A125" s="896"/>
      <c r="B125" s="897"/>
      <c r="C125" s="900" t="s">
        <v>459</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855" t="s">
        <v>129</v>
      </c>
      <c r="AB125" s="856"/>
      <c r="AC125" s="856"/>
      <c r="AD125" s="856"/>
      <c r="AE125" s="857"/>
      <c r="AF125" s="858" t="s">
        <v>436</v>
      </c>
      <c r="AG125" s="856"/>
      <c r="AH125" s="856"/>
      <c r="AI125" s="856"/>
      <c r="AJ125" s="857"/>
      <c r="AK125" s="858" t="s">
        <v>436</v>
      </c>
      <c r="AL125" s="856"/>
      <c r="AM125" s="856"/>
      <c r="AN125" s="856"/>
      <c r="AO125" s="857"/>
      <c r="AP125" s="903" t="s">
        <v>436</v>
      </c>
      <c r="AQ125" s="904"/>
      <c r="AR125" s="904"/>
      <c r="AS125" s="904"/>
      <c r="AT125" s="90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0" t="s">
        <v>475</v>
      </c>
      <c r="CL125" s="931"/>
      <c r="CM125" s="931"/>
      <c r="CN125" s="931"/>
      <c r="CO125" s="932"/>
      <c r="CP125" s="939" t="s">
        <v>476</v>
      </c>
      <c r="CQ125" s="884"/>
      <c r="CR125" s="884"/>
      <c r="CS125" s="884"/>
      <c r="CT125" s="884"/>
      <c r="CU125" s="884"/>
      <c r="CV125" s="884"/>
      <c r="CW125" s="884"/>
      <c r="CX125" s="884"/>
      <c r="CY125" s="884"/>
      <c r="CZ125" s="884"/>
      <c r="DA125" s="884"/>
      <c r="DB125" s="884"/>
      <c r="DC125" s="884"/>
      <c r="DD125" s="884"/>
      <c r="DE125" s="884"/>
      <c r="DF125" s="885"/>
      <c r="DG125" s="940" t="s">
        <v>129</v>
      </c>
      <c r="DH125" s="921"/>
      <c r="DI125" s="921"/>
      <c r="DJ125" s="921"/>
      <c r="DK125" s="921"/>
      <c r="DL125" s="921" t="s">
        <v>129</v>
      </c>
      <c r="DM125" s="921"/>
      <c r="DN125" s="921"/>
      <c r="DO125" s="921"/>
      <c r="DP125" s="921"/>
      <c r="DQ125" s="921" t="s">
        <v>129</v>
      </c>
      <c r="DR125" s="921"/>
      <c r="DS125" s="921"/>
      <c r="DT125" s="921"/>
      <c r="DU125" s="921"/>
      <c r="DV125" s="922" t="s">
        <v>129</v>
      </c>
      <c r="DW125" s="922"/>
      <c r="DX125" s="922"/>
      <c r="DY125" s="922"/>
      <c r="DZ125" s="923"/>
    </row>
    <row r="126" spans="1:130" s="244" customFormat="1" ht="26.25" customHeight="1" thickBot="1" x14ac:dyDescent="0.25">
      <c r="A126" s="896"/>
      <c r="B126" s="897"/>
      <c r="C126" s="900" t="s">
        <v>461</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855">
        <v>18124</v>
      </c>
      <c r="AB126" s="856"/>
      <c r="AC126" s="856"/>
      <c r="AD126" s="856"/>
      <c r="AE126" s="857"/>
      <c r="AF126" s="858">
        <v>40862</v>
      </c>
      <c r="AG126" s="856"/>
      <c r="AH126" s="856"/>
      <c r="AI126" s="856"/>
      <c r="AJ126" s="857"/>
      <c r="AK126" s="858">
        <v>22325</v>
      </c>
      <c r="AL126" s="856"/>
      <c r="AM126" s="856"/>
      <c r="AN126" s="856"/>
      <c r="AO126" s="857"/>
      <c r="AP126" s="903">
        <v>0.5</v>
      </c>
      <c r="AQ126" s="904"/>
      <c r="AR126" s="904"/>
      <c r="AS126" s="904"/>
      <c r="AT126" s="90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3"/>
      <c r="CL126" s="934"/>
      <c r="CM126" s="934"/>
      <c r="CN126" s="934"/>
      <c r="CO126" s="935"/>
      <c r="CP126" s="891" t="s">
        <v>477</v>
      </c>
      <c r="CQ126" s="826"/>
      <c r="CR126" s="826"/>
      <c r="CS126" s="826"/>
      <c r="CT126" s="826"/>
      <c r="CU126" s="826"/>
      <c r="CV126" s="826"/>
      <c r="CW126" s="826"/>
      <c r="CX126" s="826"/>
      <c r="CY126" s="826"/>
      <c r="CZ126" s="826"/>
      <c r="DA126" s="826"/>
      <c r="DB126" s="826"/>
      <c r="DC126" s="826"/>
      <c r="DD126" s="826"/>
      <c r="DE126" s="826"/>
      <c r="DF126" s="827"/>
      <c r="DG126" s="892">
        <v>29019</v>
      </c>
      <c r="DH126" s="893"/>
      <c r="DI126" s="893"/>
      <c r="DJ126" s="893"/>
      <c r="DK126" s="893"/>
      <c r="DL126" s="893">
        <v>4679</v>
      </c>
      <c r="DM126" s="893"/>
      <c r="DN126" s="893"/>
      <c r="DO126" s="893"/>
      <c r="DP126" s="893"/>
      <c r="DQ126" s="893" t="s">
        <v>436</v>
      </c>
      <c r="DR126" s="893"/>
      <c r="DS126" s="893"/>
      <c r="DT126" s="893"/>
      <c r="DU126" s="893"/>
      <c r="DV126" s="870" t="s">
        <v>129</v>
      </c>
      <c r="DW126" s="870"/>
      <c r="DX126" s="870"/>
      <c r="DY126" s="870"/>
      <c r="DZ126" s="871"/>
    </row>
    <row r="127" spans="1:130" s="244" customFormat="1" ht="26.25" customHeight="1" x14ac:dyDescent="0.2">
      <c r="A127" s="898"/>
      <c r="B127" s="899"/>
      <c r="C127" s="917" t="s">
        <v>478</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55" t="s">
        <v>129</v>
      </c>
      <c r="AB127" s="856"/>
      <c r="AC127" s="856"/>
      <c r="AD127" s="856"/>
      <c r="AE127" s="857"/>
      <c r="AF127" s="858" t="s">
        <v>129</v>
      </c>
      <c r="AG127" s="856"/>
      <c r="AH127" s="856"/>
      <c r="AI127" s="856"/>
      <c r="AJ127" s="857"/>
      <c r="AK127" s="858" t="s">
        <v>436</v>
      </c>
      <c r="AL127" s="856"/>
      <c r="AM127" s="856"/>
      <c r="AN127" s="856"/>
      <c r="AO127" s="857"/>
      <c r="AP127" s="903" t="s">
        <v>129</v>
      </c>
      <c r="AQ127" s="904"/>
      <c r="AR127" s="904"/>
      <c r="AS127" s="904"/>
      <c r="AT127" s="905"/>
      <c r="AU127" s="280"/>
      <c r="AV127" s="280"/>
      <c r="AW127" s="280"/>
      <c r="AX127" s="920" t="s">
        <v>479</v>
      </c>
      <c r="AY127" s="888"/>
      <c r="AZ127" s="888"/>
      <c r="BA127" s="888"/>
      <c r="BB127" s="888"/>
      <c r="BC127" s="888"/>
      <c r="BD127" s="888"/>
      <c r="BE127" s="889"/>
      <c r="BF127" s="887" t="s">
        <v>480</v>
      </c>
      <c r="BG127" s="888"/>
      <c r="BH127" s="888"/>
      <c r="BI127" s="888"/>
      <c r="BJ127" s="888"/>
      <c r="BK127" s="888"/>
      <c r="BL127" s="889"/>
      <c r="BM127" s="887" t="s">
        <v>481</v>
      </c>
      <c r="BN127" s="888"/>
      <c r="BO127" s="888"/>
      <c r="BP127" s="888"/>
      <c r="BQ127" s="888"/>
      <c r="BR127" s="888"/>
      <c r="BS127" s="889"/>
      <c r="BT127" s="887" t="s">
        <v>482</v>
      </c>
      <c r="BU127" s="888"/>
      <c r="BV127" s="888"/>
      <c r="BW127" s="888"/>
      <c r="BX127" s="888"/>
      <c r="BY127" s="888"/>
      <c r="BZ127" s="890"/>
      <c r="CA127" s="280"/>
      <c r="CB127" s="280"/>
      <c r="CC127" s="280"/>
      <c r="CD127" s="281"/>
      <c r="CE127" s="281"/>
      <c r="CF127" s="281"/>
      <c r="CG127" s="278"/>
      <c r="CH127" s="278"/>
      <c r="CI127" s="278"/>
      <c r="CJ127" s="279"/>
      <c r="CK127" s="933"/>
      <c r="CL127" s="934"/>
      <c r="CM127" s="934"/>
      <c r="CN127" s="934"/>
      <c r="CO127" s="935"/>
      <c r="CP127" s="891" t="s">
        <v>483</v>
      </c>
      <c r="CQ127" s="826"/>
      <c r="CR127" s="826"/>
      <c r="CS127" s="826"/>
      <c r="CT127" s="826"/>
      <c r="CU127" s="826"/>
      <c r="CV127" s="826"/>
      <c r="CW127" s="826"/>
      <c r="CX127" s="826"/>
      <c r="CY127" s="826"/>
      <c r="CZ127" s="826"/>
      <c r="DA127" s="826"/>
      <c r="DB127" s="826"/>
      <c r="DC127" s="826"/>
      <c r="DD127" s="826"/>
      <c r="DE127" s="826"/>
      <c r="DF127" s="827"/>
      <c r="DG127" s="892" t="s">
        <v>129</v>
      </c>
      <c r="DH127" s="893"/>
      <c r="DI127" s="893"/>
      <c r="DJ127" s="893"/>
      <c r="DK127" s="893"/>
      <c r="DL127" s="893" t="s">
        <v>436</v>
      </c>
      <c r="DM127" s="893"/>
      <c r="DN127" s="893"/>
      <c r="DO127" s="893"/>
      <c r="DP127" s="893"/>
      <c r="DQ127" s="893" t="s">
        <v>436</v>
      </c>
      <c r="DR127" s="893"/>
      <c r="DS127" s="893"/>
      <c r="DT127" s="893"/>
      <c r="DU127" s="893"/>
      <c r="DV127" s="870" t="s">
        <v>129</v>
      </c>
      <c r="DW127" s="870"/>
      <c r="DX127" s="870"/>
      <c r="DY127" s="870"/>
      <c r="DZ127" s="871"/>
    </row>
    <row r="128" spans="1:130" s="244" customFormat="1" ht="26.25" customHeight="1" thickBot="1" x14ac:dyDescent="0.25">
      <c r="A128" s="872" t="s">
        <v>484</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485</v>
      </c>
      <c r="X128" s="874"/>
      <c r="Y128" s="874"/>
      <c r="Z128" s="875"/>
      <c r="AA128" s="876">
        <v>257032</v>
      </c>
      <c r="AB128" s="877"/>
      <c r="AC128" s="877"/>
      <c r="AD128" s="877"/>
      <c r="AE128" s="878"/>
      <c r="AF128" s="879">
        <v>253442</v>
      </c>
      <c r="AG128" s="877"/>
      <c r="AH128" s="877"/>
      <c r="AI128" s="877"/>
      <c r="AJ128" s="878"/>
      <c r="AK128" s="879">
        <v>269622</v>
      </c>
      <c r="AL128" s="877"/>
      <c r="AM128" s="877"/>
      <c r="AN128" s="877"/>
      <c r="AO128" s="878"/>
      <c r="AP128" s="880"/>
      <c r="AQ128" s="881"/>
      <c r="AR128" s="881"/>
      <c r="AS128" s="881"/>
      <c r="AT128" s="882"/>
      <c r="AU128" s="280"/>
      <c r="AV128" s="280"/>
      <c r="AW128" s="280"/>
      <c r="AX128" s="883" t="s">
        <v>486</v>
      </c>
      <c r="AY128" s="884"/>
      <c r="AZ128" s="884"/>
      <c r="BA128" s="884"/>
      <c r="BB128" s="884"/>
      <c r="BC128" s="884"/>
      <c r="BD128" s="884"/>
      <c r="BE128" s="885"/>
      <c r="BF128" s="862" t="s">
        <v>436</v>
      </c>
      <c r="BG128" s="863"/>
      <c r="BH128" s="863"/>
      <c r="BI128" s="863"/>
      <c r="BJ128" s="863"/>
      <c r="BK128" s="863"/>
      <c r="BL128" s="886"/>
      <c r="BM128" s="862">
        <v>14.69</v>
      </c>
      <c r="BN128" s="863"/>
      <c r="BO128" s="863"/>
      <c r="BP128" s="863"/>
      <c r="BQ128" s="863"/>
      <c r="BR128" s="863"/>
      <c r="BS128" s="886"/>
      <c r="BT128" s="862">
        <v>20</v>
      </c>
      <c r="BU128" s="863"/>
      <c r="BV128" s="863"/>
      <c r="BW128" s="863"/>
      <c r="BX128" s="863"/>
      <c r="BY128" s="863"/>
      <c r="BZ128" s="864"/>
      <c r="CA128" s="281"/>
      <c r="CB128" s="281"/>
      <c r="CC128" s="281"/>
      <c r="CD128" s="281"/>
      <c r="CE128" s="281"/>
      <c r="CF128" s="281"/>
      <c r="CG128" s="278"/>
      <c r="CH128" s="278"/>
      <c r="CI128" s="278"/>
      <c r="CJ128" s="279"/>
      <c r="CK128" s="936"/>
      <c r="CL128" s="937"/>
      <c r="CM128" s="937"/>
      <c r="CN128" s="937"/>
      <c r="CO128" s="938"/>
      <c r="CP128" s="865" t="s">
        <v>487</v>
      </c>
      <c r="CQ128" s="804"/>
      <c r="CR128" s="804"/>
      <c r="CS128" s="804"/>
      <c r="CT128" s="804"/>
      <c r="CU128" s="804"/>
      <c r="CV128" s="804"/>
      <c r="CW128" s="804"/>
      <c r="CX128" s="804"/>
      <c r="CY128" s="804"/>
      <c r="CZ128" s="804"/>
      <c r="DA128" s="804"/>
      <c r="DB128" s="804"/>
      <c r="DC128" s="804"/>
      <c r="DD128" s="804"/>
      <c r="DE128" s="804"/>
      <c r="DF128" s="805"/>
      <c r="DG128" s="866" t="s">
        <v>436</v>
      </c>
      <c r="DH128" s="867"/>
      <c r="DI128" s="867"/>
      <c r="DJ128" s="867"/>
      <c r="DK128" s="867"/>
      <c r="DL128" s="867" t="s">
        <v>488</v>
      </c>
      <c r="DM128" s="867"/>
      <c r="DN128" s="867"/>
      <c r="DO128" s="867"/>
      <c r="DP128" s="867"/>
      <c r="DQ128" s="867" t="s">
        <v>488</v>
      </c>
      <c r="DR128" s="867"/>
      <c r="DS128" s="867"/>
      <c r="DT128" s="867"/>
      <c r="DU128" s="867"/>
      <c r="DV128" s="868" t="s">
        <v>129</v>
      </c>
      <c r="DW128" s="868"/>
      <c r="DX128" s="868"/>
      <c r="DY128" s="868"/>
      <c r="DZ128" s="869"/>
    </row>
    <row r="129" spans="1:131" s="244" customFormat="1" ht="26.25" customHeight="1" x14ac:dyDescent="0.2">
      <c r="A129" s="850" t="s">
        <v>107</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852" t="s">
        <v>489</v>
      </c>
      <c r="X129" s="853"/>
      <c r="Y129" s="853"/>
      <c r="Z129" s="854"/>
      <c r="AA129" s="855">
        <v>5524290</v>
      </c>
      <c r="AB129" s="856"/>
      <c r="AC129" s="856"/>
      <c r="AD129" s="856"/>
      <c r="AE129" s="857"/>
      <c r="AF129" s="858">
        <v>5502070</v>
      </c>
      <c r="AG129" s="856"/>
      <c r="AH129" s="856"/>
      <c r="AI129" s="856"/>
      <c r="AJ129" s="857"/>
      <c r="AK129" s="858">
        <v>5518058</v>
      </c>
      <c r="AL129" s="856"/>
      <c r="AM129" s="856"/>
      <c r="AN129" s="856"/>
      <c r="AO129" s="857"/>
      <c r="AP129" s="859"/>
      <c r="AQ129" s="860"/>
      <c r="AR129" s="860"/>
      <c r="AS129" s="860"/>
      <c r="AT129" s="861"/>
      <c r="AU129" s="282"/>
      <c r="AV129" s="282"/>
      <c r="AW129" s="282"/>
      <c r="AX129" s="825" t="s">
        <v>490</v>
      </c>
      <c r="AY129" s="826"/>
      <c r="AZ129" s="826"/>
      <c r="BA129" s="826"/>
      <c r="BB129" s="826"/>
      <c r="BC129" s="826"/>
      <c r="BD129" s="826"/>
      <c r="BE129" s="827"/>
      <c r="BF129" s="845" t="s">
        <v>129</v>
      </c>
      <c r="BG129" s="846"/>
      <c r="BH129" s="846"/>
      <c r="BI129" s="846"/>
      <c r="BJ129" s="846"/>
      <c r="BK129" s="846"/>
      <c r="BL129" s="847"/>
      <c r="BM129" s="845">
        <v>19.690000000000001</v>
      </c>
      <c r="BN129" s="846"/>
      <c r="BO129" s="846"/>
      <c r="BP129" s="846"/>
      <c r="BQ129" s="846"/>
      <c r="BR129" s="846"/>
      <c r="BS129" s="847"/>
      <c r="BT129" s="845">
        <v>30</v>
      </c>
      <c r="BU129" s="848"/>
      <c r="BV129" s="848"/>
      <c r="BW129" s="848"/>
      <c r="BX129" s="848"/>
      <c r="BY129" s="848"/>
      <c r="BZ129" s="84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2">
      <c r="A130" s="850" t="s">
        <v>491</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852" t="s">
        <v>492</v>
      </c>
      <c r="X130" s="853"/>
      <c r="Y130" s="853"/>
      <c r="Z130" s="854"/>
      <c r="AA130" s="855">
        <v>615796</v>
      </c>
      <c r="AB130" s="856"/>
      <c r="AC130" s="856"/>
      <c r="AD130" s="856"/>
      <c r="AE130" s="857"/>
      <c r="AF130" s="858">
        <v>650647</v>
      </c>
      <c r="AG130" s="856"/>
      <c r="AH130" s="856"/>
      <c r="AI130" s="856"/>
      <c r="AJ130" s="857"/>
      <c r="AK130" s="858">
        <v>653662</v>
      </c>
      <c r="AL130" s="856"/>
      <c r="AM130" s="856"/>
      <c r="AN130" s="856"/>
      <c r="AO130" s="857"/>
      <c r="AP130" s="859"/>
      <c r="AQ130" s="860"/>
      <c r="AR130" s="860"/>
      <c r="AS130" s="860"/>
      <c r="AT130" s="861"/>
      <c r="AU130" s="282"/>
      <c r="AV130" s="282"/>
      <c r="AW130" s="282"/>
      <c r="AX130" s="825" t="s">
        <v>493</v>
      </c>
      <c r="AY130" s="826"/>
      <c r="AZ130" s="826"/>
      <c r="BA130" s="826"/>
      <c r="BB130" s="826"/>
      <c r="BC130" s="826"/>
      <c r="BD130" s="826"/>
      <c r="BE130" s="827"/>
      <c r="BF130" s="828">
        <v>2.5</v>
      </c>
      <c r="BG130" s="829"/>
      <c r="BH130" s="829"/>
      <c r="BI130" s="829"/>
      <c r="BJ130" s="829"/>
      <c r="BK130" s="829"/>
      <c r="BL130" s="830"/>
      <c r="BM130" s="828">
        <v>25</v>
      </c>
      <c r="BN130" s="829"/>
      <c r="BO130" s="829"/>
      <c r="BP130" s="829"/>
      <c r="BQ130" s="829"/>
      <c r="BR130" s="829"/>
      <c r="BS130" s="830"/>
      <c r="BT130" s="828">
        <v>35</v>
      </c>
      <c r="BU130" s="831"/>
      <c r="BV130" s="831"/>
      <c r="BW130" s="831"/>
      <c r="BX130" s="831"/>
      <c r="BY130" s="831"/>
      <c r="BZ130" s="83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5">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5" t="s">
        <v>494</v>
      </c>
      <c r="X131" s="836"/>
      <c r="Y131" s="836"/>
      <c r="Z131" s="837"/>
      <c r="AA131" s="838">
        <v>4908494</v>
      </c>
      <c r="AB131" s="839"/>
      <c r="AC131" s="839"/>
      <c r="AD131" s="839"/>
      <c r="AE131" s="840"/>
      <c r="AF131" s="841">
        <v>4851423</v>
      </c>
      <c r="AG131" s="839"/>
      <c r="AH131" s="839"/>
      <c r="AI131" s="839"/>
      <c r="AJ131" s="840"/>
      <c r="AK131" s="841">
        <v>4864396</v>
      </c>
      <c r="AL131" s="839"/>
      <c r="AM131" s="839"/>
      <c r="AN131" s="839"/>
      <c r="AO131" s="840"/>
      <c r="AP131" s="842"/>
      <c r="AQ131" s="843"/>
      <c r="AR131" s="843"/>
      <c r="AS131" s="843"/>
      <c r="AT131" s="844"/>
      <c r="AU131" s="282"/>
      <c r="AV131" s="282"/>
      <c r="AW131" s="282"/>
      <c r="AX131" s="803" t="s">
        <v>495</v>
      </c>
      <c r="AY131" s="804"/>
      <c r="AZ131" s="804"/>
      <c r="BA131" s="804"/>
      <c r="BB131" s="804"/>
      <c r="BC131" s="804"/>
      <c r="BD131" s="804"/>
      <c r="BE131" s="805"/>
      <c r="BF131" s="806">
        <v>43.4</v>
      </c>
      <c r="BG131" s="807"/>
      <c r="BH131" s="807"/>
      <c r="BI131" s="807"/>
      <c r="BJ131" s="807"/>
      <c r="BK131" s="807"/>
      <c r="BL131" s="808"/>
      <c r="BM131" s="806">
        <v>350</v>
      </c>
      <c r="BN131" s="807"/>
      <c r="BO131" s="807"/>
      <c r="BP131" s="807"/>
      <c r="BQ131" s="807"/>
      <c r="BR131" s="807"/>
      <c r="BS131" s="808"/>
      <c r="BT131" s="809"/>
      <c r="BU131" s="810"/>
      <c r="BV131" s="810"/>
      <c r="BW131" s="810"/>
      <c r="BX131" s="810"/>
      <c r="BY131" s="810"/>
      <c r="BZ131" s="81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2">
      <c r="A132" s="812" t="s">
        <v>496</v>
      </c>
      <c r="B132" s="813"/>
      <c r="C132" s="813"/>
      <c r="D132" s="813"/>
      <c r="E132" s="813"/>
      <c r="F132" s="813"/>
      <c r="G132" s="813"/>
      <c r="H132" s="813"/>
      <c r="I132" s="813"/>
      <c r="J132" s="813"/>
      <c r="K132" s="813"/>
      <c r="L132" s="813"/>
      <c r="M132" s="813"/>
      <c r="N132" s="813"/>
      <c r="O132" s="813"/>
      <c r="P132" s="813"/>
      <c r="Q132" s="813"/>
      <c r="R132" s="813"/>
      <c r="S132" s="813"/>
      <c r="T132" s="813"/>
      <c r="U132" s="813"/>
      <c r="V132" s="816" t="s">
        <v>497</v>
      </c>
      <c r="W132" s="816"/>
      <c r="X132" s="816"/>
      <c r="Y132" s="816"/>
      <c r="Z132" s="817"/>
      <c r="AA132" s="818">
        <v>0.84200978999999998</v>
      </c>
      <c r="AB132" s="819"/>
      <c r="AC132" s="819"/>
      <c r="AD132" s="819"/>
      <c r="AE132" s="820"/>
      <c r="AF132" s="821">
        <v>3.543372738</v>
      </c>
      <c r="AG132" s="819"/>
      <c r="AH132" s="819"/>
      <c r="AI132" s="819"/>
      <c r="AJ132" s="820"/>
      <c r="AK132" s="821">
        <v>3.313936612</v>
      </c>
      <c r="AL132" s="819"/>
      <c r="AM132" s="819"/>
      <c r="AN132" s="819"/>
      <c r="AO132" s="820"/>
      <c r="AP132" s="822"/>
      <c r="AQ132" s="823"/>
      <c r="AR132" s="823"/>
      <c r="AS132" s="823"/>
      <c r="AT132" s="82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5">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795" t="s">
        <v>498</v>
      </c>
      <c r="W133" s="795"/>
      <c r="X133" s="795"/>
      <c r="Y133" s="795"/>
      <c r="Z133" s="796"/>
      <c r="AA133" s="797">
        <v>0.7</v>
      </c>
      <c r="AB133" s="798"/>
      <c r="AC133" s="798"/>
      <c r="AD133" s="798"/>
      <c r="AE133" s="799"/>
      <c r="AF133" s="797">
        <v>1.6</v>
      </c>
      <c r="AG133" s="798"/>
      <c r="AH133" s="798"/>
      <c r="AI133" s="798"/>
      <c r="AJ133" s="799"/>
      <c r="AK133" s="797">
        <v>2.5</v>
      </c>
      <c r="AL133" s="798"/>
      <c r="AM133" s="798"/>
      <c r="AN133" s="798"/>
      <c r="AO133" s="799"/>
      <c r="AP133" s="800"/>
      <c r="AQ133" s="801"/>
      <c r="AR133" s="801"/>
      <c r="AS133" s="801"/>
      <c r="AT133" s="80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2">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4" hidden="1" x14ac:dyDescent="0.2">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2"/>
  </sheetData>
  <sheetProtection algorithmName="SHA-512" hashValue="GnY9qpKm6EUkbh1GId87Srm70BLDlVu74qL4rTN9hJAaDfQt6+fOyTqqzBobbvTTC+OJ/YnKUKXK4BHBfztHAA==" saltValue="bmE+3c4My0MsR1TcwFHl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89" customWidth="1"/>
    <col min="121" max="121" width="0" style="288" hidden="1" customWidth="1"/>
    <col min="122" max="16384" width="9" style="288" hidden="1"/>
  </cols>
  <sheetData>
    <row r="1" spans="1:120" ht="13.2"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8"/>
    </row>
    <row r="17" spans="119:120" ht="13.2" x14ac:dyDescent="0.2">
      <c r="DP17" s="288"/>
    </row>
    <row r="18" spans="119:120" ht="13.2" x14ac:dyDescent="0.2"/>
    <row r="19" spans="119:120" ht="13.2" x14ac:dyDescent="0.2"/>
    <row r="20" spans="119:120" ht="13.2" x14ac:dyDescent="0.2">
      <c r="DO20" s="288"/>
      <c r="DP20" s="288"/>
    </row>
    <row r="21" spans="119:120" ht="13.2" x14ac:dyDescent="0.2">
      <c r="DP21" s="288"/>
    </row>
    <row r="22" spans="119:120" ht="13.2" x14ac:dyDescent="0.2"/>
    <row r="23" spans="119:120" ht="13.2" x14ac:dyDescent="0.2">
      <c r="DO23" s="288"/>
      <c r="DP23" s="288"/>
    </row>
    <row r="24" spans="119:120" ht="13.2" x14ac:dyDescent="0.2">
      <c r="DP24" s="288"/>
    </row>
    <row r="25" spans="119:120" ht="13.2" x14ac:dyDescent="0.2">
      <c r="DP25" s="288"/>
    </row>
    <row r="26" spans="119:120" ht="13.2" x14ac:dyDescent="0.2">
      <c r="DO26" s="288"/>
      <c r="DP26" s="288"/>
    </row>
    <row r="27" spans="119:120" ht="13.2" x14ac:dyDescent="0.2"/>
    <row r="28" spans="119:120" ht="13.2" x14ac:dyDescent="0.2">
      <c r="DO28" s="288"/>
      <c r="DP28" s="288"/>
    </row>
    <row r="29" spans="119:120" ht="13.2" x14ac:dyDescent="0.2">
      <c r="DP29" s="288"/>
    </row>
    <row r="30" spans="119:120" ht="13.2" x14ac:dyDescent="0.2"/>
    <row r="31" spans="119:120" ht="13.2" x14ac:dyDescent="0.2">
      <c r="DO31" s="288"/>
      <c r="DP31" s="288"/>
    </row>
    <row r="32" spans="119:120" ht="13.2" x14ac:dyDescent="0.2"/>
    <row r="33" spans="98:120" ht="13.2" x14ac:dyDescent="0.2">
      <c r="DO33" s="288"/>
      <c r="DP33" s="288"/>
    </row>
    <row r="34" spans="98:120" ht="13.2" x14ac:dyDescent="0.2">
      <c r="DM34" s="288"/>
    </row>
    <row r="35" spans="98:120" ht="13.2" x14ac:dyDescent="0.2">
      <c r="CT35" s="288"/>
      <c r="CU35" s="288"/>
      <c r="CV35" s="288"/>
      <c r="CY35" s="288"/>
      <c r="CZ35" s="288"/>
      <c r="DA35" s="288"/>
      <c r="DD35" s="288"/>
      <c r="DE35" s="288"/>
      <c r="DF35" s="288"/>
      <c r="DI35" s="288"/>
      <c r="DJ35" s="288"/>
      <c r="DK35" s="288"/>
      <c r="DM35" s="288"/>
      <c r="DN35" s="288"/>
      <c r="DO35" s="288"/>
      <c r="DP35" s="288"/>
    </row>
    <row r="36" spans="98:120" ht="13.2" x14ac:dyDescent="0.2"/>
    <row r="37" spans="98:120" ht="13.2" x14ac:dyDescent="0.2">
      <c r="CW37" s="288"/>
      <c r="DB37" s="288"/>
      <c r="DG37" s="288"/>
      <c r="DL37" s="288"/>
      <c r="DP37" s="288"/>
    </row>
    <row r="38" spans="98:120" ht="13.2" x14ac:dyDescent="0.2">
      <c r="CT38" s="288"/>
      <c r="CU38" s="288"/>
      <c r="CV38" s="288"/>
      <c r="CW38" s="288"/>
      <c r="CY38" s="288"/>
      <c r="CZ38" s="288"/>
      <c r="DA38" s="288"/>
      <c r="DB38" s="288"/>
      <c r="DD38" s="288"/>
      <c r="DE38" s="288"/>
      <c r="DF38" s="288"/>
      <c r="DG38" s="288"/>
      <c r="DI38" s="288"/>
      <c r="DJ38" s="288"/>
      <c r="DK38" s="288"/>
      <c r="DL38" s="288"/>
      <c r="DN38" s="288"/>
      <c r="DO38" s="288"/>
      <c r="DP38" s="28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8"/>
      <c r="DO49" s="288"/>
      <c r="DP49" s="28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8"/>
      <c r="CS63" s="288"/>
      <c r="CX63" s="288"/>
      <c r="DC63" s="288"/>
      <c r="DH63" s="288"/>
    </row>
    <row r="64" spans="22:120" ht="13.2" x14ac:dyDescent="0.2">
      <c r="V64" s="288"/>
    </row>
    <row r="65" spans="15:120" ht="13.2" x14ac:dyDescent="0.2">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ht="13.2" x14ac:dyDescent="0.2">
      <c r="Q66" s="288"/>
      <c r="S66" s="288"/>
      <c r="U66" s="288"/>
      <c r="DM66" s="288"/>
    </row>
    <row r="67" spans="15:120" ht="13.2" x14ac:dyDescent="0.2">
      <c r="O67" s="288"/>
      <c r="P67" s="288"/>
      <c r="R67" s="288"/>
      <c r="T67" s="288"/>
      <c r="Y67" s="288"/>
      <c r="CT67" s="288"/>
      <c r="CV67" s="288"/>
      <c r="CW67" s="288"/>
      <c r="CY67" s="288"/>
      <c r="DA67" s="288"/>
      <c r="DB67" s="288"/>
      <c r="DD67" s="288"/>
      <c r="DF67" s="288"/>
      <c r="DG67" s="288"/>
      <c r="DI67" s="288"/>
      <c r="DK67" s="288"/>
      <c r="DL67" s="288"/>
      <c r="DN67" s="288"/>
      <c r="DO67" s="288"/>
      <c r="DP67" s="288"/>
    </row>
    <row r="68" spans="15:120" ht="13.2" x14ac:dyDescent="0.2"/>
    <row r="69" spans="15:120" ht="13.2" x14ac:dyDescent="0.2"/>
    <row r="70" spans="15:120" ht="13.2" x14ac:dyDescent="0.2"/>
    <row r="71" spans="15:120" ht="13.2" x14ac:dyDescent="0.2"/>
    <row r="72" spans="15:120" ht="13.2" x14ac:dyDescent="0.2">
      <c r="DP72" s="288"/>
    </row>
    <row r="73" spans="15:120" ht="13.2" x14ac:dyDescent="0.2">
      <c r="DP73" s="28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8"/>
      <c r="CX96" s="288"/>
      <c r="DC96" s="288"/>
      <c r="DH96" s="288"/>
    </row>
    <row r="97" spans="24:120" ht="13.2" x14ac:dyDescent="0.2">
      <c r="CS97" s="288"/>
      <c r="CX97" s="288"/>
      <c r="DC97" s="288"/>
      <c r="DH97" s="288"/>
      <c r="DP97" s="289" t="s">
        <v>499</v>
      </c>
    </row>
    <row r="98" spans="24:120" ht="13.2" hidden="1" x14ac:dyDescent="0.2">
      <c r="CS98" s="288"/>
      <c r="CX98" s="288"/>
      <c r="DC98" s="288"/>
      <c r="DH98" s="288"/>
    </row>
    <row r="99" spans="24:120" ht="13.2" hidden="1" x14ac:dyDescent="0.2">
      <c r="CS99" s="288"/>
      <c r="CX99" s="288"/>
      <c r="DC99" s="288"/>
      <c r="DH99" s="288"/>
    </row>
    <row r="100" spans="24:120" ht="13.2" hidden="1" x14ac:dyDescent="0.2"/>
    <row r="101" spans="24:120" ht="12" hidden="1" customHeight="1" x14ac:dyDescent="0.2">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2">
      <c r="CU102" s="288"/>
      <c r="CZ102" s="288"/>
      <c r="DE102" s="288"/>
      <c r="DJ102" s="288"/>
      <c r="DM102" s="288"/>
    </row>
    <row r="103" spans="24:120" ht="13.2" hidden="1" x14ac:dyDescent="0.2">
      <c r="CT103" s="288"/>
      <c r="CV103" s="288"/>
      <c r="CW103" s="288"/>
      <c r="CY103" s="288"/>
      <c r="DA103" s="288"/>
      <c r="DB103" s="288"/>
      <c r="DD103" s="288"/>
      <c r="DF103" s="288"/>
      <c r="DG103" s="288"/>
      <c r="DI103" s="288"/>
      <c r="DK103" s="288"/>
      <c r="DL103" s="288"/>
      <c r="DM103" s="288"/>
      <c r="DN103" s="288"/>
      <c r="DO103" s="288"/>
      <c r="DP103" s="288"/>
    </row>
    <row r="104" spans="24:120" ht="13.2" hidden="1" x14ac:dyDescent="0.2">
      <c r="CV104" s="288"/>
      <c r="CW104" s="288"/>
      <c r="DA104" s="288"/>
      <c r="DB104" s="288"/>
      <c r="DF104" s="288"/>
      <c r="DG104" s="288"/>
      <c r="DK104" s="288"/>
      <c r="DL104" s="288"/>
      <c r="DN104" s="288"/>
      <c r="DO104" s="288"/>
      <c r="DP104" s="288"/>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hXtTVUpxgKE8Sn05bhZcU+JNVC5RpstgPzMTNeuDVhOp38F9HZeNZpQ31u9dQp7snB41Ks7rzLipPIxfpkt6Q==" saltValue="WoNbvBgcHycCuhztx2sH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89" customWidth="1"/>
    <col min="117" max="16384" width="9" style="288" hidden="1"/>
  </cols>
  <sheetData>
    <row r="1" spans="2:116" ht="13.2"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ht="13.2" x14ac:dyDescent="0.2"/>
    <row r="3" spans="2:116" ht="13.2" x14ac:dyDescent="0.2"/>
    <row r="4" spans="2:116" ht="13.2" x14ac:dyDescent="0.2">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ht="13.2" x14ac:dyDescent="0.2">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ht="13.2" x14ac:dyDescent="0.2"/>
    <row r="20" spans="9:116" ht="13.2" x14ac:dyDescent="0.2"/>
    <row r="21" spans="9:116" ht="13.2" x14ac:dyDescent="0.2">
      <c r="DL21" s="288"/>
    </row>
    <row r="22" spans="9:116" ht="13.2" x14ac:dyDescent="0.2">
      <c r="DI22" s="288"/>
      <c r="DJ22" s="288"/>
      <c r="DK22" s="288"/>
      <c r="DL22" s="288"/>
    </row>
    <row r="23" spans="9:116" ht="13.2" x14ac:dyDescent="0.2">
      <c r="CY23" s="288"/>
      <c r="CZ23" s="288"/>
      <c r="DA23" s="288"/>
      <c r="DB23" s="288"/>
      <c r="DC23" s="288"/>
      <c r="DD23" s="288"/>
      <c r="DE23" s="288"/>
      <c r="DF23" s="288"/>
      <c r="DG23" s="288"/>
      <c r="DH23" s="288"/>
      <c r="DI23" s="288"/>
      <c r="DJ23" s="288"/>
      <c r="DK23" s="288"/>
      <c r="DL23" s="28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8"/>
      <c r="DA35" s="288"/>
      <c r="DB35" s="288"/>
      <c r="DC35" s="288"/>
      <c r="DD35" s="288"/>
      <c r="DE35" s="288"/>
      <c r="DF35" s="288"/>
      <c r="DG35" s="288"/>
      <c r="DH35" s="288"/>
      <c r="DI35" s="288"/>
      <c r="DJ35" s="288"/>
      <c r="DK35" s="288"/>
      <c r="DL35" s="288"/>
    </row>
    <row r="36" spans="15:116" ht="13.2" x14ac:dyDescent="0.2"/>
    <row r="37" spans="15:116" ht="13.2" x14ac:dyDescent="0.2">
      <c r="DL37" s="288"/>
    </row>
    <row r="38" spans="15:116" ht="13.2" x14ac:dyDescent="0.2">
      <c r="DI38" s="288"/>
      <c r="DJ38" s="288"/>
      <c r="DK38" s="288"/>
      <c r="DL38" s="288"/>
    </row>
    <row r="39" spans="15:116" ht="13.2" x14ac:dyDescent="0.2"/>
    <row r="40" spans="15:116" ht="13.2" x14ac:dyDescent="0.2"/>
    <row r="41" spans="15:116" ht="13.2" x14ac:dyDescent="0.2"/>
    <row r="42" spans="15:116" ht="13.2" x14ac:dyDescent="0.2"/>
    <row r="43" spans="15:116" ht="13.2" x14ac:dyDescent="0.2">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ht="13.2" x14ac:dyDescent="0.2">
      <c r="DL44" s="288"/>
    </row>
    <row r="45" spans="15:116" ht="13.2" x14ac:dyDescent="0.2"/>
    <row r="46" spans="15:116" ht="13.2" x14ac:dyDescent="0.2">
      <c r="DA46" s="288"/>
      <c r="DB46" s="288"/>
      <c r="DC46" s="288"/>
      <c r="DD46" s="288"/>
      <c r="DE46" s="288"/>
      <c r="DF46" s="288"/>
      <c r="DG46" s="288"/>
      <c r="DH46" s="288"/>
      <c r="DI46" s="288"/>
      <c r="DJ46" s="288"/>
      <c r="DK46" s="288"/>
      <c r="DL46" s="288"/>
    </row>
    <row r="47" spans="15:116" ht="13.2" x14ac:dyDescent="0.2"/>
    <row r="48" spans="15:116" ht="13.2" x14ac:dyDescent="0.2"/>
    <row r="49" spans="104:116" ht="13.2" x14ac:dyDescent="0.2"/>
    <row r="50" spans="104:116" ht="13.2" x14ac:dyDescent="0.2">
      <c r="CZ50" s="288"/>
      <c r="DA50" s="288"/>
      <c r="DB50" s="288"/>
      <c r="DC50" s="288"/>
      <c r="DD50" s="288"/>
      <c r="DE50" s="288"/>
      <c r="DF50" s="288"/>
      <c r="DG50" s="288"/>
      <c r="DH50" s="288"/>
      <c r="DI50" s="288"/>
      <c r="DJ50" s="288"/>
      <c r="DK50" s="288"/>
      <c r="DL50" s="288"/>
    </row>
    <row r="51" spans="104:116" ht="13.2" x14ac:dyDescent="0.2"/>
    <row r="52" spans="104:116" ht="13.2" x14ac:dyDescent="0.2"/>
    <row r="53" spans="104:116" ht="13.2" x14ac:dyDescent="0.2">
      <c r="DL53" s="28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8"/>
      <c r="DD67" s="288"/>
      <c r="DE67" s="288"/>
      <c r="DF67" s="288"/>
      <c r="DG67" s="288"/>
      <c r="DH67" s="288"/>
      <c r="DI67" s="288"/>
      <c r="DJ67" s="288"/>
      <c r="DK67" s="288"/>
      <c r="DL67" s="28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f11xYF2LptwVjD+vODoJ7JDskUdh/svKhjLKvR/viNa6PmOdnAFP5RnMb5k2fv8fGDtChfjUGvqhRi9aOGzGOA==" saltValue="E5b/v0OH/4ElaYBqIJ+b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0" customWidth="1"/>
    <col min="37" max="44" width="17" style="290" customWidth="1"/>
    <col min="45" max="45" width="6.109375" style="297" customWidth="1"/>
    <col min="46" max="46" width="3" style="295" customWidth="1"/>
    <col min="47" max="47" width="19.109375" style="290" hidden="1" customWidth="1"/>
    <col min="48" max="52" width="12.6640625" style="290" hidden="1" customWidth="1"/>
    <col min="53" max="16384" width="8.6640625" style="290" hidden="1"/>
  </cols>
  <sheetData>
    <row r="1" spans="1:46" ht="13.2" x14ac:dyDescent="0.2">
      <c r="AS1" s="291"/>
      <c r="AT1" s="291"/>
    </row>
    <row r="2" spans="1:46" ht="13.2" x14ac:dyDescent="0.2">
      <c r="AS2" s="291"/>
      <c r="AT2" s="291"/>
    </row>
    <row r="3" spans="1:46" ht="13.2" x14ac:dyDescent="0.2">
      <c r="AS3" s="291"/>
      <c r="AT3" s="291"/>
    </row>
    <row r="4" spans="1:46" ht="13.2" x14ac:dyDescent="0.2">
      <c r="AS4" s="291"/>
      <c r="AT4" s="291"/>
    </row>
    <row r="5" spans="1:46" ht="16.2" x14ac:dyDescent="0.2">
      <c r="A5" s="292" t="s">
        <v>500</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ht="13.2" x14ac:dyDescent="0.2">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501</v>
      </c>
      <c r="AL6" s="296"/>
      <c r="AM6" s="296"/>
      <c r="AN6" s="296"/>
      <c r="AO6" s="291"/>
      <c r="AP6" s="291"/>
      <c r="AQ6" s="291"/>
      <c r="AR6" s="291"/>
    </row>
    <row r="7" spans="1:46" ht="13.2" x14ac:dyDescent="0.2">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6" t="s">
        <v>502</v>
      </c>
      <c r="AP7" s="301"/>
      <c r="AQ7" s="302" t="s">
        <v>503</v>
      </c>
      <c r="AR7" s="303"/>
    </row>
    <row r="8" spans="1:46" ht="13.2" x14ac:dyDescent="0.2">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7"/>
      <c r="AP8" s="307" t="s">
        <v>504</v>
      </c>
      <c r="AQ8" s="308" t="s">
        <v>505</v>
      </c>
      <c r="AR8" s="309" t="s">
        <v>506</v>
      </c>
    </row>
    <row r="9" spans="1:46" ht="13.2" x14ac:dyDescent="0.2">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0" t="s">
        <v>507</v>
      </c>
      <c r="AL9" s="1221"/>
      <c r="AM9" s="1221"/>
      <c r="AN9" s="1222"/>
      <c r="AO9" s="310">
        <v>2218365</v>
      </c>
      <c r="AP9" s="310">
        <v>87961</v>
      </c>
      <c r="AQ9" s="311">
        <v>56489</v>
      </c>
      <c r="AR9" s="312">
        <v>55.7</v>
      </c>
    </row>
    <row r="10" spans="1:46" ht="13.2" x14ac:dyDescent="0.2">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0" t="s">
        <v>508</v>
      </c>
      <c r="AL10" s="1221"/>
      <c r="AM10" s="1221"/>
      <c r="AN10" s="1222"/>
      <c r="AO10" s="313">
        <v>168046</v>
      </c>
      <c r="AP10" s="313">
        <v>6663</v>
      </c>
      <c r="AQ10" s="314">
        <v>5759</v>
      </c>
      <c r="AR10" s="315">
        <v>15.7</v>
      </c>
    </row>
    <row r="11" spans="1:46" ht="13.5" customHeight="1" x14ac:dyDescent="0.2">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0" t="s">
        <v>509</v>
      </c>
      <c r="AL11" s="1221"/>
      <c r="AM11" s="1221"/>
      <c r="AN11" s="1222"/>
      <c r="AO11" s="313">
        <v>16132</v>
      </c>
      <c r="AP11" s="313">
        <v>640</v>
      </c>
      <c r="AQ11" s="314">
        <v>8418</v>
      </c>
      <c r="AR11" s="315">
        <v>-92.4</v>
      </c>
    </row>
    <row r="12" spans="1:46" ht="13.5" customHeight="1" x14ac:dyDescent="0.2">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0" t="s">
        <v>510</v>
      </c>
      <c r="AL12" s="1221"/>
      <c r="AM12" s="1221"/>
      <c r="AN12" s="1222"/>
      <c r="AO12" s="313" t="s">
        <v>511</v>
      </c>
      <c r="AP12" s="313" t="s">
        <v>511</v>
      </c>
      <c r="AQ12" s="314">
        <v>199</v>
      </c>
      <c r="AR12" s="315" t="s">
        <v>511</v>
      </c>
    </row>
    <row r="13" spans="1:46" ht="13.5" customHeight="1" x14ac:dyDescent="0.2">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0" t="s">
        <v>512</v>
      </c>
      <c r="AL13" s="1221"/>
      <c r="AM13" s="1221"/>
      <c r="AN13" s="1222"/>
      <c r="AO13" s="313" t="s">
        <v>511</v>
      </c>
      <c r="AP13" s="313" t="s">
        <v>511</v>
      </c>
      <c r="AQ13" s="314">
        <v>11</v>
      </c>
      <c r="AR13" s="315" t="s">
        <v>511</v>
      </c>
    </row>
    <row r="14" spans="1:46" ht="13.5" customHeight="1" x14ac:dyDescent="0.2">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0" t="s">
        <v>513</v>
      </c>
      <c r="AL14" s="1221"/>
      <c r="AM14" s="1221"/>
      <c r="AN14" s="1222"/>
      <c r="AO14" s="313">
        <v>78718</v>
      </c>
      <c r="AP14" s="313">
        <v>3121</v>
      </c>
      <c r="AQ14" s="314">
        <v>2749</v>
      </c>
      <c r="AR14" s="315">
        <v>13.5</v>
      </c>
    </row>
    <row r="15" spans="1:46" ht="13.5" customHeight="1" x14ac:dyDescent="0.2">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0" t="s">
        <v>514</v>
      </c>
      <c r="AL15" s="1221"/>
      <c r="AM15" s="1221"/>
      <c r="AN15" s="1222"/>
      <c r="AO15" s="313">
        <v>34982</v>
      </c>
      <c r="AP15" s="313">
        <v>1387</v>
      </c>
      <c r="AQ15" s="314">
        <v>1213</v>
      </c>
      <c r="AR15" s="315">
        <v>14.3</v>
      </c>
    </row>
    <row r="16" spans="1:46" ht="13.2" x14ac:dyDescent="0.2">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3" t="s">
        <v>515</v>
      </c>
      <c r="AL16" s="1224"/>
      <c r="AM16" s="1224"/>
      <c r="AN16" s="1225"/>
      <c r="AO16" s="313">
        <v>-185622</v>
      </c>
      <c r="AP16" s="313">
        <v>-7360</v>
      </c>
      <c r="AQ16" s="314">
        <v>-4842</v>
      </c>
      <c r="AR16" s="315">
        <v>52</v>
      </c>
    </row>
    <row r="17" spans="1:46" ht="13.2" x14ac:dyDescent="0.2">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3" t="s">
        <v>188</v>
      </c>
      <c r="AL17" s="1224"/>
      <c r="AM17" s="1224"/>
      <c r="AN17" s="1225"/>
      <c r="AO17" s="313">
        <v>2330621</v>
      </c>
      <c r="AP17" s="313">
        <v>92412</v>
      </c>
      <c r="AQ17" s="314">
        <v>69997</v>
      </c>
      <c r="AR17" s="315">
        <v>32</v>
      </c>
    </row>
    <row r="18" spans="1:46" ht="13.2" x14ac:dyDescent="0.2">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ht="13.2" x14ac:dyDescent="0.2">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516</v>
      </c>
      <c r="AL19" s="291"/>
      <c r="AM19" s="291"/>
      <c r="AN19" s="291"/>
      <c r="AO19" s="291"/>
      <c r="AP19" s="291"/>
      <c r="AQ19" s="291"/>
      <c r="AR19" s="291"/>
    </row>
    <row r="20" spans="1:46" ht="13.2" x14ac:dyDescent="0.2">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517</v>
      </c>
      <c r="AP20" s="321" t="s">
        <v>518</v>
      </c>
      <c r="AQ20" s="322" t="s">
        <v>519</v>
      </c>
      <c r="AR20" s="323"/>
    </row>
    <row r="21" spans="1:46" s="329" customFormat="1" ht="13.2" x14ac:dyDescent="0.2">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17" t="s">
        <v>520</v>
      </c>
      <c r="AL21" s="1218"/>
      <c r="AM21" s="1218"/>
      <c r="AN21" s="1219"/>
      <c r="AO21" s="325">
        <v>11.42</v>
      </c>
      <c r="AP21" s="326">
        <v>6.51</v>
      </c>
      <c r="AQ21" s="327">
        <v>4.91</v>
      </c>
      <c r="AR21" s="296"/>
      <c r="AS21" s="328"/>
      <c r="AT21" s="324"/>
    </row>
    <row r="22" spans="1:46" s="329" customFormat="1" ht="13.2" x14ac:dyDescent="0.2">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17" t="s">
        <v>521</v>
      </c>
      <c r="AL22" s="1218"/>
      <c r="AM22" s="1218"/>
      <c r="AN22" s="1219"/>
      <c r="AO22" s="330">
        <v>98.2</v>
      </c>
      <c r="AP22" s="331">
        <v>97.2</v>
      </c>
      <c r="AQ22" s="332">
        <v>1</v>
      </c>
      <c r="AR22" s="316"/>
      <c r="AS22" s="328"/>
      <c r="AT22" s="324"/>
    </row>
    <row r="23" spans="1:46" s="329" customFormat="1" ht="13.2" x14ac:dyDescent="0.2">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ht="13.2" x14ac:dyDescent="0.2">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ht="13.2" x14ac:dyDescent="0.2">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ht="13.2" x14ac:dyDescent="0.2">
      <c r="A26" s="296" t="s">
        <v>522</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ht="13.2" x14ac:dyDescent="0.2">
      <c r="A27" s="337"/>
      <c r="AO27" s="291"/>
      <c r="AP27" s="291"/>
      <c r="AQ27" s="291"/>
      <c r="AR27" s="291"/>
      <c r="AS27" s="291"/>
      <c r="AT27" s="291"/>
    </row>
    <row r="28" spans="1:46" ht="16.2" x14ac:dyDescent="0.2">
      <c r="A28" s="292" t="s">
        <v>523</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ht="13.2" x14ac:dyDescent="0.2">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524</v>
      </c>
      <c r="AL29" s="296"/>
      <c r="AM29" s="296"/>
      <c r="AN29" s="296"/>
      <c r="AO29" s="291"/>
      <c r="AP29" s="291"/>
      <c r="AQ29" s="291"/>
      <c r="AR29" s="291"/>
      <c r="AS29" s="339"/>
    </row>
    <row r="30" spans="1:46" ht="13.2" x14ac:dyDescent="0.2">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6" t="s">
        <v>502</v>
      </c>
      <c r="AP30" s="301"/>
      <c r="AQ30" s="302" t="s">
        <v>503</v>
      </c>
      <c r="AR30" s="303"/>
    </row>
    <row r="31" spans="1:46" ht="13.2" x14ac:dyDescent="0.2">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7"/>
      <c r="AP31" s="307" t="s">
        <v>504</v>
      </c>
      <c r="AQ31" s="308" t="s">
        <v>505</v>
      </c>
      <c r="AR31" s="309" t="s">
        <v>506</v>
      </c>
    </row>
    <row r="32" spans="1:46" ht="27" customHeight="1" x14ac:dyDescent="0.2">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08" t="s">
        <v>525</v>
      </c>
      <c r="AL32" s="1209"/>
      <c r="AM32" s="1209"/>
      <c r="AN32" s="1210"/>
      <c r="AO32" s="340">
        <v>635348</v>
      </c>
      <c r="AP32" s="340">
        <v>25192</v>
      </c>
      <c r="AQ32" s="341">
        <v>31531</v>
      </c>
      <c r="AR32" s="342">
        <v>-20.100000000000001</v>
      </c>
    </row>
    <row r="33" spans="1:46" ht="13.5" customHeight="1" x14ac:dyDescent="0.2">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08" t="s">
        <v>526</v>
      </c>
      <c r="AL33" s="1209"/>
      <c r="AM33" s="1209"/>
      <c r="AN33" s="1210"/>
      <c r="AO33" s="340" t="s">
        <v>511</v>
      </c>
      <c r="AP33" s="340" t="s">
        <v>511</v>
      </c>
      <c r="AQ33" s="341" t="s">
        <v>511</v>
      </c>
      <c r="AR33" s="342" t="s">
        <v>511</v>
      </c>
    </row>
    <row r="34" spans="1:46" ht="27" customHeight="1" x14ac:dyDescent="0.2">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08" t="s">
        <v>527</v>
      </c>
      <c r="AL34" s="1209"/>
      <c r="AM34" s="1209"/>
      <c r="AN34" s="1210"/>
      <c r="AO34" s="340" t="s">
        <v>511</v>
      </c>
      <c r="AP34" s="340" t="s">
        <v>511</v>
      </c>
      <c r="AQ34" s="341" t="s">
        <v>511</v>
      </c>
      <c r="AR34" s="342" t="s">
        <v>511</v>
      </c>
    </row>
    <row r="35" spans="1:46" ht="27" customHeight="1" x14ac:dyDescent="0.2">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08" t="s">
        <v>528</v>
      </c>
      <c r="AL35" s="1209"/>
      <c r="AM35" s="1209"/>
      <c r="AN35" s="1210"/>
      <c r="AO35" s="340">
        <v>170275</v>
      </c>
      <c r="AP35" s="340">
        <v>6752</v>
      </c>
      <c r="AQ35" s="341">
        <v>9647</v>
      </c>
      <c r="AR35" s="342">
        <v>-30</v>
      </c>
    </row>
    <row r="36" spans="1:46" ht="27" customHeight="1" x14ac:dyDescent="0.2">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08" t="s">
        <v>529</v>
      </c>
      <c r="AL36" s="1209"/>
      <c r="AM36" s="1209"/>
      <c r="AN36" s="1210"/>
      <c r="AO36" s="340">
        <v>256228</v>
      </c>
      <c r="AP36" s="340">
        <v>10160</v>
      </c>
      <c r="AQ36" s="341">
        <v>2316</v>
      </c>
      <c r="AR36" s="342">
        <v>338.7</v>
      </c>
    </row>
    <row r="37" spans="1:46" ht="13.5" customHeight="1" x14ac:dyDescent="0.2">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08" t="s">
        <v>530</v>
      </c>
      <c r="AL37" s="1209"/>
      <c r="AM37" s="1209"/>
      <c r="AN37" s="1210"/>
      <c r="AO37" s="340">
        <v>22325</v>
      </c>
      <c r="AP37" s="340">
        <v>885</v>
      </c>
      <c r="AQ37" s="341">
        <v>1006</v>
      </c>
      <c r="AR37" s="342">
        <v>-12</v>
      </c>
    </row>
    <row r="38" spans="1:46" ht="27" customHeight="1" x14ac:dyDescent="0.2">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1" t="s">
        <v>531</v>
      </c>
      <c r="AL38" s="1212"/>
      <c r="AM38" s="1212"/>
      <c r="AN38" s="1213"/>
      <c r="AO38" s="343">
        <v>311</v>
      </c>
      <c r="AP38" s="343">
        <v>12</v>
      </c>
      <c r="AQ38" s="344">
        <v>1</v>
      </c>
      <c r="AR38" s="332">
        <v>1100</v>
      </c>
      <c r="AS38" s="339"/>
    </row>
    <row r="39" spans="1:46" ht="13.2" x14ac:dyDescent="0.2">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1" t="s">
        <v>532</v>
      </c>
      <c r="AL39" s="1212"/>
      <c r="AM39" s="1212"/>
      <c r="AN39" s="1213"/>
      <c r="AO39" s="340">
        <v>-269622</v>
      </c>
      <c r="AP39" s="340">
        <v>-10691</v>
      </c>
      <c r="AQ39" s="341">
        <v>-3160</v>
      </c>
      <c r="AR39" s="342">
        <v>238.3</v>
      </c>
      <c r="AS39" s="339"/>
    </row>
    <row r="40" spans="1:46" ht="27" customHeight="1" x14ac:dyDescent="0.2">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08" t="s">
        <v>533</v>
      </c>
      <c r="AL40" s="1209"/>
      <c r="AM40" s="1209"/>
      <c r="AN40" s="1210"/>
      <c r="AO40" s="340">
        <v>-653662</v>
      </c>
      <c r="AP40" s="340">
        <v>-25918</v>
      </c>
      <c r="AQ40" s="341">
        <v>-28415</v>
      </c>
      <c r="AR40" s="342">
        <v>-8.8000000000000007</v>
      </c>
      <c r="AS40" s="339"/>
    </row>
    <row r="41" spans="1:46" ht="13.2" x14ac:dyDescent="0.2">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4" t="s">
        <v>300</v>
      </c>
      <c r="AL41" s="1215"/>
      <c r="AM41" s="1215"/>
      <c r="AN41" s="1216"/>
      <c r="AO41" s="340">
        <v>161203</v>
      </c>
      <c r="AP41" s="340">
        <v>6392</v>
      </c>
      <c r="AQ41" s="341">
        <v>12925</v>
      </c>
      <c r="AR41" s="342">
        <v>-50.5</v>
      </c>
      <c r="AS41" s="339"/>
    </row>
    <row r="42" spans="1:46" ht="13.2" x14ac:dyDescent="0.2">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534</v>
      </c>
      <c r="AL42" s="291"/>
      <c r="AM42" s="291"/>
      <c r="AN42" s="291"/>
      <c r="AO42" s="291"/>
      <c r="AP42" s="291"/>
      <c r="AQ42" s="316"/>
      <c r="AR42" s="316"/>
      <c r="AS42" s="339"/>
    </row>
    <row r="43" spans="1:46" ht="13.2" x14ac:dyDescent="0.2">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ht="13.2" x14ac:dyDescent="0.2">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ht="13.2" x14ac:dyDescent="0.2">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ht="13.2" x14ac:dyDescent="0.2">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2">
      <c r="A47" s="349" t="s">
        <v>535</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ht="13.2" x14ac:dyDescent="0.2">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536</v>
      </c>
      <c r="AL48" s="350"/>
      <c r="AM48" s="350"/>
      <c r="AN48" s="350"/>
      <c r="AO48" s="350"/>
      <c r="AP48" s="350"/>
      <c r="AQ48" s="351"/>
      <c r="AR48" s="350"/>
    </row>
    <row r="49" spans="1:44" ht="13.5" customHeight="1" x14ac:dyDescent="0.2">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1" t="s">
        <v>502</v>
      </c>
      <c r="AN49" s="1203" t="s">
        <v>537</v>
      </c>
      <c r="AO49" s="1204"/>
      <c r="AP49" s="1204"/>
      <c r="AQ49" s="1204"/>
      <c r="AR49" s="1205"/>
    </row>
    <row r="50" spans="1:44" ht="13.2" x14ac:dyDescent="0.2">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2"/>
      <c r="AN50" s="356" t="s">
        <v>538</v>
      </c>
      <c r="AO50" s="357" t="s">
        <v>539</v>
      </c>
      <c r="AP50" s="358" t="s">
        <v>540</v>
      </c>
      <c r="AQ50" s="359" t="s">
        <v>541</v>
      </c>
      <c r="AR50" s="360" t="s">
        <v>542</v>
      </c>
    </row>
    <row r="51" spans="1:44" ht="13.2" x14ac:dyDescent="0.2">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543</v>
      </c>
      <c r="AL51" s="353"/>
      <c r="AM51" s="361">
        <v>819181</v>
      </c>
      <c r="AN51" s="362">
        <v>30980</v>
      </c>
      <c r="AO51" s="363">
        <v>42.4</v>
      </c>
      <c r="AP51" s="364">
        <v>53292</v>
      </c>
      <c r="AQ51" s="365">
        <v>0</v>
      </c>
      <c r="AR51" s="366">
        <v>42.4</v>
      </c>
    </row>
    <row r="52" spans="1:44" ht="13.2" x14ac:dyDescent="0.2">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544</v>
      </c>
      <c r="AM52" s="369">
        <v>673836</v>
      </c>
      <c r="AN52" s="370">
        <v>25484</v>
      </c>
      <c r="AO52" s="371">
        <v>57.2</v>
      </c>
      <c r="AP52" s="372">
        <v>28900</v>
      </c>
      <c r="AQ52" s="373">
        <v>18.899999999999999</v>
      </c>
      <c r="AR52" s="374">
        <v>38.299999999999997</v>
      </c>
    </row>
    <row r="53" spans="1:44" ht="13.2" x14ac:dyDescent="0.2">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545</v>
      </c>
      <c r="AL53" s="353"/>
      <c r="AM53" s="361">
        <v>1045450</v>
      </c>
      <c r="AN53" s="362">
        <v>40194</v>
      </c>
      <c r="AO53" s="363">
        <v>29.7</v>
      </c>
      <c r="AP53" s="364">
        <v>49919</v>
      </c>
      <c r="AQ53" s="365">
        <v>-6.3</v>
      </c>
      <c r="AR53" s="366">
        <v>36</v>
      </c>
    </row>
    <row r="54" spans="1:44" ht="13.2" x14ac:dyDescent="0.2">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544</v>
      </c>
      <c r="AM54" s="369">
        <v>638007</v>
      </c>
      <c r="AN54" s="370">
        <v>24529</v>
      </c>
      <c r="AO54" s="371">
        <v>-3.7</v>
      </c>
      <c r="AP54" s="372">
        <v>26398</v>
      </c>
      <c r="AQ54" s="373">
        <v>-8.6999999999999993</v>
      </c>
      <c r="AR54" s="374">
        <v>5</v>
      </c>
    </row>
    <row r="55" spans="1:44" ht="13.2" x14ac:dyDescent="0.2">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546</v>
      </c>
      <c r="AL55" s="353"/>
      <c r="AM55" s="361">
        <v>790454</v>
      </c>
      <c r="AN55" s="362">
        <v>30777</v>
      </c>
      <c r="AO55" s="363">
        <v>-23.4</v>
      </c>
      <c r="AP55" s="364">
        <v>47738</v>
      </c>
      <c r="AQ55" s="365">
        <v>-4.4000000000000004</v>
      </c>
      <c r="AR55" s="366">
        <v>-19</v>
      </c>
    </row>
    <row r="56" spans="1:44" ht="13.2" x14ac:dyDescent="0.2">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544</v>
      </c>
      <c r="AM56" s="369">
        <v>546111</v>
      </c>
      <c r="AN56" s="370">
        <v>21264</v>
      </c>
      <c r="AO56" s="371">
        <v>-13.3</v>
      </c>
      <c r="AP56" s="372">
        <v>24937</v>
      </c>
      <c r="AQ56" s="373">
        <v>-5.5</v>
      </c>
      <c r="AR56" s="374">
        <v>-7.8</v>
      </c>
    </row>
    <row r="57" spans="1:44" ht="13.2" x14ac:dyDescent="0.2">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547</v>
      </c>
      <c r="AL57" s="353"/>
      <c r="AM57" s="361">
        <v>1206966</v>
      </c>
      <c r="AN57" s="362">
        <v>47419</v>
      </c>
      <c r="AO57" s="363">
        <v>54.1</v>
      </c>
      <c r="AP57" s="364">
        <v>52191</v>
      </c>
      <c r="AQ57" s="365">
        <v>9.3000000000000007</v>
      </c>
      <c r="AR57" s="366">
        <v>44.8</v>
      </c>
    </row>
    <row r="58" spans="1:44" ht="13.2" x14ac:dyDescent="0.2">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544</v>
      </c>
      <c r="AM58" s="369">
        <v>738129</v>
      </c>
      <c r="AN58" s="370">
        <v>29000</v>
      </c>
      <c r="AO58" s="371">
        <v>36.4</v>
      </c>
      <c r="AP58" s="372">
        <v>24843</v>
      </c>
      <c r="AQ58" s="373">
        <v>-0.4</v>
      </c>
      <c r="AR58" s="374">
        <v>36.799999999999997</v>
      </c>
    </row>
    <row r="59" spans="1:44" ht="13.2" x14ac:dyDescent="0.2">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548</v>
      </c>
      <c r="AL59" s="353"/>
      <c r="AM59" s="361">
        <v>1509557</v>
      </c>
      <c r="AN59" s="362">
        <v>59856</v>
      </c>
      <c r="AO59" s="363">
        <v>26.2</v>
      </c>
      <c r="AP59" s="364">
        <v>47387</v>
      </c>
      <c r="AQ59" s="365">
        <v>-9.1999999999999993</v>
      </c>
      <c r="AR59" s="366">
        <v>35.4</v>
      </c>
    </row>
    <row r="60" spans="1:44" ht="13.2" x14ac:dyDescent="0.2">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544</v>
      </c>
      <c r="AM60" s="369">
        <v>1297632</v>
      </c>
      <c r="AN60" s="370">
        <v>51452</v>
      </c>
      <c r="AO60" s="371">
        <v>77.400000000000006</v>
      </c>
      <c r="AP60" s="372">
        <v>24928</v>
      </c>
      <c r="AQ60" s="373">
        <v>0.3</v>
      </c>
      <c r="AR60" s="374">
        <v>77.099999999999994</v>
      </c>
    </row>
    <row r="61" spans="1:44" ht="13.2" x14ac:dyDescent="0.2">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549</v>
      </c>
      <c r="AL61" s="375"/>
      <c r="AM61" s="376">
        <v>1074322</v>
      </c>
      <c r="AN61" s="377">
        <v>41845</v>
      </c>
      <c r="AO61" s="378">
        <v>25.8</v>
      </c>
      <c r="AP61" s="379">
        <v>50105</v>
      </c>
      <c r="AQ61" s="380">
        <v>-2.1</v>
      </c>
      <c r="AR61" s="366">
        <v>27.9</v>
      </c>
    </row>
    <row r="62" spans="1:44" ht="13.2" x14ac:dyDescent="0.2">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544</v>
      </c>
      <c r="AM62" s="369">
        <v>778743</v>
      </c>
      <c r="AN62" s="370">
        <v>30346</v>
      </c>
      <c r="AO62" s="371">
        <v>30.8</v>
      </c>
      <c r="AP62" s="372">
        <v>26001</v>
      </c>
      <c r="AQ62" s="373">
        <v>0.9</v>
      </c>
      <c r="AR62" s="374">
        <v>29.9</v>
      </c>
    </row>
    <row r="63" spans="1:44" ht="13.2" x14ac:dyDescent="0.2">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ht="13.2" x14ac:dyDescent="0.2">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ht="13.2" x14ac:dyDescent="0.2">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ht="13.2" x14ac:dyDescent="0.2">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2">
      <c r="AK67" s="291"/>
      <c r="AL67" s="291"/>
      <c r="AM67" s="291"/>
      <c r="AN67" s="291"/>
      <c r="AO67" s="291"/>
      <c r="AP67" s="291"/>
      <c r="AQ67" s="291"/>
      <c r="AR67" s="291"/>
      <c r="AS67" s="291"/>
      <c r="AT67" s="291"/>
    </row>
    <row r="68" spans="1:46" ht="13.5" hidden="1" customHeight="1" x14ac:dyDescent="0.2">
      <c r="AK68" s="291"/>
      <c r="AL68" s="291"/>
      <c r="AM68" s="291"/>
      <c r="AN68" s="291"/>
      <c r="AO68" s="291"/>
      <c r="AP68" s="291"/>
      <c r="AQ68" s="291"/>
      <c r="AR68" s="291"/>
    </row>
    <row r="69" spans="1:46" ht="13.5" hidden="1" customHeight="1" x14ac:dyDescent="0.2">
      <c r="AK69" s="291"/>
      <c r="AL69" s="291"/>
      <c r="AM69" s="291"/>
      <c r="AN69" s="291"/>
      <c r="AO69" s="291"/>
      <c r="AP69" s="291"/>
      <c r="AQ69" s="291"/>
      <c r="AR69" s="291"/>
    </row>
    <row r="70" spans="1:46" ht="13.2" hidden="1" x14ac:dyDescent="0.2">
      <c r="AK70" s="291"/>
      <c r="AL70" s="291"/>
      <c r="AM70" s="291"/>
      <c r="AN70" s="291"/>
      <c r="AO70" s="291"/>
      <c r="AP70" s="291"/>
      <c r="AQ70" s="291"/>
      <c r="AR70" s="291"/>
    </row>
    <row r="71" spans="1:46" ht="13.2" hidden="1" x14ac:dyDescent="0.2">
      <c r="AK71" s="291"/>
      <c r="AL71" s="291"/>
      <c r="AM71" s="291"/>
      <c r="AN71" s="291"/>
      <c r="AO71" s="291"/>
      <c r="AP71" s="291"/>
      <c r="AQ71" s="291"/>
      <c r="AR71" s="291"/>
    </row>
    <row r="72" spans="1:46" ht="13.2" hidden="1" x14ac:dyDescent="0.2">
      <c r="AK72" s="291"/>
      <c r="AL72" s="291"/>
      <c r="AM72" s="291"/>
      <c r="AN72" s="291"/>
      <c r="AO72" s="291"/>
      <c r="AP72" s="291"/>
      <c r="AQ72" s="291"/>
      <c r="AR72" s="291"/>
    </row>
    <row r="73" spans="1:46" ht="13.2" hidden="1" x14ac:dyDescent="0.2">
      <c r="AK73" s="291"/>
      <c r="AL73" s="291"/>
      <c r="AM73" s="291"/>
      <c r="AN73" s="291"/>
      <c r="AO73" s="291"/>
      <c r="AP73" s="291"/>
      <c r="AQ73" s="291"/>
      <c r="AR73" s="291"/>
    </row>
    <row r="74" spans="1:46" ht="13.2" hidden="1" x14ac:dyDescent="0.2"/>
  </sheetData>
  <sheetProtection algorithmName="SHA-512" hashValue="6Y3axmDlg7wFcRsm+GO4IYiu5RnGEQN/HjsRq4Y7aLY31133XcJ5Xa6TqM7eEQBlt9Ce19TxbSmcA8f9n57rHQ==" saltValue="isJVsmOX4rsuppTP+ZH0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89" customWidth="1"/>
    <col min="126" max="16384" width="9" style="288" hidden="1"/>
  </cols>
  <sheetData>
    <row r="1" spans="2:125"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ht="13.2" x14ac:dyDescent="0.2">
      <c r="B2" s="288"/>
      <c r="DG2" s="288"/>
    </row>
    <row r="3" spans="2:125" ht="13.2" x14ac:dyDescent="0.2">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ht="13.2" x14ac:dyDescent="0.2"/>
    <row r="5" spans="2:125" ht="13.2" x14ac:dyDescent="0.2"/>
    <row r="6" spans="2:125" ht="13.2" x14ac:dyDescent="0.2"/>
    <row r="7" spans="2:125" ht="13.2" x14ac:dyDescent="0.2"/>
    <row r="8" spans="2:125" ht="13.2" x14ac:dyDescent="0.2"/>
    <row r="9" spans="2:125" ht="13.2" x14ac:dyDescent="0.2">
      <c r="DU9" s="28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8"/>
    </row>
    <row r="18" spans="125:125" ht="13.2" x14ac:dyDescent="0.2"/>
    <row r="19" spans="125:125" ht="13.2" x14ac:dyDescent="0.2"/>
    <row r="20" spans="125:125" ht="13.2" x14ac:dyDescent="0.2">
      <c r="DU20" s="288"/>
    </row>
    <row r="21" spans="125:125" ht="13.2" x14ac:dyDescent="0.2">
      <c r="DU21" s="28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8"/>
    </row>
    <row r="29" spans="125:125" ht="13.2" x14ac:dyDescent="0.2"/>
    <row r="30" spans="125:125" ht="13.2" x14ac:dyDescent="0.2"/>
    <row r="31" spans="125:125" ht="13.2" x14ac:dyDescent="0.2"/>
    <row r="32" spans="125:125" ht="13.2" x14ac:dyDescent="0.2"/>
    <row r="33" spans="2:125" ht="13.2" x14ac:dyDescent="0.2">
      <c r="B33" s="288"/>
      <c r="G33" s="288"/>
      <c r="I33" s="288"/>
    </row>
    <row r="34" spans="2:125" ht="13.2" x14ac:dyDescent="0.2">
      <c r="C34" s="288"/>
      <c r="P34" s="288"/>
      <c r="DE34" s="288"/>
      <c r="DH34" s="288"/>
    </row>
    <row r="35" spans="2:125" ht="13.2" x14ac:dyDescent="0.2">
      <c r="D35" s="288"/>
      <c r="E35" s="288"/>
      <c r="DG35" s="288"/>
      <c r="DJ35" s="288"/>
      <c r="DP35" s="288"/>
      <c r="DQ35" s="288"/>
      <c r="DR35" s="288"/>
      <c r="DS35" s="288"/>
      <c r="DT35" s="288"/>
      <c r="DU35" s="288"/>
    </row>
    <row r="36" spans="2:125" ht="13.2" x14ac:dyDescent="0.2">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ht="13.2" x14ac:dyDescent="0.2">
      <c r="DU37" s="288"/>
    </row>
    <row r="38" spans="2:125" ht="13.2" x14ac:dyDescent="0.2">
      <c r="DT38" s="288"/>
      <c r="DU38" s="288"/>
    </row>
    <row r="39" spans="2:125" ht="13.2" x14ac:dyDescent="0.2"/>
    <row r="40" spans="2:125" ht="13.2" x14ac:dyDescent="0.2">
      <c r="DH40" s="288"/>
    </row>
    <row r="41" spans="2:125" ht="13.2" x14ac:dyDescent="0.2">
      <c r="DE41" s="288"/>
    </row>
    <row r="42" spans="2:125" ht="13.2" x14ac:dyDescent="0.2">
      <c r="DG42" s="288"/>
      <c r="DJ42" s="288"/>
    </row>
    <row r="43" spans="2:125" ht="13.2" x14ac:dyDescent="0.2">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ht="13.2" x14ac:dyDescent="0.2">
      <c r="DU44" s="288"/>
    </row>
    <row r="45" spans="2:125" ht="13.2" x14ac:dyDescent="0.2"/>
    <row r="46" spans="2:125" ht="13.2" x14ac:dyDescent="0.2"/>
    <row r="47" spans="2:125" ht="13.2" x14ac:dyDescent="0.2"/>
    <row r="48" spans="2:125" ht="13.2" x14ac:dyDescent="0.2">
      <c r="DT48" s="288"/>
      <c r="DU48" s="288"/>
    </row>
    <row r="49" spans="120:125" ht="13.2" x14ac:dyDescent="0.2">
      <c r="DU49" s="288"/>
    </row>
    <row r="50" spans="120:125" ht="13.2" x14ac:dyDescent="0.2">
      <c r="DU50" s="288"/>
    </row>
    <row r="51" spans="120:125" ht="13.2" x14ac:dyDescent="0.2">
      <c r="DP51" s="288"/>
      <c r="DQ51" s="288"/>
      <c r="DR51" s="288"/>
      <c r="DS51" s="288"/>
      <c r="DT51" s="288"/>
      <c r="DU51" s="288"/>
    </row>
    <row r="52" spans="120:125" ht="13.2" x14ac:dyDescent="0.2"/>
    <row r="53" spans="120:125" ht="13.2" x14ac:dyDescent="0.2"/>
    <row r="54" spans="120:125" ht="13.2" x14ac:dyDescent="0.2">
      <c r="DU54" s="288"/>
    </row>
    <row r="55" spans="120:125" ht="13.2" x14ac:dyDescent="0.2"/>
    <row r="56" spans="120:125" ht="13.2" x14ac:dyDescent="0.2"/>
    <row r="57" spans="120:125" ht="13.2" x14ac:dyDescent="0.2"/>
    <row r="58" spans="120:125" ht="13.2" x14ac:dyDescent="0.2">
      <c r="DU58" s="288"/>
    </row>
    <row r="59" spans="120:125" ht="13.2" x14ac:dyDescent="0.2"/>
    <row r="60" spans="120:125" ht="13.2" x14ac:dyDescent="0.2"/>
    <row r="61" spans="120:125" ht="13.2" x14ac:dyDescent="0.2"/>
    <row r="62" spans="120:125" ht="13.2" x14ac:dyDescent="0.2"/>
    <row r="63" spans="120:125" ht="13.2" x14ac:dyDescent="0.2">
      <c r="DU63" s="288"/>
    </row>
    <row r="64" spans="120:125" ht="13.2" x14ac:dyDescent="0.2">
      <c r="DT64" s="288"/>
      <c r="DU64" s="288"/>
    </row>
    <row r="65" spans="123:125" ht="13.2" x14ac:dyDescent="0.2"/>
    <row r="66" spans="123:125" ht="13.2" x14ac:dyDescent="0.2"/>
    <row r="67" spans="123:125" ht="13.2" x14ac:dyDescent="0.2"/>
    <row r="68" spans="123:125" ht="13.2" x14ac:dyDescent="0.2"/>
    <row r="69" spans="123:125" ht="13.2" x14ac:dyDescent="0.2">
      <c r="DS69" s="288"/>
      <c r="DT69" s="288"/>
      <c r="DU69" s="28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8"/>
    </row>
    <row r="83" spans="116:125" ht="13.2" x14ac:dyDescent="0.2">
      <c r="DM83" s="288"/>
      <c r="DN83" s="288"/>
      <c r="DO83" s="288"/>
      <c r="DP83" s="288"/>
      <c r="DQ83" s="288"/>
      <c r="DR83" s="288"/>
      <c r="DS83" s="288"/>
      <c r="DT83" s="288"/>
      <c r="DU83" s="288"/>
    </row>
    <row r="84" spans="116:125" ht="13.2" x14ac:dyDescent="0.2"/>
    <row r="85" spans="116:125" ht="13.2" x14ac:dyDescent="0.2"/>
    <row r="86" spans="116:125" ht="13.2" x14ac:dyDescent="0.2"/>
    <row r="87" spans="116:125" ht="13.2" x14ac:dyDescent="0.2"/>
    <row r="88" spans="116:125" ht="13.2" x14ac:dyDescent="0.2">
      <c r="DU88" s="28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8"/>
      <c r="DT94" s="288"/>
      <c r="DU94" s="288"/>
    </row>
    <row r="95" spans="116:125" ht="13.5" customHeight="1" x14ac:dyDescent="0.2">
      <c r="DU95" s="28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8"/>
    </row>
    <row r="102" spans="124:125" ht="13.5" customHeight="1" x14ac:dyDescent="0.2"/>
    <row r="103" spans="124:125" ht="13.5" customHeight="1" x14ac:dyDescent="0.2"/>
    <row r="104" spans="124:125" ht="13.5" customHeight="1" x14ac:dyDescent="0.2">
      <c r="DT104" s="288"/>
      <c r="DU104" s="28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gg/3JeNjs5i6f1pzjbJEuGjEtaHmm43mnw3njDoZ9WeQH3/M0OQ+G3poEJVQv2QcUqlOu+ukUAGmA0iEGZsAw==" saltValue="jHoisYhAlVIkx15PE60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89" customWidth="1"/>
    <col min="126" max="142" width="0" style="288" hidden="1" customWidth="1"/>
    <col min="143" max="16384" width="9" style="288" hidden="1"/>
  </cols>
  <sheetData>
    <row r="1" spans="1:125" ht="13.5" customHeight="1"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ht="13.2" x14ac:dyDescent="0.2">
      <c r="B2" s="288"/>
      <c r="T2" s="288"/>
    </row>
    <row r="3" spans="1:125"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8"/>
      <c r="G33" s="288"/>
      <c r="I33" s="288"/>
    </row>
    <row r="34" spans="2:125" ht="13.2" x14ac:dyDescent="0.2">
      <c r="C34" s="288"/>
      <c r="P34" s="288"/>
      <c r="R34" s="288"/>
      <c r="U34" s="288"/>
    </row>
    <row r="35" spans="2:125" ht="13.2" x14ac:dyDescent="0.2">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ht="13.2" x14ac:dyDescent="0.2">
      <c r="F36" s="288"/>
      <c r="H36" s="288"/>
      <c r="J36" s="288"/>
      <c r="K36" s="288"/>
      <c r="L36" s="288"/>
      <c r="M36" s="288"/>
      <c r="N36" s="288"/>
      <c r="O36" s="288"/>
      <c r="Q36" s="288"/>
      <c r="S36" s="288"/>
      <c r="V36" s="288"/>
    </row>
    <row r="37" spans="2:125" ht="13.2" x14ac:dyDescent="0.2"/>
    <row r="38" spans="2:125" ht="13.2" x14ac:dyDescent="0.2"/>
    <row r="39" spans="2:125" ht="13.2" x14ac:dyDescent="0.2"/>
    <row r="40" spans="2:125" ht="13.2" x14ac:dyDescent="0.2">
      <c r="U40" s="288"/>
    </row>
    <row r="41" spans="2:125" ht="13.2" x14ac:dyDescent="0.2">
      <c r="R41" s="288"/>
    </row>
    <row r="42" spans="2:125" ht="13.2" x14ac:dyDescent="0.2">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ht="13.2" x14ac:dyDescent="0.2">
      <c r="Q43" s="288"/>
      <c r="S43" s="288"/>
      <c r="V43" s="28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bzd/qwyHK4pltTiaDL8aMupO+ASYyFoXQ6ifrFadToVTiRa95y/3dg138mAxhh28kGokEzuumvhhJ6yYx6IrQ==" saltValue="6oN125gYTbrjbBeABd+L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26" t="s">
        <v>3</v>
      </c>
      <c r="D47" s="1226"/>
      <c r="E47" s="1227"/>
      <c r="F47" s="11">
        <v>9.18</v>
      </c>
      <c r="G47" s="12">
        <v>13.45</v>
      </c>
      <c r="H47" s="12">
        <v>14.5</v>
      </c>
      <c r="I47" s="12">
        <v>18.36</v>
      </c>
      <c r="J47" s="13">
        <v>17.77</v>
      </c>
    </row>
    <row r="48" spans="2:10" ht="57.75" customHeight="1" x14ac:dyDescent="0.2">
      <c r="B48" s="14"/>
      <c r="C48" s="1228" t="s">
        <v>4</v>
      </c>
      <c r="D48" s="1228"/>
      <c r="E48" s="1229"/>
      <c r="F48" s="15">
        <v>6.81</v>
      </c>
      <c r="G48" s="16">
        <v>8.35</v>
      </c>
      <c r="H48" s="16">
        <v>7.65</v>
      </c>
      <c r="I48" s="16">
        <v>2.04</v>
      </c>
      <c r="J48" s="17">
        <v>5.05</v>
      </c>
    </row>
    <row r="49" spans="2:10" ht="57.75" customHeight="1" thickBot="1" x14ac:dyDescent="0.25">
      <c r="B49" s="18"/>
      <c r="C49" s="1230" t="s">
        <v>5</v>
      </c>
      <c r="D49" s="1230"/>
      <c r="E49" s="1231"/>
      <c r="F49" s="19" t="s">
        <v>558</v>
      </c>
      <c r="G49" s="20">
        <v>6.18</v>
      </c>
      <c r="H49" s="20">
        <v>0.12</v>
      </c>
      <c r="I49" s="20" t="s">
        <v>559</v>
      </c>
      <c r="J49" s="21">
        <v>2.4700000000000002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H2jgy6EaHyUs4pC2rNEGcNOMV1ebGrjAoyket8FfSPKuUIVdiDSiEDaeqZq6gie5oslb+AVQzIzfJEOnd1j4jA==" saltValue="gWS3cTl6X2OZlix7kezu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2020-03-19T04:31:38Z</cp:lastPrinted>
  <dcterms:created xsi:type="dcterms:W3CDTF">2020-02-10T03:32:58Z</dcterms:created>
  <dcterms:modified xsi:type="dcterms:W3CDTF">2020-09-29T23:17:01Z</dcterms:modified>
  <cp:category/>
</cp:coreProperties>
</file>