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7_財政状況資料集\H30決算\99_送付用\2回目\"/>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<sst xmlns="http://schemas.openxmlformats.org/spreadsheetml/2006/main" count="1144" uniqueCount="607">
  <si>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</si>
  <si>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</si>
  <si>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</si>
  <si>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</si>
  <si>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</si>
  <si>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</si>
  <si>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</si>
  <si>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</si>
  <si>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</si>
  <si>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</si>
  <si>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</si>
  <si>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</si>
  <si>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</si>
  <si>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</si>
  <si>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</si>
  <si>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</si>
  <si>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</si>
  <si>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</si>
  <si>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</si>
  <si>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</si>
  <si>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</si>
  <si>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</si>
  <si>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</si>
  <si>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</si>
  <si>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</si>
  <si>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</si>
  <si>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</si>
  <si>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</si>
  <si>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</si>
  <si>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</si>
  <si>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</si>
  <si>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</si>
  <si>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</si>
  <si>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</si>
  <si>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</si>
  <si>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</si>
  <si>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</si>
  <si>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</si>
  <si>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</si>
  <si>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</si>
  <si>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</si>
  <si>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</si>
  <si>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</si>
  <si>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</si>
  <si>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</si>
  <si>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</si>
  <si>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</si>
  <si>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</si>
  <si>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</si>
  <si>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</si>
  <si>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</si>
  <si>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</si>
  <si>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</si>
  <si>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</si>
  <si>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</si>
  <si>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</si>
  <si>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</si>
  <si>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</si>
  <si>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</si>
  <si>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</si>
  <si>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</si>
  <si>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</si>
  <si>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</si>
  <si>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</si>
  <si>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</si>
  <si>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</si>
  <si>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</si>
  <si>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</si>
  <si>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</si>
  <si>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</si>
  <si>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</si>
  <si>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</si>
  <si>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</si>
  <si>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</si>
  <si>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</si>
  <si>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</si>
  <si>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</si>
  <si>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</si>
  <si>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</si>
  <si>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</si>
  <si>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</si>
  <si>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</si>
  <si>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</si>
  <si>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</si>
  <si>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</si>
  <si>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</si>
  <si>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</si>
  <si>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</si>
  <si>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</si>
  <si>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</si>
  <si>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</si>
  <si>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</si>
  <si>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</si>
  <si>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</si>
  <si>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</si>
  <si>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</si>
  <si>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</si>
  <si>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</si>
  <si>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寒川町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</si>
  <si>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</si>
  <si>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</si>
  <si>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</si>
  <si>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</si>
  <si>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</si>
  <si>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</si>
  <si>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</si>
  <si>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</si>
  <si>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</si>
  <si>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</si>
  <si>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</si>
  <si>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</si>
  <si>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</si>
  <si>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</si>
  <si>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</si>
  <si>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</si>
  <si>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</si>
  <si>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</si>
  <si>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</si>
  <si>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</si>
  <si>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</si>
  <si>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</si>
  <si>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</si>
  <si>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</si>
  <si>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</si>
  <si>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</si>
  <si>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</si>
  <si>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</si>
  <si>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</si>
  <si>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</si>
  <si>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</si>
  <si>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</si>
  <si>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</si>
  <si>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</si>
  <si>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</si>
  <si>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</si>
  <si>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</si>
  <si>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</si>
  <si>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</si>
  <si>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</si>
  <si>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</si>
  <si>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</si>
  <si>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</si>
  <si>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</si>
  <si>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</si>
  <si>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</si>
  <si>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</si>
  <si>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</si>
  <si>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</si>
  <si>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</si>
  <si>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</si>
  <si>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</si>
  <si>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</si>
  <si>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</si>
  <si>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</si>
  <si>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</si>
  <si>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</si>
  <si>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</si>
  <si>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</si>
  <si>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</si>
  <si>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</si>
  <si>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</si>
  <si>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</si>
  <si>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</si>
  <si>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</si>
  <si>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</si>
  <si>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</si>
  <si>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</si>
  <si>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</si>
  <si>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</si>
  <si>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</si>
  <si>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</si>
  <si>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</si>
  <si>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</si>
  <si>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</si>
  <si>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</si>
  <si>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</si>
  <si>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</si>
  <si>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</si>
  <si>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</si>
  <si>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</si>
  <si>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</si>
  <si>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</si>
  <si>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</si>
  <si>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</si>
  <si>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</si>
  <si>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</si>
  <si>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</si>
  <si>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</si>
  <si>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</si>
  <si>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</si>
  <si>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</si>
  <si>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</si>
  <si>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</si>
  <si>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</si>
  <si>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</si>
  <si>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</si>
  <si>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</si>
  <si>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</si>
  <si>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</si>
  <si>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</si>
  <si>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</si>
  <si>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</si>
  <si>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</si>
  <si>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</si>
  <si>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</si>
  <si>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</si>
  <si>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</si>
  <si>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</si>
  <si>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</si>
  <si>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</si>
  <si>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</si>
  <si>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</si>
  <si>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神奈川県寒川町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</si>
  <si>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</si>
  <si>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</si>
  <si>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</si>
  <si>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</si>
  <si>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</si>
  <si>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</si>
  <si>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</si>
  <si>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</si>
  <si>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</si>
  <si>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</si>
  <si>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</si>
  <si>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</si>
  <si>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</si>
  <si>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</si>
  <si>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</si>
  <si>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</si>
  <si>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</si>
  <si>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</si>
  <si>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</si>
  <si>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</si>
  <si>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</si>
  <si>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</si>
  <si>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</si>
  <si>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</si>
  <si>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</si>
  <si>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</si>
  <si>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</si>
  <si>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</si>
  <si>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</si>
  <si>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</si>
  <si>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</si>
  <si>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</si>
  <si>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</si>
  <si>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</si>
  <si>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</si>
  <si>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</si>
  <si>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</si>
  <si>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</si>
  <si>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</si>
  <si>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</si>
  <si>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</si>
  <si>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</si>
  <si>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</si>
  <si>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</si>
  <si>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</si>
  <si>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</si>
  <si>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</si>
  <si>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</si>
  <si>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</si>
  <si>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</si>
  <si>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</si>
  <si>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</si>
  <si>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</si>
  <si>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</si>
  <si>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</si>
  <si>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</si>
  <si>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</si>
  <si>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</si>
  <si>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</si>
  <si>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</si>
  <si>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</si>
  <si>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</si>
  <si>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</si>
  <si>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</si>
  <si>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</si>
  <si>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</si>
  <si>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</si>
  <si>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</si>
  <si>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</si>
  <si>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</si>
  <si>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</si>
  <si>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</si>
  <si>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</si>
  <si>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</si>
  <si>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</si>
  <si>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</si>
  <si>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</si>
  <si>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</si>
  <si>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</si>
  <si>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</si>
  <si>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</si>
  <si>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</si>
  <si>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</si>
  <si>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</si>
  <si>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</si>
  <si>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</si>
  <si>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</si>
  <si>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</si>
  <si>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</si>
  <si>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</si>
  <si>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</si>
  <si>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</si>
  <si>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</si>
  <si>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</si>
  <si>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</si>
  <si>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</si>
  <si>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</si>
  <si>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</si>
  <si>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</si>
  <si>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</si>
  <si>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</si>
  <si>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</si>
  <si>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</si>
  <si>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</si>
  <si>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</si>
  <si>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</si>
  <si>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</si>
  <si>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</si>
  <si>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</si>
  <si>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</si>
  <si>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</si>
  <si>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</si>
  <si>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</si>
  <si>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</si>
  <si>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</si>
  <si>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</si>
  <si>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</si>
  <si>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</si>
  <si>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</si>
  <si>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</si>
  <si>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</si>
  <si>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</si>
  <si>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</si>
  <si>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</si>
  <si>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</si>
  <si>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</si>
  <si>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</si>
  <si>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</si>
  <si>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</si>
  <si>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</si>
  <si>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</si>
  <si>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</si>
  <si>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</si>
  <si>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</si>
  <si>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</si>
  <si>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</si>
  <si>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</si>
  <si>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</si>
  <si>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</si>
  <si>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</si>
  <si>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</si>
  <si>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</si>
  <si>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</si>
  <si>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</si>
  <si>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</si>
  <si>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</si>
  <si>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</si>
  <si>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</si>
  <si>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神奈川県寒川町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</si>
  <si>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</si>
  <si>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</si>
  <si>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</si>
  <si>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</si>
  <si>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</si>
  <si>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</si>
  <si>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</si>
  <si>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</si>
  <si>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</si>
  <si>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</si>
  <si>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</si>
  <si>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</si>
  <si>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</si>
  <si>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</si>
  <si>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</si>
  <si>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</si>
  <si>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</si>
  <si>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</si>
  <si>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</si>
  <si>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</si>
  <si>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（仮称）健康福祉総合センター用地取得事業特別会計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</si>
  <si>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</si>
  <si>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</si>
  <si>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</si>
  <si>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</si>
  <si>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</si>
  <si>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</si>
  <si>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</si>
  <si>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</si>
  <si>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</si>
  <si>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</si>
  <si>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</si>
  <si>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</si>
  <si>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</si>
  <si>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</si>
  <si>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</si>
  <si>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</si>
  <si>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</si>
  <si>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</si>
  <si>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</si>
  <si>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</si>
  <si>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</si>
  <si>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</si>
  <si>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</si>
  <si>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</si>
  <si>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</si>
  <si>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</si>
  <si>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</si>
  <si>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</si>
  <si>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</si>
  <si>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</si>
  <si>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</si>
  <si>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</si>
  <si>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</si>
  <si>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</si>
  <si>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</si>
  <si>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</si>
  <si>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</si>
  <si>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</si>
  <si>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</si>
  <si>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</si>
  <si>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</si>
  <si>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</si>
  <si>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</si>
  <si>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</si>
  <si>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</si>
  <si>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</si>
  <si>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</si>
  <si>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</si>
  <si>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</si>
  <si>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</si>
  <si>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</si>
  <si>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</si>
  <si>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</si>
  <si>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</si>
  <si>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</si>
  <si>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</si>
  <si>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</si>
  <si>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</si>
  <si>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</si>
  <si>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</si>
  <si>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</si>
  <si>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</si>
  <si>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</si>
  <si>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</si>
  <si>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</si>
  <si>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</si>
  <si>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</si>
  <si>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</si>
  <si>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</si>
  <si>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</si>
  <si>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</si>
  <si>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</si>
  <si>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</si>
  <si>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</si>
  <si>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</si>
  <si>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</si>
  <si>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</si>
  <si>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</si>
  <si>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</si>
  <si>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</si>
  <si>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</si>
  <si>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</si>
  <si>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</si>
  <si>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</si>
  <si>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</si>
  <si>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</si>
  <si>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</si>
  <si>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</si>
  <si>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</si>
  <si>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</si>
  <si>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</si>
  <si>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</si>
  <si>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</si>
  <si>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</si>
  <si>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</si>
  <si>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</si>
  <si>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</si>
  <si>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</si>
  <si>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</si>
  <si>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</si>
  <si>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</si>
  <si>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</si>
  <si>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</si>
  <si>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</si>
  <si>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</si>
  <si>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</si>
  <si>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</si>
  <si>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</si>
  <si>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</si>
  <si>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</si>
  <si>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</si>
  <si>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</si>
  <si>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</si>
  <si>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</si>
  <si>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</si>
  <si>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</si>
  <si>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</si>
  <si>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</si>
  <si>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</si>
  <si>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</si>
  <si>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</si>
  <si>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</si>
  <si>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</si>
  <si>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</si>
  <si>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</si>
  <si>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</si>
  <si>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</si>
  <si>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</si>
  <si>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</si>
  <si>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</si>
  <si>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</si>
  <si>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</si>
  <si>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</si>
  <si>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</si>
  <si>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</si>
  <si>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</si>
  <si>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</si>
  <si>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</si>
  <si>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</si>
  <si>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</si>
  <si>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</si>
  <si>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</si>
  <si>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</si>
  <si>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</si>
  <si>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</si>
  <si>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</si>
  <si>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</si>
  <si>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</si>
  <si>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</si>
  <si>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</si>
  <si>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</si>
  <si>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</si>
  <si>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</si>
  <si>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</si>
  <si>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</si>
  <si>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</si>
  <si>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</si>
  <si>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</si>
  <si>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</si>
  <si>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</si>
  <si>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</si>
  <si>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</si>
  <si>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</si>
  <si>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</si>
  <si>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</si>
  <si>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</si>
  <si>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</si>
  <si>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</si>
  <si>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</si>
  <si>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</si>
  <si>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</si>
  <si>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</si>
  <si>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0.66</t>
  </si>
  <si>
    <t>一般会計</t>
  </si>
  <si>
    <t>介護保険事業特別会計</t>
  </si>
  <si>
    <t>国民健康保険事業特別会計</t>
  </si>
  <si>
    <t>下水道事業特別会計</t>
  </si>
  <si>
    <t>後期高齢者医療事業特別会計</t>
  </si>
  <si>
    <t>（仮称）健康福祉総合センター用地取得事業特別会計</t>
  </si>
  <si>
    <t>その他会計（赤字）</t>
  </si>
  <si>
    <t>その他会計（黒字）</t>
  </si>
  <si>
    <t>H25末</t>
    <phoneticPr fontId="5"/>
  </si>
  <si>
    <t>H26末</t>
    <phoneticPr fontId="5"/>
  </si>
  <si>
    <t>H27末</t>
    <phoneticPr fontId="5"/>
  </si>
  <si>
    <t>H28末</t>
    <phoneticPr fontId="5"/>
  </si>
  <si>
    <t>H29末</t>
    <phoneticPr fontId="5"/>
  </si>
  <si>
    <t>東海道新幹線新駅整備基金</t>
    <rPh sb="0" eb="3">
      <t>トウカイドウ</t>
    </rPh>
    <rPh sb="3" eb="6">
      <t>シンカンセン</t>
    </rPh>
    <rPh sb="6" eb="8">
      <t>シンエキ</t>
    </rPh>
    <rPh sb="8" eb="10">
      <t>セイビ</t>
    </rPh>
    <rPh sb="10" eb="12">
      <t>キキン</t>
    </rPh>
    <phoneticPr fontId="2"/>
  </si>
  <si>
    <t>まちづくり基金</t>
    <rPh sb="5" eb="7">
      <t>キキン</t>
    </rPh>
    <phoneticPr fontId="2"/>
  </si>
  <si>
    <t>緑化基金</t>
    <rPh sb="0" eb="2">
      <t>リョクカ</t>
    </rPh>
    <rPh sb="2" eb="4">
      <t>キキン</t>
    </rPh>
    <phoneticPr fontId="2"/>
  </si>
  <si>
    <t>国際交流基金</t>
    <rPh sb="0" eb="2">
      <t>コクサイ</t>
    </rPh>
    <rPh sb="2" eb="4">
      <t>コウリュウ</t>
    </rPh>
    <rPh sb="4" eb="6">
      <t>キキン</t>
    </rPh>
    <phoneticPr fontId="2"/>
  </si>
  <si>
    <t>都市基盤整備基金</t>
    <rPh sb="0" eb="2">
      <t>トシ</t>
    </rPh>
    <rPh sb="2" eb="4">
      <t>キバン</t>
    </rPh>
    <rPh sb="4" eb="6">
      <t>セイビ</t>
    </rPh>
    <rPh sb="6" eb="8">
      <t>キキン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</si>
  <si>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</si>
  <si>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</si>
  <si>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</si>
  <si>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</si>
  <si>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</si>
  <si>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</si>
  <si>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</si>
  <si>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</si>
  <si>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</si>
  <si>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寒川町土地開発公社</t>
    <rPh sb="0" eb="3">
      <t>サムカワマチ</t>
    </rPh>
    <rPh sb="3" eb="5">
      <t>トチ</t>
    </rPh>
    <rPh sb="5" eb="7">
      <t>カイハツ</t>
    </rPh>
    <rPh sb="7" eb="9">
      <t>コウシャ</t>
    </rPh>
    <phoneticPr fontId="2"/>
  </si>
  <si>
    <t>-</t>
    <phoneticPr fontId="2"/>
  </si>
  <si>
    <t>-</t>
    <phoneticPr fontId="2"/>
  </si>
  <si>
    <t>-</t>
    <phoneticPr fontId="2"/>
  </si>
  <si>
    <t>神奈川県後期高齢者医療広域連合（一般会計）</t>
  </si>
  <si>
    <t>神奈川県後期高齢者医療広域連合（特別会計）</t>
  </si>
  <si>
    <t>神奈川県市町村職員退職手当組合</t>
  </si>
  <si>
    <t>神奈川県町村情報システム共同事業組合</t>
  </si>
  <si>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</si>
  <si>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</si>
  <si>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</si>
  <si>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</si>
  <si>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</si>
  <si>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</si>
  <si>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</si>
  <si>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</si>
  <si>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</si>
  <si>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</si>
  <si>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</si>
  <si>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</si>
  <si>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</si>
  <si>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</si>
  <si>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寒川町公共施設等総合管理計画」に基づく「施設再編計画」策定を進めるため、各施設の老朽化状況を踏まえ必要な対策・検討を進め、長寿命化・統合複合化が開始するまでの間は、該当事業の財源となる新たな地方債や債務負担行為が増加せず実質的な負債として算入されないため、将来負担比率は減少傾向の見込みとなり、有形固定資産減価償却率は増加傾向の見込みとなる。今後としては、町の財政状況を鑑みて地方債借入については将来負担の急増とならないよう努めていく。</t>
    <phoneticPr fontId="5"/>
  </si>
  <si>
    <t>本町の平成30年度実質公債費比率は一般会計の元利償還金の償還が進んだことにより逓減している。また、平成29年度から将来負担比率は過年度借入の地方債の償還期間末期に伴い元利償還が増となったことによる地方債現在額の減や公営企業債等の繰入見込額が減少していることにより、負の数値となっている。今後は、「公共施設総合管理計画」に基づく「施設再編計画」の策定による公共施設の新設や更新等により元利償還金や地方債現在残額が増となる可能性も否定できないことから、適正水準の確保に努めていく。</t>
    <rPh sb="13" eb="14">
      <t>ヒ</t>
    </rPh>
    <rPh sb="39" eb="41">
      <t>テイゲン</t>
    </rPh>
    <rPh sb="132" eb="133">
      <t>フ</t>
    </rPh>
    <rPh sb="134" eb="136">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</si>
</sst>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7" xfId="3" quotePrefix="1" applyNumberFormat="1" applyFont="1" applyBorder="1" applyAlignment="1" applyProtection="1">
      <alignment horizontal="right" vertical="center" shrinkToFit="1"/>
      <protection locked="0"/>
    </xf>
    <xf numFmtId="177" fontId="8" fillId="0" borderId="28" xfId="3" quotePrefix="1" applyNumberFormat="1" applyFont="1" applyBorder="1" applyAlignment="1" applyProtection="1">
      <alignment horizontal="right" vertical="center" shrinkToFit="1"/>
      <protection locked="0"/>
    </xf>
    <xf numFmtId="177" fontId="8" fillId="0" borderId="29" xfId="3" quotePrefix="1" applyNumberFormat="1" applyFont="1" applyBorder="1" applyAlignment="1" applyProtection="1">
      <alignment horizontal="right" vertical="center" shrinkToFit="1"/>
      <protection locked="0"/>
    </xf>
    <xf numFmtId="177" fontId="8" fillId="0" borderId="20" xfId="3" quotePrefix="1" applyNumberFormat="1" applyFont="1" applyBorder="1" applyAlignment="1" applyProtection="1">
      <alignment horizontal="right" vertical="center" shrinkToFit="1"/>
      <protection locked="0"/>
    </xf>
    <xf numFmtId="177" fontId="8" fillId="0" borderId="21" xfId="3" quotePrefix="1" applyNumberFormat="1" applyFont="1" applyBorder="1" applyAlignment="1" applyProtection="1">
      <alignment horizontal="right" vertical="center" shrinkToFit="1"/>
      <protection locked="0"/>
    </xf>
    <xf numFmtId="177" fontId="8" fillId="0" borderId="22" xfId="3" quotePrefix="1"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quotePrefix="1"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6" xfId="12" quotePrefix="1" applyNumberFormat="1" applyFont="1" applyBorder="1" applyAlignment="1" applyProtection="1">
      <alignment horizontal="right" vertical="center" shrinkToFit="1"/>
      <protection locked="0"/>
    </xf>
    <xf numFmtId="177" fontId="33" fillId="0" borderId="102" xfId="12" quotePrefix="1"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16" xfId="12" quotePrefix="1" applyNumberFormat="1" applyFont="1" applyBorder="1" applyAlignment="1" applyProtection="1">
      <alignment horizontal="right" vertical="center" shrinkToFit="1"/>
      <protection locked="0"/>
    </xf>
    <xf numFmtId="177" fontId="33" fillId="0" borderId="137" xfId="12" quotePrefix="1"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116" xfId="14" quotePrefix="1" applyNumberFormat="1" applyFont="1" applyBorder="1" applyAlignment="1" applyProtection="1">
      <alignment horizontal="right" vertical="center" shrinkToFit="1"/>
      <protection locked="0"/>
    </xf>
    <xf numFmtId="177" fontId="33" fillId="0" borderId="120" xfId="15" quotePrefix="1" applyNumberFormat="1" applyFont="1" applyBorder="1" applyAlignment="1" applyProtection="1">
      <alignment horizontal="right" vertical="center" shrinkToFit="1"/>
      <protection locked="0"/>
    </xf>
    <xf numFmtId="177" fontId="33" fillId="0" borderId="116" xfId="15" quotePrefix="1"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98" xfId="15" quotePrefix="1" applyNumberFormat="1" applyFont="1" applyBorder="1" applyAlignment="1" applyProtection="1">
      <alignment horizontal="right" vertical="center" shrinkToFit="1"/>
      <protection locked="0"/>
    </xf>
    <xf numFmtId="177" fontId="33" fillId="0" borderId="107" xfId="15" quotePrefix="1"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56894</c:v>
                </c:pt>
                <c:pt idx="2">
                  <c:v>47738</c:v>
                </c:pt>
                <c:pt idx="3">
                  <c:v>52191</c:v>
                </c:pt>
                <c:pt idx="4">
                  <c:v>47387</c:v>
                </c:pt>
              </c:numCache>
            </c:numRef>
          </c:val>
          <c:smooth val="0"/>
          <c:extLst xmlns:c16r2="http://schemas.microsoft.com/office/drawing/2015/06/chart">
            <c:ext xmlns:c16="http://schemas.microsoft.com/office/drawing/2014/chart" uri="{C3380CC4-5D6E-409C-BE32-E72D297353CC}">
              <c16:uniqueId val="{00000000-2B10-491F-B28D-BD29809112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20812</c:v>
                </c:pt>
                <c:pt idx="1">
                  <c:v>26286</c:v>
                </c:pt>
                <c:pt idx="2">
                  <c:v>21463</c:v>
                </c:pt>
                <c:pt idx="3">
                  <c:v>26796</c:v>
                </c:pt>
                <c:pt idx="4">
                  <c:v>18293</c:v>
                </c:pt>
              </c:numCache>
            </c:numRef>
          </c:val>
          <c:smooth val="0"/>
          <c:extLst xmlns:c16r2="http://schemas.microsoft.com/office/drawing/2015/06/chart">
            <c:ext xmlns:c16="http://schemas.microsoft.com/office/drawing/2014/chart" uri="{C3380CC4-5D6E-409C-BE32-E72D297353CC}">
              <c16:uniqueId val="{00000001-2B10-491F-B28D-BD298091128E}"/>
            </c:ext>
          </c:extLst>
        </c:ser>
        <c:dLbls>
          <c:showLegendKey val="0"/>
          <c:showVal val="0"/>
          <c:showCatName val="0"/>
          <c:showSerName val="0"/>
          <c:showPercent val="0"/>
          <c:showBubbleSize val="0"/>
        </c:dLbls>
        <c:marker val="1"/>
        <c:smooth val="0"/>
        <c:axId val="382019632"/>
        <c:axId val="418997176"/>
      </c:lineChart>
      <c:catAx>
        <c:axId val="382019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8997176"/>
        <c:crosses val="autoZero"/>
        <c:auto val="1"/>
        <c:lblAlgn val="ctr"/>
        <c:lblOffset val="100"/>
        <c:tickLblSkip val="1"/>
        <c:tickMarkSkip val="1"/>
        <c:noMultiLvlLbl val="0"/>
      </c:catAx>
      <c:valAx>
        <c:axId val="41899717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2019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7.27</c:v>
                </c:pt>
                <c:pt idx="1">
                  <c:v>6.38</c:v>
                </c:pt>
                <c:pt idx="2">
                  <c:v>7.55</c:v>
                </c:pt>
                <c:pt idx="3">
                  <c:v>12.74</c:v>
                </c:pt>
                <c:pt idx="4">
                  <c:v>11.73</c:v>
                </c:pt>
              </c:numCache>
            </c:numRef>
          </c:val>
          <c:extLst xmlns:c16r2="http://schemas.microsoft.com/office/drawing/2015/06/chart">
            <c:ext xmlns:c16="http://schemas.microsoft.com/office/drawing/2014/chart" uri="{C3380CC4-5D6E-409C-BE32-E72D297353CC}">
              <c16:uniqueId val="{00000000-CF21-4135-B830-E6D3F80E3C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15.2</c:v>
                </c:pt>
                <c:pt idx="1">
                  <c:v>17.100000000000001</c:v>
                </c:pt>
                <c:pt idx="2">
                  <c:v>16.68</c:v>
                </c:pt>
                <c:pt idx="3">
                  <c:v>14.61</c:v>
                </c:pt>
                <c:pt idx="4">
                  <c:v>20.63</c:v>
                </c:pt>
              </c:numCache>
            </c:numRef>
          </c:val>
          <c:extLst xmlns:c16r2="http://schemas.microsoft.com/office/drawing/2015/06/chart">
            <c:ext xmlns:c16="http://schemas.microsoft.com/office/drawing/2014/chart" uri="{C3380CC4-5D6E-409C-BE32-E72D297353CC}">
              <c16:uniqueId val="{00000001-CF21-4135-B830-E6D3F80E3C05}"/>
            </c:ext>
          </c:extLst>
        </c:ser>
        <c:dLbls>
          <c:showLegendKey val="0"/>
          <c:showVal val="0"/>
          <c:showCatName val="0"/>
          <c:showSerName val="0"/>
          <c:showPercent val="0"/>
          <c:showBubbleSize val="0"/>
        </c:dLbls>
        <c:gapWidth val="250"/>
        <c:overlap val="100"/>
        <c:axId val="428734048"/>
        <c:axId val="428734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-0.66</c:v>
                </c:pt>
                <c:pt idx="1">
                  <c:v>1.48</c:v>
                </c:pt>
                <c:pt idx="2">
                  <c:v>0.74</c:v>
                </c:pt>
                <c:pt idx="3">
                  <c:v>3.3</c:v>
                </c:pt>
                <c:pt idx="4">
                  <c:v>5.58</c:v>
                </c:pt>
              </c:numCache>
            </c:numRef>
          </c:val>
          <c:smooth val="0"/>
          <c:extLst xmlns:c16r2="http://schemas.microsoft.com/office/drawing/2015/06/chart">
            <c:ext xmlns:c16="http://schemas.microsoft.com/office/drawing/2014/chart" uri="{C3380CC4-5D6E-409C-BE32-E72D297353CC}">
              <c16:uniqueId val="{00000002-CF21-4135-B830-E6D3F80E3C05}"/>
            </c:ext>
          </c:extLst>
        </c:ser>
        <c:dLbls>
          <c:showLegendKey val="0"/>
          <c:showVal val="0"/>
          <c:showCatName val="0"/>
          <c:showSerName val="0"/>
          <c:showPercent val="0"/>
          <c:showBubbleSize val="0"/>
        </c:dLbls>
        <c:marker val="1"/>
        <c:smooth val="0"/>
        <c:axId val="428734048"/>
        <c:axId val="428734832"/>
      </c:lineChart>
      <c:catAx>
        <c:axId val="42873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8734832"/>
        <c:crosses val="autoZero"/>
        <c:auto val="1"/>
        <c:lblAlgn val="ctr"/>
        <c:lblOffset val="100"/>
        <c:tickLblSkip val="1"/>
        <c:tickMarkSkip val="1"/>
        <c:noMultiLvlLbl val="0"/>
      </c:catAx>
      <c:valAx>
        <c:axId val="428734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734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7F7-429D-BBFD-23644412AA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7F7-429D-BBFD-23644412AA4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7F7-429D-BBFD-23644412AA4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37F7-429D-BBFD-23644412AA46}"/>
            </c:ext>
          </c:extLst>
        </c:ser>
        <c:ser>
          <c:idx val="4"/>
          <c:order val="4"/>
          <c:tx>
            <c:strRef>
              <c:f>データシート!$A$31</c:f>
              <c:strCache>
                <c:ptCount val="1"/>
                <c:pt idx="0">
                  <c:v>（仮称）健康福祉総合センター用地取得事業特別会計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37F7-429D-BBFD-23644412AA46}"/>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0.21</c:v>
                </c:pt>
                <c:pt idx="2">
                  <c:v>#N/A</c:v>
                </c:pt>
                <c:pt idx="3">
                  <c:v>0.19</c:v>
                </c:pt>
                <c:pt idx="4">
                  <c:v>#N/A</c:v>
                </c:pt>
                <c:pt idx="5">
                  <c:v>0.21</c:v>
                </c:pt>
                <c:pt idx="6">
                  <c:v>#N/A</c:v>
                </c:pt>
                <c:pt idx="7">
                  <c:v>0.23</c:v>
                </c:pt>
                <c:pt idx="8">
                  <c:v>#N/A</c:v>
                </c:pt>
                <c:pt idx="9">
                  <c:v>0.24</c:v>
                </c:pt>
              </c:numCache>
            </c:numRef>
          </c:val>
          <c:extLst xmlns:c16r2="http://schemas.microsoft.com/office/drawing/2015/06/chart">
            <c:ext xmlns:c16="http://schemas.microsoft.com/office/drawing/2014/chart" uri="{C3380CC4-5D6E-409C-BE32-E72D297353CC}">
              <c16:uniqueId val="{00000005-37F7-429D-BBFD-23644412AA46}"/>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0.32</c:v>
                </c:pt>
                <c:pt idx="2">
                  <c:v>#N/A</c:v>
                </c:pt>
                <c:pt idx="3">
                  <c:v>0.47</c:v>
                </c:pt>
                <c:pt idx="4">
                  <c:v>#N/A</c:v>
                </c:pt>
                <c:pt idx="5">
                  <c:v>0.56999999999999995</c:v>
                </c:pt>
                <c:pt idx="6">
                  <c:v>#N/A</c:v>
                </c:pt>
                <c:pt idx="7">
                  <c:v>0.96</c:v>
                </c:pt>
                <c:pt idx="8">
                  <c:v>#N/A</c:v>
                </c:pt>
                <c:pt idx="9">
                  <c:v>1.33</c:v>
                </c:pt>
              </c:numCache>
            </c:numRef>
          </c:val>
          <c:extLst xmlns:c16r2="http://schemas.microsoft.com/office/drawing/2015/06/chart">
            <c:ext xmlns:c16="http://schemas.microsoft.com/office/drawing/2014/chart" uri="{C3380CC4-5D6E-409C-BE32-E72D297353CC}">
              <c16:uniqueId val="{00000006-37F7-429D-BBFD-23644412AA4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3.86</c:v>
                </c:pt>
                <c:pt idx="2">
                  <c:v>#N/A</c:v>
                </c:pt>
                <c:pt idx="3">
                  <c:v>3.61</c:v>
                </c:pt>
                <c:pt idx="4">
                  <c:v>#N/A</c:v>
                </c:pt>
                <c:pt idx="5">
                  <c:v>5.49</c:v>
                </c:pt>
                <c:pt idx="6">
                  <c:v>#N/A</c:v>
                </c:pt>
                <c:pt idx="7">
                  <c:v>1.56</c:v>
                </c:pt>
                <c:pt idx="8">
                  <c:v>#N/A</c:v>
                </c:pt>
                <c:pt idx="9">
                  <c:v>1.4</c:v>
                </c:pt>
              </c:numCache>
            </c:numRef>
          </c:val>
          <c:extLst xmlns:c16r2="http://schemas.microsoft.com/office/drawing/2015/06/chart">
            <c:ext xmlns:c16="http://schemas.microsoft.com/office/drawing/2014/chart" uri="{C3380CC4-5D6E-409C-BE32-E72D297353CC}">
              <c16:uniqueId val="{00000007-37F7-429D-BBFD-23644412AA46}"/>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1.62</c:v>
                </c:pt>
                <c:pt idx="2">
                  <c:v>#N/A</c:v>
                </c:pt>
                <c:pt idx="3">
                  <c:v>1.1399999999999999</c:v>
                </c:pt>
                <c:pt idx="4">
                  <c:v>#N/A</c:v>
                </c:pt>
                <c:pt idx="5">
                  <c:v>1.4</c:v>
                </c:pt>
                <c:pt idx="6">
                  <c:v>#N/A</c:v>
                </c:pt>
                <c:pt idx="7">
                  <c:v>2.02</c:v>
                </c:pt>
                <c:pt idx="8">
                  <c:v>#N/A</c:v>
                </c:pt>
                <c:pt idx="9">
                  <c:v>2.6</c:v>
                </c:pt>
              </c:numCache>
            </c:numRef>
          </c:val>
          <c:extLst xmlns:c16r2="http://schemas.microsoft.com/office/drawing/2015/06/chart">
            <c:ext xmlns:c16="http://schemas.microsoft.com/office/drawing/2014/chart" uri="{C3380CC4-5D6E-409C-BE32-E72D297353CC}">
              <c16:uniqueId val="{00000008-37F7-429D-BBFD-23644412AA4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7.27</c:v>
                </c:pt>
                <c:pt idx="2">
                  <c:v>#N/A</c:v>
                </c:pt>
                <c:pt idx="3">
                  <c:v>6.38</c:v>
                </c:pt>
                <c:pt idx="4">
                  <c:v>#N/A</c:v>
                </c:pt>
                <c:pt idx="5">
                  <c:v>7.54</c:v>
                </c:pt>
                <c:pt idx="6">
                  <c:v>#N/A</c:v>
                </c:pt>
                <c:pt idx="7">
                  <c:v>12.74</c:v>
                </c:pt>
                <c:pt idx="8">
                  <c:v>#N/A</c:v>
                </c:pt>
                <c:pt idx="9">
                  <c:v>11.73</c:v>
                </c:pt>
              </c:numCache>
            </c:numRef>
          </c:val>
          <c:extLst xmlns:c16r2="http://schemas.microsoft.com/office/drawing/2015/06/chart">
            <c:ext xmlns:c16="http://schemas.microsoft.com/office/drawing/2014/chart" uri="{C3380CC4-5D6E-409C-BE32-E72D297353CC}">
              <c16:uniqueId val="{00000009-37F7-429D-BBFD-23644412AA46}"/>
            </c:ext>
          </c:extLst>
        </c:ser>
        <c:dLbls>
          <c:showLegendKey val="0"/>
          <c:showVal val="0"/>
          <c:showCatName val="0"/>
          <c:showSerName val="0"/>
          <c:showPercent val="0"/>
          <c:showBubbleSize val="0"/>
        </c:dLbls>
        <c:gapWidth val="150"/>
        <c:overlap val="100"/>
        <c:axId val="428733264"/>
        <c:axId val="428735616"/>
      </c:barChart>
      <c:catAx>
        <c:axId val="42873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8735616"/>
        <c:crosses val="autoZero"/>
        <c:auto val="1"/>
        <c:lblAlgn val="ctr"/>
        <c:lblOffset val="100"/>
        <c:tickLblSkip val="1"/>
        <c:tickMarkSkip val="1"/>
        <c:noMultiLvlLbl val="0"/>
      </c:catAx>
      <c:valAx>
        <c:axId val="428735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733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1604</c:v>
                </c:pt>
                <c:pt idx="5">
                  <c:v>1424</c:v>
                </c:pt>
                <c:pt idx="8">
                  <c:v>1377</c:v>
                </c:pt>
                <c:pt idx="11">
                  <c:v>1290</c:v>
                </c:pt>
                <c:pt idx="14">
                  <c:v>1193</c:v>
                </c:pt>
              </c:numCache>
            </c:numRef>
          </c:val>
          <c:extLst xmlns:c16r2="http://schemas.microsoft.com/office/drawing/2015/06/chart">
            <c:ext xmlns:c16="http://schemas.microsoft.com/office/drawing/2014/chart" uri="{C3380CC4-5D6E-409C-BE32-E72D297353CC}">
              <c16:uniqueId val="{00000000-82F7-429C-ABBD-A905A5C6BC4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2F7-429C-ABBD-A905A5C6BC4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99</c:v>
                </c:pt>
                <c:pt idx="3">
                  <c:v>99</c:v>
                </c:pt>
                <c:pt idx="6">
                  <c:v>99</c:v>
                </c:pt>
                <c:pt idx="9">
                  <c:v>99</c:v>
                </c:pt>
                <c:pt idx="12">
                  <c:v>99</c:v>
                </c:pt>
              </c:numCache>
            </c:numRef>
          </c:val>
          <c:extLst xmlns:c16r2="http://schemas.microsoft.com/office/drawing/2015/06/chart">
            <c:ext xmlns:c16="http://schemas.microsoft.com/office/drawing/2014/chart" uri="{C3380CC4-5D6E-409C-BE32-E72D297353CC}">
              <c16:uniqueId val="{00000002-82F7-429C-ABBD-A905A5C6BC4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2F7-429C-ABBD-A905A5C6BC4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473</c:v>
                </c:pt>
                <c:pt idx="3">
                  <c:v>320</c:v>
                </c:pt>
                <c:pt idx="6">
                  <c:v>297</c:v>
                </c:pt>
                <c:pt idx="9">
                  <c:v>293</c:v>
                </c:pt>
                <c:pt idx="12">
                  <c:v>250</c:v>
                </c:pt>
              </c:numCache>
            </c:numRef>
          </c:val>
          <c:extLst xmlns:c16r2="http://schemas.microsoft.com/office/drawing/2015/06/chart">
            <c:ext xmlns:c16="http://schemas.microsoft.com/office/drawing/2014/chart" uri="{C3380CC4-5D6E-409C-BE32-E72D297353CC}">
              <c16:uniqueId val="{00000004-82F7-429C-ABBD-A905A5C6BC4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2F7-429C-ABBD-A905A5C6BC4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2F7-429C-ABBD-A905A5C6BC4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1482</c:v>
                </c:pt>
                <c:pt idx="3">
                  <c:v>1423</c:v>
                </c:pt>
                <c:pt idx="6">
                  <c:v>1249</c:v>
                </c:pt>
                <c:pt idx="9">
                  <c:v>1135</c:v>
                </c:pt>
                <c:pt idx="12">
                  <c:v>1139</c:v>
                </c:pt>
              </c:numCache>
            </c:numRef>
          </c:val>
          <c:extLst xmlns:c16r2="http://schemas.microsoft.com/office/drawing/2015/06/chart">
            <c:ext xmlns:c16="http://schemas.microsoft.com/office/drawing/2014/chart" uri="{C3380CC4-5D6E-409C-BE32-E72D297353CC}">
              <c16:uniqueId val="{00000007-82F7-429C-ABBD-A905A5C6BC43}"/>
            </c:ext>
          </c:extLst>
        </c:ser>
        <c:dLbls>
          <c:showLegendKey val="0"/>
          <c:showVal val="0"/>
          <c:showCatName val="0"/>
          <c:showSerName val="0"/>
          <c:showPercent val="0"/>
          <c:showBubbleSize val="0"/>
        </c:dLbls>
        <c:gapWidth val="100"/>
        <c:overlap val="100"/>
        <c:axId val="428732480"/>
        <c:axId val="428733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450</c:v>
                </c:pt>
                <c:pt idx="2">
                  <c:v>#N/A</c:v>
                </c:pt>
                <c:pt idx="3">
                  <c:v>#N/A</c:v>
                </c:pt>
                <c:pt idx="4">
                  <c:v>418</c:v>
                </c:pt>
                <c:pt idx="5">
                  <c:v>#N/A</c:v>
                </c:pt>
                <c:pt idx="6">
                  <c:v>#N/A</c:v>
                </c:pt>
                <c:pt idx="7">
                  <c:v>268</c:v>
                </c:pt>
                <c:pt idx="8">
                  <c:v>#N/A</c:v>
                </c:pt>
                <c:pt idx="9">
                  <c:v>#N/A</c:v>
                </c:pt>
                <c:pt idx="10">
                  <c:v>237</c:v>
                </c:pt>
                <c:pt idx="11">
                  <c:v>#N/A</c:v>
                </c:pt>
                <c:pt idx="12">
                  <c:v>#N/A</c:v>
                </c:pt>
                <c:pt idx="13">
                  <c:v>295</c:v>
                </c:pt>
                <c:pt idx="14">
                  <c:v>#N/A</c:v>
                </c:pt>
              </c:numCache>
            </c:numRef>
          </c:val>
          <c:smooth val="0"/>
          <c:extLst xmlns:c16r2="http://schemas.microsoft.com/office/drawing/2015/06/chart">
            <c:ext xmlns:c16="http://schemas.microsoft.com/office/drawing/2014/chart" uri="{C3380CC4-5D6E-409C-BE32-E72D297353CC}">
              <c16:uniqueId val="{00000008-82F7-429C-ABBD-A905A5C6BC43}"/>
            </c:ext>
          </c:extLst>
        </c:ser>
        <c:dLbls>
          <c:showLegendKey val="0"/>
          <c:showVal val="0"/>
          <c:showCatName val="0"/>
          <c:showSerName val="0"/>
          <c:showPercent val="0"/>
          <c:showBubbleSize val="0"/>
        </c:dLbls>
        <c:marker val="1"/>
        <c:smooth val="0"/>
        <c:axId val="428732480"/>
        <c:axId val="428733656"/>
      </c:lineChart>
      <c:catAx>
        <c:axId val="42873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8733656"/>
        <c:crosses val="autoZero"/>
        <c:auto val="1"/>
        <c:lblAlgn val="ctr"/>
        <c:lblOffset val="100"/>
        <c:tickLblSkip val="1"/>
        <c:tickMarkSkip val="1"/>
        <c:noMultiLvlLbl val="0"/>
      </c:catAx>
      <c:valAx>
        <c:axId val="428733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732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9289</c:v>
                </c:pt>
                <c:pt idx="5">
                  <c:v>8653</c:v>
                </c:pt>
                <c:pt idx="8">
                  <c:v>8026</c:v>
                </c:pt>
                <c:pt idx="11">
                  <c:v>7395</c:v>
                </c:pt>
                <c:pt idx="14">
                  <c:v>6777</c:v>
                </c:pt>
              </c:numCache>
            </c:numRef>
          </c:val>
          <c:extLst xmlns:c16r2="http://schemas.microsoft.com/office/drawing/2015/06/chart">
            <c:ext xmlns:c16="http://schemas.microsoft.com/office/drawing/2014/chart" uri="{C3380CC4-5D6E-409C-BE32-E72D297353CC}">
              <c16:uniqueId val="{00000000-6AA7-4A7B-958D-011BE283EA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2812</c:v>
                </c:pt>
                <c:pt idx="5">
                  <c:v>2561</c:v>
                </c:pt>
                <c:pt idx="8">
                  <c:v>2423</c:v>
                </c:pt>
                <c:pt idx="11">
                  <c:v>2371</c:v>
                </c:pt>
                <c:pt idx="14">
                  <c:v>2294</c:v>
                </c:pt>
              </c:numCache>
            </c:numRef>
          </c:val>
          <c:extLst xmlns:c16r2="http://schemas.microsoft.com/office/drawing/2015/06/chart">
            <c:ext xmlns:c16="http://schemas.microsoft.com/office/drawing/2014/chart" uri="{C3380CC4-5D6E-409C-BE32-E72D297353CC}">
              <c16:uniqueId val="{00000001-6AA7-4A7B-958D-011BE283EA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3003</c:v>
                </c:pt>
                <c:pt idx="5">
                  <c:v>3089</c:v>
                </c:pt>
                <c:pt idx="8">
                  <c:v>3496</c:v>
                </c:pt>
                <c:pt idx="11">
                  <c:v>4237</c:v>
                </c:pt>
                <c:pt idx="14">
                  <c:v>4612</c:v>
                </c:pt>
              </c:numCache>
            </c:numRef>
          </c:val>
          <c:extLst xmlns:c16r2="http://schemas.microsoft.com/office/drawing/2015/06/chart">
            <c:ext xmlns:c16="http://schemas.microsoft.com/office/drawing/2014/chart" uri="{C3380CC4-5D6E-409C-BE32-E72D297353CC}">
              <c16:uniqueId val="{00000002-6AA7-4A7B-958D-011BE283EA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AA7-4A7B-958D-011BE283EA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AA7-4A7B-958D-011BE283EA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AA7-4A7B-958D-011BE283EA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1680</c:v>
                </c:pt>
                <c:pt idx="3">
                  <c:v>1635</c:v>
                </c:pt>
                <c:pt idx="6">
                  <c:v>1476</c:v>
                </c:pt>
                <c:pt idx="9">
                  <c:v>1431</c:v>
                </c:pt>
                <c:pt idx="12">
                  <c:v>1171</c:v>
                </c:pt>
              </c:numCache>
            </c:numRef>
          </c:val>
          <c:extLst xmlns:c16r2="http://schemas.microsoft.com/office/drawing/2015/06/chart">
            <c:ext xmlns:c16="http://schemas.microsoft.com/office/drawing/2014/chart" uri="{C3380CC4-5D6E-409C-BE32-E72D297353CC}">
              <c16:uniqueId val="{00000006-6AA7-4A7B-958D-011BE283EA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6AA7-4A7B-958D-011BE283EA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4340</c:v>
                </c:pt>
                <c:pt idx="3">
                  <c:v>3726</c:v>
                </c:pt>
                <c:pt idx="6">
                  <c:v>3255</c:v>
                </c:pt>
                <c:pt idx="9">
                  <c:v>2935</c:v>
                </c:pt>
                <c:pt idx="12">
                  <c:v>2779</c:v>
                </c:pt>
              </c:numCache>
            </c:numRef>
          </c:val>
          <c:extLst xmlns:c16r2="http://schemas.microsoft.com/office/drawing/2015/06/chart">
            <c:ext xmlns:c16="http://schemas.microsoft.com/office/drawing/2014/chart" uri="{C3380CC4-5D6E-409C-BE32-E72D297353CC}">
              <c16:uniqueId val="{00000008-6AA7-4A7B-958D-011BE283EA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1080</c:v>
                </c:pt>
                <c:pt idx="3">
                  <c:v>990</c:v>
                </c:pt>
                <c:pt idx="6">
                  <c:v>900</c:v>
                </c:pt>
                <c:pt idx="9">
                  <c:v>809</c:v>
                </c:pt>
                <c:pt idx="12">
                  <c:v>717</c:v>
                </c:pt>
              </c:numCache>
            </c:numRef>
          </c:val>
          <c:extLst xmlns:c16r2="http://schemas.microsoft.com/office/drawing/2015/06/chart">
            <c:ext xmlns:c16="http://schemas.microsoft.com/office/drawing/2014/chart" uri="{C3380CC4-5D6E-409C-BE32-E72D297353CC}">
              <c16:uniqueId val="{00000009-6AA7-4A7B-958D-011BE283EA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10504</c:v>
                </c:pt>
                <c:pt idx="3">
                  <c:v>9809</c:v>
                </c:pt>
                <c:pt idx="6">
                  <c:v>9069</c:v>
                </c:pt>
                <c:pt idx="9">
                  <c:v>8526</c:v>
                </c:pt>
                <c:pt idx="12">
                  <c:v>7901</c:v>
                </c:pt>
              </c:numCache>
            </c:numRef>
          </c:val>
          <c:extLst xmlns:c16r2="http://schemas.microsoft.com/office/drawing/2015/06/chart">
            <c:ext xmlns:c16="http://schemas.microsoft.com/office/drawing/2014/chart" uri="{C3380CC4-5D6E-409C-BE32-E72D297353CC}">
              <c16:uniqueId val="{0000000A-6AA7-4A7B-958D-011BE283EAD5}"/>
            </c:ext>
          </c:extLst>
        </c:ser>
        <c:dLbls>
          <c:showLegendKey val="0"/>
          <c:showVal val="0"/>
          <c:showCatName val="0"/>
          <c:showSerName val="0"/>
          <c:showPercent val="0"/>
          <c:showBubbleSize val="0"/>
        </c:dLbls>
        <c:gapWidth val="100"/>
        <c:overlap val="100"/>
        <c:axId val="429682080"/>
        <c:axId val="429680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2500</c:v>
                </c:pt>
                <c:pt idx="2">
                  <c:v>#N/A</c:v>
                </c:pt>
                <c:pt idx="3">
                  <c:v>#N/A</c:v>
                </c:pt>
                <c:pt idx="4">
                  <c:v>1858</c:v>
                </c:pt>
                <c:pt idx="5">
                  <c:v>#N/A</c:v>
                </c:pt>
                <c:pt idx="6">
                  <c:v>#N/A</c:v>
                </c:pt>
                <c:pt idx="7">
                  <c:v>755</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AA7-4A7B-958D-011BE283EAD5}"/>
            </c:ext>
          </c:extLst>
        </c:ser>
        <c:dLbls>
          <c:showLegendKey val="0"/>
          <c:showVal val="0"/>
          <c:showCatName val="0"/>
          <c:showSerName val="0"/>
          <c:showPercent val="0"/>
          <c:showBubbleSize val="0"/>
        </c:dLbls>
        <c:marker val="1"/>
        <c:smooth val="0"/>
        <c:axId val="429682080"/>
        <c:axId val="429680120"/>
      </c:lineChart>
      <c:catAx>
        <c:axId val="42968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9680120"/>
        <c:crosses val="autoZero"/>
        <c:auto val="1"/>
        <c:lblAlgn val="ctr"/>
        <c:lblOffset val="100"/>
        <c:tickLblSkip val="1"/>
        <c:tickMarkSkip val="1"/>
        <c:noMultiLvlLbl val="0"/>
      </c:catAx>
      <c:valAx>
        <c:axId val="429680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682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1511</c:v>
                </c:pt>
                <c:pt idx="1">
                  <c:v>1333</c:v>
                </c:pt>
                <c:pt idx="2">
                  <c:v>1922</c:v>
                </c:pt>
              </c:numCache>
            </c:numRef>
          </c:val>
          <c:extLst xmlns:c16r2="http://schemas.microsoft.com/office/drawing/2015/06/chart">
            <c:ext xmlns:c16="http://schemas.microsoft.com/office/drawing/2014/chart" uri="{C3380CC4-5D6E-409C-BE32-E72D297353CC}">
              <c16:uniqueId val="{00000000-006C-40C7-A133-F3E43AD3E7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47</c:v>
                </c:pt>
                <c:pt idx="1">
                  <c:v>47</c:v>
                </c:pt>
                <c:pt idx="2">
                  <c:v>47</c:v>
                </c:pt>
              </c:numCache>
            </c:numRef>
          </c:val>
          <c:extLst xmlns:c16r2="http://schemas.microsoft.com/office/drawing/2015/06/chart">
            <c:ext xmlns:c16="http://schemas.microsoft.com/office/drawing/2014/chart" uri="{C3380CC4-5D6E-409C-BE32-E72D297353CC}">
              <c16:uniqueId val="{00000001-006C-40C7-A133-F3E43AD3E7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735</c:v>
                </c:pt>
                <c:pt idx="1">
                  <c:v>1281</c:v>
                </c:pt>
                <c:pt idx="2">
                  <c:v>1267</c:v>
                </c:pt>
              </c:numCache>
            </c:numRef>
          </c:val>
          <c:extLst xmlns:c16r2="http://schemas.microsoft.com/office/drawing/2015/06/chart">
            <c:ext xmlns:c16="http://schemas.microsoft.com/office/drawing/2014/chart" uri="{C3380CC4-5D6E-409C-BE32-E72D297353CC}">
              <c16:uniqueId val="{00000002-006C-40C7-A133-F3E43AD3E7BD}"/>
            </c:ext>
          </c:extLst>
        </c:ser>
        <c:dLbls>
          <c:showLegendKey val="0"/>
          <c:showVal val="0"/>
          <c:showCatName val="0"/>
          <c:showSerName val="0"/>
          <c:showPercent val="0"/>
          <c:showBubbleSize val="0"/>
        </c:dLbls>
        <c:gapWidth val="120"/>
        <c:overlap val="100"/>
        <c:axId val="429681296"/>
        <c:axId val="429685608"/>
      </c:barChart>
      <c:catAx>
        <c:axId val="42968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9685608"/>
        <c:crosses val="autoZero"/>
        <c:auto val="1"/>
        <c:lblAlgn val="ctr"/>
        <c:lblOffset val="100"/>
        <c:tickLblSkip val="1"/>
        <c:tickMarkSkip val="1"/>
        <c:noMultiLvlLbl val="0"/>
      </c:catAx>
      <c:valAx>
        <c:axId val="4296856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968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43A-49B2-AFE2-1CFBECF3F11D}"/>
                </c:ext>
                <c:ext xmlns:c15="http://schemas.microsoft.com/office/drawing/2012/chart" uri="{CE6537A1-D6FC-4f65-9D91-7224C49458BB}">
                  <c15:dlblFieldTable>
                    <c15:dlblFTEntry>
                      <c15:txfldGUID>{2BAAF63F-6E5E-4AE9-9C8C-E7853B46E79D}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43A-49B2-AFE2-1CFBECF3F11D}"/>
                </c:ext>
                <c:ext xmlns:c15="http://schemas.microsoft.com/office/drawing/2012/chart" uri="{CE6537A1-D6FC-4f65-9D91-7224C49458BB}">
                  <c15:dlblFieldTable>
                    <c15:dlblFTEntry>
                      <c15:txfldGUID>{162D1912-453C-4C2D-8EE0-25A1108C7D21}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43A-49B2-AFE2-1CFBECF3F11D}"/>
                </c:ext>
                <c:ext xmlns:c15="http://schemas.microsoft.com/office/drawing/2012/chart" uri="{CE6537A1-D6FC-4f65-9D91-7224C49458BB}">
                  <c15:dlblFieldTable>
                    <c15:dlblFTEntry>
                      <c15:txfldGUID>{726AF1C5-8326-42D7-8F7D-ACED25A06963}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43A-49B2-AFE2-1CFBECF3F11D}"/>
                </c:ext>
                <c:ext xmlns:c15="http://schemas.microsoft.com/office/drawing/2012/chart" uri="{CE6537A1-D6FC-4f65-9D91-7224C49458BB}">
                  <c15:dlblFieldTable>
                    <c15:dlblFTEntry>
                      <c15:txfldGUID>{9CE76BB1-D334-4857-AF18-CBF81BDF9492}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43A-49B2-AFE2-1CFBECF3F11D}"/>
                </c:ext>
                <c:ext xmlns:c15="http://schemas.microsoft.com/office/drawing/2012/chart" uri="{CE6537A1-D6FC-4f65-9D91-7224C49458BB}">
                  <c15:dlblFieldTable>
                    <c15:dlblFTEntry>
                      <c15:txfldGUID>{FF1C7212-D484-4CEE-85B9-99CED14171AE}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43A-49B2-AFE2-1CFBECF3F11D}"/>
                </c:ext>
                <c:ext xmlns:c15="http://schemas.microsoft.com/office/drawing/2012/chart" uri="{CE6537A1-D6FC-4f65-9D91-7224C49458BB}">
                  <c15:dlblFieldTable>
                    <c15:dlblFTEntry>
                      <c15:txfldGUID>{CAAE38D6-295B-413A-A174-3E18C74CD163}</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43A-49B2-AFE2-1CFBECF3F11D}"/>
                </c:ext>
                <c:ext xmlns:c15="http://schemas.microsoft.com/office/drawing/2012/chart" uri="{CE6537A1-D6FC-4f65-9D91-7224C49458BB}">
                  <c15:dlblFieldTable>
                    <c15:dlblFTEntry>
                      <c15:txfldGUID>{414A7625-BC60-4CA9-8F69-B9CC673A9241}</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43A-49B2-AFE2-1CFBECF3F11D}"/>
                </c:ext>
                <c:ext xmlns:c15="http://schemas.microsoft.com/office/drawing/2012/chart" uri="{CE6537A1-D6FC-4f65-9D91-7224C49458BB}">
                  <c15:dlblFieldTable>
                    <c15:dlblFTEntry>
                      <c15:txfldGUID>{6159D556-A74F-40D8-85C9-1ED463D77C85}</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43A-49B2-AFE2-1CFBECF3F11D}"/>
                </c:ext>
                <c:ext xmlns:c15="http://schemas.microsoft.com/office/drawing/2012/chart" uri="{CE6537A1-D6FC-4f65-9D91-7224C49458BB}">
                  <c15:dlblFieldTable>
                    <c15:dlblFTEntry>
                      <c15:txfldGUID>{D0D9D54A-3453-4C33-83AB-0B193DCE876B}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c:v>
                </c:pt>
                <c:pt idx="16">
                  <c:v>61.9</c:v>
                </c:pt>
                <c:pt idx="24">
                  <c:v>63.7</c:v>
                </c:pt>
                <c:pt idx="32">
                  <c:v>65.099999999999994</c:v>
                </c:pt>
              </c:numCache>
            </c:numRef>
          </c:xVal>
          <c:yVal>
            <c:numRef>
              <c:f>公会計指標分析・財政指標組合せ分析表!$BP$51:$DC$51</c:f>
              <c:numCache>
                <c:formatCode>#,##0.0;"▲ "#,##0.0</c:formatCode>
                <c:ptCount val="40"/>
                <c:pt idx="8">
                  <c:v>23.1</c:v>
                </c:pt>
                <c:pt idx="16">
                  <c:v>9.3000000000000007</c:v>
                </c:pt>
              </c:numCache>
            </c:numRef>
          </c:yVal>
          <c:smooth val="0"/>
          <c:extLst xmlns:c16r2="http://schemas.microsoft.com/office/drawing/2015/06/chart">
            <c:ext xmlns:c16="http://schemas.microsoft.com/office/drawing/2014/chart" uri="{C3380CC4-5D6E-409C-BE32-E72D297353CC}">
              <c16:uniqueId val="{00000009-543A-49B2-AFE2-1CFBECF3F11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43A-49B2-AFE2-1CFBECF3F11D}"/>
                </c:ext>
                <c:ext xmlns:c15="http://schemas.microsoft.com/office/drawing/2012/chart" uri="{CE6537A1-D6FC-4f65-9D91-7224C49458BB}">
                  <c15:dlblFieldTable>
                    <c15:dlblFTEntry>
                      <c15:txfldGUID>{7D41D880-8CF2-4F00-81AD-CD7D777D9F30}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43A-49B2-AFE2-1CFBECF3F11D}"/>
                </c:ext>
                <c:ext xmlns:c15="http://schemas.microsoft.com/office/drawing/2012/chart" uri="{CE6537A1-D6FC-4f65-9D91-7224C49458BB}">
                  <c15:dlblFieldTable>
                    <c15:dlblFTEntry>
                      <c15:txfldGUID>{890977F8-C2E2-4C3C-9CE6-950A512E8E27}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43A-49B2-AFE2-1CFBECF3F11D}"/>
                </c:ext>
                <c:ext xmlns:c15="http://schemas.microsoft.com/office/drawing/2012/chart" uri="{CE6537A1-D6FC-4f65-9D91-7224C49458BB}">
                  <c15:dlblFieldTable>
                    <c15:dlblFTEntry>
                      <c15:txfldGUID>{38F304A5-07CF-400A-AEB8-79B4B6B42E54}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43A-49B2-AFE2-1CFBECF3F11D}"/>
                </c:ext>
                <c:ext xmlns:c15="http://schemas.microsoft.com/office/drawing/2012/chart" uri="{CE6537A1-D6FC-4f65-9D91-7224C49458BB}">
                  <c15:dlblFieldTable>
                    <c15:dlblFTEntry>
                      <c15:txfldGUID>{AC97E67B-F203-4BC0-93BC-49BB7E89A98B}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43A-49B2-AFE2-1CFBECF3F11D}"/>
                </c:ext>
                <c:ext xmlns:c15="http://schemas.microsoft.com/office/drawing/2012/chart" uri="{CE6537A1-D6FC-4f65-9D91-7224C49458BB}">
                  <c15:dlblFieldTable>
                    <c15:dlblFTEntry>
                      <c15:txfldGUID>{66BFFC97-A8DE-4161-BE7A-EAAAA7C0B4B9}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43A-49B2-AFE2-1CFBECF3F11D}"/>
                </c:ext>
                <c:ext xmlns:c15="http://schemas.microsoft.com/office/drawing/2012/chart" uri="{CE6537A1-D6FC-4f65-9D91-7224C49458BB}">
                  <c15:dlblFieldTable>
                    <c15:dlblFTEntry>
                      <c15:txfldGUID>{21D5CF53-3A5B-44DC-8520-2A9D752E0AA5}</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43A-49B2-AFE2-1CFBECF3F11D}"/>
                </c:ext>
                <c:ext xmlns:c15="http://schemas.microsoft.com/office/drawing/2012/chart" uri="{CE6537A1-D6FC-4f65-9D91-7224C49458BB}">
                  <c15:dlblFieldTable>
                    <c15:dlblFTEntry>
                      <c15:txfldGUID>{7638D9C8-7D91-40B0-9CB0-0FDA834F7D20}</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43A-49B2-AFE2-1CFBECF3F11D}"/>
                </c:ext>
                <c:ext xmlns:c15="http://schemas.microsoft.com/office/drawing/2012/chart" uri="{CE6537A1-D6FC-4f65-9D91-7224C49458BB}">
                  <c15:dlblFieldTable>
                    <c15:dlblFTEntry>
                      <c15:txfldGUID>{2EB2E2FF-0CBC-4ED3-88DF-52332F7BF69E}</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43A-49B2-AFE2-1CFBECF3F11D}"/>
                </c:ext>
                <c:ext xmlns:c15="http://schemas.microsoft.com/office/drawing/2012/chart" uri="{CE6537A1-D6FC-4f65-9D91-7224C49458BB}">
                  <c15:dlblFieldTable>
                    <c15:dlblFTEntry>
                      <c15:txfldGUID>{2BB69CDE-5FAF-45AB-825A-E45BB6197FDB}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56.1</c:v>
                </c:pt>
                <c:pt idx="24">
                  <c:v>58.1</c:v>
                </c:pt>
                <c:pt idx="32">
                  <c:v>59.1</c:v>
                </c:pt>
              </c:numCache>
            </c:numRef>
          </c:xVal>
          <c:yVal>
            <c:numRef>
              <c:f>公会計指標分析・財政指標組合せ分析表!$BP$55:$DC$55</c:f>
              <c:numCache>
                <c:formatCode>#,##0.0;"▲ "#,##0.0</c:formatCode>
                <c:ptCount val="40"/>
                <c:pt idx="8">
                  <c:v>20.2</c:v>
                </c:pt>
                <c:pt idx="16">
                  <c:v>21</c:v>
                </c:pt>
                <c:pt idx="24">
                  <c:v>20.2</c:v>
                </c:pt>
                <c:pt idx="32">
                  <c:v>18.3</c:v>
                </c:pt>
              </c:numCache>
            </c:numRef>
          </c:yVal>
          <c:smooth val="0"/>
          <c:extLst xmlns:c16r2="http://schemas.microsoft.com/office/drawing/2015/06/chart">
            <c:ext xmlns:c16="http://schemas.microsoft.com/office/drawing/2014/chart" uri="{C3380CC4-5D6E-409C-BE32-E72D297353CC}">
              <c16:uniqueId val="{00000013-543A-49B2-AFE2-1CFBECF3F11D}"/>
            </c:ext>
          </c:extLst>
        </c:ser>
        <c:dLbls>
          <c:showLegendKey val="0"/>
          <c:showVal val="1"/>
          <c:showCatName val="0"/>
          <c:showSerName val="0"/>
          <c:showPercent val="0"/>
          <c:showBubbleSize val="0"/>
        </c:dLbls>
        <c:axId val="429680512"/>
        <c:axId val="429686000"/>
      </c:scatterChart>
      <c:valAx>
        <c:axId val="429680512"/>
        <c:scaling>
          <c:orientation val="minMax"/>
          <c:max val="62.6"/>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9686000"/>
        <c:crosses val="autoZero"/>
        <c:crossBetween val="midCat"/>
      </c:valAx>
      <c:valAx>
        <c:axId val="429686000"/>
        <c:scaling>
          <c:orientation val="minMax"/>
          <c:max val="26"/>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9680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000-43FC-8F9E-C4D082B026A2}"/>
                </c:ext>
                <c:ext xmlns:c15="http://schemas.microsoft.com/office/drawing/2012/chart" uri="{CE6537A1-D6FC-4f65-9D91-7224C49458BB}">
                  <c15:dlblFieldTable>
                    <c15:dlblFTEntry>
                      <c15:txfldGUID>{81561F59-A044-43CD-8B06-4BEFF14CB1D1}</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00-43FC-8F9E-C4D082B026A2}"/>
                </c:ext>
                <c:ext xmlns:c15="http://schemas.microsoft.com/office/drawing/2012/chart" uri="{CE6537A1-D6FC-4f65-9D91-7224C49458BB}">
                  <c15:dlblFieldTable>
                    <c15:dlblFTEntry>
                      <c15:txfldGUID>{BECAFBB5-5D52-4863-BEE3-28D8CFFC375F}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000-43FC-8F9E-C4D082B026A2}"/>
                </c:ext>
                <c:ext xmlns:c15="http://schemas.microsoft.com/office/drawing/2012/chart" uri="{CE6537A1-D6FC-4f65-9D91-7224C49458BB}">
                  <c15:dlblFieldTable>
                    <c15:dlblFTEntry>
                      <c15:txfldGUID>{B46C540A-3D0D-4578-9EFA-CC875C2A0E80}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00-43FC-8F9E-C4D082B026A2}"/>
                </c:ext>
                <c:ext xmlns:c15="http://schemas.microsoft.com/office/drawing/2012/chart" uri="{CE6537A1-D6FC-4f65-9D91-7224C49458BB}">
                  <c15:dlblFieldTable>
                    <c15:dlblFTEntry>
                      <c15:txfldGUID>{C55C566B-2E96-422B-8C09-27C88B18F3BC}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000-43FC-8F9E-C4D082B026A2}"/>
                </c:ext>
                <c:ext xmlns:c15="http://schemas.microsoft.com/office/drawing/2012/chart" uri="{CE6537A1-D6FC-4f65-9D91-7224C49458BB}">
                  <c15:dlblFieldTable>
                    <c15:dlblFTEntry>
                      <c15:txfldGUID>{FD1C5D6A-F7CE-4251-8CF7-53BE62C573ED}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000-43FC-8F9E-C4D082B026A2}"/>
                </c:ext>
                <c:ext xmlns:c15="http://schemas.microsoft.com/office/drawing/2012/chart" uri="{CE6537A1-D6FC-4f65-9D91-7224C49458BB}">
                  <c15:dlblFieldTable>
                    <c15:dlblFTEntry>
                      <c15:txfldGUID>{8BEC02EB-EC2D-4563-A1F0-217386B8AFF7}</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000-43FC-8F9E-C4D082B026A2}"/>
                </c:ext>
                <c:ext xmlns:c15="http://schemas.microsoft.com/office/drawing/2012/chart" uri="{CE6537A1-D6FC-4f65-9D91-7224C49458BB}">
                  <c15:dlblFieldTable>
                    <c15:dlblFTEntry>
                      <c15:txfldGUID>{1ED79F5A-FE98-4011-B7F4-93BA84B5466A}</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000-43FC-8F9E-C4D082B026A2}"/>
                </c:ext>
                <c:ext xmlns:c15="http://schemas.microsoft.com/office/drawing/2012/chart" uri="{CE6537A1-D6FC-4f65-9D91-7224C49458BB}">
                  <c15:dlblFieldTable>
                    <c15:dlblFTEntry>
                      <c15:txfldGUID>{C4B726F4-2CB1-4EBD-851A-51CC03E262EA}</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000-43FC-8F9E-C4D082B026A2}"/>
                </c:ext>
                <c:ext xmlns:c15="http://schemas.microsoft.com/office/drawing/2012/chart" uri="{CE6537A1-D6FC-4f65-9D91-7224C49458BB}">
                  <c15:dlblFieldTable>
                    <c15:dlblFTEntry>
                      <c15:txfldGUID>{53A8D0AD-1824-4A77-9FF9-E38B0441A91C}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5.6</c:v>
                </c:pt>
                <c:pt idx="16">
                  <c:v>4.7</c:v>
                </c:pt>
                <c:pt idx="24">
                  <c:v>3.8</c:v>
                </c:pt>
                <c:pt idx="32">
                  <c:v>3.2</c:v>
                </c:pt>
              </c:numCache>
            </c:numRef>
          </c:xVal>
          <c:yVal>
            <c:numRef>
              <c:f>公会計指標分析・財政指標組合せ分析表!$BP$73:$DC$73</c:f>
              <c:numCache>
                <c:formatCode>#,##0.0;"▲ "#,##0.0</c:formatCode>
                <c:ptCount val="40"/>
                <c:pt idx="0">
                  <c:v>32.5</c:v>
                </c:pt>
                <c:pt idx="8">
                  <c:v>23.1</c:v>
                </c:pt>
                <c:pt idx="16">
                  <c:v>9.3000000000000007</c:v>
                </c:pt>
              </c:numCache>
            </c:numRef>
          </c:yVal>
          <c:smooth val="0"/>
          <c:extLst xmlns:c16r2="http://schemas.microsoft.com/office/drawing/2015/06/chart">
            <c:ext xmlns:c16="http://schemas.microsoft.com/office/drawing/2014/chart" uri="{C3380CC4-5D6E-409C-BE32-E72D297353CC}">
              <c16:uniqueId val="{00000009-5000-43FC-8F9E-C4D082B026A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000-43FC-8F9E-C4D082B026A2}"/>
                </c:ext>
                <c:ext xmlns:c15="http://schemas.microsoft.com/office/drawing/2012/chart" uri="{CE6537A1-D6FC-4f65-9D91-7224C49458BB}">
                  <c15:dlblFieldTable>
                    <c15:dlblFTEntry>
                      <c15:txfldGUID>{374ED9BF-C08B-4BF9-A57D-B80279668256}</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000-43FC-8F9E-C4D082B026A2}"/>
                </c:ext>
                <c:ext xmlns:c15="http://schemas.microsoft.com/office/drawing/2012/chart" uri="{CE6537A1-D6FC-4f65-9D91-7224C49458BB}">
                  <c15:dlblFieldTable>
                    <c15:dlblFTEntry>
                      <c15:txfldGUID>{172DFE1C-A711-4889-83CA-70A6A3E73A93}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000-43FC-8F9E-C4D082B026A2}"/>
                </c:ext>
                <c:ext xmlns:c15="http://schemas.microsoft.com/office/drawing/2012/chart" uri="{CE6537A1-D6FC-4f65-9D91-7224C49458BB}">
                  <c15:dlblFieldTable>
                    <c15:dlblFTEntry>
                      <c15:txfldGUID>{7DDC0355-203E-4632-8010-5E912A40F6B2}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000-43FC-8F9E-C4D082B026A2}"/>
                </c:ext>
                <c:ext xmlns:c15="http://schemas.microsoft.com/office/drawing/2012/chart" uri="{CE6537A1-D6FC-4f65-9D91-7224C49458BB}">
                  <c15:dlblFieldTable>
                    <c15:dlblFTEntry>
                      <c15:txfldGUID>{E078FB80-9A4A-44CA-AFB9-06EA8AB07CA0}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000-43FC-8F9E-C4D082B026A2}"/>
                </c:ext>
                <c:ext xmlns:c15="http://schemas.microsoft.com/office/drawing/2012/chart" uri="{CE6537A1-D6FC-4f65-9D91-7224C49458BB}">
                  <c15:dlblFieldTable>
                    <c15:dlblFTEntry>
                      <c15:txfldGUID>{D18356E1-9E74-4D80-B0F3-5E58EB8DAE9F}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000-43FC-8F9E-C4D082B026A2}"/>
                </c:ext>
                <c:ext xmlns:c15="http://schemas.microsoft.com/office/drawing/2012/chart" uri="{CE6537A1-D6FC-4f65-9D91-7224C49458BB}">
                  <c15:dlblFieldTable>
                    <c15:dlblFTEntry>
                      <c15:txfldGUID>{EAFFC893-2833-4A62-B534-FF7A976C2C1A}</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272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000-43FC-8F9E-C4D082B026A2}"/>
                </c:ext>
                <c:ext xmlns:c15="http://schemas.microsoft.com/office/drawing/2012/chart" uri="{CE6537A1-D6FC-4f65-9D91-7224C49458BB}">
                  <c15:dlblFieldTable>
                    <c15:dlblFTEntry>
                      <c15:txfldGUID>{D5DB1006-5FCA-4D0B-BCA9-150F3AEBEC61}</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000-43FC-8F9E-C4D082B026A2}"/>
                </c:ext>
                <c:ext xmlns:c15="http://schemas.microsoft.com/office/drawing/2012/chart" uri="{CE6537A1-D6FC-4f65-9D91-7224C49458BB}">
                  <c15:dlblFieldTable>
                    <c15:dlblFTEntry>
                      <c15:txfldGUID>{60998834-4A45-40F1-BA63-ACE71CA316AD}</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000-43FC-8F9E-C4D082B026A2}"/>
                </c:ext>
                <c:ext xmlns:c15="http://schemas.microsoft.com/office/drawing/2012/chart" uri="{CE6537A1-D6FC-4f65-9D91-7224C49458BB}">
                  <c15:dlblFieldTable>
                    <c15:dlblFTEntry>
                      <c15:txfldGUID>{23D02702-72A7-4631-88A4-62E367EC1B88}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6.8</c:v>
                </c:pt>
                <c:pt idx="24">
                  <c:v>6.8</c:v>
                </c:pt>
                <c:pt idx="32">
                  <c:v>6.8</c:v>
                </c:pt>
              </c:numCache>
            </c:numRef>
          </c:xVal>
          <c:yVal>
            <c:numRef>
              <c:f>公会計指標分析・財政指標組合せ分析表!$BP$77:$DC$77</c:f>
              <c:numCache>
                <c:formatCode>#,##0.0;"▲ "#,##0.0</c:formatCode>
                <c:ptCount val="40"/>
                <c:pt idx="0">
                  <c:v>20.3</c:v>
                </c:pt>
                <c:pt idx="8">
                  <c:v>20.2</c:v>
                </c:pt>
                <c:pt idx="16">
                  <c:v>21</c:v>
                </c:pt>
                <c:pt idx="24">
                  <c:v>20.2</c:v>
                </c:pt>
                <c:pt idx="32">
                  <c:v>18.3</c:v>
                </c:pt>
              </c:numCache>
            </c:numRef>
          </c:yVal>
          <c:smooth val="0"/>
          <c:extLst xmlns:c16r2="http://schemas.microsoft.com/office/drawing/2015/06/chart">
            <c:ext xmlns:c16="http://schemas.microsoft.com/office/drawing/2014/chart" uri="{C3380CC4-5D6E-409C-BE32-E72D297353CC}">
              <c16:uniqueId val="{00000013-5000-43FC-8F9E-C4D082B026A2}"/>
            </c:ext>
          </c:extLst>
        </c:ser>
        <c:dLbls>
          <c:showLegendKey val="0"/>
          <c:showVal val="1"/>
          <c:showCatName val="0"/>
          <c:showSerName val="0"/>
          <c:showPercent val="0"/>
          <c:showBubbleSize val="0"/>
        </c:dLbls>
        <c:axId val="429681688"/>
        <c:axId val="429686392"/>
      </c:scatterChart>
      <c:valAx>
        <c:axId val="429681688"/>
        <c:scaling>
          <c:orientation val="minMax"/>
          <c:max val="8"/>
          <c:min val="4.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9686392"/>
        <c:crosses val="autoZero"/>
        <c:crossBetween val="midCat"/>
      </c:valAx>
      <c:valAx>
        <c:axId val="429686392"/>
        <c:scaling>
          <c:orientation val="minMax"/>
          <c:max val="3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96816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ける元利償還金については、平成２２年度借入の臨時財政対策債などの元金償還が開始したことにより平成２６年度までは増加傾向にあった。しかし高利率であった、過年度借入分の償還が終了し始めたことにより、減少傾向となっ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年度は償還期間が短い地方債の元金償還が始まったことで平成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年度と比べ元利償還金が増となった。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今後は、公共施設の再編等により償還金の増がある可能性が否定できないことから、適正水準の確保に努めていく。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過年度借入債の償還終了や下水道事業債残高の減に伴う繰入見込額の減等により、減少傾向にある。平成３０年度に一般会計及び公営企業ともに償還額以上の地方債借入を行わないよう財政運営をしているため、地方債残高は減少傾向にある。しかし、公共施設の再編や田端西地区まちづくり事業が控えていたりと、地方債借入を行うことも可能性あるため、適正な運営を努め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平成３０年度は決算余剰金の積立が多くできたこともあり、財政調整基金残高が増加し今後の人口減少や高齢化社会に対応できるように残高の数値に気をつけて運営していく。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神奈川県寒川町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・財政調整基金を９０６，３７８千円を積立したことにより、前年度と比較して基金全体で５７４，０００千円の増となった。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・各基金の目的に沿った、適切な金額を積立できるよう努める。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・東海道新幹線新駅整備基金：ツインシティ倉見地区整備事業に伴い、東海道新幹線新駅誘致地区を中心とした新たな北部拠点とするための事業の財源を確保する。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・まちづくり基金：多様な人々の参加による活力あるまちづくりに資する財源を確保する。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・まちづくり基金：寄付者の寄附目的に合った事業に充当した結果、減となった。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・まちづくり基金：寄附金を寄附者の使途目的に沿った事業へ活用していく。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・当初予算及び補正予算において財源不足を補うため３１７，３７８千円の取崩を行ったものの、９０６，３７８千円の積立を行った結果、前年度と比較し５８９，０００千円の増となった。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・標準財政規模の１０％程度を維持するよう努める。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・後年度の町債償還に備えて、引き続き必要な財源を確保できるよう努める。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48,588
47,796
13.34
15,721,825
14,599,967
1,092,736
9,314,378
7,900,845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年度の有形固定資産減価償却率は、類似団体内平均と比較して高い水準となっている。これは、公共施設の多くが人口が増加した昭和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年代に一斉に整備したものが多く、対象施設の更新時期が近付いているためである。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の状況としては、高齢化及び人口減少が進み、社会保障費の増加と町税の減収が想定されるため、長期的な視点を持って、「寒川町公共施設等総合管理計画」に基づき長寿命化・統合複合等を考え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70" name="直線コネクタ 69"/>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71"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72" name="直線コネクタ 71"/>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3"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4" name="直線コネクタ 73"/>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5" name="有形固定資産減価償却率平均値テキスト"/>
        <xdr:cNvSpPr txBox="1"/>
      </xdr:nvSpPr>
      <xdr:spPr>
        <a:xfrm>
          <a:off x="48133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6" name="フローチャート: 判断 75"/>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7" name="フローチャート: 判断 76"/>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8" name="フローチャート: 判断 77"/>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47625</xdr:rowOff>
    </xdr:from>
    <xdr:to>
      <xdr:col>11</xdr:col>
      <xdr:colOff>187325</xdr:colOff>
      <xdr:row>32</xdr:row>
      <xdr:rowOff>149225</xdr:rowOff>
    </xdr:to>
    <xdr:sp macro="" textlink="">
      <xdr:nvSpPr>
        <xdr:cNvPr id="79" name="フローチャート: 判断 78"/>
        <xdr:cNvSpPr/>
      </xdr:nvSpPr>
      <xdr:spPr>
        <a:xfrm>
          <a:off x="24765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63591</xdr:rowOff>
    </xdr:from>
    <xdr:to>
      <xdr:col>23</xdr:col>
      <xdr:colOff>136525</xdr:colOff>
      <xdr:row>30</xdr:row>
      <xdr:rowOff>165191</xdr:rowOff>
    </xdr:to>
    <xdr:sp macro="" textlink="">
      <xdr:nvSpPr>
        <xdr:cNvPr id="85" name="楕円 84"/>
        <xdr:cNvSpPr/>
      </xdr:nvSpPr>
      <xdr:spPr>
        <a:xfrm>
          <a:off x="4711700" y="5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86468</xdr:rowOff>
    </xdr:from>
    <xdr:ext cx="405111" cy="259045"/>
    <xdr:sp macro="" textlink="">
      <xdr:nvSpPr>
        <xdr:cNvPr id="86" name="有形固定資産減価償却率該当値テキスト"/>
        <xdr:cNvSpPr txBox="1"/>
      </xdr:nvSpPr>
      <xdr:spPr>
        <a:xfrm>
          <a:off x="4813300" y="5830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106771</xdr:rowOff>
    </xdr:from>
    <xdr:to>
      <xdr:col>19</xdr:col>
      <xdr:colOff>187325</xdr:colOff>
      <xdr:row>31</xdr:row>
      <xdr:rowOff>36921</xdr:rowOff>
    </xdr:to>
    <xdr:sp macro="" textlink="">
      <xdr:nvSpPr>
        <xdr:cNvPr id="87" name="楕円 86"/>
        <xdr:cNvSpPr/>
      </xdr:nvSpPr>
      <xdr:spPr>
        <a:xfrm>
          <a:off x="4000500" y="60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114391</xdr:rowOff>
    </xdr:from>
    <xdr:to>
      <xdr:col>23</xdr:col>
      <xdr:colOff>85725</xdr:colOff>
      <xdr:row>30</xdr:row>
      <xdr:rowOff>157571</xdr:rowOff>
    </xdr:to>
    <xdr:cxnSp macro="">
      <xdr:nvCxnSpPr>
        <xdr:cNvPr id="88" name="直線コネクタ 87"/>
        <xdr:cNvCxnSpPr/>
      </xdr:nvCxnSpPr>
      <xdr:spPr>
        <a:xfrm flipV="1">
          <a:off x="4051300" y="6029416"/>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162288</xdr:rowOff>
    </xdr:from>
    <xdr:to>
      <xdr:col>15</xdr:col>
      <xdr:colOff>187325</xdr:colOff>
      <xdr:row>31</xdr:row>
      <xdr:rowOff>92438</xdr:rowOff>
    </xdr:to>
    <xdr:sp macro="" textlink="">
      <xdr:nvSpPr>
        <xdr:cNvPr id="89" name="楕円 88"/>
        <xdr:cNvSpPr/>
      </xdr:nvSpPr>
      <xdr:spPr>
        <a:xfrm>
          <a:off x="3238500" y="60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157571</xdr:rowOff>
    </xdr:from>
    <xdr:to>
      <xdr:col>19</xdr:col>
      <xdr:colOff>136525</xdr:colOff>
      <xdr:row>31</xdr:row>
      <xdr:rowOff>41638</xdr:rowOff>
    </xdr:to>
    <xdr:cxnSp macro="">
      <xdr:nvCxnSpPr>
        <xdr:cNvPr id="90" name="直線コネクタ 89"/>
        <xdr:cNvCxnSpPr/>
      </xdr:nvCxnSpPr>
      <xdr:spPr>
        <a:xfrm flipV="1">
          <a:off x="3289300" y="6072596"/>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141968</xdr:rowOff>
    </xdr:from>
    <xdr:to>
      <xdr:col>11</xdr:col>
      <xdr:colOff>187325</xdr:colOff>
      <xdr:row>32</xdr:row>
      <xdr:rowOff>72118</xdr:rowOff>
    </xdr:to>
    <xdr:sp macro="" textlink="">
      <xdr:nvSpPr>
        <xdr:cNvPr id="91" name="楕円 90"/>
        <xdr:cNvSpPr/>
      </xdr:nvSpPr>
      <xdr:spPr>
        <a:xfrm>
          <a:off x="2476500" y="62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41638</xdr:rowOff>
    </xdr:from>
    <xdr:to>
      <xdr:col>15</xdr:col>
      <xdr:colOff>136525</xdr:colOff>
      <xdr:row>32</xdr:row>
      <xdr:rowOff>21318</xdr:rowOff>
    </xdr:to>
    <xdr:cxnSp macro="">
      <xdr:nvCxnSpPr>
        <xdr:cNvPr id="92" name="直線コネクタ 91"/>
        <xdr:cNvCxnSpPr/>
      </xdr:nvCxnSpPr>
      <xdr:spPr>
        <a:xfrm flipV="1">
          <a:off x="2527300" y="6128113"/>
          <a:ext cx="7620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93" name="n_1aveValue有形固定資産減価償却率"/>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4" name="n_2aveValue有形固定資産減価償却率"/>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140352</xdr:rowOff>
    </xdr:from>
    <xdr:ext cx="405111" cy="259045"/>
    <xdr:sp macro="" textlink="">
      <xdr:nvSpPr>
        <xdr:cNvPr id="95" name="n_3aveValue有形固定資産減価償却率"/>
        <xdr:cNvSpPr txBox="1"/>
      </xdr:nvSpPr>
      <xdr:spPr>
        <a:xfrm>
          <a:off x="2324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53448</xdr:rowOff>
    </xdr:from>
    <xdr:ext cx="405111" cy="259045"/>
    <xdr:sp macro="" textlink="">
      <xdr:nvSpPr>
        <xdr:cNvPr id="96" name="n_1mainValue有形固定資産減価償却率"/>
        <xdr:cNvSpPr txBox="1"/>
      </xdr:nvSpPr>
      <xdr:spPr>
        <a:xfrm>
          <a:off x="38360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108965</xdr:rowOff>
    </xdr:from>
    <xdr:ext cx="405111" cy="259045"/>
    <xdr:sp macro="" textlink="">
      <xdr:nvSpPr>
        <xdr:cNvPr id="97" name="n_2mainValue有形固定資産減価償却率"/>
        <xdr:cNvSpPr txBox="1"/>
      </xdr:nvSpPr>
      <xdr:spPr>
        <a:xfrm>
          <a:off x="3086744" y="585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88645</xdr:rowOff>
    </xdr:from>
    <xdr:ext cx="405111" cy="259045"/>
    <xdr:sp macro="" textlink="">
      <xdr:nvSpPr>
        <xdr:cNvPr id="98" name="n_3mainValue有形固定資産減価償却率"/>
        <xdr:cNvSpPr txBox="1"/>
      </xdr:nvSpPr>
      <xdr:spPr>
        <a:xfrm>
          <a:off x="2324744" y="6003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は、類似団体や全国平均等と比較して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なっている。これは発行額が元金償還額を下回っているためであり、地方債現在高を逓減させてきたことによる。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公共施設等の長寿命化等による地方債発行額の増加が予想されるため、現時点では留意すべき状況ではないと考える。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4" name="直線コネクタ 113"/>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5" name="テキスト ボックス 114"/>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6" name="直線コネクタ 115"/>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7" name="テキスト ボックス 116"/>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8" name="直線コネクタ 117"/>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9" name="テキスト ボックス 118"/>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0" name="直線コネクタ 119"/>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1" name="テキスト ボックス 120"/>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5" name="直線コネクタ 124"/>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6"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7" name="直線コネクタ 126"/>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8"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9" name="直線コネクタ 128"/>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54810</xdr:rowOff>
    </xdr:from>
    <xdr:ext cx="469744" cy="259045"/>
    <xdr:sp macro="" textlink="">
      <xdr:nvSpPr>
        <xdr:cNvPr id="130" name="債務償還比率平均値テキスト"/>
        <xdr:cNvSpPr txBox="1"/>
      </xdr:nvSpPr>
      <xdr:spPr>
        <a:xfrm>
          <a:off x="14846300" y="596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31" name="フローチャート: 判断 130"/>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32" name="フローチャート: 判断 131"/>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113517</xdr:rowOff>
    </xdr:from>
    <xdr:to>
      <xdr:col>76</xdr:col>
      <xdr:colOff>73025</xdr:colOff>
      <xdr:row>33</xdr:row>
      <xdr:rowOff>43667</xdr:rowOff>
    </xdr:to>
    <xdr:sp macro="" textlink="">
      <xdr:nvSpPr>
        <xdr:cNvPr id="138" name="楕円 137"/>
        <xdr:cNvSpPr/>
      </xdr:nvSpPr>
      <xdr:spPr>
        <a:xfrm>
          <a:off x="14744700" y="637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91944</xdr:rowOff>
    </xdr:from>
    <xdr:ext cx="469744" cy="259045"/>
    <xdr:sp macro="" textlink="">
      <xdr:nvSpPr>
        <xdr:cNvPr id="139" name="債務償還比率該当値テキスト"/>
        <xdr:cNvSpPr txBox="1"/>
      </xdr:nvSpPr>
      <xdr:spPr>
        <a:xfrm>
          <a:off x="14846300" y="634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72928</xdr:rowOff>
    </xdr:from>
    <xdr:to>
      <xdr:col>72</xdr:col>
      <xdr:colOff>123825</xdr:colOff>
      <xdr:row>33</xdr:row>
      <xdr:rowOff>3078</xdr:rowOff>
    </xdr:to>
    <xdr:sp macro="" textlink="">
      <xdr:nvSpPr>
        <xdr:cNvPr id="140" name="楕円 139"/>
        <xdr:cNvSpPr/>
      </xdr:nvSpPr>
      <xdr:spPr>
        <a:xfrm>
          <a:off x="14033500" y="633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123728</xdr:rowOff>
    </xdr:from>
    <xdr:to>
      <xdr:col>76</xdr:col>
      <xdr:colOff>22225</xdr:colOff>
      <xdr:row>32</xdr:row>
      <xdr:rowOff>164317</xdr:rowOff>
    </xdr:to>
    <xdr:cxnSp macro="">
      <xdr:nvCxnSpPr>
        <xdr:cNvPr id="141" name="直線コネクタ 140"/>
        <xdr:cNvCxnSpPr/>
      </xdr:nvCxnSpPr>
      <xdr:spPr>
        <a:xfrm>
          <a:off x="14084300" y="6381653"/>
          <a:ext cx="711200" cy="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150060</xdr:rowOff>
    </xdr:from>
    <xdr:ext cx="469744" cy="259045"/>
    <xdr:sp macro="" textlink="">
      <xdr:nvSpPr>
        <xdr:cNvPr id="142" name="n_1aveValue債務償還比率"/>
        <xdr:cNvSpPr txBox="1"/>
      </xdr:nvSpPr>
      <xdr:spPr>
        <a:xfrm>
          <a:off x="13836727" y="589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165655</xdr:rowOff>
    </xdr:from>
    <xdr:ext cx="469744" cy="259045"/>
    <xdr:sp macro="" textlink="">
      <xdr:nvSpPr>
        <xdr:cNvPr id="143" name="n_1mainValue債務償還比率"/>
        <xdr:cNvSpPr txBox="1"/>
      </xdr:nvSpPr>
      <xdr:spPr>
        <a:xfrm>
          <a:off x="13836727" y="642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48,588
47,796
13.34
15,721,825
14,599,967
1,092,736
9,314,378
7,900,845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42545</xdr:rowOff>
    </xdr:from>
    <xdr:to>
      <xdr:col>24</xdr:col>
      <xdr:colOff>114300</xdr:colOff>
      <xdr:row>38</xdr:row>
      <xdr:rowOff>144145</xdr:rowOff>
    </xdr:to>
    <xdr:sp macro="" textlink="">
      <xdr:nvSpPr>
        <xdr:cNvPr id="71" name="楕円 70"/>
        <xdr:cNvSpPr/>
      </xdr:nvSpPr>
      <xdr:spPr>
        <a:xfrm>
          <a:off x="45847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20972</xdr:rowOff>
    </xdr:from>
    <xdr:ext cx="405111" cy="259045"/>
    <xdr:sp macro="" textlink="">
      <xdr:nvSpPr>
        <xdr:cNvPr id="72" name="【道路】&#10;有形固定資産減価償却率該当値テキスト"/>
        <xdr:cNvSpPr txBox="1"/>
      </xdr:nvSpPr>
      <xdr:spPr>
        <a:xfrm>
          <a:off x="4673600"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73025</xdr:rowOff>
    </xdr:from>
    <xdr:to>
      <xdr:col>20</xdr:col>
      <xdr:colOff>38100</xdr:colOff>
      <xdr:row>39</xdr:row>
      <xdr:rowOff>3175</xdr:rowOff>
    </xdr:to>
    <xdr:sp macro="" textlink="">
      <xdr:nvSpPr>
        <xdr:cNvPr id="73" name="楕円 72"/>
        <xdr:cNvSpPr/>
      </xdr:nvSpPr>
      <xdr:spPr>
        <a:xfrm>
          <a:off x="3746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93345</xdr:rowOff>
    </xdr:from>
    <xdr:to>
      <xdr:col>24</xdr:col>
      <xdr:colOff>63500</xdr:colOff>
      <xdr:row>38</xdr:row>
      <xdr:rowOff>123825</xdr:rowOff>
    </xdr:to>
    <xdr:cxnSp macro="">
      <xdr:nvCxnSpPr>
        <xdr:cNvPr id="74" name="直線コネクタ 73"/>
        <xdr:cNvCxnSpPr/>
      </xdr:nvCxnSpPr>
      <xdr:spPr>
        <a:xfrm flipV="1">
          <a:off x="3797300" y="66084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99695</xdr:rowOff>
    </xdr:from>
    <xdr:to>
      <xdr:col>15</xdr:col>
      <xdr:colOff>101600</xdr:colOff>
      <xdr:row>39</xdr:row>
      <xdr:rowOff>29845</xdr:rowOff>
    </xdr:to>
    <xdr:sp macro="" textlink="">
      <xdr:nvSpPr>
        <xdr:cNvPr id="75" name="楕円 74"/>
        <xdr:cNvSpPr/>
      </xdr:nvSpPr>
      <xdr:spPr>
        <a:xfrm>
          <a:off x="2857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123825</xdr:rowOff>
    </xdr:from>
    <xdr:to>
      <xdr:col>19</xdr:col>
      <xdr:colOff>177800</xdr:colOff>
      <xdr:row>38</xdr:row>
      <xdr:rowOff>150495</xdr:rowOff>
    </xdr:to>
    <xdr:cxnSp macro="">
      <xdr:nvCxnSpPr>
        <xdr:cNvPr id="76" name="直線コネクタ 75"/>
        <xdr:cNvCxnSpPr/>
      </xdr:nvCxnSpPr>
      <xdr:spPr>
        <a:xfrm flipV="1">
          <a:off x="2908300" y="66389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145415</xdr:rowOff>
    </xdr:from>
    <xdr:to>
      <xdr:col>10</xdr:col>
      <xdr:colOff>165100</xdr:colOff>
      <xdr:row>38</xdr:row>
      <xdr:rowOff>75565</xdr:rowOff>
    </xdr:to>
    <xdr:sp macro="" textlink="">
      <xdr:nvSpPr>
        <xdr:cNvPr id="77" name="楕円 76"/>
        <xdr:cNvSpPr/>
      </xdr:nvSpPr>
      <xdr:spPr>
        <a:xfrm>
          <a:off x="1968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24765</xdr:rowOff>
    </xdr:from>
    <xdr:to>
      <xdr:col>15</xdr:col>
      <xdr:colOff>50800</xdr:colOff>
      <xdr:row>38</xdr:row>
      <xdr:rowOff>150495</xdr:rowOff>
    </xdr:to>
    <xdr:cxnSp macro="">
      <xdr:nvCxnSpPr>
        <xdr:cNvPr id="78" name="直線コネクタ 77"/>
        <xdr:cNvCxnSpPr/>
      </xdr:nvCxnSpPr>
      <xdr:spPr>
        <a:xfrm>
          <a:off x="2019300" y="653986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9" name="n_1ave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0"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81" name="n_3aveValue【道路】&#10;有形固定資産減価償却率"/>
        <xdr:cNvSpPr txBox="1"/>
      </xdr:nvSpPr>
      <xdr:spPr>
        <a:xfrm>
          <a:off x="1816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165752</xdr:rowOff>
    </xdr:from>
    <xdr:ext cx="405111" cy="259045"/>
    <xdr:sp macro="" textlink="">
      <xdr:nvSpPr>
        <xdr:cNvPr id="82" name="n_1mainValue【道路】&#10;有形固定資産減価償却率"/>
        <xdr:cNvSpPr txBox="1"/>
      </xdr:nvSpPr>
      <xdr:spPr>
        <a:xfrm>
          <a:off x="35820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20972</xdr:rowOff>
    </xdr:from>
    <xdr:ext cx="405111" cy="259045"/>
    <xdr:sp macro="" textlink="">
      <xdr:nvSpPr>
        <xdr:cNvPr id="83" name="n_2mainValue【道路】&#10;有形固定資産減価償却率"/>
        <xdr:cNvSpPr txBox="1"/>
      </xdr:nvSpPr>
      <xdr:spPr>
        <a:xfrm>
          <a:off x="27057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66692</xdr:rowOff>
    </xdr:from>
    <xdr:ext cx="405111" cy="259045"/>
    <xdr:sp macro="" textlink="">
      <xdr:nvSpPr>
        <xdr:cNvPr id="84" name="n_3mainValue【道路】&#10;有形固定資産減価償却率"/>
        <xdr:cNvSpPr txBox="1"/>
      </xdr:nvSpPr>
      <xdr:spPr>
        <a:xfrm>
          <a:off x="1816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11" name="【道路】&#10;一人当たり延長平均値テキスト"/>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11227</xdr:rowOff>
    </xdr:from>
    <xdr:to>
      <xdr:col>41</xdr:col>
      <xdr:colOff>101600</xdr:colOff>
      <xdr:row>37</xdr:row>
      <xdr:rowOff>112827</xdr:rowOff>
    </xdr:to>
    <xdr:sp macro="" textlink="">
      <xdr:nvSpPr>
        <xdr:cNvPr id="115" name="フローチャート: 判断 114"/>
        <xdr:cNvSpPr/>
      </xdr:nvSpPr>
      <xdr:spPr>
        <a:xfrm>
          <a:off x="7810500" y="635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72400</xdr:rowOff>
    </xdr:from>
    <xdr:to>
      <xdr:col>55</xdr:col>
      <xdr:colOff>50800</xdr:colOff>
      <xdr:row>41</xdr:row>
      <xdr:rowOff>2550</xdr:rowOff>
    </xdr:to>
    <xdr:sp macro="" textlink="">
      <xdr:nvSpPr>
        <xdr:cNvPr id="121" name="楕円 120"/>
        <xdr:cNvSpPr/>
      </xdr:nvSpPr>
      <xdr:spPr>
        <a:xfrm>
          <a:off x="10426700" y="69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50827</xdr:rowOff>
    </xdr:from>
    <xdr:ext cx="469744" cy="259045"/>
    <xdr:sp macro="" textlink="">
      <xdr:nvSpPr>
        <xdr:cNvPr id="122" name="【道路】&#10;一人当たり延長該当値テキスト"/>
        <xdr:cNvSpPr txBox="1"/>
      </xdr:nvSpPr>
      <xdr:spPr>
        <a:xfrm>
          <a:off x="10515600" y="69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72537</xdr:rowOff>
    </xdr:from>
    <xdr:to>
      <xdr:col>50</xdr:col>
      <xdr:colOff>165100</xdr:colOff>
      <xdr:row>41</xdr:row>
      <xdr:rowOff>2687</xdr:rowOff>
    </xdr:to>
    <xdr:sp macro="" textlink="">
      <xdr:nvSpPr>
        <xdr:cNvPr id="123" name="楕円 122"/>
        <xdr:cNvSpPr/>
      </xdr:nvSpPr>
      <xdr:spPr>
        <a:xfrm>
          <a:off x="9588500" y="693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123200</xdr:rowOff>
    </xdr:from>
    <xdr:to>
      <xdr:col>55</xdr:col>
      <xdr:colOff>0</xdr:colOff>
      <xdr:row>40</xdr:row>
      <xdr:rowOff>123337</xdr:rowOff>
    </xdr:to>
    <xdr:cxnSp macro="">
      <xdr:nvCxnSpPr>
        <xdr:cNvPr id="124" name="直線コネクタ 123"/>
        <xdr:cNvCxnSpPr/>
      </xdr:nvCxnSpPr>
      <xdr:spPr>
        <a:xfrm flipV="1">
          <a:off x="9639300" y="6981200"/>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73041</xdr:rowOff>
    </xdr:from>
    <xdr:to>
      <xdr:col>46</xdr:col>
      <xdr:colOff>38100</xdr:colOff>
      <xdr:row>41</xdr:row>
      <xdr:rowOff>3191</xdr:rowOff>
    </xdr:to>
    <xdr:sp macro="" textlink="">
      <xdr:nvSpPr>
        <xdr:cNvPr id="125" name="楕円 124"/>
        <xdr:cNvSpPr/>
      </xdr:nvSpPr>
      <xdr:spPr>
        <a:xfrm>
          <a:off x="8699500" y="693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123337</xdr:rowOff>
    </xdr:from>
    <xdr:to>
      <xdr:col>50</xdr:col>
      <xdr:colOff>114300</xdr:colOff>
      <xdr:row>40</xdr:row>
      <xdr:rowOff>123841</xdr:rowOff>
    </xdr:to>
    <xdr:cxnSp macro="">
      <xdr:nvCxnSpPr>
        <xdr:cNvPr id="126" name="直線コネクタ 125"/>
        <xdr:cNvCxnSpPr/>
      </xdr:nvCxnSpPr>
      <xdr:spPr>
        <a:xfrm flipV="1">
          <a:off x="8750300" y="6981337"/>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74320</xdr:rowOff>
    </xdr:from>
    <xdr:to>
      <xdr:col>41</xdr:col>
      <xdr:colOff>101600</xdr:colOff>
      <xdr:row>41</xdr:row>
      <xdr:rowOff>4470</xdr:rowOff>
    </xdr:to>
    <xdr:sp macro="" textlink="">
      <xdr:nvSpPr>
        <xdr:cNvPr id="127" name="楕円 126"/>
        <xdr:cNvSpPr/>
      </xdr:nvSpPr>
      <xdr:spPr>
        <a:xfrm>
          <a:off x="7810500" y="69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123841</xdr:rowOff>
    </xdr:from>
    <xdr:to>
      <xdr:col>45</xdr:col>
      <xdr:colOff>177800</xdr:colOff>
      <xdr:row>40</xdr:row>
      <xdr:rowOff>125120</xdr:rowOff>
    </xdr:to>
    <xdr:cxnSp macro="">
      <xdr:nvCxnSpPr>
        <xdr:cNvPr id="128" name="直線コネクタ 127"/>
        <xdr:cNvCxnSpPr/>
      </xdr:nvCxnSpPr>
      <xdr:spPr>
        <a:xfrm flipV="1">
          <a:off x="7861300" y="6981841"/>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9" name="n_1aveValue【道路】&#10;一人当たり延長"/>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30" name="n_2aveValue【道路】&#10;一人当たり延長"/>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129354</xdr:rowOff>
    </xdr:from>
    <xdr:ext cx="534377" cy="259045"/>
    <xdr:sp macro="" textlink="">
      <xdr:nvSpPr>
        <xdr:cNvPr id="131" name="n_3aveValue【道路】&#10;一人当たり延長"/>
        <xdr:cNvSpPr txBox="1"/>
      </xdr:nvSpPr>
      <xdr:spPr>
        <a:xfrm>
          <a:off x="7594111" y="613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165264</xdr:rowOff>
    </xdr:from>
    <xdr:ext cx="469744" cy="259045"/>
    <xdr:sp macro="" textlink="">
      <xdr:nvSpPr>
        <xdr:cNvPr id="132" name="n_1mainValue【道路】&#10;一人当たり延長"/>
        <xdr:cNvSpPr txBox="1"/>
      </xdr:nvSpPr>
      <xdr:spPr>
        <a:xfrm>
          <a:off x="9391727" y="702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165768</xdr:rowOff>
    </xdr:from>
    <xdr:ext cx="469744" cy="259045"/>
    <xdr:sp macro="" textlink="">
      <xdr:nvSpPr>
        <xdr:cNvPr id="133" name="n_2mainValue【道路】&#10;一人当たり延長"/>
        <xdr:cNvSpPr txBox="1"/>
      </xdr:nvSpPr>
      <xdr:spPr>
        <a:xfrm>
          <a:off x="8515427" y="702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167047</xdr:rowOff>
    </xdr:from>
    <xdr:ext cx="469744" cy="259045"/>
    <xdr:sp macro="" textlink="">
      <xdr:nvSpPr>
        <xdr:cNvPr id="134" name="n_3mainValue【道路】&#10;一人当たり延長"/>
        <xdr:cNvSpPr txBox="1"/>
      </xdr:nvSpPr>
      <xdr:spPr>
        <a:xfrm>
          <a:off x="7626427" y="702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22696</xdr:rowOff>
    </xdr:from>
    <xdr:ext cx="405111" cy="259045"/>
    <xdr:sp macro="" textlink="">
      <xdr:nvSpPr>
        <xdr:cNvPr id="165" name="【橋りょう・トンネル】&#10;有形固定資産減価償却率平均値テキスト"/>
        <xdr:cNvSpPr txBox="1"/>
      </xdr:nvSpPr>
      <xdr:spPr>
        <a:xfrm>
          <a:off x="4673600" y="996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66766</xdr:rowOff>
    </xdr:from>
    <xdr:to>
      <xdr:col>10</xdr:col>
      <xdr:colOff>165100</xdr:colOff>
      <xdr:row>59</xdr:row>
      <xdr:rowOff>168366</xdr:rowOff>
    </xdr:to>
    <xdr:sp macro="" textlink="">
      <xdr:nvSpPr>
        <xdr:cNvPr id="169" name="フローチャート: 判断 168"/>
        <xdr:cNvSpPr/>
      </xdr:nvSpPr>
      <xdr:spPr>
        <a:xfrm>
          <a:off x="1968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68399</xdr:rowOff>
    </xdr:from>
    <xdr:to>
      <xdr:col>24</xdr:col>
      <xdr:colOff>114300</xdr:colOff>
      <xdr:row>59</xdr:row>
      <xdr:rowOff>169999</xdr:rowOff>
    </xdr:to>
    <xdr:sp macro="" textlink="">
      <xdr:nvSpPr>
        <xdr:cNvPr id="175" name="楕円 174"/>
        <xdr:cNvSpPr/>
      </xdr:nvSpPr>
      <xdr:spPr>
        <a:xfrm>
          <a:off x="45847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46826</xdr:rowOff>
    </xdr:from>
    <xdr:ext cx="405111" cy="259045"/>
    <xdr:sp macro="" textlink="">
      <xdr:nvSpPr>
        <xdr:cNvPr id="176" name="【橋りょう・トンネル】&#10;有形固定資産減価償却率該当値テキスト"/>
        <xdr:cNvSpPr txBox="1"/>
      </xdr:nvSpPr>
      <xdr:spPr>
        <a:xfrm>
          <a:off x="4673600"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102688</xdr:rowOff>
    </xdr:from>
    <xdr:to>
      <xdr:col>20</xdr:col>
      <xdr:colOff>38100</xdr:colOff>
      <xdr:row>59</xdr:row>
      <xdr:rowOff>32838</xdr:rowOff>
    </xdr:to>
    <xdr:sp macro="" textlink="">
      <xdr:nvSpPr>
        <xdr:cNvPr id="177" name="楕円 176"/>
        <xdr:cNvSpPr/>
      </xdr:nvSpPr>
      <xdr:spPr>
        <a:xfrm>
          <a:off x="3746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153488</xdr:rowOff>
    </xdr:from>
    <xdr:to>
      <xdr:col>24</xdr:col>
      <xdr:colOff>63500</xdr:colOff>
      <xdr:row>59</xdr:row>
      <xdr:rowOff>119199</xdr:rowOff>
    </xdr:to>
    <xdr:cxnSp macro="">
      <xdr:nvCxnSpPr>
        <xdr:cNvPr id="178" name="直線コネクタ 177"/>
        <xdr:cNvCxnSpPr/>
      </xdr:nvCxnSpPr>
      <xdr:spPr>
        <a:xfrm>
          <a:off x="3797300" y="10097588"/>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123916</xdr:rowOff>
    </xdr:from>
    <xdr:to>
      <xdr:col>15</xdr:col>
      <xdr:colOff>101600</xdr:colOff>
      <xdr:row>59</xdr:row>
      <xdr:rowOff>54066</xdr:rowOff>
    </xdr:to>
    <xdr:sp macro="" textlink="">
      <xdr:nvSpPr>
        <xdr:cNvPr id="179" name="楕円 178"/>
        <xdr:cNvSpPr/>
      </xdr:nvSpPr>
      <xdr:spPr>
        <a:xfrm>
          <a:off x="28575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153488</xdr:rowOff>
    </xdr:from>
    <xdr:to>
      <xdr:col>19</xdr:col>
      <xdr:colOff>177800</xdr:colOff>
      <xdr:row>59</xdr:row>
      <xdr:rowOff>3266</xdr:rowOff>
    </xdr:to>
    <xdr:cxnSp macro="">
      <xdr:nvCxnSpPr>
        <xdr:cNvPr id="180" name="直線コネクタ 179"/>
        <xdr:cNvCxnSpPr/>
      </xdr:nvCxnSpPr>
      <xdr:spPr>
        <a:xfrm flipV="1">
          <a:off x="2908300" y="1009758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19413</xdr:rowOff>
    </xdr:from>
    <xdr:to>
      <xdr:col>10</xdr:col>
      <xdr:colOff>165100</xdr:colOff>
      <xdr:row>59</xdr:row>
      <xdr:rowOff>121013</xdr:rowOff>
    </xdr:to>
    <xdr:sp macro="" textlink="">
      <xdr:nvSpPr>
        <xdr:cNvPr id="181" name="楕円 180"/>
        <xdr:cNvSpPr/>
      </xdr:nvSpPr>
      <xdr:spPr>
        <a:xfrm>
          <a:off x="1968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3266</xdr:rowOff>
    </xdr:from>
    <xdr:to>
      <xdr:col>15</xdr:col>
      <xdr:colOff>50800</xdr:colOff>
      <xdr:row>59</xdr:row>
      <xdr:rowOff>70213</xdr:rowOff>
    </xdr:to>
    <xdr:cxnSp macro="">
      <xdr:nvCxnSpPr>
        <xdr:cNvPr id="182" name="直線コネクタ 181"/>
        <xdr:cNvCxnSpPr/>
      </xdr:nvCxnSpPr>
      <xdr:spPr>
        <a:xfrm flipV="1">
          <a:off x="2019300" y="1011881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83" name="n_1aveValue【橋りょう・トンネル】&#10;有形固定資産減価償却率"/>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84" name="n_2aveValue【橋りょう・トンネル】&#10;有形固定資産減価償却率"/>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159493</xdr:rowOff>
    </xdr:from>
    <xdr:ext cx="405111" cy="259045"/>
    <xdr:sp macro="" textlink="">
      <xdr:nvSpPr>
        <xdr:cNvPr id="185" name="n_3aveValue【橋りょう・トンネル】&#10;有形固定資産減価償却率"/>
        <xdr:cNvSpPr txBox="1"/>
      </xdr:nvSpPr>
      <xdr:spPr>
        <a:xfrm>
          <a:off x="18167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49365</xdr:rowOff>
    </xdr:from>
    <xdr:ext cx="405111" cy="259045"/>
    <xdr:sp macro="" textlink="">
      <xdr:nvSpPr>
        <xdr:cNvPr id="186" name="n_1mainValue【橋りょう・トンネル】&#10;有形固定資産減価償却率"/>
        <xdr:cNvSpPr txBox="1"/>
      </xdr:nvSpPr>
      <xdr:spPr>
        <a:xfrm>
          <a:off x="35820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70593</xdr:rowOff>
    </xdr:from>
    <xdr:ext cx="405111" cy="259045"/>
    <xdr:sp macro="" textlink="">
      <xdr:nvSpPr>
        <xdr:cNvPr id="187" name="n_2mainValue【橋りょう・トンネル】&#10;有形固定資産減価償却率"/>
        <xdr:cNvSpPr txBox="1"/>
      </xdr:nvSpPr>
      <xdr:spPr>
        <a:xfrm>
          <a:off x="2705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137540</xdr:rowOff>
    </xdr:from>
    <xdr:ext cx="405111" cy="259045"/>
    <xdr:sp macro="" textlink="">
      <xdr:nvSpPr>
        <xdr:cNvPr id="188" name="n_3mainValue【橋りょう・トンネル】&#10;有形固定資産減価償却率"/>
        <xdr:cNvSpPr txBox="1"/>
      </xdr:nvSpPr>
      <xdr:spPr>
        <a:xfrm>
          <a:off x="1816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27794</xdr:rowOff>
    </xdr:from>
    <xdr:to>
      <xdr:col>41</xdr:col>
      <xdr:colOff>101600</xdr:colOff>
      <xdr:row>64</xdr:row>
      <xdr:rowOff>129394</xdr:rowOff>
    </xdr:to>
    <xdr:sp macro="" textlink="">
      <xdr:nvSpPr>
        <xdr:cNvPr id="223" name="フローチャート: 判断 222"/>
        <xdr:cNvSpPr/>
      </xdr:nvSpPr>
      <xdr:spPr>
        <a:xfrm>
          <a:off x="7810500" y="110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60317</xdr:rowOff>
    </xdr:from>
    <xdr:to>
      <xdr:col>55</xdr:col>
      <xdr:colOff>50800</xdr:colOff>
      <xdr:row>64</xdr:row>
      <xdr:rowOff>161917</xdr:rowOff>
    </xdr:to>
    <xdr:sp macro="" textlink="">
      <xdr:nvSpPr>
        <xdr:cNvPr id="229" name="楕円 228"/>
        <xdr:cNvSpPr/>
      </xdr:nvSpPr>
      <xdr:spPr>
        <a:xfrm>
          <a:off x="10426700" y="110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34377" cy="259045"/>
    <xdr:sp macro="" textlink="">
      <xdr:nvSpPr>
        <xdr:cNvPr id="230" name="【橋りょう・トンネル】&#10;一人当たり有形固定資産（償却資産）額該当値テキスト"/>
        <xdr:cNvSpPr txBox="1"/>
      </xdr:nvSpPr>
      <xdr:spPr>
        <a:xfrm>
          <a:off x="10515600" y="1096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63373</xdr:rowOff>
    </xdr:from>
    <xdr:to>
      <xdr:col>50</xdr:col>
      <xdr:colOff>165100</xdr:colOff>
      <xdr:row>64</xdr:row>
      <xdr:rowOff>164973</xdr:rowOff>
    </xdr:to>
    <xdr:sp macro="" textlink="">
      <xdr:nvSpPr>
        <xdr:cNvPr id="231" name="楕円 230"/>
        <xdr:cNvSpPr/>
      </xdr:nvSpPr>
      <xdr:spPr>
        <a:xfrm>
          <a:off x="9588500" y="1103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111117</xdr:rowOff>
    </xdr:from>
    <xdr:to>
      <xdr:col>55</xdr:col>
      <xdr:colOff>0</xdr:colOff>
      <xdr:row>64</xdr:row>
      <xdr:rowOff>114173</xdr:rowOff>
    </xdr:to>
    <xdr:cxnSp macro="">
      <xdr:nvCxnSpPr>
        <xdr:cNvPr id="232" name="直線コネクタ 231"/>
        <xdr:cNvCxnSpPr/>
      </xdr:nvCxnSpPr>
      <xdr:spPr>
        <a:xfrm flipV="1">
          <a:off x="9639300" y="11083917"/>
          <a:ext cx="838200" cy="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63446</xdr:rowOff>
    </xdr:from>
    <xdr:to>
      <xdr:col>46</xdr:col>
      <xdr:colOff>38100</xdr:colOff>
      <xdr:row>64</xdr:row>
      <xdr:rowOff>165046</xdr:rowOff>
    </xdr:to>
    <xdr:sp macro="" textlink="">
      <xdr:nvSpPr>
        <xdr:cNvPr id="233" name="楕円 232"/>
        <xdr:cNvSpPr/>
      </xdr:nvSpPr>
      <xdr:spPr>
        <a:xfrm>
          <a:off x="8699500" y="1103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114173</xdr:rowOff>
    </xdr:from>
    <xdr:to>
      <xdr:col>50</xdr:col>
      <xdr:colOff>114300</xdr:colOff>
      <xdr:row>64</xdr:row>
      <xdr:rowOff>114246</xdr:rowOff>
    </xdr:to>
    <xdr:cxnSp macro="">
      <xdr:nvCxnSpPr>
        <xdr:cNvPr id="234" name="直線コネクタ 233"/>
        <xdr:cNvCxnSpPr/>
      </xdr:nvCxnSpPr>
      <xdr:spPr>
        <a:xfrm flipV="1">
          <a:off x="8750300" y="11086973"/>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63599</xdr:rowOff>
    </xdr:from>
    <xdr:to>
      <xdr:col>41</xdr:col>
      <xdr:colOff>101600</xdr:colOff>
      <xdr:row>64</xdr:row>
      <xdr:rowOff>165199</xdr:rowOff>
    </xdr:to>
    <xdr:sp macro="" textlink="">
      <xdr:nvSpPr>
        <xdr:cNvPr id="235" name="楕円 234"/>
        <xdr:cNvSpPr/>
      </xdr:nvSpPr>
      <xdr:spPr>
        <a:xfrm>
          <a:off x="7810500" y="1103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114246</xdr:rowOff>
    </xdr:from>
    <xdr:to>
      <xdr:col>45</xdr:col>
      <xdr:colOff>177800</xdr:colOff>
      <xdr:row>64</xdr:row>
      <xdr:rowOff>114399</xdr:rowOff>
    </xdr:to>
    <xdr:cxnSp macro="">
      <xdr:nvCxnSpPr>
        <xdr:cNvPr id="236" name="直線コネクタ 235"/>
        <xdr:cNvCxnSpPr/>
      </xdr:nvCxnSpPr>
      <xdr:spPr>
        <a:xfrm flipV="1">
          <a:off x="7861300" y="11087046"/>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145921</xdr:rowOff>
    </xdr:from>
    <xdr:ext cx="599010" cy="259045"/>
    <xdr:sp macro="" textlink="">
      <xdr:nvSpPr>
        <xdr:cNvPr id="239" name="n_3aveValue【橋りょう・トンネル】&#10;一人当たり有形固定資産（償却資産）額"/>
        <xdr:cNvSpPr txBox="1"/>
      </xdr:nvSpPr>
      <xdr:spPr>
        <a:xfrm>
          <a:off x="7561795" y="1077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156100</xdr:rowOff>
    </xdr:from>
    <xdr:ext cx="534377" cy="259045"/>
    <xdr:sp macro="" textlink="">
      <xdr:nvSpPr>
        <xdr:cNvPr id="240" name="n_1mainValue【橋りょう・トンネル】&#10;一人当たり有形固定資産（償却資産）額"/>
        <xdr:cNvSpPr txBox="1"/>
      </xdr:nvSpPr>
      <xdr:spPr>
        <a:xfrm>
          <a:off x="9359411" y="1112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156173</xdr:rowOff>
    </xdr:from>
    <xdr:ext cx="534377" cy="259045"/>
    <xdr:sp macro="" textlink="">
      <xdr:nvSpPr>
        <xdr:cNvPr id="241" name="n_2mainValue【橋りょう・トンネル】&#10;一人当たり有形固定資産（償却資産）額"/>
        <xdr:cNvSpPr txBox="1"/>
      </xdr:nvSpPr>
      <xdr:spPr>
        <a:xfrm>
          <a:off x="8483111" y="1112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156326</xdr:rowOff>
    </xdr:from>
    <xdr:ext cx="534377" cy="259045"/>
    <xdr:sp macro="" textlink="">
      <xdr:nvSpPr>
        <xdr:cNvPr id="242" name="n_3mainValue【橋りょう・トンネル】&#10;一人当たり有形固定資産（償却資産）額"/>
        <xdr:cNvSpPr txBox="1"/>
      </xdr:nvSpPr>
      <xdr:spPr>
        <a:xfrm>
          <a:off x="7594111" y="1112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5" name="正方形/長方形 2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6" name="正方形/長方形 2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7" name="正方形/長方形 2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8" name="正方形/長方形 2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9" name="正方形/長方形 2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0" name="正方形/長方形 2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1" name="正方形/長方形 2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2" name="正方形/長方形 28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3" name="正方形/長方形 2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4" name="正方形/長方形 2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5" name="正方形/長方形 2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6" name="正方形/長方形 2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7" name="正方形/長方形 2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8" name="正方形/長方形 2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9" name="正方形/長方形 2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0" name="正方形/長方形 28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1" name="正方形/長方形 2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2" name="正方形/長方形 2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3" name="正方形/長方形 2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4" name="正方形/長方形 2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5" name="正方形/長方形 2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6" name="正方形/長方形 2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7" name="正方形/長方形 2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8" name="正方形/長方形 2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99" name="テキスト ボックス 2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0" name="直線コネクタ 2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01" name="テキスト ボックス 30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02" name="直線コネクタ 30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03" name="テキスト ボックス 30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04" name="直線コネクタ 30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05" name="テキスト ボックス 30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06" name="直線コネクタ 30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07" name="テキスト ボックス 30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08" name="直線コネクタ 30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09" name="テキスト ボックス 30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10" name="直線コネクタ 30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11" name="テキスト ボックス 31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2" name="直線コネクタ 31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13" name="テキスト ボックス 31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1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315" name="直線コネクタ 314"/>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316"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317" name="直線コネクタ 316"/>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318"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319" name="直線コネクタ 318"/>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320" name="【学校施設】&#10;有形固定資産減価償却率平均値テキスト"/>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321" name="フローチャート: 判断 320"/>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322" name="フローチャート: 判断 321"/>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323" name="フローチャート: 判断 322"/>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324" name="フローチャート: 判断 323"/>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25" name="テキスト ボックス 32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6" name="テキスト ボックス 32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27" name="テキスト ボックス 32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8" name="テキスト ボックス 32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9" name="テキスト ボックス 32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xdr:rowOff>
    </xdr:from>
    <xdr:to>
      <xdr:col>85</xdr:col>
      <xdr:colOff>177800</xdr:colOff>
      <xdr:row>58</xdr:row>
      <xdr:rowOff>107950</xdr:rowOff>
    </xdr:to>
    <xdr:sp macro="" textlink="">
      <xdr:nvSpPr>
        <xdr:cNvPr id="330" name="楕円 329"/>
        <xdr:cNvSpPr/>
      </xdr:nvSpPr>
      <xdr:spPr>
        <a:xfrm>
          <a:off x="162687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29227</xdr:rowOff>
    </xdr:from>
    <xdr:ext cx="405111" cy="259045"/>
    <xdr:sp macro="" textlink="">
      <xdr:nvSpPr>
        <xdr:cNvPr id="331" name="【学校施設】&#10;有形固定資産減価償却率該当値テキスト"/>
        <xdr:cNvSpPr txBox="1"/>
      </xdr:nvSpPr>
      <xdr:spPr>
        <a:xfrm>
          <a:off x="16357600"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139700</xdr:rowOff>
    </xdr:from>
    <xdr:to>
      <xdr:col>81</xdr:col>
      <xdr:colOff>101600</xdr:colOff>
      <xdr:row>58</xdr:row>
      <xdr:rowOff>69850</xdr:rowOff>
    </xdr:to>
    <xdr:sp macro="" textlink="">
      <xdr:nvSpPr>
        <xdr:cNvPr id="332" name="楕円 331"/>
        <xdr:cNvSpPr/>
      </xdr:nvSpPr>
      <xdr:spPr>
        <a:xfrm>
          <a:off x="15430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19050</xdr:rowOff>
    </xdr:from>
    <xdr:to>
      <xdr:col>85</xdr:col>
      <xdr:colOff>127000</xdr:colOff>
      <xdr:row>58</xdr:row>
      <xdr:rowOff>57150</xdr:rowOff>
    </xdr:to>
    <xdr:cxnSp macro="">
      <xdr:nvCxnSpPr>
        <xdr:cNvPr id="333" name="直線コネクタ 332"/>
        <xdr:cNvCxnSpPr/>
      </xdr:nvCxnSpPr>
      <xdr:spPr>
        <a:xfrm>
          <a:off x="15481300" y="9963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8255</xdr:rowOff>
    </xdr:from>
    <xdr:to>
      <xdr:col>76</xdr:col>
      <xdr:colOff>165100</xdr:colOff>
      <xdr:row>58</xdr:row>
      <xdr:rowOff>109855</xdr:rowOff>
    </xdr:to>
    <xdr:sp macro="" textlink="">
      <xdr:nvSpPr>
        <xdr:cNvPr id="334" name="楕円 333"/>
        <xdr:cNvSpPr/>
      </xdr:nvSpPr>
      <xdr:spPr>
        <a:xfrm>
          <a:off x="14541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19050</xdr:rowOff>
    </xdr:from>
    <xdr:to>
      <xdr:col>81</xdr:col>
      <xdr:colOff>50800</xdr:colOff>
      <xdr:row>58</xdr:row>
      <xdr:rowOff>59055</xdr:rowOff>
    </xdr:to>
    <xdr:cxnSp macro="">
      <xdr:nvCxnSpPr>
        <xdr:cNvPr id="335" name="直線コネクタ 334"/>
        <xdr:cNvCxnSpPr/>
      </xdr:nvCxnSpPr>
      <xdr:spPr>
        <a:xfrm flipV="1">
          <a:off x="14592300" y="99631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95885</xdr:rowOff>
    </xdr:from>
    <xdr:to>
      <xdr:col>72</xdr:col>
      <xdr:colOff>38100</xdr:colOff>
      <xdr:row>59</xdr:row>
      <xdr:rowOff>26035</xdr:rowOff>
    </xdr:to>
    <xdr:sp macro="" textlink="">
      <xdr:nvSpPr>
        <xdr:cNvPr id="336" name="楕円 335"/>
        <xdr:cNvSpPr/>
      </xdr:nvSpPr>
      <xdr:spPr>
        <a:xfrm>
          <a:off x="13652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59055</xdr:rowOff>
    </xdr:from>
    <xdr:to>
      <xdr:col>76</xdr:col>
      <xdr:colOff>114300</xdr:colOff>
      <xdr:row>58</xdr:row>
      <xdr:rowOff>146685</xdr:rowOff>
    </xdr:to>
    <xdr:cxnSp macro="">
      <xdr:nvCxnSpPr>
        <xdr:cNvPr id="337" name="直線コネクタ 336"/>
        <xdr:cNvCxnSpPr/>
      </xdr:nvCxnSpPr>
      <xdr:spPr>
        <a:xfrm flipV="1">
          <a:off x="13703300" y="1000315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338" name="n_1aveValue【学校施設】&#10;有形固定資産減価償却率"/>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339" name="n_2aveValue【学校施設】&#10;有形固定資産減価償却率"/>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340" name="n_3aveValue【学校施設】&#10;有形固定資産減価償却率"/>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86377</xdr:rowOff>
    </xdr:from>
    <xdr:ext cx="405111" cy="259045"/>
    <xdr:sp macro="" textlink="">
      <xdr:nvSpPr>
        <xdr:cNvPr id="341" name="n_1mainValue【学校施設】&#10;有形固定資産減価償却率"/>
        <xdr:cNvSpPr txBox="1"/>
      </xdr:nvSpPr>
      <xdr:spPr>
        <a:xfrm>
          <a:off x="15266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126382</xdr:rowOff>
    </xdr:from>
    <xdr:ext cx="405111" cy="259045"/>
    <xdr:sp macro="" textlink="">
      <xdr:nvSpPr>
        <xdr:cNvPr id="342" name="n_2mainValue【学校施設】&#10;有形固定資産減価償却率"/>
        <xdr:cNvSpPr txBox="1"/>
      </xdr:nvSpPr>
      <xdr:spPr>
        <a:xfrm>
          <a:off x="143897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42562</xdr:rowOff>
    </xdr:from>
    <xdr:ext cx="405111" cy="259045"/>
    <xdr:sp macro="" textlink="">
      <xdr:nvSpPr>
        <xdr:cNvPr id="343" name="n_3mainValue【学校施設】&#10;有形固定資産減価償却率"/>
        <xdr:cNvSpPr txBox="1"/>
      </xdr:nvSpPr>
      <xdr:spPr>
        <a:xfrm>
          <a:off x="13500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4" name="正方形/長方形 3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5" name="正方形/長方形 3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6" name="正方形/長方形 3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7" name="正方形/長方形 3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8" name="正方形/長方形 3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9" name="正方形/長方形 3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0" name="正方形/長方形 3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1" name="正方形/長方形 3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2" name="テキスト ボックス 3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3" name="直線コネクタ 3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54" name="テキスト ボックス 35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55" name="直線コネクタ 35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56" name="テキスト ボックス 35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57" name="直線コネクタ 35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58" name="テキスト ボックス 35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59" name="直線コネクタ 35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60" name="テキスト ボックス 35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61" name="直線コネクタ 36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62" name="テキスト ボックス 36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63" name="直線コネクタ 3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64" name="テキスト ボックス 3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366" name="直線コネクタ 365"/>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367"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368" name="直線コネクタ 367"/>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369"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370" name="直線コネクタ 369"/>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371" name="【学校施設】&#10;一人当たり面積平均値テキスト"/>
        <xdr:cNvSpPr txBox="1"/>
      </xdr:nvSpPr>
      <xdr:spPr>
        <a:xfrm>
          <a:off x="2219960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372" name="フローチャート: 判断 371"/>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373" name="フローチャート: 判断 372"/>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374" name="フローチャート: 判断 373"/>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864</xdr:rowOff>
    </xdr:from>
    <xdr:to>
      <xdr:col>102</xdr:col>
      <xdr:colOff>165100</xdr:colOff>
      <xdr:row>62</xdr:row>
      <xdr:rowOff>102464</xdr:rowOff>
    </xdr:to>
    <xdr:sp macro="" textlink="">
      <xdr:nvSpPr>
        <xdr:cNvPr id="375" name="フローチャート: 判断 374"/>
        <xdr:cNvSpPr/>
      </xdr:nvSpPr>
      <xdr:spPr>
        <a:xfrm>
          <a:off x="194945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76" name="テキスト ボックス 3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7" name="テキスト ボックス 3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78" name="テキスト ボックス 3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9" name="テキスト ボックス 3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0" name="テキスト ボックス 3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143967</xdr:rowOff>
    </xdr:from>
    <xdr:to>
      <xdr:col>116</xdr:col>
      <xdr:colOff>114300</xdr:colOff>
      <xdr:row>63</xdr:row>
      <xdr:rowOff>74117</xdr:rowOff>
    </xdr:to>
    <xdr:sp macro="" textlink="">
      <xdr:nvSpPr>
        <xdr:cNvPr id="381" name="楕円 380"/>
        <xdr:cNvSpPr/>
      </xdr:nvSpPr>
      <xdr:spPr>
        <a:xfrm>
          <a:off x="22110700" y="1077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122394</xdr:rowOff>
    </xdr:from>
    <xdr:ext cx="469744" cy="259045"/>
    <xdr:sp macro="" textlink="">
      <xdr:nvSpPr>
        <xdr:cNvPr id="382" name="【学校施設】&#10;一人当たり面積該当値テキスト"/>
        <xdr:cNvSpPr txBox="1"/>
      </xdr:nvSpPr>
      <xdr:spPr>
        <a:xfrm>
          <a:off x="22199600" y="1075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142139</xdr:rowOff>
    </xdr:from>
    <xdr:to>
      <xdr:col>112</xdr:col>
      <xdr:colOff>38100</xdr:colOff>
      <xdr:row>63</xdr:row>
      <xdr:rowOff>72289</xdr:rowOff>
    </xdr:to>
    <xdr:sp macro="" textlink="">
      <xdr:nvSpPr>
        <xdr:cNvPr id="383" name="楕円 382"/>
        <xdr:cNvSpPr/>
      </xdr:nvSpPr>
      <xdr:spPr>
        <a:xfrm>
          <a:off x="21272500" y="1077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21489</xdr:rowOff>
    </xdr:from>
    <xdr:to>
      <xdr:col>116</xdr:col>
      <xdr:colOff>63500</xdr:colOff>
      <xdr:row>63</xdr:row>
      <xdr:rowOff>23317</xdr:rowOff>
    </xdr:to>
    <xdr:cxnSp macro="">
      <xdr:nvCxnSpPr>
        <xdr:cNvPr id="384" name="直線コネクタ 383"/>
        <xdr:cNvCxnSpPr/>
      </xdr:nvCxnSpPr>
      <xdr:spPr>
        <a:xfrm>
          <a:off x="21323300" y="10822839"/>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141224</xdr:rowOff>
    </xdr:from>
    <xdr:to>
      <xdr:col>107</xdr:col>
      <xdr:colOff>101600</xdr:colOff>
      <xdr:row>63</xdr:row>
      <xdr:rowOff>71374</xdr:rowOff>
    </xdr:to>
    <xdr:sp macro="" textlink="">
      <xdr:nvSpPr>
        <xdr:cNvPr id="385" name="楕円 384"/>
        <xdr:cNvSpPr/>
      </xdr:nvSpPr>
      <xdr:spPr>
        <a:xfrm>
          <a:off x="20383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20574</xdr:rowOff>
    </xdr:from>
    <xdr:to>
      <xdr:col>111</xdr:col>
      <xdr:colOff>177800</xdr:colOff>
      <xdr:row>63</xdr:row>
      <xdr:rowOff>21489</xdr:rowOff>
    </xdr:to>
    <xdr:cxnSp macro="">
      <xdr:nvCxnSpPr>
        <xdr:cNvPr id="386" name="直線コネクタ 385"/>
        <xdr:cNvCxnSpPr/>
      </xdr:nvCxnSpPr>
      <xdr:spPr>
        <a:xfrm>
          <a:off x="20434300" y="1082192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140309</xdr:rowOff>
    </xdr:from>
    <xdr:to>
      <xdr:col>102</xdr:col>
      <xdr:colOff>165100</xdr:colOff>
      <xdr:row>63</xdr:row>
      <xdr:rowOff>70459</xdr:rowOff>
    </xdr:to>
    <xdr:sp macro="" textlink="">
      <xdr:nvSpPr>
        <xdr:cNvPr id="387" name="楕円 386"/>
        <xdr:cNvSpPr/>
      </xdr:nvSpPr>
      <xdr:spPr>
        <a:xfrm>
          <a:off x="19494500" y="1077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19659</xdr:rowOff>
    </xdr:from>
    <xdr:to>
      <xdr:col>107</xdr:col>
      <xdr:colOff>50800</xdr:colOff>
      <xdr:row>63</xdr:row>
      <xdr:rowOff>20574</xdr:rowOff>
    </xdr:to>
    <xdr:cxnSp macro="">
      <xdr:nvCxnSpPr>
        <xdr:cNvPr id="388" name="直線コネクタ 387"/>
        <xdr:cNvCxnSpPr/>
      </xdr:nvCxnSpPr>
      <xdr:spPr>
        <a:xfrm>
          <a:off x="19545300" y="1082100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389" name="n_1aveValue【学校施設】&#10;一人当たり面積"/>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390" name="n_2aveValue【学校施設】&#10;一人当たり面積"/>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118991</xdr:rowOff>
    </xdr:from>
    <xdr:ext cx="469744" cy="259045"/>
    <xdr:sp macro="" textlink="">
      <xdr:nvSpPr>
        <xdr:cNvPr id="391" name="n_3aveValue【学校施設】&#10;一人当たり面積"/>
        <xdr:cNvSpPr txBox="1"/>
      </xdr:nvSpPr>
      <xdr:spPr>
        <a:xfrm>
          <a:off x="19310427" y="1040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63416</xdr:rowOff>
    </xdr:from>
    <xdr:ext cx="469744" cy="259045"/>
    <xdr:sp macro="" textlink="">
      <xdr:nvSpPr>
        <xdr:cNvPr id="392" name="n_1mainValue【学校施設】&#10;一人当たり面積"/>
        <xdr:cNvSpPr txBox="1"/>
      </xdr:nvSpPr>
      <xdr:spPr>
        <a:xfrm>
          <a:off x="21075727" y="1086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62501</xdr:rowOff>
    </xdr:from>
    <xdr:ext cx="469744" cy="259045"/>
    <xdr:sp macro="" textlink="">
      <xdr:nvSpPr>
        <xdr:cNvPr id="393" name="n_2mainValue【学校施設】&#10;一人当たり面積"/>
        <xdr:cNvSpPr txBox="1"/>
      </xdr:nvSpPr>
      <xdr:spPr>
        <a:xfrm>
          <a:off x="20199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61586</xdr:rowOff>
    </xdr:from>
    <xdr:ext cx="469744" cy="259045"/>
    <xdr:sp macro="" textlink="">
      <xdr:nvSpPr>
        <xdr:cNvPr id="394" name="n_3mainValue【学校施設】&#10;一人当たり面積"/>
        <xdr:cNvSpPr txBox="1"/>
      </xdr:nvSpPr>
      <xdr:spPr>
        <a:xfrm>
          <a:off x="19310427" y="1086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5" name="正方形/長方形 3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6" name="正方形/長方形 3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7" name="正方形/長方形 3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8" name="正方形/長方形 3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9" name="正方形/長方形 3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0" name="正方形/長方形 3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1" name="正方形/長方形 4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2" name="正方形/長方形 40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03" name="正方形/長方形 4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4" name="正方形/長方形 4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5" name="正方形/長方形 4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6" name="正方形/長方形 4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7" name="正方形/長方形 4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8" name="正方形/長方形 4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9" name="正方形/長方形 4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0" name="正方形/長方形 40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11" name="正方形/長方形 4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2" name="正方形/長方形 4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3" name="正方形/長方形 4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4" name="正方形/長方形 4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5" name="正方形/長方形 4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6" name="正方形/長方形 4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7" name="正方形/長方形 4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8" name="正方形/長方形 4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9" name="テキスト ボックス 4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0" name="直線コネクタ 4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21" name="直線コネクタ 4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22" name="テキスト ボックス 42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3" name="直線コネクタ 4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4" name="テキスト ボックス 4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5" name="直線コネクタ 4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6" name="テキスト ボックス 4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7" name="直線コネクタ 4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8" name="テキスト ボックス 4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29" name="直線コネクタ 4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30" name="テキスト ボックス 4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1" name="直線コネクタ 4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32" name="テキスト ボックス 43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3" name="直線コネクタ 4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4" name="テキスト ボックス 4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436" name="直線コネクタ 435"/>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437"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438" name="直線コネクタ 437"/>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3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40" name="直線コネクタ 43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441" name="【公民館】&#10;有形固定資産減価償却率平均値テキスト"/>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442" name="フローチャート: 判断 441"/>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443" name="フローチャート: 判断 442"/>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444" name="フローチャート: 判断 443"/>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9071</xdr:rowOff>
    </xdr:from>
    <xdr:to>
      <xdr:col>72</xdr:col>
      <xdr:colOff>38100</xdr:colOff>
      <xdr:row>103</xdr:row>
      <xdr:rowOff>110671</xdr:rowOff>
    </xdr:to>
    <xdr:sp macro="" textlink="">
      <xdr:nvSpPr>
        <xdr:cNvPr id="445" name="フローチャート: 判断 444"/>
        <xdr:cNvSpPr/>
      </xdr:nvSpPr>
      <xdr:spPr>
        <a:xfrm>
          <a:off x="13652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6" name="テキスト ボックス 4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7" name="テキスト ボックス 4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8" name="テキスト ボックス 4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9" name="テキスト ボックス 4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0" name="テキスト ボックス 4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98879</xdr:rowOff>
    </xdr:from>
    <xdr:to>
      <xdr:col>85</xdr:col>
      <xdr:colOff>177800</xdr:colOff>
      <xdr:row>101</xdr:row>
      <xdr:rowOff>29029</xdr:rowOff>
    </xdr:to>
    <xdr:sp macro="" textlink="">
      <xdr:nvSpPr>
        <xdr:cNvPr id="451" name="楕円 450"/>
        <xdr:cNvSpPr/>
      </xdr:nvSpPr>
      <xdr:spPr>
        <a:xfrm>
          <a:off x="16268700" y="1724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121756</xdr:rowOff>
    </xdr:from>
    <xdr:ext cx="405111" cy="259045"/>
    <xdr:sp macro="" textlink="">
      <xdr:nvSpPr>
        <xdr:cNvPr id="452" name="【公民館】&#10;有形固定資産減価償却率該当値テキスト"/>
        <xdr:cNvSpPr txBox="1"/>
      </xdr:nvSpPr>
      <xdr:spPr>
        <a:xfrm>
          <a:off x="16357600" y="1709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138068</xdr:rowOff>
    </xdr:from>
    <xdr:to>
      <xdr:col>81</xdr:col>
      <xdr:colOff>101600</xdr:colOff>
      <xdr:row>101</xdr:row>
      <xdr:rowOff>68218</xdr:rowOff>
    </xdr:to>
    <xdr:sp macro="" textlink="">
      <xdr:nvSpPr>
        <xdr:cNvPr id="453" name="楕円 452"/>
        <xdr:cNvSpPr/>
      </xdr:nvSpPr>
      <xdr:spPr>
        <a:xfrm>
          <a:off x="15430500" y="172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149679</xdr:rowOff>
    </xdr:from>
    <xdr:to>
      <xdr:col>85</xdr:col>
      <xdr:colOff>127000</xdr:colOff>
      <xdr:row>101</xdr:row>
      <xdr:rowOff>17418</xdr:rowOff>
    </xdr:to>
    <xdr:cxnSp macro="">
      <xdr:nvCxnSpPr>
        <xdr:cNvPr id="454" name="直線コネクタ 453"/>
        <xdr:cNvCxnSpPr/>
      </xdr:nvCxnSpPr>
      <xdr:spPr>
        <a:xfrm flipV="1">
          <a:off x="15481300" y="17294679"/>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5806</xdr:rowOff>
    </xdr:from>
    <xdr:to>
      <xdr:col>76</xdr:col>
      <xdr:colOff>165100</xdr:colOff>
      <xdr:row>101</xdr:row>
      <xdr:rowOff>107406</xdr:rowOff>
    </xdr:to>
    <xdr:sp macro="" textlink="">
      <xdr:nvSpPr>
        <xdr:cNvPr id="455" name="楕円 454"/>
        <xdr:cNvSpPr/>
      </xdr:nvSpPr>
      <xdr:spPr>
        <a:xfrm>
          <a:off x="14541500" y="173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17418</xdr:rowOff>
    </xdr:from>
    <xdr:to>
      <xdr:col>81</xdr:col>
      <xdr:colOff>50800</xdr:colOff>
      <xdr:row>101</xdr:row>
      <xdr:rowOff>56606</xdr:rowOff>
    </xdr:to>
    <xdr:cxnSp macro="">
      <xdr:nvCxnSpPr>
        <xdr:cNvPr id="456" name="直線コネクタ 455"/>
        <xdr:cNvCxnSpPr/>
      </xdr:nvCxnSpPr>
      <xdr:spPr>
        <a:xfrm flipV="1">
          <a:off x="14592300" y="1733386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58057</xdr:rowOff>
    </xdr:from>
    <xdr:to>
      <xdr:col>72</xdr:col>
      <xdr:colOff>38100</xdr:colOff>
      <xdr:row>101</xdr:row>
      <xdr:rowOff>159657</xdr:rowOff>
    </xdr:to>
    <xdr:sp macro="" textlink="">
      <xdr:nvSpPr>
        <xdr:cNvPr id="457" name="楕円 456"/>
        <xdr:cNvSpPr/>
      </xdr:nvSpPr>
      <xdr:spPr>
        <a:xfrm>
          <a:off x="13652500" y="1737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56606</xdr:rowOff>
    </xdr:from>
    <xdr:to>
      <xdr:col>76</xdr:col>
      <xdr:colOff>114300</xdr:colOff>
      <xdr:row>101</xdr:row>
      <xdr:rowOff>108857</xdr:rowOff>
    </xdr:to>
    <xdr:cxnSp macro="">
      <xdr:nvCxnSpPr>
        <xdr:cNvPr id="458" name="直線コネクタ 457"/>
        <xdr:cNvCxnSpPr/>
      </xdr:nvCxnSpPr>
      <xdr:spPr>
        <a:xfrm flipV="1">
          <a:off x="13703300" y="1737305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459" name="n_1aveValue【公民館】&#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460" name="n_2aveValue【公民館】&#10;有形固定資産減価償却率"/>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101798</xdr:rowOff>
    </xdr:from>
    <xdr:ext cx="405111" cy="259045"/>
    <xdr:sp macro="" textlink="">
      <xdr:nvSpPr>
        <xdr:cNvPr id="461" name="n_3aveValue【公民館】&#10;有形固定資産減価償却率"/>
        <xdr:cNvSpPr txBox="1"/>
      </xdr:nvSpPr>
      <xdr:spPr>
        <a:xfrm>
          <a:off x="135007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84745</xdr:rowOff>
    </xdr:from>
    <xdr:ext cx="405111" cy="259045"/>
    <xdr:sp macro="" textlink="">
      <xdr:nvSpPr>
        <xdr:cNvPr id="462" name="n_1mainValue【公民館】&#10;有形固定資産減価償却率"/>
        <xdr:cNvSpPr txBox="1"/>
      </xdr:nvSpPr>
      <xdr:spPr>
        <a:xfrm>
          <a:off x="15266044" y="1705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123933</xdr:rowOff>
    </xdr:from>
    <xdr:ext cx="405111" cy="259045"/>
    <xdr:sp macro="" textlink="">
      <xdr:nvSpPr>
        <xdr:cNvPr id="463" name="n_2mainValue【公民館】&#10;有形固定資産減価償却率"/>
        <xdr:cNvSpPr txBox="1"/>
      </xdr:nvSpPr>
      <xdr:spPr>
        <a:xfrm>
          <a:off x="14389744" y="1709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4734</xdr:rowOff>
    </xdr:from>
    <xdr:ext cx="405111" cy="259045"/>
    <xdr:sp macro="" textlink="">
      <xdr:nvSpPr>
        <xdr:cNvPr id="464" name="n_3mainValue【公民館】&#10;有形固定資産減価償却率"/>
        <xdr:cNvSpPr txBox="1"/>
      </xdr:nvSpPr>
      <xdr:spPr>
        <a:xfrm>
          <a:off x="13500744" y="1714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5" name="正方形/長方形 4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6" name="正方形/長方形 4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7" name="正方形/長方形 4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8" name="正方形/長方形 4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9" name="正方形/長方形 4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0" name="正方形/長方形 4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1" name="正方形/長方形 4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2" name="正方形/長方形 4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3" name="テキスト ボックス 4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4" name="直線コネクタ 4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75" name="直線コネクタ 4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76" name="テキスト ボックス 4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77" name="直線コネクタ 4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78" name="テキスト ボックス 4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79" name="直線コネクタ 4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80" name="テキスト ボックス 4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81" name="直線コネクタ 4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82" name="テキスト ボックス 4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83" name="直線コネクタ 4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84" name="テキスト ボックス 4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85" name="直線コネクタ 4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86" name="テキスト ボックス 4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7" name="直線コネクタ 4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88" name="テキスト ボックス 4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490" name="直線コネクタ 489"/>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491"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492" name="直線コネクタ 491"/>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493"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494" name="直線コネクタ 493"/>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495" name="【公民館】&#10;一人当たり面積平均値テキスト"/>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496" name="フローチャート: 判断 495"/>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497" name="フローチャート: 判断 496"/>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498" name="フローチャート: 判断 497"/>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499" name="フローチャート: 判断 498"/>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00" name="テキスト ボックス 4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1" name="テキスト ボックス 5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2" name="テキスト ボックス 5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3" name="テキスト ボックス 5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04" name="テキスト ボックス 5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44994</xdr:rowOff>
    </xdr:from>
    <xdr:to>
      <xdr:col>116</xdr:col>
      <xdr:colOff>114300</xdr:colOff>
      <xdr:row>106</xdr:row>
      <xdr:rowOff>146594</xdr:rowOff>
    </xdr:to>
    <xdr:sp macro="" textlink="">
      <xdr:nvSpPr>
        <xdr:cNvPr id="505" name="楕円 504"/>
        <xdr:cNvSpPr/>
      </xdr:nvSpPr>
      <xdr:spPr>
        <a:xfrm>
          <a:off x="221107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67871</xdr:rowOff>
    </xdr:from>
    <xdr:ext cx="469744" cy="259045"/>
    <xdr:sp macro="" textlink="">
      <xdr:nvSpPr>
        <xdr:cNvPr id="506" name="【公民館】&#10;一人当たり面積該当値テキスト"/>
        <xdr:cNvSpPr txBox="1"/>
      </xdr:nvSpPr>
      <xdr:spPr>
        <a:xfrm>
          <a:off x="22199600" y="1807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41729</xdr:rowOff>
    </xdr:from>
    <xdr:to>
      <xdr:col>112</xdr:col>
      <xdr:colOff>38100</xdr:colOff>
      <xdr:row>106</xdr:row>
      <xdr:rowOff>143329</xdr:rowOff>
    </xdr:to>
    <xdr:sp macro="" textlink="">
      <xdr:nvSpPr>
        <xdr:cNvPr id="507" name="楕円 506"/>
        <xdr:cNvSpPr/>
      </xdr:nvSpPr>
      <xdr:spPr>
        <a:xfrm>
          <a:off x="21272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92529</xdr:rowOff>
    </xdr:from>
    <xdr:to>
      <xdr:col>116</xdr:col>
      <xdr:colOff>63500</xdr:colOff>
      <xdr:row>106</xdr:row>
      <xdr:rowOff>95794</xdr:rowOff>
    </xdr:to>
    <xdr:cxnSp macro="">
      <xdr:nvCxnSpPr>
        <xdr:cNvPr id="508" name="直線コネクタ 507"/>
        <xdr:cNvCxnSpPr/>
      </xdr:nvCxnSpPr>
      <xdr:spPr>
        <a:xfrm>
          <a:off x="21323300" y="182662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41729</xdr:rowOff>
    </xdr:from>
    <xdr:to>
      <xdr:col>107</xdr:col>
      <xdr:colOff>101600</xdr:colOff>
      <xdr:row>106</xdr:row>
      <xdr:rowOff>143329</xdr:rowOff>
    </xdr:to>
    <xdr:sp macro="" textlink="">
      <xdr:nvSpPr>
        <xdr:cNvPr id="509" name="楕円 508"/>
        <xdr:cNvSpPr/>
      </xdr:nvSpPr>
      <xdr:spPr>
        <a:xfrm>
          <a:off x="20383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92529</xdr:rowOff>
    </xdr:from>
    <xdr:to>
      <xdr:col>111</xdr:col>
      <xdr:colOff>177800</xdr:colOff>
      <xdr:row>106</xdr:row>
      <xdr:rowOff>92529</xdr:rowOff>
    </xdr:to>
    <xdr:cxnSp macro="">
      <xdr:nvCxnSpPr>
        <xdr:cNvPr id="510" name="直線コネクタ 509"/>
        <xdr:cNvCxnSpPr/>
      </xdr:nvCxnSpPr>
      <xdr:spPr>
        <a:xfrm>
          <a:off x="20434300" y="18266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41729</xdr:rowOff>
    </xdr:from>
    <xdr:to>
      <xdr:col>102</xdr:col>
      <xdr:colOff>165100</xdr:colOff>
      <xdr:row>106</xdr:row>
      <xdr:rowOff>143329</xdr:rowOff>
    </xdr:to>
    <xdr:sp macro="" textlink="">
      <xdr:nvSpPr>
        <xdr:cNvPr id="511" name="楕円 510"/>
        <xdr:cNvSpPr/>
      </xdr:nvSpPr>
      <xdr:spPr>
        <a:xfrm>
          <a:off x="19494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92529</xdr:rowOff>
    </xdr:from>
    <xdr:to>
      <xdr:col>107</xdr:col>
      <xdr:colOff>50800</xdr:colOff>
      <xdr:row>106</xdr:row>
      <xdr:rowOff>92529</xdr:rowOff>
    </xdr:to>
    <xdr:cxnSp macro="">
      <xdr:nvCxnSpPr>
        <xdr:cNvPr id="512" name="直線コネクタ 511"/>
        <xdr:cNvCxnSpPr/>
      </xdr:nvCxnSpPr>
      <xdr:spPr>
        <a:xfrm>
          <a:off x="19545300" y="18266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25054</xdr:rowOff>
    </xdr:from>
    <xdr:ext cx="469744" cy="259045"/>
    <xdr:sp macro="" textlink="">
      <xdr:nvSpPr>
        <xdr:cNvPr id="513" name="n_1aveValue【公民館】&#10;一人当たり面積"/>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514" name="n_2aveValue【公民館】&#10;一人当たり面積"/>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515" name="n_3aveValue【公民館】&#10;一人当たり面積"/>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159856</xdr:rowOff>
    </xdr:from>
    <xdr:ext cx="469744" cy="259045"/>
    <xdr:sp macro="" textlink="">
      <xdr:nvSpPr>
        <xdr:cNvPr id="516" name="n_1mainValue【公民館】&#10;一人当たり面積"/>
        <xdr:cNvSpPr txBox="1"/>
      </xdr:nvSpPr>
      <xdr:spPr>
        <a:xfrm>
          <a:off x="21075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159856</xdr:rowOff>
    </xdr:from>
    <xdr:ext cx="469744" cy="259045"/>
    <xdr:sp macro="" textlink="">
      <xdr:nvSpPr>
        <xdr:cNvPr id="517" name="n_2mainValue【公民館】&#10;一人当たり面積"/>
        <xdr:cNvSpPr txBox="1"/>
      </xdr:nvSpPr>
      <xdr:spPr>
        <a:xfrm>
          <a:off x="20199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134456</xdr:rowOff>
    </xdr:from>
    <xdr:ext cx="469744" cy="259045"/>
    <xdr:sp macro="" textlink="">
      <xdr:nvSpPr>
        <xdr:cNvPr id="518" name="n_3mainValue【公民館】&#10;一人当たり面積"/>
        <xdr:cNvSpPr txBox="1"/>
      </xdr:nvSpPr>
      <xdr:spPr>
        <a:xfrm>
          <a:off x="193104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9" name="正方形/長方形 5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0" name="正方形/長方形 5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1" name="テキスト ボックス 5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学校施設」「公民館」が類似団体の中で有形固定資産減価償却率は高くなっている。大規模改修を行った学校はあるものの総じて減価償却が進み老朽化が目立っている。「寒川町公共施設等総合管理計画」に基づく「施設再編計画」策定を進めるため、各施設の老朽化状況を踏まえ必要な対策・検討を進め、長寿命化・統合複合化が開始するまでの間は、該当事業の財源となる新たな地方債や債務負担行為が増加せず実質的な負債として算入されないため、将来負担比率は減少傾向の見込みとなり、有形固定資産減価償却率は増加傾向の見込みとなる。今後としては、町の財政状況を鑑みて地方債借入については将来負担の急増とならないよう努めていく。</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各施設ともに、「施設再編計画」策定までは、長寿命化・統合複合化等の方針が決定するまでは有形固定資産減価償却率は増加傾向となる。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48,588
47,796
13.34
15,721,825
14,599,967
1,092,736
9,314,378
7,900,845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15620</xdr:rowOff>
    </xdr:from>
    <xdr:ext cx="405111" cy="259045"/>
    <xdr:sp macro="" textlink="">
      <xdr:nvSpPr>
        <xdr:cNvPr id="62" name="【図書館】&#10;有形固定資産減価償却率平均値テキスト"/>
        <xdr:cNvSpPr txBox="1"/>
      </xdr:nvSpPr>
      <xdr:spPr>
        <a:xfrm>
          <a:off x="4673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66222</xdr:rowOff>
    </xdr:from>
    <xdr:to>
      <xdr:col>24</xdr:col>
      <xdr:colOff>114300</xdr:colOff>
      <xdr:row>39</xdr:row>
      <xdr:rowOff>167822</xdr:rowOff>
    </xdr:to>
    <xdr:sp macro="" textlink="">
      <xdr:nvSpPr>
        <xdr:cNvPr id="72" name="楕円 71"/>
        <xdr:cNvSpPr/>
      </xdr:nvSpPr>
      <xdr:spPr>
        <a:xfrm>
          <a:off x="45847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44649</xdr:rowOff>
    </xdr:from>
    <xdr:ext cx="405111" cy="259045"/>
    <xdr:sp macro="" textlink="">
      <xdr:nvSpPr>
        <xdr:cNvPr id="73" name="【図書館】&#10;有形固定資産減価償却率該当値テキスト"/>
        <xdr:cNvSpPr txBox="1"/>
      </xdr:nvSpPr>
      <xdr:spPr>
        <a:xfrm>
          <a:off x="4673600"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107043</xdr:rowOff>
    </xdr:from>
    <xdr:to>
      <xdr:col>20</xdr:col>
      <xdr:colOff>38100</xdr:colOff>
      <xdr:row>40</xdr:row>
      <xdr:rowOff>37193</xdr:rowOff>
    </xdr:to>
    <xdr:sp macro="" textlink="">
      <xdr:nvSpPr>
        <xdr:cNvPr id="74" name="楕円 73"/>
        <xdr:cNvSpPr/>
      </xdr:nvSpPr>
      <xdr:spPr>
        <a:xfrm>
          <a:off x="3746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117022</xdr:rowOff>
    </xdr:from>
    <xdr:to>
      <xdr:col>24</xdr:col>
      <xdr:colOff>63500</xdr:colOff>
      <xdr:row>39</xdr:row>
      <xdr:rowOff>157843</xdr:rowOff>
    </xdr:to>
    <xdr:cxnSp macro="">
      <xdr:nvCxnSpPr>
        <xdr:cNvPr id="75" name="直線コネクタ 74"/>
        <xdr:cNvCxnSpPr/>
      </xdr:nvCxnSpPr>
      <xdr:spPr>
        <a:xfrm flipV="1">
          <a:off x="3797300" y="6803572"/>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147865</xdr:rowOff>
    </xdr:from>
    <xdr:to>
      <xdr:col>15</xdr:col>
      <xdr:colOff>101600</xdr:colOff>
      <xdr:row>40</xdr:row>
      <xdr:rowOff>78015</xdr:rowOff>
    </xdr:to>
    <xdr:sp macro="" textlink="">
      <xdr:nvSpPr>
        <xdr:cNvPr id="76" name="楕円 75"/>
        <xdr:cNvSpPr/>
      </xdr:nvSpPr>
      <xdr:spPr>
        <a:xfrm>
          <a:off x="2857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157843</xdr:rowOff>
    </xdr:from>
    <xdr:to>
      <xdr:col>19</xdr:col>
      <xdr:colOff>177800</xdr:colOff>
      <xdr:row>40</xdr:row>
      <xdr:rowOff>27215</xdr:rowOff>
    </xdr:to>
    <xdr:cxnSp macro="">
      <xdr:nvCxnSpPr>
        <xdr:cNvPr id="77" name="直線コネクタ 76"/>
        <xdr:cNvCxnSpPr/>
      </xdr:nvCxnSpPr>
      <xdr:spPr>
        <a:xfrm flipV="1">
          <a:off x="2908300" y="6844393"/>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67854</xdr:rowOff>
    </xdr:from>
    <xdr:to>
      <xdr:col>10</xdr:col>
      <xdr:colOff>165100</xdr:colOff>
      <xdr:row>40</xdr:row>
      <xdr:rowOff>169454</xdr:rowOff>
    </xdr:to>
    <xdr:sp macro="" textlink="">
      <xdr:nvSpPr>
        <xdr:cNvPr id="78" name="楕円 77"/>
        <xdr:cNvSpPr/>
      </xdr:nvSpPr>
      <xdr:spPr>
        <a:xfrm>
          <a:off x="19685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27215</xdr:rowOff>
    </xdr:from>
    <xdr:to>
      <xdr:col>15</xdr:col>
      <xdr:colOff>50800</xdr:colOff>
      <xdr:row>40</xdr:row>
      <xdr:rowOff>118654</xdr:rowOff>
    </xdr:to>
    <xdr:cxnSp macro="">
      <xdr:nvCxnSpPr>
        <xdr:cNvPr id="79" name="直線コネクタ 78"/>
        <xdr:cNvCxnSpPr/>
      </xdr:nvCxnSpPr>
      <xdr:spPr>
        <a:xfrm flipV="1">
          <a:off x="2019300" y="688521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0"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163121</xdr:rowOff>
    </xdr:from>
    <xdr:ext cx="405111" cy="259045"/>
    <xdr:sp macro="" textlink="">
      <xdr:nvSpPr>
        <xdr:cNvPr id="81" name="n_2aveValue【図書館】&#10;有形固定資産減価償却率"/>
        <xdr:cNvSpPr txBox="1"/>
      </xdr:nvSpPr>
      <xdr:spPr>
        <a:xfrm>
          <a:off x="2705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133730</xdr:rowOff>
    </xdr:from>
    <xdr:ext cx="405111" cy="259045"/>
    <xdr:sp macro="" textlink="">
      <xdr:nvSpPr>
        <xdr:cNvPr id="82" name="n_3aveValue【図書館】&#10;有形固定資産減価償却率"/>
        <xdr:cNvSpPr txBox="1"/>
      </xdr:nvSpPr>
      <xdr:spPr>
        <a:xfrm>
          <a:off x="1816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28320</xdr:rowOff>
    </xdr:from>
    <xdr:ext cx="405111" cy="259045"/>
    <xdr:sp macro="" textlink="">
      <xdr:nvSpPr>
        <xdr:cNvPr id="83" name="n_1mainValue【図書館】&#10;有形固定資産減価償却率"/>
        <xdr:cNvSpPr txBox="1"/>
      </xdr:nvSpPr>
      <xdr:spPr>
        <a:xfrm>
          <a:off x="3582044"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69142</xdr:rowOff>
    </xdr:from>
    <xdr:ext cx="405111" cy="259045"/>
    <xdr:sp macro="" textlink="">
      <xdr:nvSpPr>
        <xdr:cNvPr id="84" name="n_2mainValue【図書館】&#10;有形固定資産減価償却率"/>
        <xdr:cNvSpPr txBox="1"/>
      </xdr:nvSpPr>
      <xdr:spPr>
        <a:xfrm>
          <a:off x="27057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160581</xdr:rowOff>
    </xdr:from>
    <xdr:ext cx="405111" cy="259045"/>
    <xdr:sp macro="" textlink="">
      <xdr:nvSpPr>
        <xdr:cNvPr id="85" name="n_3mainValue【図書館】&#10;有形固定資産減価償却率"/>
        <xdr:cNvSpPr txBox="1"/>
      </xdr:nvSpPr>
      <xdr:spPr>
        <a:xfrm>
          <a:off x="1816744" y="701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10" name="【図書館】&#10;一人当たり面積平均値テキスト"/>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4" name="フローチャート: 判断 113"/>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99695</xdr:rowOff>
    </xdr:from>
    <xdr:to>
      <xdr:col>55</xdr:col>
      <xdr:colOff>50800</xdr:colOff>
      <xdr:row>38</xdr:row>
      <xdr:rowOff>29845</xdr:rowOff>
    </xdr:to>
    <xdr:sp macro="" textlink="">
      <xdr:nvSpPr>
        <xdr:cNvPr id="120" name="楕円 119"/>
        <xdr:cNvSpPr/>
      </xdr:nvSpPr>
      <xdr:spPr>
        <a:xfrm>
          <a:off x="104267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122572</xdr:rowOff>
    </xdr:from>
    <xdr:ext cx="469744" cy="259045"/>
    <xdr:sp macro="" textlink="">
      <xdr:nvSpPr>
        <xdr:cNvPr id="121" name="【図書館】&#10;一人当たり面積該当値テキスト"/>
        <xdr:cNvSpPr txBox="1"/>
      </xdr:nvSpPr>
      <xdr:spPr>
        <a:xfrm>
          <a:off x="10515600" y="629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99695</xdr:rowOff>
    </xdr:from>
    <xdr:to>
      <xdr:col>50</xdr:col>
      <xdr:colOff>165100</xdr:colOff>
      <xdr:row>38</xdr:row>
      <xdr:rowOff>29845</xdr:rowOff>
    </xdr:to>
    <xdr:sp macro="" textlink="">
      <xdr:nvSpPr>
        <xdr:cNvPr id="122" name="楕円 121"/>
        <xdr:cNvSpPr/>
      </xdr:nvSpPr>
      <xdr:spPr>
        <a:xfrm>
          <a:off x="9588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150495</xdr:rowOff>
    </xdr:from>
    <xdr:to>
      <xdr:col>55</xdr:col>
      <xdr:colOff>0</xdr:colOff>
      <xdr:row>37</xdr:row>
      <xdr:rowOff>150495</xdr:rowOff>
    </xdr:to>
    <xdr:cxnSp macro="">
      <xdr:nvCxnSpPr>
        <xdr:cNvPr id="123" name="直線コネクタ 122"/>
        <xdr:cNvCxnSpPr/>
      </xdr:nvCxnSpPr>
      <xdr:spPr>
        <a:xfrm>
          <a:off x="9639300" y="64941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99695</xdr:rowOff>
    </xdr:from>
    <xdr:to>
      <xdr:col>46</xdr:col>
      <xdr:colOff>38100</xdr:colOff>
      <xdr:row>38</xdr:row>
      <xdr:rowOff>29845</xdr:rowOff>
    </xdr:to>
    <xdr:sp macro="" textlink="">
      <xdr:nvSpPr>
        <xdr:cNvPr id="124" name="楕円 123"/>
        <xdr:cNvSpPr/>
      </xdr:nvSpPr>
      <xdr:spPr>
        <a:xfrm>
          <a:off x="8699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150495</xdr:rowOff>
    </xdr:from>
    <xdr:to>
      <xdr:col>50</xdr:col>
      <xdr:colOff>114300</xdr:colOff>
      <xdr:row>37</xdr:row>
      <xdr:rowOff>150495</xdr:rowOff>
    </xdr:to>
    <xdr:cxnSp macro="">
      <xdr:nvCxnSpPr>
        <xdr:cNvPr id="125" name="直線コネクタ 124"/>
        <xdr:cNvCxnSpPr/>
      </xdr:nvCxnSpPr>
      <xdr:spPr>
        <a:xfrm>
          <a:off x="8750300" y="6494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99695</xdr:rowOff>
    </xdr:from>
    <xdr:to>
      <xdr:col>41</xdr:col>
      <xdr:colOff>101600</xdr:colOff>
      <xdr:row>38</xdr:row>
      <xdr:rowOff>29845</xdr:rowOff>
    </xdr:to>
    <xdr:sp macro="" textlink="">
      <xdr:nvSpPr>
        <xdr:cNvPr id="126" name="楕円 125"/>
        <xdr:cNvSpPr/>
      </xdr:nvSpPr>
      <xdr:spPr>
        <a:xfrm>
          <a:off x="7810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150495</xdr:rowOff>
    </xdr:from>
    <xdr:to>
      <xdr:col>45</xdr:col>
      <xdr:colOff>177800</xdr:colOff>
      <xdr:row>37</xdr:row>
      <xdr:rowOff>150495</xdr:rowOff>
    </xdr:to>
    <xdr:cxnSp macro="">
      <xdr:nvCxnSpPr>
        <xdr:cNvPr id="127" name="直線コネクタ 126"/>
        <xdr:cNvCxnSpPr/>
      </xdr:nvCxnSpPr>
      <xdr:spPr>
        <a:xfrm>
          <a:off x="7861300" y="6494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78122</xdr:rowOff>
    </xdr:from>
    <xdr:ext cx="469744" cy="259045"/>
    <xdr:sp macro="" textlink="">
      <xdr:nvSpPr>
        <xdr:cNvPr id="128" name="n_1aveValue【図書館】&#10;一人当たり面積"/>
        <xdr:cNvSpPr txBox="1"/>
      </xdr:nvSpPr>
      <xdr:spPr>
        <a:xfrm>
          <a:off x="93917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29" name="n_2aveValue【図書館】&#10;一人当たり面積"/>
        <xdr:cNvSpPr txBox="1"/>
      </xdr:nvSpPr>
      <xdr:spPr>
        <a:xfrm>
          <a:off x="8515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0" name="n_3aveValue【図書館】&#10;一人当たり面積"/>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46372</xdr:rowOff>
    </xdr:from>
    <xdr:ext cx="469744" cy="259045"/>
    <xdr:sp macro="" textlink="">
      <xdr:nvSpPr>
        <xdr:cNvPr id="131" name="n_1mainValue【図書館】&#10;一人当たり面積"/>
        <xdr:cNvSpPr txBox="1"/>
      </xdr:nvSpPr>
      <xdr:spPr>
        <a:xfrm>
          <a:off x="93917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46372</xdr:rowOff>
    </xdr:from>
    <xdr:ext cx="469744" cy="259045"/>
    <xdr:sp macro="" textlink="">
      <xdr:nvSpPr>
        <xdr:cNvPr id="132" name="n_2mainValue【図書館】&#10;一人当たり面積"/>
        <xdr:cNvSpPr txBox="1"/>
      </xdr:nvSpPr>
      <xdr:spPr>
        <a:xfrm>
          <a:off x="8515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46372</xdr:rowOff>
    </xdr:from>
    <xdr:ext cx="469744" cy="259045"/>
    <xdr:sp macro="" textlink="">
      <xdr:nvSpPr>
        <xdr:cNvPr id="133" name="n_3mainValue【図書館】&#10;一人当たり面積"/>
        <xdr:cNvSpPr txBox="1"/>
      </xdr:nvSpPr>
      <xdr:spPr>
        <a:xfrm>
          <a:off x="7626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63" name="【体育館・プール】&#10;有形固定資産減価償却率平均値テキスト"/>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67" name="フローチャート: 判断 166"/>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173" name="楕円 172"/>
        <xdr:cNvSpPr/>
      </xdr:nvSpPr>
      <xdr:spPr>
        <a:xfrm>
          <a:off x="45847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93997</xdr:rowOff>
    </xdr:from>
    <xdr:ext cx="405111" cy="259045"/>
    <xdr:sp macro="" textlink="">
      <xdr:nvSpPr>
        <xdr:cNvPr id="174" name="【体育館・プール】&#10;有形固定資産減価償却率該当値テキスト"/>
        <xdr:cNvSpPr txBox="1"/>
      </xdr:nvSpPr>
      <xdr:spPr>
        <a:xfrm>
          <a:off x="4673600"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135890</xdr:rowOff>
    </xdr:from>
    <xdr:to>
      <xdr:col>20</xdr:col>
      <xdr:colOff>38100</xdr:colOff>
      <xdr:row>60</xdr:row>
      <xdr:rowOff>66040</xdr:rowOff>
    </xdr:to>
    <xdr:sp macro="" textlink="">
      <xdr:nvSpPr>
        <xdr:cNvPr id="175" name="楕円 174"/>
        <xdr:cNvSpPr/>
      </xdr:nvSpPr>
      <xdr:spPr>
        <a:xfrm>
          <a:off x="3746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121920</xdr:rowOff>
    </xdr:from>
    <xdr:to>
      <xdr:col>24</xdr:col>
      <xdr:colOff>63500</xdr:colOff>
      <xdr:row>60</xdr:row>
      <xdr:rowOff>15240</xdr:rowOff>
    </xdr:to>
    <xdr:cxnSp macro="">
      <xdr:nvCxnSpPr>
        <xdr:cNvPr id="176" name="直線コネクタ 175"/>
        <xdr:cNvCxnSpPr/>
      </xdr:nvCxnSpPr>
      <xdr:spPr>
        <a:xfrm flipV="1">
          <a:off x="3797300" y="1023747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19685</xdr:rowOff>
    </xdr:from>
    <xdr:to>
      <xdr:col>15</xdr:col>
      <xdr:colOff>101600</xdr:colOff>
      <xdr:row>60</xdr:row>
      <xdr:rowOff>121285</xdr:rowOff>
    </xdr:to>
    <xdr:sp macro="" textlink="">
      <xdr:nvSpPr>
        <xdr:cNvPr id="177" name="楕円 176"/>
        <xdr:cNvSpPr/>
      </xdr:nvSpPr>
      <xdr:spPr>
        <a:xfrm>
          <a:off x="2857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15240</xdr:rowOff>
    </xdr:from>
    <xdr:to>
      <xdr:col>19</xdr:col>
      <xdr:colOff>177800</xdr:colOff>
      <xdr:row>60</xdr:row>
      <xdr:rowOff>70485</xdr:rowOff>
    </xdr:to>
    <xdr:cxnSp macro="">
      <xdr:nvCxnSpPr>
        <xdr:cNvPr id="178" name="直線コネクタ 177"/>
        <xdr:cNvCxnSpPr/>
      </xdr:nvCxnSpPr>
      <xdr:spPr>
        <a:xfrm flipV="1">
          <a:off x="2908300" y="1030224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79" name="楕円 178"/>
        <xdr:cNvSpPr/>
      </xdr:nvSpPr>
      <xdr:spPr>
        <a:xfrm>
          <a:off x="196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70485</xdr:rowOff>
    </xdr:from>
    <xdr:to>
      <xdr:col>15</xdr:col>
      <xdr:colOff>50800</xdr:colOff>
      <xdr:row>61</xdr:row>
      <xdr:rowOff>22860</xdr:rowOff>
    </xdr:to>
    <xdr:cxnSp macro="">
      <xdr:nvCxnSpPr>
        <xdr:cNvPr id="180" name="直線コネクタ 179"/>
        <xdr:cNvCxnSpPr/>
      </xdr:nvCxnSpPr>
      <xdr:spPr>
        <a:xfrm flipV="1">
          <a:off x="2019300" y="1035748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74947</xdr:rowOff>
    </xdr:from>
    <xdr:ext cx="405111" cy="259045"/>
    <xdr:sp macro="" textlink="">
      <xdr:nvSpPr>
        <xdr:cNvPr id="181" name="n_1aveValue【体育館・プール】&#10;有形固定資産減価償却率"/>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82"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183" name="n_3aveValue【体育館・プール】&#10;有形固定資産減価償却率"/>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57167</xdr:rowOff>
    </xdr:from>
    <xdr:ext cx="405111" cy="259045"/>
    <xdr:sp macro="" textlink="">
      <xdr:nvSpPr>
        <xdr:cNvPr id="184" name="n_1mainValue【体育館・プール】&#10;有形固定資産減価償却率"/>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112412</xdr:rowOff>
    </xdr:from>
    <xdr:ext cx="405111" cy="259045"/>
    <xdr:sp macro="" textlink="">
      <xdr:nvSpPr>
        <xdr:cNvPr id="185" name="n_2mainValue【体育館・プール】&#10;有形固定資産減価償却率"/>
        <xdr:cNvSpPr txBox="1"/>
      </xdr:nvSpPr>
      <xdr:spPr>
        <a:xfrm>
          <a:off x="2705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macro="" textlink="">
      <xdr:nvSpPr>
        <xdr:cNvPr id="186" name="n_3mainValue【体育館・プール】&#10;有形固定資産減価償却率"/>
        <xdr:cNvSpPr txBox="1"/>
      </xdr:nvSpPr>
      <xdr:spPr>
        <a:xfrm>
          <a:off x="1816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215" name="【体育館・プール】&#10;一人当たり面積平均値テキスト"/>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19" name="フローチャート: 判断 218"/>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25" name="楕円 224"/>
        <xdr:cNvSpPr/>
      </xdr:nvSpPr>
      <xdr:spPr>
        <a:xfrm>
          <a:off x="104267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93997</xdr:rowOff>
    </xdr:from>
    <xdr:ext cx="469744" cy="259045"/>
    <xdr:sp macro="" textlink="">
      <xdr:nvSpPr>
        <xdr:cNvPr id="226" name="【体育館・プール】&#10;一人当たり面積該当値テキスト"/>
        <xdr:cNvSpPr txBox="1"/>
      </xdr:nvSpPr>
      <xdr:spPr>
        <a:xfrm>
          <a:off x="10515600"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69215</xdr:rowOff>
    </xdr:from>
    <xdr:to>
      <xdr:col>50</xdr:col>
      <xdr:colOff>165100</xdr:colOff>
      <xdr:row>61</xdr:row>
      <xdr:rowOff>170815</xdr:rowOff>
    </xdr:to>
    <xdr:sp macro="" textlink="">
      <xdr:nvSpPr>
        <xdr:cNvPr id="227" name="楕円 226"/>
        <xdr:cNvSpPr/>
      </xdr:nvSpPr>
      <xdr:spPr>
        <a:xfrm>
          <a:off x="9588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120015</xdr:rowOff>
    </xdr:from>
    <xdr:to>
      <xdr:col>55</xdr:col>
      <xdr:colOff>0</xdr:colOff>
      <xdr:row>61</xdr:row>
      <xdr:rowOff>121920</xdr:rowOff>
    </xdr:to>
    <xdr:cxnSp macro="">
      <xdr:nvCxnSpPr>
        <xdr:cNvPr id="228" name="直線コネクタ 227"/>
        <xdr:cNvCxnSpPr/>
      </xdr:nvCxnSpPr>
      <xdr:spPr>
        <a:xfrm>
          <a:off x="9639300" y="105784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29" name="楕円 228"/>
        <xdr:cNvSpPr/>
      </xdr:nvSpPr>
      <xdr:spPr>
        <a:xfrm>
          <a:off x="8699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120015</xdr:rowOff>
    </xdr:from>
    <xdr:to>
      <xdr:col>50</xdr:col>
      <xdr:colOff>114300</xdr:colOff>
      <xdr:row>61</xdr:row>
      <xdr:rowOff>120015</xdr:rowOff>
    </xdr:to>
    <xdr:cxnSp macro="">
      <xdr:nvCxnSpPr>
        <xdr:cNvPr id="230" name="直線コネクタ 229"/>
        <xdr:cNvCxnSpPr/>
      </xdr:nvCxnSpPr>
      <xdr:spPr>
        <a:xfrm>
          <a:off x="8750300" y="10578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69215</xdr:rowOff>
    </xdr:from>
    <xdr:to>
      <xdr:col>41</xdr:col>
      <xdr:colOff>101600</xdr:colOff>
      <xdr:row>61</xdr:row>
      <xdr:rowOff>170815</xdr:rowOff>
    </xdr:to>
    <xdr:sp macro="" textlink="">
      <xdr:nvSpPr>
        <xdr:cNvPr id="231" name="楕円 230"/>
        <xdr:cNvSpPr/>
      </xdr:nvSpPr>
      <xdr:spPr>
        <a:xfrm>
          <a:off x="7810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120015</xdr:rowOff>
    </xdr:from>
    <xdr:to>
      <xdr:col>45</xdr:col>
      <xdr:colOff>177800</xdr:colOff>
      <xdr:row>61</xdr:row>
      <xdr:rowOff>120015</xdr:rowOff>
    </xdr:to>
    <xdr:cxnSp macro="">
      <xdr:nvCxnSpPr>
        <xdr:cNvPr id="232" name="直線コネクタ 231"/>
        <xdr:cNvCxnSpPr/>
      </xdr:nvCxnSpPr>
      <xdr:spPr>
        <a:xfrm>
          <a:off x="7861300" y="10578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33" name="n_1aveValue【体育館・プール】&#10;一人当たり面積"/>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34" name="n_2ave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28592</xdr:rowOff>
    </xdr:from>
    <xdr:ext cx="469744" cy="259045"/>
    <xdr:sp macro="" textlink="">
      <xdr:nvSpPr>
        <xdr:cNvPr id="235" name="n_3aveValue【体育館・プール】&#10;一人当たり面積"/>
        <xdr:cNvSpPr txBox="1"/>
      </xdr:nvSpPr>
      <xdr:spPr>
        <a:xfrm>
          <a:off x="7626427" y="1065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15892</xdr:rowOff>
    </xdr:from>
    <xdr:ext cx="469744" cy="259045"/>
    <xdr:sp macro="" textlink="">
      <xdr:nvSpPr>
        <xdr:cNvPr id="236" name="n_1mainValue【体育館・プール】&#10;一人当たり面積"/>
        <xdr:cNvSpPr txBox="1"/>
      </xdr:nvSpPr>
      <xdr:spPr>
        <a:xfrm>
          <a:off x="93917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15892</xdr:rowOff>
    </xdr:from>
    <xdr:ext cx="469744" cy="259045"/>
    <xdr:sp macro="" textlink="">
      <xdr:nvSpPr>
        <xdr:cNvPr id="237" name="n_2mainValue【体育館・プール】&#10;一人当たり面積"/>
        <xdr:cNvSpPr txBox="1"/>
      </xdr:nvSpPr>
      <xdr:spPr>
        <a:xfrm>
          <a:off x="85154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15892</xdr:rowOff>
    </xdr:from>
    <xdr:ext cx="469744" cy="259045"/>
    <xdr:sp macro="" textlink="">
      <xdr:nvSpPr>
        <xdr:cNvPr id="238" name="n_3mainValue【体育館・プール】&#10;一人当たり面積"/>
        <xdr:cNvSpPr txBox="1"/>
      </xdr:nvSpPr>
      <xdr:spPr>
        <a:xfrm>
          <a:off x="76264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5" name="正方形/長方形 2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6" name="正方形/長方形 2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7" name="正方形/長方形 2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8" name="正方形/長方形 2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9" name="正方形/長方形 2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0" name="正方形/長方形 2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1" name="正方形/長方形 2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2" name="正方形/長方形 26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3" name="正方形/長方形 2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4" name="正方形/長方形 2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5" name="正方形/長方形 2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6" name="正方形/長方形 2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7" name="正方形/長方形 2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8" name="正方形/長方形 2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9" name="正方形/長方形 2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0" name="正方形/長方形 26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1" name="正方形/長方形 2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2" name="正方形/長方形 2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3" name="正方形/長方形 2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4" name="正方形/長方形 2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5" name="正方形/長方形 2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6" name="正方形/長方形 2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7" name="正方形/長方形 2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8" name="正方形/長方形 2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9" name="テキスト ボックス 2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0" name="直線コネクタ 2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1" name="直線コネクタ 28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2" name="テキスト ボックス 28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3" name="直線コネクタ 28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4" name="テキスト ボックス 28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5" name="直線コネクタ 28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6" name="テキスト ボックス 28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7" name="直線コネクタ 28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8" name="テキスト ボックス 28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9" name="直線コネクタ 28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0" name="テキスト ボックス 28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1" name="直線コネクタ 29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2" name="テキスト ボックス 29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3" name="直線コネクタ 2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4" name="テキスト ボックス 29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296" name="直線コネクタ 295"/>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297"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98" name="直線コネクタ 29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299" name="【一般廃棄物処理施設】&#10;有形固定資産減価償却率最大値テキスト"/>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00" name="直線コネクタ 299"/>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301" name="【一般廃棄物処理施設】&#10;有形固定資産減価償却率平均値テキスト"/>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302" name="フローチャート: 判断 301"/>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303" name="フローチャート: 判断 302"/>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304" name="フローチャート: 判断 303"/>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164193</xdr:rowOff>
    </xdr:from>
    <xdr:to>
      <xdr:col>72</xdr:col>
      <xdr:colOff>38100</xdr:colOff>
      <xdr:row>37</xdr:row>
      <xdr:rowOff>94343</xdr:rowOff>
    </xdr:to>
    <xdr:sp macro="" textlink="">
      <xdr:nvSpPr>
        <xdr:cNvPr id="305" name="フローチャート: 判断 304"/>
        <xdr:cNvSpPr/>
      </xdr:nvSpPr>
      <xdr:spPr>
        <a:xfrm>
          <a:off x="13652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6" name="テキスト ボックス 3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7" name="テキスト ボックス 3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8" name="テキスト ボックス 3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9" name="テキスト ボックス 3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0" name="テキスト ボックス 3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7439</xdr:rowOff>
    </xdr:from>
    <xdr:to>
      <xdr:col>85</xdr:col>
      <xdr:colOff>177800</xdr:colOff>
      <xdr:row>33</xdr:row>
      <xdr:rowOff>109039</xdr:rowOff>
    </xdr:to>
    <xdr:sp macro="" textlink="">
      <xdr:nvSpPr>
        <xdr:cNvPr id="311" name="楕円 310"/>
        <xdr:cNvSpPr/>
      </xdr:nvSpPr>
      <xdr:spPr>
        <a:xfrm>
          <a:off x="16268700" y="566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131916</xdr:rowOff>
    </xdr:from>
    <xdr:ext cx="405111" cy="259045"/>
    <xdr:sp macro="" textlink="">
      <xdr:nvSpPr>
        <xdr:cNvPr id="312" name="【一般廃棄物処理施設】&#10;有形固定資産減価償却率該当値テキスト"/>
        <xdr:cNvSpPr txBox="1"/>
      </xdr:nvSpPr>
      <xdr:spPr>
        <a:xfrm>
          <a:off x="16357600" y="561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76019</xdr:rowOff>
    </xdr:from>
    <xdr:to>
      <xdr:col>81</xdr:col>
      <xdr:colOff>101600</xdr:colOff>
      <xdr:row>34</xdr:row>
      <xdr:rowOff>6169</xdr:rowOff>
    </xdr:to>
    <xdr:sp macro="" textlink="">
      <xdr:nvSpPr>
        <xdr:cNvPr id="313" name="楕円 312"/>
        <xdr:cNvSpPr/>
      </xdr:nvSpPr>
      <xdr:spPr>
        <a:xfrm>
          <a:off x="15430500" y="573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58239</xdr:rowOff>
    </xdr:from>
    <xdr:to>
      <xdr:col>85</xdr:col>
      <xdr:colOff>127000</xdr:colOff>
      <xdr:row>33</xdr:row>
      <xdr:rowOff>126819</xdr:rowOff>
    </xdr:to>
    <xdr:cxnSp macro="">
      <xdr:nvCxnSpPr>
        <xdr:cNvPr id="314" name="直線コネクタ 313"/>
        <xdr:cNvCxnSpPr/>
      </xdr:nvCxnSpPr>
      <xdr:spPr>
        <a:xfrm flipV="1">
          <a:off x="15481300" y="5716089"/>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144599</xdr:rowOff>
    </xdr:from>
    <xdr:to>
      <xdr:col>76</xdr:col>
      <xdr:colOff>165100</xdr:colOff>
      <xdr:row>34</xdr:row>
      <xdr:rowOff>74749</xdr:rowOff>
    </xdr:to>
    <xdr:sp macro="" textlink="">
      <xdr:nvSpPr>
        <xdr:cNvPr id="315" name="楕円 314"/>
        <xdr:cNvSpPr/>
      </xdr:nvSpPr>
      <xdr:spPr>
        <a:xfrm>
          <a:off x="14541500" y="580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126819</xdr:rowOff>
    </xdr:from>
    <xdr:to>
      <xdr:col>81</xdr:col>
      <xdr:colOff>50800</xdr:colOff>
      <xdr:row>34</xdr:row>
      <xdr:rowOff>23949</xdr:rowOff>
    </xdr:to>
    <xdr:cxnSp macro="">
      <xdr:nvCxnSpPr>
        <xdr:cNvPr id="316" name="直線コネクタ 315"/>
        <xdr:cNvCxnSpPr/>
      </xdr:nvCxnSpPr>
      <xdr:spPr>
        <a:xfrm flipV="1">
          <a:off x="14592300" y="578466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121739</xdr:rowOff>
    </xdr:from>
    <xdr:to>
      <xdr:col>72</xdr:col>
      <xdr:colOff>38100</xdr:colOff>
      <xdr:row>35</xdr:row>
      <xdr:rowOff>51889</xdr:rowOff>
    </xdr:to>
    <xdr:sp macro="" textlink="">
      <xdr:nvSpPr>
        <xdr:cNvPr id="317" name="楕円 316"/>
        <xdr:cNvSpPr/>
      </xdr:nvSpPr>
      <xdr:spPr>
        <a:xfrm>
          <a:off x="13652500" y="59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23949</xdr:rowOff>
    </xdr:from>
    <xdr:to>
      <xdr:col>76</xdr:col>
      <xdr:colOff>114300</xdr:colOff>
      <xdr:row>35</xdr:row>
      <xdr:rowOff>1089</xdr:rowOff>
    </xdr:to>
    <xdr:cxnSp macro="">
      <xdr:nvCxnSpPr>
        <xdr:cNvPr id="318" name="直線コネクタ 317"/>
        <xdr:cNvCxnSpPr/>
      </xdr:nvCxnSpPr>
      <xdr:spPr>
        <a:xfrm flipV="1">
          <a:off x="13703300" y="5853249"/>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7093</xdr:rowOff>
    </xdr:from>
    <xdr:ext cx="405111" cy="259045"/>
    <xdr:sp macro="" textlink="">
      <xdr:nvSpPr>
        <xdr:cNvPr id="319" name="n_1aveValue【一般廃棄物処理施設】&#10;有形固定資産減価償却率"/>
        <xdr:cNvSpPr txBox="1"/>
      </xdr:nvSpPr>
      <xdr:spPr>
        <a:xfrm>
          <a:off x="15266044" y="635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162214</xdr:rowOff>
    </xdr:from>
    <xdr:ext cx="405111" cy="259045"/>
    <xdr:sp macro="" textlink="">
      <xdr:nvSpPr>
        <xdr:cNvPr id="320" name="n_2aveValue【一般廃棄物処理施設】&#10;有形固定資産減価償却率"/>
        <xdr:cNvSpPr txBox="1"/>
      </xdr:nvSpPr>
      <xdr:spPr>
        <a:xfrm>
          <a:off x="14389744" y="633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85470</xdr:rowOff>
    </xdr:from>
    <xdr:ext cx="405111" cy="259045"/>
    <xdr:sp macro="" textlink="">
      <xdr:nvSpPr>
        <xdr:cNvPr id="321" name="n_3aveValue【一般廃棄物処理施設】&#10;有形固定資産減価償却率"/>
        <xdr:cNvSpPr txBox="1"/>
      </xdr:nvSpPr>
      <xdr:spPr>
        <a:xfrm>
          <a:off x="13500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22696</xdr:rowOff>
    </xdr:from>
    <xdr:ext cx="405111" cy="259045"/>
    <xdr:sp macro="" textlink="">
      <xdr:nvSpPr>
        <xdr:cNvPr id="322" name="n_1mainValue【一般廃棄物処理施設】&#10;有形固定資産減価償却率"/>
        <xdr:cNvSpPr txBox="1"/>
      </xdr:nvSpPr>
      <xdr:spPr>
        <a:xfrm>
          <a:off x="15266044" y="550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91276</xdr:rowOff>
    </xdr:from>
    <xdr:ext cx="405111" cy="259045"/>
    <xdr:sp macro="" textlink="">
      <xdr:nvSpPr>
        <xdr:cNvPr id="323" name="n_2mainValue【一般廃棄物処理施設】&#10;有形固定資産減価償却率"/>
        <xdr:cNvSpPr txBox="1"/>
      </xdr:nvSpPr>
      <xdr:spPr>
        <a:xfrm>
          <a:off x="14389744" y="557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68416</xdr:rowOff>
    </xdr:from>
    <xdr:ext cx="405111" cy="259045"/>
    <xdr:sp macro="" textlink="">
      <xdr:nvSpPr>
        <xdr:cNvPr id="324" name="n_3mainValue【一般廃棄物処理施設】&#10;有形固定資産減価償却率"/>
        <xdr:cNvSpPr txBox="1"/>
      </xdr:nvSpPr>
      <xdr:spPr>
        <a:xfrm>
          <a:off x="13500744" y="572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35" name="直線コネクタ 33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36" name="テキスト ボックス 33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37" name="直線コネクタ 3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38" name="テキスト ボックス 33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39" name="直線コネクタ 33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40" name="テキスト ボックス 33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2" name="テキスト ボックス 3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344" name="直線コネクタ 343"/>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45"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46" name="直線コネクタ 345"/>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347" name="【一般廃棄物処理施設】&#10;一人当たり有形固定資産（償却資産）額最大値テキスト"/>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348" name="直線コネクタ 347"/>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120103</xdr:rowOff>
    </xdr:from>
    <xdr:ext cx="534377" cy="259045"/>
    <xdr:sp macro="" textlink="">
      <xdr:nvSpPr>
        <xdr:cNvPr id="349" name="【一般廃棄物処理施設】&#10;一人当たり有形固定資産（償却資産）額平均値テキスト"/>
        <xdr:cNvSpPr txBox="1"/>
      </xdr:nvSpPr>
      <xdr:spPr>
        <a:xfrm>
          <a:off x="22199600" y="646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350" name="フローチャート: 判断 349"/>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351" name="フローチャート: 判断 350"/>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352" name="フローチャート: 判断 351"/>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154770</xdr:rowOff>
    </xdr:from>
    <xdr:to>
      <xdr:col>102</xdr:col>
      <xdr:colOff>165100</xdr:colOff>
      <xdr:row>39</xdr:row>
      <xdr:rowOff>84920</xdr:rowOff>
    </xdr:to>
    <xdr:sp macro="" textlink="">
      <xdr:nvSpPr>
        <xdr:cNvPr id="353" name="フローチャート: 判断 352"/>
        <xdr:cNvSpPr/>
      </xdr:nvSpPr>
      <xdr:spPr>
        <a:xfrm>
          <a:off x="19494500" y="666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4" name="テキスト ボックス 3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5" name="テキスト ボックス 3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6" name="テキスト ボックス 3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7" name="テキスト ボックス 3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8" name="テキスト ボックス 3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161497</xdr:rowOff>
    </xdr:from>
    <xdr:to>
      <xdr:col>116</xdr:col>
      <xdr:colOff>114300</xdr:colOff>
      <xdr:row>40</xdr:row>
      <xdr:rowOff>91647</xdr:rowOff>
    </xdr:to>
    <xdr:sp macro="" textlink="">
      <xdr:nvSpPr>
        <xdr:cNvPr id="359" name="楕円 358"/>
        <xdr:cNvSpPr/>
      </xdr:nvSpPr>
      <xdr:spPr>
        <a:xfrm>
          <a:off x="22110700" y="684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139924</xdr:rowOff>
    </xdr:from>
    <xdr:ext cx="534377" cy="259045"/>
    <xdr:sp macro="" textlink="">
      <xdr:nvSpPr>
        <xdr:cNvPr id="360" name="【一般廃棄物処理施設】&#10;一人当たり有形固定資産（償却資産）額該当値テキスト"/>
        <xdr:cNvSpPr txBox="1"/>
      </xdr:nvSpPr>
      <xdr:spPr>
        <a:xfrm>
          <a:off x="22199600" y="682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161057</xdr:rowOff>
    </xdr:from>
    <xdr:to>
      <xdr:col>112</xdr:col>
      <xdr:colOff>38100</xdr:colOff>
      <xdr:row>40</xdr:row>
      <xdr:rowOff>91207</xdr:rowOff>
    </xdr:to>
    <xdr:sp macro="" textlink="">
      <xdr:nvSpPr>
        <xdr:cNvPr id="361" name="楕円 360"/>
        <xdr:cNvSpPr/>
      </xdr:nvSpPr>
      <xdr:spPr>
        <a:xfrm>
          <a:off x="21272500" y="684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40407</xdr:rowOff>
    </xdr:from>
    <xdr:to>
      <xdr:col>116</xdr:col>
      <xdr:colOff>63500</xdr:colOff>
      <xdr:row>40</xdr:row>
      <xdr:rowOff>40847</xdr:rowOff>
    </xdr:to>
    <xdr:cxnSp macro="">
      <xdr:nvCxnSpPr>
        <xdr:cNvPr id="362" name="直線コネクタ 361"/>
        <xdr:cNvCxnSpPr/>
      </xdr:nvCxnSpPr>
      <xdr:spPr>
        <a:xfrm>
          <a:off x="21323300" y="6898407"/>
          <a:ext cx="8382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160828</xdr:rowOff>
    </xdr:from>
    <xdr:to>
      <xdr:col>107</xdr:col>
      <xdr:colOff>101600</xdr:colOff>
      <xdr:row>40</xdr:row>
      <xdr:rowOff>90978</xdr:rowOff>
    </xdr:to>
    <xdr:sp macro="" textlink="">
      <xdr:nvSpPr>
        <xdr:cNvPr id="363" name="楕円 362"/>
        <xdr:cNvSpPr/>
      </xdr:nvSpPr>
      <xdr:spPr>
        <a:xfrm>
          <a:off x="20383500" y="684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40178</xdr:rowOff>
    </xdr:from>
    <xdr:to>
      <xdr:col>111</xdr:col>
      <xdr:colOff>177800</xdr:colOff>
      <xdr:row>40</xdr:row>
      <xdr:rowOff>40407</xdr:rowOff>
    </xdr:to>
    <xdr:cxnSp macro="">
      <xdr:nvCxnSpPr>
        <xdr:cNvPr id="364" name="直線コネクタ 363"/>
        <xdr:cNvCxnSpPr/>
      </xdr:nvCxnSpPr>
      <xdr:spPr>
        <a:xfrm>
          <a:off x="20434300" y="689817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160662</xdr:rowOff>
    </xdr:from>
    <xdr:to>
      <xdr:col>102</xdr:col>
      <xdr:colOff>165100</xdr:colOff>
      <xdr:row>40</xdr:row>
      <xdr:rowOff>90812</xdr:rowOff>
    </xdr:to>
    <xdr:sp macro="" textlink="">
      <xdr:nvSpPr>
        <xdr:cNvPr id="365" name="楕円 364"/>
        <xdr:cNvSpPr/>
      </xdr:nvSpPr>
      <xdr:spPr>
        <a:xfrm>
          <a:off x="19494500" y="684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40012</xdr:rowOff>
    </xdr:from>
    <xdr:to>
      <xdr:col>107</xdr:col>
      <xdr:colOff>50800</xdr:colOff>
      <xdr:row>40</xdr:row>
      <xdr:rowOff>40178</xdr:rowOff>
    </xdr:to>
    <xdr:cxnSp macro="">
      <xdr:nvCxnSpPr>
        <xdr:cNvPr id="366" name="直線コネクタ 365"/>
        <xdr:cNvCxnSpPr/>
      </xdr:nvCxnSpPr>
      <xdr:spPr>
        <a:xfrm>
          <a:off x="19545300" y="6898012"/>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33050</xdr:rowOff>
    </xdr:from>
    <xdr:ext cx="534377" cy="259045"/>
    <xdr:sp macro="" textlink="">
      <xdr:nvSpPr>
        <xdr:cNvPr id="367" name="n_1aveValue【一般廃棄物処理施設】&#10;一人当たり有形固定資産（償却資産）額"/>
        <xdr:cNvSpPr txBox="1"/>
      </xdr:nvSpPr>
      <xdr:spPr>
        <a:xfrm>
          <a:off x="210434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17683</xdr:rowOff>
    </xdr:from>
    <xdr:ext cx="534377" cy="259045"/>
    <xdr:sp macro="" textlink="">
      <xdr:nvSpPr>
        <xdr:cNvPr id="368" name="n_2aveValue【一般廃棄物処理施設】&#10;一人当たり有形固定資産（償却資産）額"/>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101447</xdr:rowOff>
    </xdr:from>
    <xdr:ext cx="534377" cy="259045"/>
    <xdr:sp macro="" textlink="">
      <xdr:nvSpPr>
        <xdr:cNvPr id="369" name="n_3aveValue【一般廃棄物処理施設】&#10;一人当たり有形固定資産（償却資産）額"/>
        <xdr:cNvSpPr txBox="1"/>
      </xdr:nvSpPr>
      <xdr:spPr>
        <a:xfrm>
          <a:off x="19278111" y="644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82334</xdr:rowOff>
    </xdr:from>
    <xdr:ext cx="534377" cy="259045"/>
    <xdr:sp macro="" textlink="">
      <xdr:nvSpPr>
        <xdr:cNvPr id="370" name="n_1mainValue【一般廃棄物処理施設】&#10;一人当たり有形固定資産（償却資産）額"/>
        <xdr:cNvSpPr txBox="1"/>
      </xdr:nvSpPr>
      <xdr:spPr>
        <a:xfrm>
          <a:off x="21043411" y="694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82105</xdr:rowOff>
    </xdr:from>
    <xdr:ext cx="534377" cy="259045"/>
    <xdr:sp macro="" textlink="">
      <xdr:nvSpPr>
        <xdr:cNvPr id="371" name="n_2mainValue【一般廃棄物処理施設】&#10;一人当たり有形固定資産（償却資産）額"/>
        <xdr:cNvSpPr txBox="1"/>
      </xdr:nvSpPr>
      <xdr:spPr>
        <a:xfrm>
          <a:off x="20167111" y="694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81939</xdr:rowOff>
    </xdr:from>
    <xdr:ext cx="534377" cy="259045"/>
    <xdr:sp macro="" textlink="">
      <xdr:nvSpPr>
        <xdr:cNvPr id="372" name="n_3mainValue【一般廃棄物処理施設】&#10;一人当たり有形固定資産（償却資産）額"/>
        <xdr:cNvSpPr txBox="1"/>
      </xdr:nvSpPr>
      <xdr:spPr>
        <a:xfrm>
          <a:off x="19278111" y="693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3" name="正方形/長方形 3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4" name="正方形/長方形 3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5" name="正方形/長方形 3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6" name="正方形/長方形 3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7" name="正方形/長方形 3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8" name="正方形/長方形 3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9" name="正方形/長方形 3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0" name="正方形/長方形 3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1" name="テキスト ボックス 3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2" name="直線コネクタ 3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3" name="直線コネクタ 3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4" name="テキスト ボックス 38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5" name="直線コネクタ 3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6" name="テキスト ボックス 3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7" name="直線コネクタ 3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8" name="テキスト ボックス 3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9" name="直線コネクタ 3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0" name="テキスト ボックス 3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1" name="直線コネクタ 3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2" name="テキスト ボックス 3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3" name="直線コネクタ 3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4" name="テキスト ボックス 39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5" name="直線コネクタ 3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6" name="テキスト ボックス 3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398" name="直線コネクタ 397"/>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399" name="【保健センター・保健所】&#10;有形固定資産減価償却率最小値テキスト"/>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00" name="直線コネクタ 399"/>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401" name="【保健センター・保健所】&#10;有形固定資産減価償却率最大値テキスト"/>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402" name="直線コネクタ 401"/>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403"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04" name="フローチャート: 判断 403"/>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405" name="フローチャート: 判断 404"/>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06" name="フローチャート: 判断 405"/>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146776</xdr:rowOff>
    </xdr:from>
    <xdr:to>
      <xdr:col>72</xdr:col>
      <xdr:colOff>38100</xdr:colOff>
      <xdr:row>60</xdr:row>
      <xdr:rowOff>76926</xdr:rowOff>
    </xdr:to>
    <xdr:sp macro="" textlink="">
      <xdr:nvSpPr>
        <xdr:cNvPr id="407" name="フローチャート: 判断 406"/>
        <xdr:cNvSpPr/>
      </xdr:nvSpPr>
      <xdr:spPr>
        <a:xfrm>
          <a:off x="13652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8" name="テキスト ボックス 4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9" name="テキスト ボックス 4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0" name="テキスト ボックス 4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1" name="テキスト ボックス 4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2" name="テキスト ボックス 4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84727</xdr:rowOff>
    </xdr:from>
    <xdr:to>
      <xdr:col>85</xdr:col>
      <xdr:colOff>177800</xdr:colOff>
      <xdr:row>57</xdr:row>
      <xdr:rowOff>14877</xdr:rowOff>
    </xdr:to>
    <xdr:sp macro="" textlink="">
      <xdr:nvSpPr>
        <xdr:cNvPr id="413" name="楕円 412"/>
        <xdr:cNvSpPr/>
      </xdr:nvSpPr>
      <xdr:spPr>
        <a:xfrm>
          <a:off x="16268700" y="968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107604</xdr:rowOff>
    </xdr:from>
    <xdr:ext cx="405111" cy="259045"/>
    <xdr:sp macro="" textlink="">
      <xdr:nvSpPr>
        <xdr:cNvPr id="414" name="【保健センター・保健所】&#10;有形固定資産減価償却率該当値テキスト"/>
        <xdr:cNvSpPr txBox="1"/>
      </xdr:nvSpPr>
      <xdr:spPr>
        <a:xfrm>
          <a:off x="16357600" y="953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122283</xdr:rowOff>
    </xdr:from>
    <xdr:to>
      <xdr:col>81</xdr:col>
      <xdr:colOff>101600</xdr:colOff>
      <xdr:row>57</xdr:row>
      <xdr:rowOff>52433</xdr:rowOff>
    </xdr:to>
    <xdr:sp macro="" textlink="">
      <xdr:nvSpPr>
        <xdr:cNvPr id="415" name="楕円 414"/>
        <xdr:cNvSpPr/>
      </xdr:nvSpPr>
      <xdr:spPr>
        <a:xfrm>
          <a:off x="15430500" y="97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135527</xdr:rowOff>
    </xdr:from>
    <xdr:to>
      <xdr:col>85</xdr:col>
      <xdr:colOff>127000</xdr:colOff>
      <xdr:row>57</xdr:row>
      <xdr:rowOff>1633</xdr:rowOff>
    </xdr:to>
    <xdr:cxnSp macro="">
      <xdr:nvCxnSpPr>
        <xdr:cNvPr id="416" name="直線コネクタ 415"/>
        <xdr:cNvCxnSpPr/>
      </xdr:nvCxnSpPr>
      <xdr:spPr>
        <a:xfrm flipV="1">
          <a:off x="15481300" y="973672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169635</xdr:rowOff>
    </xdr:from>
    <xdr:to>
      <xdr:col>76</xdr:col>
      <xdr:colOff>165100</xdr:colOff>
      <xdr:row>57</xdr:row>
      <xdr:rowOff>99785</xdr:rowOff>
    </xdr:to>
    <xdr:sp macro="" textlink="">
      <xdr:nvSpPr>
        <xdr:cNvPr id="417" name="楕円 416"/>
        <xdr:cNvSpPr/>
      </xdr:nvSpPr>
      <xdr:spPr>
        <a:xfrm>
          <a:off x="14541500" y="97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1633</xdr:rowOff>
    </xdr:from>
    <xdr:to>
      <xdr:col>81</xdr:col>
      <xdr:colOff>50800</xdr:colOff>
      <xdr:row>57</xdr:row>
      <xdr:rowOff>48985</xdr:rowOff>
    </xdr:to>
    <xdr:cxnSp macro="">
      <xdr:nvCxnSpPr>
        <xdr:cNvPr id="418" name="直線コネクタ 417"/>
        <xdr:cNvCxnSpPr/>
      </xdr:nvCxnSpPr>
      <xdr:spPr>
        <a:xfrm flipV="1">
          <a:off x="14592300" y="9774283"/>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161472</xdr:rowOff>
    </xdr:from>
    <xdr:to>
      <xdr:col>72</xdr:col>
      <xdr:colOff>38100</xdr:colOff>
      <xdr:row>55</xdr:row>
      <xdr:rowOff>91622</xdr:rowOff>
    </xdr:to>
    <xdr:sp macro="" textlink="">
      <xdr:nvSpPr>
        <xdr:cNvPr id="419" name="楕円 418"/>
        <xdr:cNvSpPr/>
      </xdr:nvSpPr>
      <xdr:spPr>
        <a:xfrm>
          <a:off x="13652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40822</xdr:rowOff>
    </xdr:from>
    <xdr:to>
      <xdr:col>76</xdr:col>
      <xdr:colOff>114300</xdr:colOff>
      <xdr:row>57</xdr:row>
      <xdr:rowOff>48985</xdr:rowOff>
    </xdr:to>
    <xdr:cxnSp macro="">
      <xdr:nvCxnSpPr>
        <xdr:cNvPr id="420" name="直線コネクタ 419"/>
        <xdr:cNvCxnSpPr/>
      </xdr:nvCxnSpPr>
      <xdr:spPr>
        <a:xfrm>
          <a:off x="13703300" y="9470572"/>
          <a:ext cx="889000" cy="35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84381</xdr:rowOff>
    </xdr:from>
    <xdr:ext cx="405111" cy="259045"/>
    <xdr:sp macro="" textlink="">
      <xdr:nvSpPr>
        <xdr:cNvPr id="421" name="n_1aveValue【保健センター・保健所】&#10;有形固定資産減価償却率"/>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422"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68053</xdr:rowOff>
    </xdr:from>
    <xdr:ext cx="405111" cy="259045"/>
    <xdr:sp macro="" textlink="">
      <xdr:nvSpPr>
        <xdr:cNvPr id="423" name="n_3aveValue【保健センター・保健所】&#10;有形固定資産減価償却率"/>
        <xdr:cNvSpPr txBox="1"/>
      </xdr:nvSpPr>
      <xdr:spPr>
        <a:xfrm>
          <a:off x="13500744"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68960</xdr:rowOff>
    </xdr:from>
    <xdr:ext cx="405111" cy="259045"/>
    <xdr:sp macro="" textlink="">
      <xdr:nvSpPr>
        <xdr:cNvPr id="424" name="n_1mainValue【保健センター・保健所】&#10;有形固定資産減価償却率"/>
        <xdr:cNvSpPr txBox="1"/>
      </xdr:nvSpPr>
      <xdr:spPr>
        <a:xfrm>
          <a:off x="15266044" y="949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116312</xdr:rowOff>
    </xdr:from>
    <xdr:ext cx="405111" cy="259045"/>
    <xdr:sp macro="" textlink="">
      <xdr:nvSpPr>
        <xdr:cNvPr id="425" name="n_2mainValue【保健センター・保健所】&#10;有形固定資産減価償却率"/>
        <xdr:cNvSpPr txBox="1"/>
      </xdr:nvSpPr>
      <xdr:spPr>
        <a:xfrm>
          <a:off x="14389744" y="954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53</xdr:row>
      <xdr:rowOff>108149</xdr:rowOff>
    </xdr:from>
    <xdr:ext cx="469744" cy="259045"/>
    <xdr:sp macro="" textlink="">
      <xdr:nvSpPr>
        <xdr:cNvPr id="426" name="n_3mainValue【保健センター・保健所】&#10;有形固定資産減価償却率"/>
        <xdr:cNvSpPr txBox="1"/>
      </xdr:nvSpPr>
      <xdr:spPr>
        <a:xfrm>
          <a:off x="134684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7" name="直線コネクタ 43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8" name="テキスト ボックス 43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9" name="直線コネクタ 43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0" name="テキスト ボックス 43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1" name="直線コネクタ 44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2" name="テキスト ボックス 44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3" name="直線コネクタ 44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4" name="テキスト ボックス 44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5" name="直線コネクタ 44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6" name="テキスト ボックス 44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7" name="直線コネクタ 44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8" name="テキスト ボックス 44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9" name="直線コネクタ 4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0" name="テキスト ボックス 4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452" name="直線コネクタ 451"/>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53"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54" name="直線コネクタ 453"/>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455" name="【保健センター・保健所】&#10;一人当たり面積最大値テキスト"/>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456" name="直線コネクタ 455"/>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457" name="【保健センター・保健所】&#10;一人当たり面積平均値テキスト"/>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458" name="フローチャート: 判断 457"/>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459" name="フローチャート: 判断 458"/>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460" name="フローチャート: 判断 459"/>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35741</xdr:rowOff>
    </xdr:from>
    <xdr:to>
      <xdr:col>102</xdr:col>
      <xdr:colOff>165100</xdr:colOff>
      <xdr:row>63</xdr:row>
      <xdr:rowOff>137341</xdr:rowOff>
    </xdr:to>
    <xdr:sp macro="" textlink="">
      <xdr:nvSpPr>
        <xdr:cNvPr id="461" name="フローチャート: 判断 460"/>
        <xdr:cNvSpPr/>
      </xdr:nvSpPr>
      <xdr:spPr>
        <a:xfrm>
          <a:off x="19494500" y="1083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2" name="テキスト ボックス 4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3" name="テキスト ボックス 4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4" name="テキスト ボックス 4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5" name="テキスト ボックス 4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6" name="テキスト ボックス 4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123916</xdr:rowOff>
    </xdr:from>
    <xdr:to>
      <xdr:col>116</xdr:col>
      <xdr:colOff>114300</xdr:colOff>
      <xdr:row>64</xdr:row>
      <xdr:rowOff>54066</xdr:rowOff>
    </xdr:to>
    <xdr:sp macro="" textlink="">
      <xdr:nvSpPr>
        <xdr:cNvPr id="467" name="楕円 466"/>
        <xdr:cNvSpPr/>
      </xdr:nvSpPr>
      <xdr:spPr>
        <a:xfrm>
          <a:off x="221107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38843</xdr:rowOff>
    </xdr:from>
    <xdr:ext cx="469744" cy="259045"/>
    <xdr:sp macro="" textlink="">
      <xdr:nvSpPr>
        <xdr:cNvPr id="468" name="【保健センター・保健所】&#10;一人当たり面積該当値テキスト"/>
        <xdr:cNvSpPr txBox="1"/>
      </xdr:nvSpPr>
      <xdr:spPr>
        <a:xfrm>
          <a:off x="22199600" y="1084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469" name="楕円 468"/>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3266</xdr:rowOff>
    </xdr:to>
    <xdr:cxnSp macro="">
      <xdr:nvCxnSpPr>
        <xdr:cNvPr id="470" name="直線コネクタ 469"/>
        <xdr:cNvCxnSpPr/>
      </xdr:nvCxnSpPr>
      <xdr:spPr>
        <a:xfrm>
          <a:off x="21323300" y="109728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471" name="楕円 470"/>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472" name="直線コネクタ 471"/>
        <xdr:cNvCxnSpPr/>
      </xdr:nvCxnSpPr>
      <xdr:spPr>
        <a:xfrm>
          <a:off x="2043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473" name="楕円 472"/>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0</xdr:rowOff>
    </xdr:to>
    <xdr:cxnSp macro="">
      <xdr:nvCxnSpPr>
        <xdr:cNvPr id="474" name="直線コネクタ 473"/>
        <xdr:cNvCxnSpPr/>
      </xdr:nvCxnSpPr>
      <xdr:spPr>
        <a:xfrm>
          <a:off x="19545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18342</xdr:rowOff>
    </xdr:from>
    <xdr:ext cx="469744" cy="259045"/>
    <xdr:sp macro="" textlink="">
      <xdr:nvSpPr>
        <xdr:cNvPr id="475" name="n_1aveValue【保健センター・保健所】&#10;一人当たり面積"/>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476" name="n_2aveValue【保健センター・保健所】&#10;一人当たり面積"/>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153868</xdr:rowOff>
    </xdr:from>
    <xdr:ext cx="469744" cy="259045"/>
    <xdr:sp macro="" textlink="">
      <xdr:nvSpPr>
        <xdr:cNvPr id="477" name="n_3aveValue【保健センター・保健所】&#10;一人当たり面積"/>
        <xdr:cNvSpPr txBox="1"/>
      </xdr:nvSpPr>
      <xdr:spPr>
        <a:xfrm>
          <a:off x="19310427" y="1061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478" name="n_1mainValue【保健センター・保健所】&#10;一人当たり面積"/>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479" name="n_2mainValue【保健センター・保健所】&#10;一人当たり面積"/>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480" name="n_3mainValue【保健センター・保健所】&#10;一人当たり面積"/>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1" name="正方形/長方形 4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2" name="正方形/長方形 4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3" name="正方形/長方形 4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4" name="正方形/長方形 4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5" name="正方形/長方形 4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6" name="正方形/長方形 4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7" name="正方形/長方形 4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8" name="正方形/長方形 4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9" name="テキスト ボックス 4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0" name="直線コネクタ 4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1" name="直線コネクタ 49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2" name="テキスト ボックス 49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3" name="直線コネクタ 49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4" name="テキスト ボックス 49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5" name="直線コネクタ 49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6" name="テキスト ボックス 49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7" name="直線コネクタ 49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8" name="テキスト ボックス 49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9" name="直線コネクタ 49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0" name="テキスト ボックス 49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1" name="直線コネクタ 50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2" name="テキスト ボックス 50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3" name="直線コネクタ 5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4" name="テキスト ボックス 50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506" name="直線コネクタ 505"/>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07"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08" name="直線コネクタ 507"/>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9"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0" name="直線コネクタ 50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511" name="【消防施設】&#10;有形固定資産減価償却率平均値テキスト"/>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512" name="フローチャート: 判断 511"/>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513" name="フローチャート: 判断 512"/>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514" name="フローチャート: 判断 513"/>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127726</xdr:rowOff>
    </xdr:from>
    <xdr:to>
      <xdr:col>72</xdr:col>
      <xdr:colOff>38100</xdr:colOff>
      <xdr:row>83</xdr:row>
      <xdr:rowOff>57876</xdr:rowOff>
    </xdr:to>
    <xdr:sp macro="" textlink="">
      <xdr:nvSpPr>
        <xdr:cNvPr id="515" name="フローチャート: 判断 514"/>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6" name="テキスト ボックス 5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7" name="テキスト ボックス 5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8" name="テキスト ボックス 5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9" name="テキスト ボックス 5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0" name="テキスト ボックス 5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521" name="楕円 520"/>
        <xdr:cNvSpPr/>
      </xdr:nvSpPr>
      <xdr:spPr>
        <a:xfrm>
          <a:off x="16268700" y="138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16708</xdr:rowOff>
    </xdr:from>
    <xdr:ext cx="405111" cy="259045"/>
    <xdr:sp macro="" textlink="">
      <xdr:nvSpPr>
        <xdr:cNvPr id="522" name="【消防施設】&#10;有形固定資産減価償却率該当値テキスト"/>
        <xdr:cNvSpPr txBox="1"/>
      </xdr:nvSpPr>
      <xdr:spPr>
        <a:xfrm>
          <a:off x="16357600" y="1373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37919</xdr:rowOff>
    </xdr:from>
    <xdr:to>
      <xdr:col>81</xdr:col>
      <xdr:colOff>101600</xdr:colOff>
      <xdr:row>81</xdr:row>
      <xdr:rowOff>139519</xdr:rowOff>
    </xdr:to>
    <xdr:sp macro="" textlink="">
      <xdr:nvSpPr>
        <xdr:cNvPr id="523" name="楕円 522"/>
        <xdr:cNvSpPr/>
      </xdr:nvSpPr>
      <xdr:spPr>
        <a:xfrm>
          <a:off x="15430500" y="13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44631</xdr:rowOff>
    </xdr:from>
    <xdr:to>
      <xdr:col>85</xdr:col>
      <xdr:colOff>127000</xdr:colOff>
      <xdr:row>81</xdr:row>
      <xdr:rowOff>88719</xdr:rowOff>
    </xdr:to>
    <xdr:cxnSp macro="">
      <xdr:nvCxnSpPr>
        <xdr:cNvPr id="524" name="直線コネクタ 523"/>
        <xdr:cNvCxnSpPr/>
      </xdr:nvCxnSpPr>
      <xdr:spPr>
        <a:xfrm flipV="1">
          <a:off x="15481300" y="1393208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82006</xdr:rowOff>
    </xdr:from>
    <xdr:to>
      <xdr:col>76</xdr:col>
      <xdr:colOff>165100</xdr:colOff>
      <xdr:row>82</xdr:row>
      <xdr:rowOff>12156</xdr:rowOff>
    </xdr:to>
    <xdr:sp macro="" textlink="">
      <xdr:nvSpPr>
        <xdr:cNvPr id="525" name="楕円 524"/>
        <xdr:cNvSpPr/>
      </xdr:nvSpPr>
      <xdr:spPr>
        <a:xfrm>
          <a:off x="14541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88719</xdr:rowOff>
    </xdr:from>
    <xdr:to>
      <xdr:col>81</xdr:col>
      <xdr:colOff>50800</xdr:colOff>
      <xdr:row>81</xdr:row>
      <xdr:rowOff>132806</xdr:rowOff>
    </xdr:to>
    <xdr:cxnSp macro="">
      <xdr:nvCxnSpPr>
        <xdr:cNvPr id="526" name="直線コネクタ 525"/>
        <xdr:cNvCxnSpPr/>
      </xdr:nvCxnSpPr>
      <xdr:spPr>
        <a:xfrm flipV="1">
          <a:off x="14592300" y="1397616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16692</xdr:rowOff>
    </xdr:from>
    <xdr:to>
      <xdr:col>72</xdr:col>
      <xdr:colOff>38100</xdr:colOff>
      <xdr:row>82</xdr:row>
      <xdr:rowOff>118292</xdr:rowOff>
    </xdr:to>
    <xdr:sp macro="" textlink="">
      <xdr:nvSpPr>
        <xdr:cNvPr id="527" name="楕円 526"/>
        <xdr:cNvSpPr/>
      </xdr:nvSpPr>
      <xdr:spPr>
        <a:xfrm>
          <a:off x="13652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132806</xdr:rowOff>
    </xdr:from>
    <xdr:to>
      <xdr:col>76</xdr:col>
      <xdr:colOff>114300</xdr:colOff>
      <xdr:row>82</xdr:row>
      <xdr:rowOff>67492</xdr:rowOff>
    </xdr:to>
    <xdr:cxnSp macro="">
      <xdr:nvCxnSpPr>
        <xdr:cNvPr id="528" name="直線コネクタ 527"/>
        <xdr:cNvCxnSpPr/>
      </xdr:nvCxnSpPr>
      <xdr:spPr>
        <a:xfrm flipV="1">
          <a:off x="13703300" y="14020256"/>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529" name="n_1aveValue【消防施設】&#10;有形固定資産減価償却率"/>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530" name="n_2aveValue【消防施設】&#10;有形固定資産減価償却率"/>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49003</xdr:rowOff>
    </xdr:from>
    <xdr:ext cx="405111" cy="259045"/>
    <xdr:sp macro="" textlink="">
      <xdr:nvSpPr>
        <xdr:cNvPr id="531" name="n_3aveValue【消防施設】&#10;有形固定資産減価償却率"/>
        <xdr:cNvSpPr txBox="1"/>
      </xdr:nvSpPr>
      <xdr:spPr>
        <a:xfrm>
          <a:off x="13500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156046</xdr:rowOff>
    </xdr:from>
    <xdr:ext cx="405111" cy="259045"/>
    <xdr:sp macro="" textlink="">
      <xdr:nvSpPr>
        <xdr:cNvPr id="532" name="n_1mainValue【消防施設】&#10;有形固定資産減価償却率"/>
        <xdr:cNvSpPr txBox="1"/>
      </xdr:nvSpPr>
      <xdr:spPr>
        <a:xfrm>
          <a:off x="152660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28683</xdr:rowOff>
    </xdr:from>
    <xdr:ext cx="405111" cy="259045"/>
    <xdr:sp macro="" textlink="">
      <xdr:nvSpPr>
        <xdr:cNvPr id="533" name="n_2mainValue【消防施設】&#10;有形固定資産減価償却率"/>
        <xdr:cNvSpPr txBox="1"/>
      </xdr:nvSpPr>
      <xdr:spPr>
        <a:xfrm>
          <a:off x="14389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134819</xdr:rowOff>
    </xdr:from>
    <xdr:ext cx="405111" cy="259045"/>
    <xdr:sp macro="" textlink="">
      <xdr:nvSpPr>
        <xdr:cNvPr id="534" name="n_3mainValue【消防施設】&#10;有形固定資産減価償却率"/>
        <xdr:cNvSpPr txBox="1"/>
      </xdr:nvSpPr>
      <xdr:spPr>
        <a:xfrm>
          <a:off x="13500744" y="1385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3" name="テキスト ボックス 5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4" name="直線コネクタ 5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5" name="直線コネクタ 54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6" name="テキスト ボックス 54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7" name="直線コネクタ 54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8" name="テキスト ボックス 54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9" name="直線コネクタ 54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0" name="テキスト ボックス 54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1" name="直線コネクタ 55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2" name="テキスト ボックス 55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556" name="直線コネクタ 555"/>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557"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558" name="直線コネクタ 557"/>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559"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560" name="直線コネクタ 559"/>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561" name="【消防施設】&#10;一人当たり面積平均値テキスト"/>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562" name="フローチャート: 判断 561"/>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563" name="フローチャート: 判断 562"/>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564" name="フローチャート: 判断 563"/>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145035</xdr:rowOff>
    </xdr:from>
    <xdr:to>
      <xdr:col>102</xdr:col>
      <xdr:colOff>165100</xdr:colOff>
      <xdr:row>84</xdr:row>
      <xdr:rowOff>75185</xdr:rowOff>
    </xdr:to>
    <xdr:sp macro="" textlink="">
      <xdr:nvSpPr>
        <xdr:cNvPr id="565" name="フローチャート: 判断 564"/>
        <xdr:cNvSpPr/>
      </xdr:nvSpPr>
      <xdr:spPr>
        <a:xfrm>
          <a:off x="19494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6" name="テキスト ボックス 5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571" name="楕円 570"/>
        <xdr:cNvSpPr/>
      </xdr:nvSpPr>
      <xdr:spPr>
        <a:xfrm>
          <a:off x="221107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89171</xdr:rowOff>
    </xdr:from>
    <xdr:ext cx="469744" cy="259045"/>
    <xdr:sp macro="" textlink="">
      <xdr:nvSpPr>
        <xdr:cNvPr id="572" name="【消防施設】&#10;一人当たり面積該当値テキスト"/>
        <xdr:cNvSpPr txBox="1"/>
      </xdr:nvSpPr>
      <xdr:spPr>
        <a:xfrm>
          <a:off x="22199600"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573" name="楕円 572"/>
        <xdr:cNvSpPr/>
      </xdr:nvSpPr>
      <xdr:spPr>
        <a:xfrm>
          <a:off x="2127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161544</xdr:rowOff>
    </xdr:from>
    <xdr:to>
      <xdr:col>116</xdr:col>
      <xdr:colOff>63500</xdr:colOff>
      <xdr:row>84</xdr:row>
      <xdr:rowOff>161544</xdr:rowOff>
    </xdr:to>
    <xdr:cxnSp macro="">
      <xdr:nvCxnSpPr>
        <xdr:cNvPr id="574" name="直線コネクタ 573"/>
        <xdr:cNvCxnSpPr/>
      </xdr:nvCxnSpPr>
      <xdr:spPr>
        <a:xfrm>
          <a:off x="21323300" y="1456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110744</xdr:rowOff>
    </xdr:from>
    <xdr:to>
      <xdr:col>107</xdr:col>
      <xdr:colOff>101600</xdr:colOff>
      <xdr:row>85</xdr:row>
      <xdr:rowOff>40894</xdr:rowOff>
    </xdr:to>
    <xdr:sp macro="" textlink="">
      <xdr:nvSpPr>
        <xdr:cNvPr id="575" name="楕円 574"/>
        <xdr:cNvSpPr/>
      </xdr:nvSpPr>
      <xdr:spPr>
        <a:xfrm>
          <a:off x="20383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161544</xdr:rowOff>
    </xdr:from>
    <xdr:to>
      <xdr:col>111</xdr:col>
      <xdr:colOff>177800</xdr:colOff>
      <xdr:row>84</xdr:row>
      <xdr:rowOff>161544</xdr:rowOff>
    </xdr:to>
    <xdr:cxnSp macro="">
      <xdr:nvCxnSpPr>
        <xdr:cNvPr id="576" name="直線コネクタ 575"/>
        <xdr:cNvCxnSpPr/>
      </xdr:nvCxnSpPr>
      <xdr:spPr>
        <a:xfrm>
          <a:off x="20434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577" name="楕円 576"/>
        <xdr:cNvSpPr/>
      </xdr:nvSpPr>
      <xdr:spPr>
        <a:xfrm>
          <a:off x="19494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161544</xdr:rowOff>
    </xdr:from>
    <xdr:to>
      <xdr:col>107</xdr:col>
      <xdr:colOff>50800</xdr:colOff>
      <xdr:row>84</xdr:row>
      <xdr:rowOff>161544</xdr:rowOff>
    </xdr:to>
    <xdr:cxnSp macro="">
      <xdr:nvCxnSpPr>
        <xdr:cNvPr id="578" name="直線コネクタ 577"/>
        <xdr:cNvCxnSpPr/>
      </xdr:nvCxnSpPr>
      <xdr:spPr>
        <a:xfrm>
          <a:off x="19545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579" name="n_1aveValue【消防施設】&#10;一人当たり面積"/>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580" name="n_2aveValue【消防施設】&#10;一人当たり面積"/>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91712</xdr:rowOff>
    </xdr:from>
    <xdr:ext cx="469744" cy="259045"/>
    <xdr:sp macro="" textlink="">
      <xdr:nvSpPr>
        <xdr:cNvPr id="581" name="n_3aveValue【消防施設】&#10;一人当たり面積"/>
        <xdr:cNvSpPr txBox="1"/>
      </xdr:nvSpPr>
      <xdr:spPr>
        <a:xfrm>
          <a:off x="19310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32021</xdr:rowOff>
    </xdr:from>
    <xdr:ext cx="469744" cy="259045"/>
    <xdr:sp macro="" textlink="">
      <xdr:nvSpPr>
        <xdr:cNvPr id="582" name="n_1mainValue【消防施設】&#10;一人当たり面積"/>
        <xdr:cNvSpPr txBox="1"/>
      </xdr:nvSpPr>
      <xdr:spPr>
        <a:xfrm>
          <a:off x="21075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32021</xdr:rowOff>
    </xdr:from>
    <xdr:ext cx="469744" cy="259045"/>
    <xdr:sp macro="" textlink="">
      <xdr:nvSpPr>
        <xdr:cNvPr id="583" name="n_2mainValue【消防施設】&#10;一人当たり面積"/>
        <xdr:cNvSpPr txBox="1"/>
      </xdr:nvSpPr>
      <xdr:spPr>
        <a:xfrm>
          <a:off x="20199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32021</xdr:rowOff>
    </xdr:from>
    <xdr:ext cx="469744" cy="259045"/>
    <xdr:sp macro="" textlink="">
      <xdr:nvSpPr>
        <xdr:cNvPr id="584" name="n_3mainValue【消防施設】&#10;一人当たり面積"/>
        <xdr:cNvSpPr txBox="1"/>
      </xdr:nvSpPr>
      <xdr:spPr>
        <a:xfrm>
          <a:off x="19310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5" name="直線コネクタ 5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6" name="テキスト ボックス 59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7" name="直線コネクタ 5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8" name="テキスト ボックス 5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9" name="直線コネクタ 5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0" name="テキスト ボックス 5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1" name="直線コネクタ 6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2" name="テキスト ボックス 6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3" name="直線コネクタ 6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4" name="テキスト ボックス 6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5" name="直線コネクタ 6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6" name="テキスト ボックス 60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10" name="直線コネクタ 609"/>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11"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12" name="直線コネクタ 611"/>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4" name="直線コネクタ 61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615"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616" name="フローチャート: 判断 615"/>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617" name="フローチャート: 判断 616"/>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618" name="フローチャート: 判断 617"/>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619" name="フローチャート: 判断 618"/>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0" name="テキスト ボックス 6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1" name="テキスト ボックス 6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2" name="テキスト ボックス 6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3" name="テキスト ボックス 6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4" name="テキスト ボックス 6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123371</xdr:rowOff>
    </xdr:from>
    <xdr:to>
      <xdr:col>85</xdr:col>
      <xdr:colOff>177800</xdr:colOff>
      <xdr:row>101</xdr:row>
      <xdr:rowOff>53521</xdr:rowOff>
    </xdr:to>
    <xdr:sp macro="" textlink="">
      <xdr:nvSpPr>
        <xdr:cNvPr id="625" name="楕円 624"/>
        <xdr:cNvSpPr/>
      </xdr:nvSpPr>
      <xdr:spPr>
        <a:xfrm>
          <a:off x="162687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146248</xdr:rowOff>
    </xdr:from>
    <xdr:ext cx="405111" cy="259045"/>
    <xdr:sp macro="" textlink="">
      <xdr:nvSpPr>
        <xdr:cNvPr id="626" name="【庁舎】&#10;有形固定資産減価償却率該当値テキスト"/>
        <xdr:cNvSpPr txBox="1"/>
      </xdr:nvSpPr>
      <xdr:spPr>
        <a:xfrm>
          <a:off x="16357600" y="1711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28666</xdr:rowOff>
    </xdr:from>
    <xdr:to>
      <xdr:col>81</xdr:col>
      <xdr:colOff>101600</xdr:colOff>
      <xdr:row>101</xdr:row>
      <xdr:rowOff>130266</xdr:rowOff>
    </xdr:to>
    <xdr:sp macro="" textlink="">
      <xdr:nvSpPr>
        <xdr:cNvPr id="627" name="楕円 626"/>
        <xdr:cNvSpPr/>
      </xdr:nvSpPr>
      <xdr:spPr>
        <a:xfrm>
          <a:off x="15430500" y="173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2721</xdr:rowOff>
    </xdr:from>
    <xdr:to>
      <xdr:col>85</xdr:col>
      <xdr:colOff>127000</xdr:colOff>
      <xdr:row>101</xdr:row>
      <xdr:rowOff>79466</xdr:rowOff>
    </xdr:to>
    <xdr:cxnSp macro="">
      <xdr:nvCxnSpPr>
        <xdr:cNvPr id="628" name="直線コネクタ 627"/>
        <xdr:cNvCxnSpPr/>
      </xdr:nvCxnSpPr>
      <xdr:spPr>
        <a:xfrm flipV="1">
          <a:off x="15481300" y="17319171"/>
          <a:ext cx="8382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62956</xdr:rowOff>
    </xdr:from>
    <xdr:to>
      <xdr:col>76</xdr:col>
      <xdr:colOff>165100</xdr:colOff>
      <xdr:row>101</xdr:row>
      <xdr:rowOff>164556</xdr:rowOff>
    </xdr:to>
    <xdr:sp macro="" textlink="">
      <xdr:nvSpPr>
        <xdr:cNvPr id="629" name="楕円 628"/>
        <xdr:cNvSpPr/>
      </xdr:nvSpPr>
      <xdr:spPr>
        <a:xfrm>
          <a:off x="14541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79466</xdr:rowOff>
    </xdr:from>
    <xdr:to>
      <xdr:col>81</xdr:col>
      <xdr:colOff>50800</xdr:colOff>
      <xdr:row>101</xdr:row>
      <xdr:rowOff>113756</xdr:rowOff>
    </xdr:to>
    <xdr:cxnSp macro="">
      <xdr:nvCxnSpPr>
        <xdr:cNvPr id="630" name="直線コネクタ 629"/>
        <xdr:cNvCxnSpPr/>
      </xdr:nvCxnSpPr>
      <xdr:spPr>
        <a:xfrm flipV="1">
          <a:off x="14592300" y="173959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118473</xdr:rowOff>
    </xdr:from>
    <xdr:to>
      <xdr:col>72</xdr:col>
      <xdr:colOff>38100</xdr:colOff>
      <xdr:row>100</xdr:row>
      <xdr:rowOff>48623</xdr:rowOff>
    </xdr:to>
    <xdr:sp macro="" textlink="">
      <xdr:nvSpPr>
        <xdr:cNvPr id="631" name="楕円 630"/>
        <xdr:cNvSpPr/>
      </xdr:nvSpPr>
      <xdr:spPr>
        <a:xfrm>
          <a:off x="13652500" y="170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169273</xdr:rowOff>
    </xdr:from>
    <xdr:to>
      <xdr:col>76</xdr:col>
      <xdr:colOff>114300</xdr:colOff>
      <xdr:row>101</xdr:row>
      <xdr:rowOff>113756</xdr:rowOff>
    </xdr:to>
    <xdr:cxnSp macro="">
      <xdr:nvCxnSpPr>
        <xdr:cNvPr id="632" name="直線コネクタ 631"/>
        <xdr:cNvCxnSpPr/>
      </xdr:nvCxnSpPr>
      <xdr:spPr>
        <a:xfrm>
          <a:off x="13703300" y="17142823"/>
          <a:ext cx="8890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633" name="n_1aveValue【庁舎】&#10;有形固定資産減価償却率"/>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634" name="n_2aveValue【庁舎】&#10;有形固定資産減価償却率"/>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105064</xdr:rowOff>
    </xdr:from>
    <xdr:ext cx="405111" cy="259045"/>
    <xdr:sp macro="" textlink="">
      <xdr:nvSpPr>
        <xdr:cNvPr id="635" name="n_3aveValue【庁舎】&#10;有形固定資産減価償却率"/>
        <xdr:cNvSpPr txBox="1"/>
      </xdr:nvSpPr>
      <xdr:spPr>
        <a:xfrm>
          <a:off x="13500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146793</xdr:rowOff>
    </xdr:from>
    <xdr:ext cx="405111" cy="259045"/>
    <xdr:sp macro="" textlink="">
      <xdr:nvSpPr>
        <xdr:cNvPr id="636" name="n_1mainValue【庁舎】&#10;有形固定資産減価償却率"/>
        <xdr:cNvSpPr txBox="1"/>
      </xdr:nvSpPr>
      <xdr:spPr>
        <a:xfrm>
          <a:off x="15266044" y="1712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9633</xdr:rowOff>
    </xdr:from>
    <xdr:ext cx="405111" cy="259045"/>
    <xdr:sp macro="" textlink="">
      <xdr:nvSpPr>
        <xdr:cNvPr id="637" name="n_2mainValue【庁舎】&#10;有形固定資産減価償却率"/>
        <xdr:cNvSpPr txBox="1"/>
      </xdr:nvSpPr>
      <xdr:spPr>
        <a:xfrm>
          <a:off x="143897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65150</xdr:rowOff>
    </xdr:from>
    <xdr:ext cx="405111" cy="259045"/>
    <xdr:sp macro="" textlink="">
      <xdr:nvSpPr>
        <xdr:cNvPr id="638" name="n_3mainValue【庁舎】&#10;有形固定資産減価償却率"/>
        <xdr:cNvSpPr txBox="1"/>
      </xdr:nvSpPr>
      <xdr:spPr>
        <a:xfrm>
          <a:off x="13500744" y="1686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9" name="正方形/長方形 6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0" name="正方形/長方形 6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1" name="正方形/長方形 6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2" name="正方形/長方形 6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3" name="正方形/長方形 6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4" name="正方形/長方形 6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5" name="正方形/長方形 6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6" name="正方形/長方形 6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7" name="テキスト ボックス 6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8" name="直線コネクタ 6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9" name="直線コネクタ 64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0" name="テキスト ボックス 64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1" name="直線コネクタ 65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2" name="テキスト ボックス 65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3" name="直線コネクタ 6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4" name="テキスト ボックス 6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5" name="直線コネクタ 65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6" name="テキスト ボックス 65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7" name="直線コネクタ 65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8" name="テキスト ボックス 65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662" name="直線コネクタ 661"/>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663"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664" name="直線コネクタ 663"/>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665"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666" name="直線コネクタ 665"/>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667" name="【庁舎】&#10;一人当たり面積平均値テキスト"/>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668" name="フローチャート: 判断 667"/>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669" name="フローチャート: 判断 668"/>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670" name="フローチャート: 判断 669"/>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4445</xdr:rowOff>
    </xdr:from>
    <xdr:to>
      <xdr:col>102</xdr:col>
      <xdr:colOff>165100</xdr:colOff>
      <xdr:row>106</xdr:row>
      <xdr:rowOff>106045</xdr:rowOff>
    </xdr:to>
    <xdr:sp macro="" textlink="">
      <xdr:nvSpPr>
        <xdr:cNvPr id="671" name="フローチャート: 判断 670"/>
        <xdr:cNvSpPr/>
      </xdr:nvSpPr>
      <xdr:spPr>
        <a:xfrm>
          <a:off x="19494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168275</xdr:rowOff>
    </xdr:from>
    <xdr:to>
      <xdr:col>116</xdr:col>
      <xdr:colOff>114300</xdr:colOff>
      <xdr:row>107</xdr:row>
      <xdr:rowOff>98425</xdr:rowOff>
    </xdr:to>
    <xdr:sp macro="" textlink="">
      <xdr:nvSpPr>
        <xdr:cNvPr id="677" name="楕円 676"/>
        <xdr:cNvSpPr/>
      </xdr:nvSpPr>
      <xdr:spPr>
        <a:xfrm>
          <a:off x="221107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146702</xdr:rowOff>
    </xdr:from>
    <xdr:ext cx="469744" cy="259045"/>
    <xdr:sp macro="" textlink="">
      <xdr:nvSpPr>
        <xdr:cNvPr id="678" name="【庁舎】&#10;一人当たり面積該当値テキスト"/>
        <xdr:cNvSpPr txBox="1"/>
      </xdr:nvSpPr>
      <xdr:spPr>
        <a:xfrm>
          <a:off x="22199600"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166370</xdr:rowOff>
    </xdr:from>
    <xdr:to>
      <xdr:col>112</xdr:col>
      <xdr:colOff>38100</xdr:colOff>
      <xdr:row>107</xdr:row>
      <xdr:rowOff>96520</xdr:rowOff>
    </xdr:to>
    <xdr:sp macro="" textlink="">
      <xdr:nvSpPr>
        <xdr:cNvPr id="679" name="楕円 678"/>
        <xdr:cNvSpPr/>
      </xdr:nvSpPr>
      <xdr:spPr>
        <a:xfrm>
          <a:off x="21272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45720</xdr:rowOff>
    </xdr:from>
    <xdr:to>
      <xdr:col>116</xdr:col>
      <xdr:colOff>63500</xdr:colOff>
      <xdr:row>107</xdr:row>
      <xdr:rowOff>47625</xdr:rowOff>
    </xdr:to>
    <xdr:cxnSp macro="">
      <xdr:nvCxnSpPr>
        <xdr:cNvPr id="680" name="直線コネクタ 679"/>
        <xdr:cNvCxnSpPr/>
      </xdr:nvCxnSpPr>
      <xdr:spPr>
        <a:xfrm>
          <a:off x="21323300" y="183908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166370</xdr:rowOff>
    </xdr:from>
    <xdr:to>
      <xdr:col>107</xdr:col>
      <xdr:colOff>101600</xdr:colOff>
      <xdr:row>107</xdr:row>
      <xdr:rowOff>96520</xdr:rowOff>
    </xdr:to>
    <xdr:sp macro="" textlink="">
      <xdr:nvSpPr>
        <xdr:cNvPr id="681" name="楕円 680"/>
        <xdr:cNvSpPr/>
      </xdr:nvSpPr>
      <xdr:spPr>
        <a:xfrm>
          <a:off x="20383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45720</xdr:rowOff>
    </xdr:from>
    <xdr:to>
      <xdr:col>111</xdr:col>
      <xdr:colOff>177800</xdr:colOff>
      <xdr:row>107</xdr:row>
      <xdr:rowOff>45720</xdr:rowOff>
    </xdr:to>
    <xdr:cxnSp macro="">
      <xdr:nvCxnSpPr>
        <xdr:cNvPr id="682" name="直線コネクタ 681"/>
        <xdr:cNvCxnSpPr/>
      </xdr:nvCxnSpPr>
      <xdr:spPr>
        <a:xfrm>
          <a:off x="20434300" y="1839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166370</xdr:rowOff>
    </xdr:from>
    <xdr:to>
      <xdr:col>102</xdr:col>
      <xdr:colOff>165100</xdr:colOff>
      <xdr:row>107</xdr:row>
      <xdr:rowOff>96520</xdr:rowOff>
    </xdr:to>
    <xdr:sp macro="" textlink="">
      <xdr:nvSpPr>
        <xdr:cNvPr id="683" name="楕円 682"/>
        <xdr:cNvSpPr/>
      </xdr:nvSpPr>
      <xdr:spPr>
        <a:xfrm>
          <a:off x="19494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45720</xdr:rowOff>
    </xdr:from>
    <xdr:to>
      <xdr:col>107</xdr:col>
      <xdr:colOff>50800</xdr:colOff>
      <xdr:row>107</xdr:row>
      <xdr:rowOff>45720</xdr:rowOff>
    </xdr:to>
    <xdr:cxnSp macro="">
      <xdr:nvCxnSpPr>
        <xdr:cNvPr id="684" name="直線コネクタ 683"/>
        <xdr:cNvCxnSpPr/>
      </xdr:nvCxnSpPr>
      <xdr:spPr>
        <a:xfrm>
          <a:off x="19545300" y="1839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685" name="n_1aveValue【庁舎】&#10;一人当たり面積"/>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686" name="n_2aveValue【庁舎】&#10;一人当たり面積"/>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122572</xdr:rowOff>
    </xdr:from>
    <xdr:ext cx="469744" cy="259045"/>
    <xdr:sp macro="" textlink="">
      <xdr:nvSpPr>
        <xdr:cNvPr id="687" name="n_3aveValue【庁舎】&#10;一人当たり面積"/>
        <xdr:cNvSpPr txBox="1"/>
      </xdr:nvSpPr>
      <xdr:spPr>
        <a:xfrm>
          <a:off x="19310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87647</xdr:rowOff>
    </xdr:from>
    <xdr:ext cx="469744" cy="259045"/>
    <xdr:sp macro="" textlink="">
      <xdr:nvSpPr>
        <xdr:cNvPr id="688" name="n_1mainValue【庁舎】&#10;一人当たり面積"/>
        <xdr:cNvSpPr txBox="1"/>
      </xdr:nvSpPr>
      <xdr:spPr>
        <a:xfrm>
          <a:off x="210757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87647</xdr:rowOff>
    </xdr:from>
    <xdr:ext cx="469744" cy="259045"/>
    <xdr:sp macro="" textlink="">
      <xdr:nvSpPr>
        <xdr:cNvPr id="689" name="n_2mainValue【庁舎】&#10;一人当たり面積"/>
        <xdr:cNvSpPr txBox="1"/>
      </xdr:nvSpPr>
      <xdr:spPr>
        <a:xfrm>
          <a:off x="20199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87647</xdr:rowOff>
    </xdr:from>
    <xdr:ext cx="469744" cy="259045"/>
    <xdr:sp macro="" textlink="">
      <xdr:nvSpPr>
        <xdr:cNvPr id="690" name="n_3mainValue【庁舎】&#10;一人当たり面積"/>
        <xdr:cNvSpPr txBox="1"/>
      </xdr:nvSpPr>
      <xdr:spPr>
        <a:xfrm>
          <a:off x="19310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寒川町公共施設等総合管理計画」に基づく「施設再編計画」策定を進めるため、各施設の老朽化状況を踏まえ必要な対策・検討を進め、長寿命化・統合複合化が開始するまでの間は、該当事業の財源となる新たな地方債や債務負担行為が増加せず実質的な負債として算入されないため、将来負担比率は減少傾向の見込みとなり、有形固定資産減価償却率は増加傾向の見込みとなる。今後としては、町の財政状況を鑑みて地方債借入については将来負担の急増とならないよう努めていく。</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各施設ともに、「施設再編計画」策定</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、長寿命化・統合複合化等の方針が決定するまでは有形固定資産減価償却率は増加又は横ばい傾向となる。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48,588
47,796
13.34
15,721,825
14,599,967
1,092,736
9,314,378
7,900,845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20</a:t>
          </a:r>
          <a:r>
            <a:rPr kumimoji="1" lang="ja-JP" altLang="en-US" sz="1300" baseline="0">
              <a:latin typeface="ＭＳ Ｐゴシック" panose="020B0600070205080204" pitchFamily="50" charset="-128"/>
              <a:ea typeface="ＭＳ Ｐゴシック" panose="020B0600070205080204" pitchFamily="50" charset="-128"/>
            </a:rPr>
            <a:t>年度秋の景気低迷後も経済情勢の回復が遅れ、個人所得及び法人収益が伸びず、それに伴い町税の減収が続いたことから財政力指数の減が続き、平成</a:t>
          </a:r>
          <a:r>
            <a:rPr kumimoji="1" lang="en-US" altLang="ja-JP" sz="1300" baseline="0">
              <a:latin typeface="ＭＳ Ｐゴシック" panose="020B0600070205080204" pitchFamily="50" charset="-128"/>
              <a:ea typeface="ＭＳ Ｐゴシック" panose="020B0600070205080204" pitchFamily="50" charset="-128"/>
            </a:rPr>
            <a:t>24</a:t>
          </a:r>
          <a:r>
            <a:rPr kumimoji="1" lang="ja-JP" altLang="en-US" sz="1300" baseline="0">
              <a:latin typeface="ＭＳ Ｐゴシック" panose="020B0600070205080204" pitchFamily="50" charset="-128"/>
              <a:ea typeface="ＭＳ Ｐゴシック" panose="020B0600070205080204" pitchFamily="50" charset="-128"/>
            </a:rPr>
            <a:t>年度、平成</a:t>
          </a:r>
          <a:r>
            <a:rPr kumimoji="1" lang="en-US" altLang="ja-JP" sz="1300" baseline="0">
              <a:latin typeface="ＭＳ Ｐゴシック" panose="020B0600070205080204" pitchFamily="50" charset="-128"/>
              <a:ea typeface="ＭＳ Ｐゴシック" panose="020B0600070205080204" pitchFamily="50" charset="-128"/>
            </a:rPr>
            <a:t>25</a:t>
          </a:r>
          <a:r>
            <a:rPr kumimoji="1" lang="ja-JP" altLang="en-US" sz="1300" baseline="0">
              <a:latin typeface="ＭＳ Ｐゴシック" panose="020B0600070205080204" pitchFamily="50" charset="-128"/>
              <a:ea typeface="ＭＳ Ｐゴシック" panose="020B0600070205080204" pitchFamily="50" charset="-128"/>
            </a:rPr>
            <a:t>年度の単年度緒指数が</a:t>
          </a:r>
          <a:r>
            <a:rPr kumimoji="1" lang="en-US" altLang="ja-JP" sz="1300" baseline="0">
              <a:latin typeface="ＭＳ Ｐゴシック" panose="020B0600070205080204" pitchFamily="50" charset="-128"/>
              <a:ea typeface="ＭＳ Ｐゴシック" panose="020B0600070205080204" pitchFamily="50" charset="-128"/>
            </a:rPr>
            <a:t>1.00</a:t>
          </a:r>
          <a:r>
            <a:rPr kumimoji="1" lang="ja-JP" altLang="en-US" sz="1300" baseline="0">
              <a:latin typeface="ＭＳ Ｐゴシック" panose="020B0600070205080204" pitchFamily="50" charset="-128"/>
              <a:ea typeface="ＭＳ Ｐゴシック" panose="020B0600070205080204" pitchFamily="50" charset="-128"/>
            </a:rPr>
            <a:t>未満となったことで交付団体へと転じた。町内</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保育園の民営化等による需要額の減、地方消費税交付金の増等により、平成</a:t>
          </a:r>
          <a:r>
            <a:rPr kumimoji="1" lang="en-US" altLang="ja-JP" sz="1300" baseline="0">
              <a:latin typeface="ＭＳ Ｐゴシック" panose="020B0600070205080204" pitchFamily="50" charset="-128"/>
              <a:ea typeface="ＭＳ Ｐゴシック" panose="020B0600070205080204" pitchFamily="50" charset="-128"/>
            </a:rPr>
            <a:t>26</a:t>
          </a:r>
          <a:r>
            <a:rPr kumimoji="1" lang="ja-JP" altLang="en-US" sz="1300" baseline="0">
              <a:latin typeface="ＭＳ Ｐゴシック" panose="020B0600070205080204" pitchFamily="50" charset="-128"/>
              <a:ea typeface="ＭＳ Ｐゴシック" panose="020B0600070205080204" pitchFamily="50" charset="-128"/>
            </a:rPr>
            <a:t>年度に不交付団体へと転じた。それ以降</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ヵ年平均は</a:t>
          </a:r>
          <a:r>
            <a:rPr kumimoji="1" lang="en-US" altLang="ja-JP" sz="1300" baseline="0">
              <a:latin typeface="ＭＳ Ｐゴシック" panose="020B0600070205080204" pitchFamily="50" charset="-128"/>
              <a:ea typeface="ＭＳ Ｐゴシック" panose="020B0600070205080204" pitchFamily="50" charset="-128"/>
            </a:rPr>
            <a:t>1.00</a:t>
          </a:r>
          <a:r>
            <a:rPr kumimoji="1" lang="ja-JP" altLang="en-US" sz="1300" baseline="0">
              <a:latin typeface="ＭＳ Ｐゴシック" panose="020B0600070205080204" pitchFamily="50" charset="-128"/>
              <a:ea typeface="ＭＳ Ｐゴシック" panose="020B0600070205080204" pitchFamily="50" charset="-128"/>
            </a:rPr>
            <a:t>を超え指数上の財政は豊かといえる。景気動向次第では町税収入の下振れはありえることから、今後も財源確保や事業の選択と集中を行い健全な財政運営に努めていく。</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83961</xdr:rowOff>
    </xdr:from>
    <xdr:to>
      <xdr:col>23</xdr:col>
      <xdr:colOff>133350</xdr:colOff>
      <xdr:row>39</xdr:row>
      <xdr:rowOff>97367</xdr:rowOff>
    </xdr:to>
    <xdr:cxnSp macro="">
      <xdr:nvCxnSpPr>
        <xdr:cNvPr id="69" name="直線コネクタ 68"/>
        <xdr:cNvCxnSpPr/>
      </xdr:nvCxnSpPr>
      <xdr:spPr>
        <a:xfrm flipV="1">
          <a:off x="4114800" y="67705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124178</xdr:rowOff>
    </xdr:to>
    <xdr:cxnSp macro="">
      <xdr:nvCxnSpPr>
        <xdr:cNvPr id="72" name="直線コネクタ 71"/>
        <xdr:cNvCxnSpPr/>
      </xdr:nvCxnSpPr>
      <xdr:spPr>
        <a:xfrm flipV="1">
          <a:off x="3225800" y="67839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124178</xdr:rowOff>
    </xdr:from>
    <xdr:to>
      <xdr:col>15</xdr:col>
      <xdr:colOff>82550</xdr:colOff>
      <xdr:row>39</xdr:row>
      <xdr:rowOff>150989</xdr:rowOff>
    </xdr:to>
    <xdr:cxnSp macro="">
      <xdr:nvCxnSpPr>
        <xdr:cNvPr id="75" name="直線コネクタ 74"/>
        <xdr:cNvCxnSpPr/>
      </xdr:nvCxnSpPr>
      <xdr:spPr>
        <a:xfrm flipV="1">
          <a:off x="2336800" y="68107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150989</xdr:rowOff>
    </xdr:from>
    <xdr:to>
      <xdr:col>11</xdr:col>
      <xdr:colOff>31750</xdr:colOff>
      <xdr:row>39</xdr:row>
      <xdr:rowOff>164395</xdr:rowOff>
    </xdr:to>
    <xdr:cxnSp macro="">
      <xdr:nvCxnSpPr>
        <xdr:cNvPr id="78" name="直線コネクタ 77"/>
        <xdr:cNvCxnSpPr/>
      </xdr:nvCxnSpPr>
      <xdr:spPr>
        <a:xfrm flipV="1">
          <a:off x="1447800" y="68375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33161</xdr:rowOff>
    </xdr:from>
    <xdr:to>
      <xdr:col>23</xdr:col>
      <xdr:colOff>184150</xdr:colOff>
      <xdr:row>39</xdr:row>
      <xdr:rowOff>134761</xdr:rowOff>
    </xdr:to>
    <xdr:sp macro="" textlink="">
      <xdr:nvSpPr>
        <xdr:cNvPr id="88" name="楕円 87"/>
        <xdr:cNvSpPr/>
      </xdr:nvSpPr>
      <xdr:spPr>
        <a:xfrm>
          <a:off x="49022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49688</xdr:rowOff>
    </xdr:from>
    <xdr:ext cx="762000" cy="259045"/>
    <xdr:sp macro="" textlink="">
      <xdr:nvSpPr>
        <xdr:cNvPr id="89" name="財政力該当値テキスト"/>
        <xdr:cNvSpPr txBox="1"/>
      </xdr:nvSpPr>
      <xdr:spPr>
        <a:xfrm>
          <a:off x="5041900" y="656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90" name="楕円 89"/>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91" name="テキスト ボックス 90"/>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73378</xdr:rowOff>
    </xdr:from>
    <xdr:to>
      <xdr:col>15</xdr:col>
      <xdr:colOff>133350</xdr:colOff>
      <xdr:row>40</xdr:row>
      <xdr:rowOff>3528</xdr:rowOff>
    </xdr:to>
    <xdr:sp macro="" textlink="">
      <xdr:nvSpPr>
        <xdr:cNvPr id="92" name="楕円 91"/>
        <xdr:cNvSpPr/>
      </xdr:nvSpPr>
      <xdr:spPr>
        <a:xfrm>
          <a:off x="3175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13705</xdr:rowOff>
    </xdr:from>
    <xdr:ext cx="762000" cy="259045"/>
    <xdr:sp macro="" textlink="">
      <xdr:nvSpPr>
        <xdr:cNvPr id="93" name="テキスト ボックス 92"/>
        <xdr:cNvSpPr txBox="1"/>
      </xdr:nvSpPr>
      <xdr:spPr>
        <a:xfrm>
          <a:off x="2844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100189</xdr:rowOff>
    </xdr:from>
    <xdr:to>
      <xdr:col>11</xdr:col>
      <xdr:colOff>82550</xdr:colOff>
      <xdr:row>40</xdr:row>
      <xdr:rowOff>30339</xdr:rowOff>
    </xdr:to>
    <xdr:sp macro="" textlink="">
      <xdr:nvSpPr>
        <xdr:cNvPr id="94" name="楕円 93"/>
        <xdr:cNvSpPr/>
      </xdr:nvSpPr>
      <xdr:spPr>
        <a:xfrm>
          <a:off x="2286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40516</xdr:rowOff>
    </xdr:from>
    <xdr:ext cx="762000" cy="259045"/>
    <xdr:sp macro="" textlink="">
      <xdr:nvSpPr>
        <xdr:cNvPr id="95" name="テキスト ボックス 94"/>
        <xdr:cNvSpPr txBox="1"/>
      </xdr:nvSpPr>
      <xdr:spPr>
        <a:xfrm>
          <a:off x="1955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113595</xdr:rowOff>
    </xdr:from>
    <xdr:to>
      <xdr:col>7</xdr:col>
      <xdr:colOff>31750</xdr:colOff>
      <xdr:row>40</xdr:row>
      <xdr:rowOff>43745</xdr:rowOff>
    </xdr:to>
    <xdr:sp macro="" textlink="">
      <xdr:nvSpPr>
        <xdr:cNvPr id="96" name="楕円 95"/>
        <xdr:cNvSpPr/>
      </xdr:nvSpPr>
      <xdr:spPr>
        <a:xfrm>
          <a:off x="1397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53922</xdr:rowOff>
    </xdr:from>
    <xdr:ext cx="762000" cy="259045"/>
    <xdr:sp macro="" textlink="">
      <xdr:nvSpPr>
        <xdr:cNvPr id="97" name="テキスト ボックス 96"/>
        <xdr:cNvSpPr txBox="1"/>
      </xdr:nvSpPr>
      <xdr:spPr>
        <a:xfrm>
          <a:off x="1066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平成２１年度に町税の大幅な減収により初の９０％台となったが、平成２２年度においては経常経費の削減に努めるなど３．６ポイント改善し８０％台へ回復した。平成２３年度は扶助費、公債費の増により、経常経費充当一般財源等が大幅な増となったことから再び９０％台へと転じた。平成２４年度は、３３年ぶりに交付団体となったことで普通交付税の増及び臨時財政対策債発行可能額の増により、対前年度比０．２ポイント改善したが、平成２５年度は、臨時財政対策債や町税、普通地方交付税などの減により分母側の減が大きく、２．６ポイント上昇し、平成２６年度からは再び不交付団体となり、臨時財政対策債や普通地方交付税の皆減など１．９ポイント上昇した。平成２７年度は地方消費税交付金が地方消費税率の引き上げによる影響額で増額となったことなどにより０．５ポイント改善し９８．２％となった。平成２８年度は、分子・分母ともに減となったが、分子側の公債費充当が大幅に下がったことで、１．６ポイント改善し９６．６％となった。</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平成３０年度は分母側で町税及び地方消費税交付金の増があったものの、分子側で需用費充当の額が増となったことにより平成２９年度からは１．５％増加した。依然として類似団体平均を上回る数値であるため、今後も事業精査を行い、経常経費の圧縮に努めていく。</a:t>
          </a:r>
          <a:endPar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33338</xdr:rowOff>
    </xdr:from>
    <xdr:to>
      <xdr:col>23</xdr:col>
      <xdr:colOff>133350</xdr:colOff>
      <xdr:row>64</xdr:row>
      <xdr:rowOff>123825</xdr:rowOff>
    </xdr:to>
    <xdr:cxnSp macro="">
      <xdr:nvCxnSpPr>
        <xdr:cNvPr id="128" name="直線コネクタ 127"/>
        <xdr:cNvCxnSpPr/>
      </xdr:nvCxnSpPr>
      <xdr:spPr>
        <a:xfrm>
          <a:off x="4114800" y="11006138"/>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33338</xdr:rowOff>
    </xdr:from>
    <xdr:to>
      <xdr:col>19</xdr:col>
      <xdr:colOff>133350</xdr:colOff>
      <xdr:row>65</xdr:row>
      <xdr:rowOff>48895</xdr:rowOff>
    </xdr:to>
    <xdr:cxnSp macro="">
      <xdr:nvCxnSpPr>
        <xdr:cNvPr id="131" name="直線コネクタ 130"/>
        <xdr:cNvCxnSpPr/>
      </xdr:nvCxnSpPr>
      <xdr:spPr>
        <a:xfrm flipV="1">
          <a:off x="3225800" y="11006138"/>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48895</xdr:rowOff>
    </xdr:from>
    <xdr:to>
      <xdr:col>15</xdr:col>
      <xdr:colOff>82550</xdr:colOff>
      <xdr:row>65</xdr:row>
      <xdr:rowOff>145415</xdr:rowOff>
    </xdr:to>
    <xdr:cxnSp macro="">
      <xdr:nvCxnSpPr>
        <xdr:cNvPr id="134" name="直線コネクタ 133"/>
        <xdr:cNvCxnSpPr/>
      </xdr:nvCxnSpPr>
      <xdr:spPr>
        <a:xfrm flipV="1">
          <a:off x="2336800" y="1119314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145415</xdr:rowOff>
    </xdr:from>
    <xdr:to>
      <xdr:col>11</xdr:col>
      <xdr:colOff>31750</xdr:colOff>
      <xdr:row>66</xdr:row>
      <xdr:rowOff>4128</xdr:rowOff>
    </xdr:to>
    <xdr:cxnSp macro="">
      <xdr:nvCxnSpPr>
        <xdr:cNvPr id="137" name="直線コネクタ 136"/>
        <xdr:cNvCxnSpPr/>
      </xdr:nvCxnSpPr>
      <xdr:spPr>
        <a:xfrm flipV="1">
          <a:off x="1447800" y="1128966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137478</xdr:rowOff>
    </xdr:from>
    <xdr:to>
      <xdr:col>11</xdr:col>
      <xdr:colOff>82550</xdr:colOff>
      <xdr:row>61</xdr:row>
      <xdr:rowOff>67628</xdr:rowOff>
    </xdr:to>
    <xdr:sp macro="" textlink="">
      <xdr:nvSpPr>
        <xdr:cNvPr id="138" name="フローチャート: 判断 137"/>
        <xdr:cNvSpPr/>
      </xdr:nvSpPr>
      <xdr:spPr>
        <a:xfrm>
          <a:off x="2286000" y="1042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77805</xdr:rowOff>
    </xdr:from>
    <xdr:ext cx="762000" cy="259045"/>
    <xdr:sp macro="" textlink="">
      <xdr:nvSpPr>
        <xdr:cNvPr id="139" name="テキスト ボックス 138"/>
        <xdr:cNvSpPr txBox="1"/>
      </xdr:nvSpPr>
      <xdr:spPr>
        <a:xfrm>
          <a:off x="1955800" y="101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47" name="楕円 146"/>
        <xdr:cNvSpPr/>
      </xdr:nvSpPr>
      <xdr:spPr>
        <a:xfrm>
          <a:off x="49022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45102</xdr:rowOff>
    </xdr:from>
    <xdr:ext cx="762000" cy="259045"/>
    <xdr:sp macro="" textlink="">
      <xdr:nvSpPr>
        <xdr:cNvPr id="148" name="財政構造の弾力性該当値テキスト"/>
        <xdr:cNvSpPr txBox="1"/>
      </xdr:nvSpPr>
      <xdr:spPr>
        <a:xfrm>
          <a:off x="5041900" y="1101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153988</xdr:rowOff>
    </xdr:from>
    <xdr:to>
      <xdr:col>19</xdr:col>
      <xdr:colOff>184150</xdr:colOff>
      <xdr:row>64</xdr:row>
      <xdr:rowOff>84138</xdr:rowOff>
    </xdr:to>
    <xdr:sp macro="" textlink="">
      <xdr:nvSpPr>
        <xdr:cNvPr id="149" name="楕円 148"/>
        <xdr:cNvSpPr/>
      </xdr:nvSpPr>
      <xdr:spPr>
        <a:xfrm>
          <a:off x="4064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68915</xdr:rowOff>
    </xdr:from>
    <xdr:ext cx="736600" cy="259045"/>
    <xdr:sp macro="" textlink="">
      <xdr:nvSpPr>
        <xdr:cNvPr id="150" name="テキスト ボックス 149"/>
        <xdr:cNvSpPr txBox="1"/>
      </xdr:nvSpPr>
      <xdr:spPr>
        <a:xfrm>
          <a:off x="3733800" y="1104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169545</xdr:rowOff>
    </xdr:from>
    <xdr:to>
      <xdr:col>15</xdr:col>
      <xdr:colOff>133350</xdr:colOff>
      <xdr:row>65</xdr:row>
      <xdr:rowOff>99695</xdr:rowOff>
    </xdr:to>
    <xdr:sp macro="" textlink="">
      <xdr:nvSpPr>
        <xdr:cNvPr id="151" name="楕円 150"/>
        <xdr:cNvSpPr/>
      </xdr:nvSpPr>
      <xdr:spPr>
        <a:xfrm>
          <a:off x="3175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84472</xdr:rowOff>
    </xdr:from>
    <xdr:ext cx="762000" cy="259045"/>
    <xdr:sp macro="" textlink="">
      <xdr:nvSpPr>
        <xdr:cNvPr id="152" name="テキスト ボックス 151"/>
        <xdr:cNvSpPr txBox="1"/>
      </xdr:nvSpPr>
      <xdr:spPr>
        <a:xfrm>
          <a:off x="2844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94615</xdr:rowOff>
    </xdr:from>
    <xdr:to>
      <xdr:col>11</xdr:col>
      <xdr:colOff>82550</xdr:colOff>
      <xdr:row>66</xdr:row>
      <xdr:rowOff>24765</xdr:rowOff>
    </xdr:to>
    <xdr:sp macro="" textlink="">
      <xdr:nvSpPr>
        <xdr:cNvPr id="153" name="楕円 152"/>
        <xdr:cNvSpPr/>
      </xdr:nvSpPr>
      <xdr:spPr>
        <a:xfrm>
          <a:off x="2286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9542</xdr:rowOff>
    </xdr:from>
    <xdr:ext cx="762000" cy="259045"/>
    <xdr:sp macro="" textlink="">
      <xdr:nvSpPr>
        <xdr:cNvPr id="154" name="テキスト ボックス 153"/>
        <xdr:cNvSpPr txBox="1"/>
      </xdr:nvSpPr>
      <xdr:spPr>
        <a:xfrm>
          <a:off x="1955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124778</xdr:rowOff>
    </xdr:from>
    <xdr:to>
      <xdr:col>7</xdr:col>
      <xdr:colOff>31750</xdr:colOff>
      <xdr:row>66</xdr:row>
      <xdr:rowOff>54928</xdr:rowOff>
    </xdr:to>
    <xdr:sp macro="" textlink="">
      <xdr:nvSpPr>
        <xdr:cNvPr id="155" name="楕円 154"/>
        <xdr:cNvSpPr/>
      </xdr:nvSpPr>
      <xdr:spPr>
        <a:xfrm>
          <a:off x="1397000" y="112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39705</xdr:rowOff>
    </xdr:from>
    <xdr:ext cx="762000" cy="259045"/>
    <xdr:sp macro="" textlink="">
      <xdr:nvSpPr>
        <xdr:cNvPr id="156" name="テキスト ボックス 155"/>
        <xdr:cNvSpPr txBox="1"/>
      </xdr:nvSpPr>
      <xdr:spPr>
        <a:xfrm>
          <a:off x="1066800" y="1135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[115,215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６年度は、給与費削減措置の終了により増になったこと、広域リサイクルセンターを長期包括運営責任業務委託（アドバイザリー委託含む）としたことによる増などにより、６，３９８円の増となった。平成２７年度はほぼ横ばいであったが、平成２８年度は、対前年度比で人件費は減となっているが備品購入費や役務費といった物件費の増により、人口１人当たり決算額では４７１円の増となった。平成２９年度は、ふるさと納税拡充に伴い、物件費が増額したことで人口１人当たり決算額では２３，６３３円の増となった。</a:t>
          </a:r>
          <a:endPar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年度はふるさと納税に係る委託料の大幅な減等により、類似団体平均より下回った。しかし今後は公共施設の老朽化に伴う維持補修費の増加が予想されることから人件費、物件費の適正化に努めていく。</a:t>
          </a:r>
          <a:endPar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79662</xdr:rowOff>
    </xdr:from>
    <xdr:to>
      <xdr:col>23</xdr:col>
      <xdr:colOff>133350</xdr:colOff>
      <xdr:row>80</xdr:row>
      <xdr:rowOff>144511</xdr:rowOff>
    </xdr:to>
    <xdr:cxnSp macro="">
      <xdr:nvCxnSpPr>
        <xdr:cNvPr id="193" name="直線コネクタ 192"/>
        <xdr:cNvCxnSpPr/>
      </xdr:nvCxnSpPr>
      <xdr:spPr>
        <a:xfrm flipV="1">
          <a:off x="4114800" y="13795662"/>
          <a:ext cx="838200" cy="6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10371</xdr:rowOff>
    </xdr:from>
    <xdr:ext cx="762000" cy="259045"/>
    <xdr:sp macro="" textlink="">
      <xdr:nvSpPr>
        <xdr:cNvPr id="194" name="人件費・物件費等の状況平均値テキスト"/>
        <xdr:cNvSpPr txBox="1"/>
      </xdr:nvSpPr>
      <xdr:spPr>
        <a:xfrm>
          <a:off x="5041900" y="13726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63044</xdr:rowOff>
    </xdr:from>
    <xdr:to>
      <xdr:col>19</xdr:col>
      <xdr:colOff>133350</xdr:colOff>
      <xdr:row>80</xdr:row>
      <xdr:rowOff>144511</xdr:rowOff>
    </xdr:to>
    <xdr:cxnSp macro="">
      <xdr:nvCxnSpPr>
        <xdr:cNvPr id="196" name="直線コネクタ 195"/>
        <xdr:cNvCxnSpPr/>
      </xdr:nvCxnSpPr>
      <xdr:spPr>
        <a:xfrm>
          <a:off x="3225800" y="13779044"/>
          <a:ext cx="889000" cy="8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61421</xdr:rowOff>
    </xdr:from>
    <xdr:to>
      <xdr:col>15</xdr:col>
      <xdr:colOff>82550</xdr:colOff>
      <xdr:row>80</xdr:row>
      <xdr:rowOff>63044</xdr:rowOff>
    </xdr:to>
    <xdr:cxnSp macro="">
      <xdr:nvCxnSpPr>
        <xdr:cNvPr id="199" name="直線コネクタ 198"/>
        <xdr:cNvCxnSpPr/>
      </xdr:nvCxnSpPr>
      <xdr:spPr>
        <a:xfrm>
          <a:off x="2336800" y="13777421"/>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60314</xdr:rowOff>
    </xdr:from>
    <xdr:to>
      <xdr:col>11</xdr:col>
      <xdr:colOff>31750</xdr:colOff>
      <xdr:row>80</xdr:row>
      <xdr:rowOff>61421</xdr:rowOff>
    </xdr:to>
    <xdr:cxnSp macro="">
      <xdr:nvCxnSpPr>
        <xdr:cNvPr id="202" name="直線コネクタ 201"/>
        <xdr:cNvCxnSpPr/>
      </xdr:nvCxnSpPr>
      <xdr:spPr>
        <a:xfrm>
          <a:off x="1447800" y="13776314"/>
          <a:ext cx="889000" cy="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88485</xdr:rowOff>
    </xdr:from>
    <xdr:to>
      <xdr:col>11</xdr:col>
      <xdr:colOff>82550</xdr:colOff>
      <xdr:row>81</xdr:row>
      <xdr:rowOff>18635</xdr:rowOff>
    </xdr:to>
    <xdr:sp macro="" textlink="">
      <xdr:nvSpPr>
        <xdr:cNvPr id="203" name="フローチャート: 判断 202"/>
        <xdr:cNvSpPr/>
      </xdr:nvSpPr>
      <xdr:spPr>
        <a:xfrm>
          <a:off x="2286000" y="138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3412</xdr:rowOff>
    </xdr:from>
    <xdr:ext cx="762000" cy="259045"/>
    <xdr:sp macro="" textlink="">
      <xdr:nvSpPr>
        <xdr:cNvPr id="204" name="テキスト ボックス 203"/>
        <xdr:cNvSpPr txBox="1"/>
      </xdr:nvSpPr>
      <xdr:spPr>
        <a:xfrm>
          <a:off x="1955800" y="138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28862</xdr:rowOff>
    </xdr:from>
    <xdr:to>
      <xdr:col>23</xdr:col>
      <xdr:colOff>184150</xdr:colOff>
      <xdr:row>80</xdr:row>
      <xdr:rowOff>130462</xdr:rowOff>
    </xdr:to>
    <xdr:sp macro="" textlink="">
      <xdr:nvSpPr>
        <xdr:cNvPr id="212" name="楕円 211"/>
        <xdr:cNvSpPr/>
      </xdr:nvSpPr>
      <xdr:spPr>
        <a:xfrm>
          <a:off x="4902200" y="1374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45389</xdr:rowOff>
    </xdr:from>
    <xdr:ext cx="762000" cy="259045"/>
    <xdr:sp macro="" textlink="">
      <xdr:nvSpPr>
        <xdr:cNvPr id="213" name="人件費・物件費等の状況該当値テキスト"/>
        <xdr:cNvSpPr txBox="1"/>
      </xdr:nvSpPr>
      <xdr:spPr>
        <a:xfrm>
          <a:off x="5041900" y="135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93711</xdr:rowOff>
    </xdr:from>
    <xdr:to>
      <xdr:col>19</xdr:col>
      <xdr:colOff>184150</xdr:colOff>
      <xdr:row>81</xdr:row>
      <xdr:rowOff>23861</xdr:rowOff>
    </xdr:to>
    <xdr:sp macro="" textlink="">
      <xdr:nvSpPr>
        <xdr:cNvPr id="214" name="楕円 213"/>
        <xdr:cNvSpPr/>
      </xdr:nvSpPr>
      <xdr:spPr>
        <a:xfrm>
          <a:off x="4064000" y="1380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8638</xdr:rowOff>
    </xdr:from>
    <xdr:ext cx="736600" cy="259045"/>
    <xdr:sp macro="" textlink="">
      <xdr:nvSpPr>
        <xdr:cNvPr id="215" name="テキスト ボックス 214"/>
        <xdr:cNvSpPr txBox="1"/>
      </xdr:nvSpPr>
      <xdr:spPr>
        <a:xfrm>
          <a:off x="3733800" y="13896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12244</xdr:rowOff>
    </xdr:from>
    <xdr:to>
      <xdr:col>15</xdr:col>
      <xdr:colOff>133350</xdr:colOff>
      <xdr:row>80</xdr:row>
      <xdr:rowOff>113844</xdr:rowOff>
    </xdr:to>
    <xdr:sp macro="" textlink="">
      <xdr:nvSpPr>
        <xdr:cNvPr id="216" name="楕円 215"/>
        <xdr:cNvSpPr/>
      </xdr:nvSpPr>
      <xdr:spPr>
        <a:xfrm>
          <a:off x="3175000" y="1372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124021</xdr:rowOff>
    </xdr:from>
    <xdr:ext cx="762000" cy="259045"/>
    <xdr:sp macro="" textlink="">
      <xdr:nvSpPr>
        <xdr:cNvPr id="217" name="テキスト ボックス 216"/>
        <xdr:cNvSpPr txBox="1"/>
      </xdr:nvSpPr>
      <xdr:spPr>
        <a:xfrm>
          <a:off x="2844800" y="1349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10621</xdr:rowOff>
    </xdr:from>
    <xdr:to>
      <xdr:col>11</xdr:col>
      <xdr:colOff>82550</xdr:colOff>
      <xdr:row>80</xdr:row>
      <xdr:rowOff>112221</xdr:rowOff>
    </xdr:to>
    <xdr:sp macro="" textlink="">
      <xdr:nvSpPr>
        <xdr:cNvPr id="218" name="楕円 217"/>
        <xdr:cNvSpPr/>
      </xdr:nvSpPr>
      <xdr:spPr>
        <a:xfrm>
          <a:off x="2286000" y="1372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122398</xdr:rowOff>
    </xdr:from>
    <xdr:ext cx="762000" cy="259045"/>
    <xdr:sp macro="" textlink="">
      <xdr:nvSpPr>
        <xdr:cNvPr id="219" name="テキスト ボックス 218"/>
        <xdr:cNvSpPr txBox="1"/>
      </xdr:nvSpPr>
      <xdr:spPr>
        <a:xfrm>
          <a:off x="1955800" y="13495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9514</xdr:rowOff>
    </xdr:from>
    <xdr:to>
      <xdr:col>7</xdr:col>
      <xdr:colOff>31750</xdr:colOff>
      <xdr:row>80</xdr:row>
      <xdr:rowOff>111114</xdr:rowOff>
    </xdr:to>
    <xdr:sp macro="" textlink="">
      <xdr:nvSpPr>
        <xdr:cNvPr id="220" name="楕円 219"/>
        <xdr:cNvSpPr/>
      </xdr:nvSpPr>
      <xdr:spPr>
        <a:xfrm>
          <a:off x="1397000" y="137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121291</xdr:rowOff>
    </xdr:from>
    <xdr:ext cx="762000" cy="259045"/>
    <xdr:sp macro="" textlink="">
      <xdr:nvSpPr>
        <xdr:cNvPr id="221" name="テキスト ボックス 220"/>
        <xdr:cNvSpPr txBox="1"/>
      </xdr:nvSpPr>
      <xdr:spPr>
        <a:xfrm>
          <a:off x="1066800" y="1349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年度までは、類似団体と同率以上の結果となっていたが、緊急財政対策による給与削減措置により、平成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年度から平均値を下回っていた。平成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年度末で当該給与削減措置が終了となったことから、再び平均値を上回る結果となっている。今後も、国等の状況を参考に給与等を決定し、適正な水準の維持に努めていく。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53622</xdr:rowOff>
    </xdr:from>
    <xdr:to>
      <xdr:col>81</xdr:col>
      <xdr:colOff>44450</xdr:colOff>
      <xdr:row>88</xdr:row>
      <xdr:rowOff>67028</xdr:rowOff>
    </xdr:to>
    <xdr:cxnSp macro="">
      <xdr:nvCxnSpPr>
        <xdr:cNvPr id="255" name="直線コネクタ 254"/>
        <xdr:cNvCxnSpPr/>
      </xdr:nvCxnSpPr>
      <xdr:spPr>
        <a:xfrm>
          <a:off x="16179800" y="151412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53622</xdr:rowOff>
    </xdr:from>
    <xdr:to>
      <xdr:col>77</xdr:col>
      <xdr:colOff>44450</xdr:colOff>
      <xdr:row>89</xdr:row>
      <xdr:rowOff>29634</xdr:rowOff>
    </xdr:to>
    <xdr:cxnSp macro="">
      <xdr:nvCxnSpPr>
        <xdr:cNvPr id="258" name="直線コネクタ 257"/>
        <xdr:cNvCxnSpPr/>
      </xdr:nvCxnSpPr>
      <xdr:spPr>
        <a:xfrm flipV="1">
          <a:off x="15290800" y="15141222"/>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29634</xdr:rowOff>
    </xdr:from>
    <xdr:to>
      <xdr:col>72</xdr:col>
      <xdr:colOff>203200</xdr:colOff>
      <xdr:row>89</xdr:row>
      <xdr:rowOff>150284</xdr:rowOff>
    </xdr:to>
    <xdr:cxnSp macro="">
      <xdr:nvCxnSpPr>
        <xdr:cNvPr id="261" name="直線コネクタ 260"/>
        <xdr:cNvCxnSpPr/>
      </xdr:nvCxnSpPr>
      <xdr:spPr>
        <a:xfrm flipV="1">
          <a:off x="14401800" y="152886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150284</xdr:rowOff>
    </xdr:to>
    <xdr:cxnSp macro="">
      <xdr:nvCxnSpPr>
        <xdr:cNvPr id="264" name="直線コネクタ 263"/>
        <xdr:cNvCxnSpPr/>
      </xdr:nvCxnSpPr>
      <xdr:spPr>
        <a:xfrm>
          <a:off x="13512800" y="1520825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155222</xdr:rowOff>
    </xdr:from>
    <xdr:to>
      <xdr:col>68</xdr:col>
      <xdr:colOff>203200</xdr:colOff>
      <xdr:row>86</xdr:row>
      <xdr:rowOff>85372</xdr:rowOff>
    </xdr:to>
    <xdr:sp macro="" textlink="">
      <xdr:nvSpPr>
        <xdr:cNvPr id="265" name="フローチャート: 判断 264"/>
        <xdr:cNvSpPr/>
      </xdr:nvSpPr>
      <xdr:spPr>
        <a:xfrm>
          <a:off x="14351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95549</xdr:rowOff>
    </xdr:from>
    <xdr:ext cx="762000" cy="259045"/>
    <xdr:sp macro="" textlink="">
      <xdr:nvSpPr>
        <xdr:cNvPr id="266" name="テキスト ボックス 265"/>
        <xdr:cNvSpPr txBox="1"/>
      </xdr:nvSpPr>
      <xdr:spPr>
        <a:xfrm>
          <a:off x="14020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16228</xdr:rowOff>
    </xdr:from>
    <xdr:to>
      <xdr:col>81</xdr:col>
      <xdr:colOff>95250</xdr:colOff>
      <xdr:row>88</xdr:row>
      <xdr:rowOff>117828</xdr:rowOff>
    </xdr:to>
    <xdr:sp macro="" textlink="">
      <xdr:nvSpPr>
        <xdr:cNvPr id="274" name="楕円 273"/>
        <xdr:cNvSpPr/>
      </xdr:nvSpPr>
      <xdr:spPr>
        <a:xfrm>
          <a:off x="169672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159755</xdr:rowOff>
    </xdr:from>
    <xdr:ext cx="762000" cy="259045"/>
    <xdr:sp macro="" textlink="">
      <xdr:nvSpPr>
        <xdr:cNvPr id="275" name="給与水準   （国との比較）該当値テキスト"/>
        <xdr:cNvSpPr txBox="1"/>
      </xdr:nvSpPr>
      <xdr:spPr>
        <a:xfrm>
          <a:off x="17106900" y="1507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2822</xdr:rowOff>
    </xdr:from>
    <xdr:to>
      <xdr:col>77</xdr:col>
      <xdr:colOff>95250</xdr:colOff>
      <xdr:row>88</xdr:row>
      <xdr:rowOff>104422</xdr:rowOff>
    </xdr:to>
    <xdr:sp macro="" textlink="">
      <xdr:nvSpPr>
        <xdr:cNvPr id="276" name="楕円 275"/>
        <xdr:cNvSpPr/>
      </xdr:nvSpPr>
      <xdr:spPr>
        <a:xfrm>
          <a:off x="16129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89199</xdr:rowOff>
    </xdr:from>
    <xdr:ext cx="736600" cy="259045"/>
    <xdr:sp macro="" textlink="">
      <xdr:nvSpPr>
        <xdr:cNvPr id="277" name="テキスト ボックス 276"/>
        <xdr:cNvSpPr txBox="1"/>
      </xdr:nvSpPr>
      <xdr:spPr>
        <a:xfrm>
          <a:off x="15798800" y="1517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150284</xdr:rowOff>
    </xdr:from>
    <xdr:to>
      <xdr:col>73</xdr:col>
      <xdr:colOff>44450</xdr:colOff>
      <xdr:row>89</xdr:row>
      <xdr:rowOff>80434</xdr:rowOff>
    </xdr:to>
    <xdr:sp macro="" textlink="">
      <xdr:nvSpPr>
        <xdr:cNvPr id="278" name="楕円 277"/>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65211</xdr:rowOff>
    </xdr:from>
    <xdr:ext cx="762000" cy="259045"/>
    <xdr:sp macro="" textlink="">
      <xdr:nvSpPr>
        <xdr:cNvPr id="279" name="テキスト ボックス 278"/>
        <xdr:cNvSpPr txBox="1"/>
      </xdr:nvSpPr>
      <xdr:spPr>
        <a:xfrm>
          <a:off x="14909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99484</xdr:rowOff>
    </xdr:from>
    <xdr:to>
      <xdr:col>68</xdr:col>
      <xdr:colOff>203200</xdr:colOff>
      <xdr:row>90</xdr:row>
      <xdr:rowOff>29634</xdr:rowOff>
    </xdr:to>
    <xdr:sp macro="" textlink="">
      <xdr:nvSpPr>
        <xdr:cNvPr id="280" name="楕円 279"/>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14411</xdr:rowOff>
    </xdr:from>
    <xdr:ext cx="762000" cy="259045"/>
    <xdr:sp macro="" textlink="">
      <xdr:nvSpPr>
        <xdr:cNvPr id="281" name="テキスト ボックス 280"/>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2" name="楕円 281"/>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3" name="テキスト ボックス 282"/>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事業の見直しや効率化の徹底、柔軟な職員配置を行うとともに、勧奨退職や退職者不補充により定員管理の適正化を進めたことにより、全国平均・神奈川県平均ともに下まわる結果となった。しかし類似団体平均よりは若干上回る結果となっているため、より一層の定員管理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96066</xdr:rowOff>
    </xdr:from>
    <xdr:to>
      <xdr:col>81</xdr:col>
      <xdr:colOff>44450</xdr:colOff>
      <xdr:row>60</xdr:row>
      <xdr:rowOff>99513</xdr:rowOff>
    </xdr:to>
    <xdr:cxnSp macro="">
      <xdr:nvCxnSpPr>
        <xdr:cNvPr id="320" name="直線コネクタ 319"/>
        <xdr:cNvCxnSpPr/>
      </xdr:nvCxnSpPr>
      <xdr:spPr>
        <a:xfrm flipV="1">
          <a:off x="16179800" y="1038306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75384</xdr:rowOff>
    </xdr:from>
    <xdr:to>
      <xdr:col>77</xdr:col>
      <xdr:colOff>44450</xdr:colOff>
      <xdr:row>60</xdr:row>
      <xdr:rowOff>99513</xdr:rowOff>
    </xdr:to>
    <xdr:cxnSp macro="">
      <xdr:nvCxnSpPr>
        <xdr:cNvPr id="323" name="直線コネクタ 322"/>
        <xdr:cNvCxnSpPr/>
      </xdr:nvCxnSpPr>
      <xdr:spPr>
        <a:xfrm>
          <a:off x="15290800" y="1036238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75384</xdr:rowOff>
    </xdr:from>
    <xdr:to>
      <xdr:col>72</xdr:col>
      <xdr:colOff>203200</xdr:colOff>
      <xdr:row>60</xdr:row>
      <xdr:rowOff>94343</xdr:rowOff>
    </xdr:to>
    <xdr:cxnSp macro="">
      <xdr:nvCxnSpPr>
        <xdr:cNvPr id="326" name="直線コネクタ 325"/>
        <xdr:cNvCxnSpPr/>
      </xdr:nvCxnSpPr>
      <xdr:spPr>
        <a:xfrm flipV="1">
          <a:off x="14401800" y="10362384"/>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89172</xdr:rowOff>
    </xdr:from>
    <xdr:to>
      <xdr:col>68</xdr:col>
      <xdr:colOff>152400</xdr:colOff>
      <xdr:row>60</xdr:row>
      <xdr:rowOff>94343</xdr:rowOff>
    </xdr:to>
    <xdr:cxnSp macro="">
      <xdr:nvCxnSpPr>
        <xdr:cNvPr id="329" name="直線コネクタ 328"/>
        <xdr:cNvCxnSpPr/>
      </xdr:nvCxnSpPr>
      <xdr:spPr>
        <a:xfrm>
          <a:off x="13512800" y="10376172"/>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0" name="フローチャート: 判断 329"/>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111868</xdr:rowOff>
    </xdr:from>
    <xdr:ext cx="762000" cy="259045"/>
    <xdr:sp macro="" textlink="">
      <xdr:nvSpPr>
        <xdr:cNvPr id="331" name="テキスト ボックス 330"/>
        <xdr:cNvSpPr txBox="1"/>
      </xdr:nvSpPr>
      <xdr:spPr>
        <a:xfrm>
          <a:off x="14020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45266</xdr:rowOff>
    </xdr:from>
    <xdr:to>
      <xdr:col>81</xdr:col>
      <xdr:colOff>95250</xdr:colOff>
      <xdr:row>60</xdr:row>
      <xdr:rowOff>146866</xdr:rowOff>
    </xdr:to>
    <xdr:sp macro="" textlink="">
      <xdr:nvSpPr>
        <xdr:cNvPr id="339" name="楕円 338"/>
        <xdr:cNvSpPr/>
      </xdr:nvSpPr>
      <xdr:spPr>
        <a:xfrm>
          <a:off x="16967200" y="1033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17343</xdr:rowOff>
    </xdr:from>
    <xdr:ext cx="762000" cy="259045"/>
    <xdr:sp macro="" textlink="">
      <xdr:nvSpPr>
        <xdr:cNvPr id="340" name="定員管理の状況該当値テキスト"/>
        <xdr:cNvSpPr txBox="1"/>
      </xdr:nvSpPr>
      <xdr:spPr>
        <a:xfrm>
          <a:off x="17106900" y="1030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48713</xdr:rowOff>
    </xdr:from>
    <xdr:to>
      <xdr:col>77</xdr:col>
      <xdr:colOff>95250</xdr:colOff>
      <xdr:row>60</xdr:row>
      <xdr:rowOff>150313</xdr:rowOff>
    </xdr:to>
    <xdr:sp macro="" textlink="">
      <xdr:nvSpPr>
        <xdr:cNvPr id="341" name="楕円 340"/>
        <xdr:cNvSpPr/>
      </xdr:nvSpPr>
      <xdr:spPr>
        <a:xfrm>
          <a:off x="16129000" y="103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135090</xdr:rowOff>
    </xdr:from>
    <xdr:ext cx="736600" cy="259045"/>
    <xdr:sp macro="" textlink="">
      <xdr:nvSpPr>
        <xdr:cNvPr id="342" name="テキスト ボックス 341"/>
        <xdr:cNvSpPr txBox="1"/>
      </xdr:nvSpPr>
      <xdr:spPr>
        <a:xfrm>
          <a:off x="15798800" y="10422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24584</xdr:rowOff>
    </xdr:from>
    <xdr:to>
      <xdr:col>73</xdr:col>
      <xdr:colOff>44450</xdr:colOff>
      <xdr:row>60</xdr:row>
      <xdr:rowOff>126184</xdr:rowOff>
    </xdr:to>
    <xdr:sp macro="" textlink="">
      <xdr:nvSpPr>
        <xdr:cNvPr id="343" name="楕円 342"/>
        <xdr:cNvSpPr/>
      </xdr:nvSpPr>
      <xdr:spPr>
        <a:xfrm>
          <a:off x="152400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44" name="テキスト ボックス 343"/>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43543</xdr:rowOff>
    </xdr:from>
    <xdr:to>
      <xdr:col>68</xdr:col>
      <xdr:colOff>203200</xdr:colOff>
      <xdr:row>60</xdr:row>
      <xdr:rowOff>145143</xdr:rowOff>
    </xdr:to>
    <xdr:sp macro="" textlink="">
      <xdr:nvSpPr>
        <xdr:cNvPr id="345" name="楕円 344"/>
        <xdr:cNvSpPr/>
      </xdr:nvSpPr>
      <xdr:spPr>
        <a:xfrm>
          <a:off x="14351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155320</xdr:rowOff>
    </xdr:from>
    <xdr:ext cx="762000" cy="259045"/>
    <xdr:sp macro="" textlink="">
      <xdr:nvSpPr>
        <xdr:cNvPr id="346" name="テキスト ボックス 345"/>
        <xdr:cNvSpPr txBox="1"/>
      </xdr:nvSpPr>
      <xdr:spPr>
        <a:xfrm>
          <a:off x="14020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38372</xdr:rowOff>
    </xdr:from>
    <xdr:to>
      <xdr:col>64</xdr:col>
      <xdr:colOff>152400</xdr:colOff>
      <xdr:row>60</xdr:row>
      <xdr:rowOff>139972</xdr:rowOff>
    </xdr:to>
    <xdr:sp macro="" textlink="">
      <xdr:nvSpPr>
        <xdr:cNvPr id="347" name="楕円 346"/>
        <xdr:cNvSpPr/>
      </xdr:nvSpPr>
      <xdr:spPr>
        <a:xfrm>
          <a:off x="13462000" y="103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150149</xdr:rowOff>
    </xdr:from>
    <xdr:ext cx="762000" cy="259045"/>
    <xdr:sp macro="" textlink="">
      <xdr:nvSpPr>
        <xdr:cNvPr id="348" name="テキスト ボックス 347"/>
        <xdr:cNvSpPr txBox="1"/>
      </xdr:nvSpPr>
      <xdr:spPr>
        <a:xfrm>
          <a:off x="13131800" y="100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年度分算定上の分母側は、算入項目である標準税収入額等が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192,600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千円の増となったほか、控除項目である基準財政需要額に算入された公債費（事業費補正）して計上している下水道費など全体で▲</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12,553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千円、災害復旧費等に係る基準財政需要額が▲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47,318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千円となり合計で▲</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59,871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千円となった。そのため分母全体として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142,301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千円の増額となった。また分子側も控除項目の減少及び算入項目である公債費の元利償還金が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4,452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千円増額したことで、全体として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59,511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千円増となったが、分母側の増額幅が大きくなったことで単年度では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年度より増えたが、平成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年度と比べ平成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年度が下回ったことで</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ヵ年平均は下がった。今後、公共施設の老朽化に伴う施設等の再編等で公債費が増える可能性があるが、県内・全国平均値等を一つの目安としながら、適正水準の確保に努めていく。</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54864</xdr:rowOff>
    </xdr:from>
    <xdr:to>
      <xdr:col>81</xdr:col>
      <xdr:colOff>44450</xdr:colOff>
      <xdr:row>38</xdr:row>
      <xdr:rowOff>112776</xdr:rowOff>
    </xdr:to>
    <xdr:cxnSp macro="">
      <xdr:nvCxnSpPr>
        <xdr:cNvPr id="380" name="直線コネクタ 379"/>
        <xdr:cNvCxnSpPr/>
      </xdr:nvCxnSpPr>
      <xdr:spPr>
        <a:xfrm flipV="1">
          <a:off x="16179800" y="656996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112776</xdr:rowOff>
    </xdr:from>
    <xdr:to>
      <xdr:col>77</xdr:col>
      <xdr:colOff>44450</xdr:colOff>
      <xdr:row>39</xdr:row>
      <xdr:rowOff>28194</xdr:rowOff>
    </xdr:to>
    <xdr:cxnSp macro="">
      <xdr:nvCxnSpPr>
        <xdr:cNvPr id="383" name="直線コネクタ 382"/>
        <xdr:cNvCxnSpPr/>
      </xdr:nvCxnSpPr>
      <xdr:spPr>
        <a:xfrm flipV="1">
          <a:off x="15290800" y="66278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28194</xdr:rowOff>
    </xdr:from>
    <xdr:to>
      <xdr:col>72</xdr:col>
      <xdr:colOff>203200</xdr:colOff>
      <xdr:row>39</xdr:row>
      <xdr:rowOff>115062</xdr:rowOff>
    </xdr:to>
    <xdr:cxnSp macro="">
      <xdr:nvCxnSpPr>
        <xdr:cNvPr id="386" name="直線コネクタ 385"/>
        <xdr:cNvCxnSpPr/>
      </xdr:nvCxnSpPr>
      <xdr:spPr>
        <a:xfrm flipV="1">
          <a:off x="14401800" y="67147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115062</xdr:rowOff>
    </xdr:from>
    <xdr:to>
      <xdr:col>68</xdr:col>
      <xdr:colOff>152400</xdr:colOff>
      <xdr:row>39</xdr:row>
      <xdr:rowOff>163322</xdr:rowOff>
    </xdr:to>
    <xdr:cxnSp macro="">
      <xdr:nvCxnSpPr>
        <xdr:cNvPr id="389" name="直線コネクタ 388"/>
        <xdr:cNvCxnSpPr/>
      </xdr:nvCxnSpPr>
      <xdr:spPr>
        <a:xfrm flipV="1">
          <a:off x="13512800" y="68016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37592</xdr:rowOff>
    </xdr:from>
    <xdr:to>
      <xdr:col>68</xdr:col>
      <xdr:colOff>203200</xdr:colOff>
      <xdr:row>40</xdr:row>
      <xdr:rowOff>139192</xdr:rowOff>
    </xdr:to>
    <xdr:sp macro="" textlink="">
      <xdr:nvSpPr>
        <xdr:cNvPr id="390" name="フローチャート: 判断 389"/>
        <xdr:cNvSpPr/>
      </xdr:nvSpPr>
      <xdr:spPr>
        <a:xfrm>
          <a:off x="14351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123969</xdr:rowOff>
    </xdr:from>
    <xdr:ext cx="762000" cy="259045"/>
    <xdr:sp macro="" textlink="">
      <xdr:nvSpPr>
        <xdr:cNvPr id="391" name="テキスト ボックス 390"/>
        <xdr:cNvSpPr txBox="1"/>
      </xdr:nvSpPr>
      <xdr:spPr>
        <a:xfrm>
          <a:off x="14020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4064</xdr:rowOff>
    </xdr:from>
    <xdr:to>
      <xdr:col>81</xdr:col>
      <xdr:colOff>95250</xdr:colOff>
      <xdr:row>38</xdr:row>
      <xdr:rowOff>105664</xdr:rowOff>
    </xdr:to>
    <xdr:sp macro="" textlink="">
      <xdr:nvSpPr>
        <xdr:cNvPr id="399" name="楕円 398"/>
        <xdr:cNvSpPr/>
      </xdr:nvSpPr>
      <xdr:spPr>
        <a:xfrm>
          <a:off x="169672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20591</xdr:rowOff>
    </xdr:from>
    <xdr:ext cx="762000" cy="259045"/>
    <xdr:sp macro="" textlink="">
      <xdr:nvSpPr>
        <xdr:cNvPr id="400" name="公債費負担の状況該当値テキスト"/>
        <xdr:cNvSpPr txBox="1"/>
      </xdr:nvSpPr>
      <xdr:spPr>
        <a:xfrm>
          <a:off x="17106900" y="636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61976</xdr:rowOff>
    </xdr:from>
    <xdr:to>
      <xdr:col>77</xdr:col>
      <xdr:colOff>95250</xdr:colOff>
      <xdr:row>38</xdr:row>
      <xdr:rowOff>163576</xdr:rowOff>
    </xdr:to>
    <xdr:sp macro="" textlink="">
      <xdr:nvSpPr>
        <xdr:cNvPr id="401" name="楕円 400"/>
        <xdr:cNvSpPr/>
      </xdr:nvSpPr>
      <xdr:spPr>
        <a:xfrm>
          <a:off x="16129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2303</xdr:rowOff>
    </xdr:from>
    <xdr:ext cx="736600" cy="259045"/>
    <xdr:sp macro="" textlink="">
      <xdr:nvSpPr>
        <xdr:cNvPr id="402" name="テキスト ボックス 401"/>
        <xdr:cNvSpPr txBox="1"/>
      </xdr:nvSpPr>
      <xdr:spPr>
        <a:xfrm>
          <a:off x="15798800" y="634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148844</xdr:rowOff>
    </xdr:from>
    <xdr:to>
      <xdr:col>73</xdr:col>
      <xdr:colOff>44450</xdr:colOff>
      <xdr:row>39</xdr:row>
      <xdr:rowOff>78994</xdr:rowOff>
    </xdr:to>
    <xdr:sp macro="" textlink="">
      <xdr:nvSpPr>
        <xdr:cNvPr id="403" name="楕円 402"/>
        <xdr:cNvSpPr/>
      </xdr:nvSpPr>
      <xdr:spPr>
        <a:xfrm>
          <a:off x="15240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89171</xdr:rowOff>
    </xdr:from>
    <xdr:ext cx="762000" cy="259045"/>
    <xdr:sp macro="" textlink="">
      <xdr:nvSpPr>
        <xdr:cNvPr id="404" name="テキスト ボックス 403"/>
        <xdr:cNvSpPr txBox="1"/>
      </xdr:nvSpPr>
      <xdr:spPr>
        <a:xfrm>
          <a:off x="14909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64262</xdr:rowOff>
    </xdr:from>
    <xdr:to>
      <xdr:col>68</xdr:col>
      <xdr:colOff>203200</xdr:colOff>
      <xdr:row>39</xdr:row>
      <xdr:rowOff>165862</xdr:rowOff>
    </xdr:to>
    <xdr:sp macro="" textlink="">
      <xdr:nvSpPr>
        <xdr:cNvPr id="405" name="楕円 404"/>
        <xdr:cNvSpPr/>
      </xdr:nvSpPr>
      <xdr:spPr>
        <a:xfrm>
          <a:off x="14351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4589</xdr:rowOff>
    </xdr:from>
    <xdr:ext cx="762000" cy="259045"/>
    <xdr:sp macro="" textlink="">
      <xdr:nvSpPr>
        <xdr:cNvPr id="406" name="テキスト ボックス 405"/>
        <xdr:cNvSpPr txBox="1"/>
      </xdr:nvSpPr>
      <xdr:spPr>
        <a:xfrm>
          <a:off x="14020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112522</xdr:rowOff>
    </xdr:from>
    <xdr:to>
      <xdr:col>64</xdr:col>
      <xdr:colOff>152400</xdr:colOff>
      <xdr:row>40</xdr:row>
      <xdr:rowOff>42672</xdr:rowOff>
    </xdr:to>
    <xdr:sp macro="" textlink="">
      <xdr:nvSpPr>
        <xdr:cNvPr id="407" name="楕円 406"/>
        <xdr:cNvSpPr/>
      </xdr:nvSpPr>
      <xdr:spPr>
        <a:xfrm>
          <a:off x="13462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52849</xdr:rowOff>
    </xdr:from>
    <xdr:ext cx="762000" cy="259045"/>
    <xdr:sp macro="" textlink="">
      <xdr:nvSpPr>
        <xdr:cNvPr id="408" name="テキスト ボックス 407"/>
        <xdr:cNvSpPr txBox="1"/>
      </xdr:nvSpPr>
      <xdr:spPr>
        <a:xfrm>
          <a:off x="1313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年度から減少傾向に転じ平成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はマイナス表記となった。これは比率算定上の分子側が、過年度借入の地方債償還期間末期による地方債現在高の減や、資本費平準化債を元利償還金償還の充当財源とし、公営企業債等繰入見込額が減少した。また比率算定上の分母側は、標準財政規模の増額などにより増加したことが影響した。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も地方債発行額が既発債の償還を下回ったことで、算定上類似団体平均より大幅に下回っている。しかし、公共施設の老朽化による再編や田端西地区まちづくり事業など大型事業があることから、後世への負担を少しでも軽減するよう、適正水準の確保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19776</xdr:rowOff>
    </xdr:from>
    <xdr:to>
      <xdr:col>72</xdr:col>
      <xdr:colOff>203200</xdr:colOff>
      <xdr:row>15</xdr:row>
      <xdr:rowOff>6894</xdr:rowOff>
    </xdr:to>
    <xdr:cxnSp macro="">
      <xdr:nvCxnSpPr>
        <xdr:cNvPr id="444" name="直線コネクタ 443"/>
        <xdr:cNvCxnSpPr/>
      </xdr:nvCxnSpPr>
      <xdr:spPr>
        <a:xfrm flipV="1">
          <a:off x="14401800" y="2420076"/>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5"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6894</xdr:rowOff>
    </xdr:from>
    <xdr:to>
      <xdr:col>68</xdr:col>
      <xdr:colOff>152400</xdr:colOff>
      <xdr:row>15</xdr:row>
      <xdr:rowOff>114905</xdr:rowOff>
    </xdr:to>
    <xdr:cxnSp macro="">
      <xdr:nvCxnSpPr>
        <xdr:cNvPr id="447" name="直線コネクタ 446"/>
        <xdr:cNvCxnSpPr/>
      </xdr:nvCxnSpPr>
      <xdr:spPr>
        <a:xfrm flipV="1">
          <a:off x="13512800" y="2578644"/>
          <a:ext cx="889000" cy="10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50" name="フローチャート: 判断 449"/>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18341</xdr:rowOff>
    </xdr:from>
    <xdr:ext cx="762000" cy="259045"/>
    <xdr:sp macro="" textlink="">
      <xdr:nvSpPr>
        <xdr:cNvPr id="451" name="テキスト ボックス 450"/>
        <xdr:cNvSpPr txBox="1"/>
      </xdr:nvSpPr>
      <xdr:spPr>
        <a:xfrm>
          <a:off x="14909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2" name="フローチャート: 判断 451"/>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3" name="テキスト ボックス 452"/>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4" name="フローチャート: 判断 453"/>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5" name="テキスト ボックス 454"/>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140426</xdr:rowOff>
    </xdr:from>
    <xdr:to>
      <xdr:col>73</xdr:col>
      <xdr:colOff>44450</xdr:colOff>
      <xdr:row>14</xdr:row>
      <xdr:rowOff>70576</xdr:rowOff>
    </xdr:to>
    <xdr:sp macro="" textlink="">
      <xdr:nvSpPr>
        <xdr:cNvPr id="461" name="楕円 460"/>
        <xdr:cNvSpPr/>
      </xdr:nvSpPr>
      <xdr:spPr>
        <a:xfrm>
          <a:off x="15240000" y="236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80753</xdr:rowOff>
    </xdr:from>
    <xdr:ext cx="762000" cy="259045"/>
    <xdr:sp macro="" textlink="">
      <xdr:nvSpPr>
        <xdr:cNvPr id="462" name="テキスト ボックス 461"/>
        <xdr:cNvSpPr txBox="1"/>
      </xdr:nvSpPr>
      <xdr:spPr>
        <a:xfrm>
          <a:off x="14909800" y="213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127544</xdr:rowOff>
    </xdr:from>
    <xdr:to>
      <xdr:col>68</xdr:col>
      <xdr:colOff>203200</xdr:colOff>
      <xdr:row>15</xdr:row>
      <xdr:rowOff>57694</xdr:rowOff>
    </xdr:to>
    <xdr:sp macro="" textlink="">
      <xdr:nvSpPr>
        <xdr:cNvPr id="463" name="楕円 462"/>
        <xdr:cNvSpPr/>
      </xdr:nvSpPr>
      <xdr:spPr>
        <a:xfrm>
          <a:off x="14351000" y="25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42471</xdr:rowOff>
    </xdr:from>
    <xdr:ext cx="762000" cy="259045"/>
    <xdr:sp macro="" textlink="">
      <xdr:nvSpPr>
        <xdr:cNvPr id="464" name="テキスト ボックス 463"/>
        <xdr:cNvSpPr txBox="1"/>
      </xdr:nvSpPr>
      <xdr:spPr>
        <a:xfrm>
          <a:off x="14020800" y="261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5" name="楕円 464"/>
        <xdr:cNvSpPr/>
      </xdr:nvSpPr>
      <xdr:spPr>
        <a:xfrm>
          <a:off x="13462000" y="263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150482</xdr:rowOff>
    </xdr:from>
    <xdr:ext cx="762000" cy="259045"/>
    <xdr:sp macro="" textlink="">
      <xdr:nvSpPr>
        <xdr:cNvPr id="466" name="テキスト ボックス 465"/>
        <xdr:cNvSpPr txBox="1"/>
      </xdr:nvSpPr>
      <xdr:spPr>
        <a:xfrm>
          <a:off x="13131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48,588
47,796
13.34
15,721,825
14,599,967
1,092,736
9,314,378
7,900,845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事業の見直しや効率化の徹底、柔軟な職員配置を行うとともに、勧奨退職や退職者不補充により定員管理の適正化を進めてきた。町税や地方消費税交付金の増により、下がった。しかし類似団体平均との比較では上回っている状況があるため、引き続き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10414</xdr:rowOff>
    </xdr:from>
    <xdr:to>
      <xdr:col>24</xdr:col>
      <xdr:colOff>25400</xdr:colOff>
      <xdr:row>39</xdr:row>
      <xdr:rowOff>28702</xdr:rowOff>
    </xdr:to>
    <xdr:cxnSp macro="">
      <xdr:nvCxnSpPr>
        <xdr:cNvPr id="64" name="直線コネクタ 63"/>
        <xdr:cNvCxnSpPr/>
      </xdr:nvCxnSpPr>
      <xdr:spPr>
        <a:xfrm flipV="1">
          <a:off x="3987800" y="66969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28702</xdr:rowOff>
    </xdr:from>
    <xdr:to>
      <xdr:col>19</xdr:col>
      <xdr:colOff>187325</xdr:colOff>
      <xdr:row>39</xdr:row>
      <xdr:rowOff>28702</xdr:rowOff>
    </xdr:to>
    <xdr:cxnSp macro="">
      <xdr:nvCxnSpPr>
        <xdr:cNvPr id="67" name="直線コネクタ 66"/>
        <xdr:cNvCxnSpPr/>
      </xdr:nvCxnSpPr>
      <xdr:spPr>
        <a:xfrm>
          <a:off x="3098800" y="6715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10414</xdr:rowOff>
    </xdr:from>
    <xdr:to>
      <xdr:col>15</xdr:col>
      <xdr:colOff>98425</xdr:colOff>
      <xdr:row>39</xdr:row>
      <xdr:rowOff>28702</xdr:rowOff>
    </xdr:to>
    <xdr:cxnSp macro="">
      <xdr:nvCxnSpPr>
        <xdr:cNvPr id="70" name="直線コネクタ 69"/>
        <xdr:cNvCxnSpPr/>
      </xdr:nvCxnSpPr>
      <xdr:spPr>
        <a:xfrm>
          <a:off x="2209800" y="66969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10414</xdr:rowOff>
    </xdr:from>
    <xdr:to>
      <xdr:col>11</xdr:col>
      <xdr:colOff>9525</xdr:colOff>
      <xdr:row>39</xdr:row>
      <xdr:rowOff>37846</xdr:rowOff>
    </xdr:to>
    <xdr:cxnSp macro="">
      <xdr:nvCxnSpPr>
        <xdr:cNvPr id="73" name="直線コネクタ 72"/>
        <xdr:cNvCxnSpPr/>
      </xdr:nvCxnSpPr>
      <xdr:spPr>
        <a:xfrm flipV="1">
          <a:off x="1320800" y="66969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131064</xdr:rowOff>
    </xdr:from>
    <xdr:to>
      <xdr:col>24</xdr:col>
      <xdr:colOff>76200</xdr:colOff>
      <xdr:row>39</xdr:row>
      <xdr:rowOff>61214</xdr:rowOff>
    </xdr:to>
    <xdr:sp macro="" textlink="">
      <xdr:nvSpPr>
        <xdr:cNvPr id="83" name="楕円 82"/>
        <xdr:cNvSpPr/>
      </xdr:nvSpPr>
      <xdr:spPr>
        <a:xfrm>
          <a:off x="47752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103141</xdr:rowOff>
    </xdr:from>
    <xdr:ext cx="762000" cy="259045"/>
    <xdr:sp macro="" textlink="">
      <xdr:nvSpPr>
        <xdr:cNvPr id="84" name="人件費該当値テキスト"/>
        <xdr:cNvSpPr txBox="1"/>
      </xdr:nvSpPr>
      <xdr:spPr>
        <a:xfrm>
          <a:off x="49149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149352</xdr:rowOff>
    </xdr:from>
    <xdr:to>
      <xdr:col>20</xdr:col>
      <xdr:colOff>38100</xdr:colOff>
      <xdr:row>39</xdr:row>
      <xdr:rowOff>79502</xdr:rowOff>
    </xdr:to>
    <xdr:sp macro="" textlink="">
      <xdr:nvSpPr>
        <xdr:cNvPr id="85" name="楕円 84"/>
        <xdr:cNvSpPr/>
      </xdr:nvSpPr>
      <xdr:spPr>
        <a:xfrm>
          <a:off x="3937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64279</xdr:rowOff>
    </xdr:from>
    <xdr:ext cx="736600" cy="259045"/>
    <xdr:sp macro="" textlink="">
      <xdr:nvSpPr>
        <xdr:cNvPr id="86" name="テキスト ボックス 85"/>
        <xdr:cNvSpPr txBox="1"/>
      </xdr:nvSpPr>
      <xdr:spPr>
        <a:xfrm>
          <a:off x="3606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149352</xdr:rowOff>
    </xdr:from>
    <xdr:to>
      <xdr:col>15</xdr:col>
      <xdr:colOff>149225</xdr:colOff>
      <xdr:row>39</xdr:row>
      <xdr:rowOff>79502</xdr:rowOff>
    </xdr:to>
    <xdr:sp macro="" textlink="">
      <xdr:nvSpPr>
        <xdr:cNvPr id="87" name="楕円 86"/>
        <xdr:cNvSpPr/>
      </xdr:nvSpPr>
      <xdr:spPr>
        <a:xfrm>
          <a:off x="3048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64279</xdr:rowOff>
    </xdr:from>
    <xdr:ext cx="762000" cy="259045"/>
    <xdr:sp macro="" textlink="">
      <xdr:nvSpPr>
        <xdr:cNvPr id="88" name="テキスト ボックス 87"/>
        <xdr:cNvSpPr txBox="1"/>
      </xdr:nvSpPr>
      <xdr:spPr>
        <a:xfrm>
          <a:off x="2717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131064</xdr:rowOff>
    </xdr:from>
    <xdr:to>
      <xdr:col>11</xdr:col>
      <xdr:colOff>60325</xdr:colOff>
      <xdr:row>39</xdr:row>
      <xdr:rowOff>61214</xdr:rowOff>
    </xdr:to>
    <xdr:sp macro="" textlink="">
      <xdr:nvSpPr>
        <xdr:cNvPr id="89" name="楕円 88"/>
        <xdr:cNvSpPr/>
      </xdr:nvSpPr>
      <xdr:spPr>
        <a:xfrm>
          <a:off x="2159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45991</xdr:rowOff>
    </xdr:from>
    <xdr:ext cx="762000" cy="259045"/>
    <xdr:sp macro="" textlink="">
      <xdr:nvSpPr>
        <xdr:cNvPr id="90" name="テキスト ボックス 89"/>
        <xdr:cNvSpPr txBox="1"/>
      </xdr:nvSpPr>
      <xdr:spPr>
        <a:xfrm>
          <a:off x="1828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158496</xdr:rowOff>
    </xdr:from>
    <xdr:to>
      <xdr:col>6</xdr:col>
      <xdr:colOff>171450</xdr:colOff>
      <xdr:row>39</xdr:row>
      <xdr:rowOff>88646</xdr:rowOff>
    </xdr:to>
    <xdr:sp macro="" textlink="">
      <xdr:nvSpPr>
        <xdr:cNvPr id="91" name="楕円 90"/>
        <xdr:cNvSpPr/>
      </xdr:nvSpPr>
      <xdr:spPr>
        <a:xfrm>
          <a:off x="1270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73423</xdr:rowOff>
    </xdr:from>
    <xdr:ext cx="762000" cy="259045"/>
    <xdr:sp macro="" textlink="">
      <xdr:nvSpPr>
        <xdr:cNvPr id="92" name="テキスト ボックス 91"/>
        <xdr:cNvSpPr txBox="1"/>
      </xdr:nvSpPr>
      <xdr:spPr>
        <a:xfrm>
          <a:off x="939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高い割合となっているのは、町立公民館や寒川総合体育館の施設管理・運営について指定管理者制度を積極的に活用していることのほか、広域リサイクルセンターの長期包括運営責任業務委託などが大きく影響していると考える。人件費の抑制と合わせて適正な物件費となるよう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77470</xdr:rowOff>
    </xdr:from>
    <xdr:to>
      <xdr:col>82</xdr:col>
      <xdr:colOff>107950</xdr:colOff>
      <xdr:row>17</xdr:row>
      <xdr:rowOff>168910</xdr:rowOff>
    </xdr:to>
    <xdr:cxnSp macro="">
      <xdr:nvCxnSpPr>
        <xdr:cNvPr id="125" name="直線コネクタ 124"/>
        <xdr:cNvCxnSpPr/>
      </xdr:nvCxnSpPr>
      <xdr:spPr>
        <a:xfrm>
          <a:off x="15671800" y="29921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17</xdr:row>
      <xdr:rowOff>130810</xdr:rowOff>
    </xdr:to>
    <xdr:cxnSp macro="">
      <xdr:nvCxnSpPr>
        <xdr:cNvPr id="128" name="直線コネクタ 127"/>
        <xdr:cNvCxnSpPr/>
      </xdr:nvCxnSpPr>
      <xdr:spPr>
        <a:xfrm flipV="1">
          <a:off x="14782800" y="2992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17</xdr:row>
      <xdr:rowOff>130810</xdr:rowOff>
    </xdr:to>
    <xdr:cxnSp macro="">
      <xdr:nvCxnSpPr>
        <xdr:cNvPr id="131" name="直線コネクタ 130"/>
        <xdr:cNvCxnSpPr/>
      </xdr:nvCxnSpPr>
      <xdr:spPr>
        <a:xfrm>
          <a:off x="13893800" y="3022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17</xdr:row>
      <xdr:rowOff>123190</xdr:rowOff>
    </xdr:to>
    <xdr:cxnSp macro="">
      <xdr:nvCxnSpPr>
        <xdr:cNvPr id="134" name="直線コネクタ 133"/>
        <xdr:cNvCxnSpPr/>
      </xdr:nvCxnSpPr>
      <xdr:spPr>
        <a:xfrm flipV="1">
          <a:off x="13004800" y="3022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5" name="フローチャート: 判断 134"/>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100347</xdr:rowOff>
    </xdr:from>
    <xdr:ext cx="762000" cy="259045"/>
    <xdr:sp macro="" textlink="">
      <xdr:nvSpPr>
        <xdr:cNvPr id="136" name="テキスト ボックス 135"/>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44" name="楕円 143"/>
        <xdr:cNvSpPr/>
      </xdr:nvSpPr>
      <xdr:spPr>
        <a:xfrm>
          <a:off x="164592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90187</xdr:rowOff>
    </xdr:from>
    <xdr:ext cx="762000" cy="259045"/>
    <xdr:sp macro="" textlink="">
      <xdr:nvSpPr>
        <xdr:cNvPr id="145" name="物件費該当値テキスト"/>
        <xdr:cNvSpPr txBox="1"/>
      </xdr:nvSpPr>
      <xdr:spPr>
        <a:xfrm>
          <a:off x="165989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6" name="楕円 145"/>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113047</xdr:rowOff>
    </xdr:from>
    <xdr:ext cx="736600" cy="259045"/>
    <xdr:sp macro="" textlink="">
      <xdr:nvSpPr>
        <xdr:cNvPr id="147" name="テキスト ボックス 146"/>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80010</xdr:rowOff>
    </xdr:from>
    <xdr:to>
      <xdr:col>74</xdr:col>
      <xdr:colOff>31750</xdr:colOff>
      <xdr:row>18</xdr:row>
      <xdr:rowOff>10160</xdr:rowOff>
    </xdr:to>
    <xdr:sp macro="" textlink="">
      <xdr:nvSpPr>
        <xdr:cNvPr id="148" name="楕円 147"/>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166387</xdr:rowOff>
    </xdr:from>
    <xdr:ext cx="762000" cy="259045"/>
    <xdr:sp macro="" textlink="">
      <xdr:nvSpPr>
        <xdr:cNvPr id="149" name="テキスト ボックス 148"/>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0" name="楕円 149"/>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143527</xdr:rowOff>
    </xdr:from>
    <xdr:ext cx="762000" cy="259045"/>
    <xdr:sp macro="" textlink="">
      <xdr:nvSpPr>
        <xdr:cNvPr id="151" name="テキスト ボックス 150"/>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72390</xdr:rowOff>
    </xdr:from>
    <xdr:to>
      <xdr:col>65</xdr:col>
      <xdr:colOff>53975</xdr:colOff>
      <xdr:row>18</xdr:row>
      <xdr:rowOff>2540</xdr:rowOff>
    </xdr:to>
    <xdr:sp macro="" textlink="">
      <xdr:nvSpPr>
        <xdr:cNvPr id="152" name="楕円 151"/>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158767</xdr:rowOff>
    </xdr:from>
    <xdr:ext cx="762000" cy="259045"/>
    <xdr:sp macro="" textlink="">
      <xdr:nvSpPr>
        <xdr:cNvPr id="153" name="テキスト ボックス 152"/>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児童手当扶助料の減があったものの、サービス利用の増による障害福祉サービス費や児童保育委託料等により全体として扶助費は増加した。類似団体と比較して扶助費が多い原因としては、規模の大きい近隣市と足並みを揃えた事業実施を行っていることによるものである。扶助費の伸びが財政を圧迫する可能性があるため、今後も引き続き適正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63500</xdr:rowOff>
    </xdr:from>
    <xdr:to>
      <xdr:col>24</xdr:col>
      <xdr:colOff>25400</xdr:colOff>
      <xdr:row>58</xdr:row>
      <xdr:rowOff>101600</xdr:rowOff>
    </xdr:to>
    <xdr:cxnSp macro="">
      <xdr:nvCxnSpPr>
        <xdr:cNvPr id="186" name="直線コネクタ 185"/>
        <xdr:cNvCxnSpPr/>
      </xdr:nvCxnSpPr>
      <xdr:spPr>
        <a:xfrm>
          <a:off x="3987800" y="10007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63500</xdr:rowOff>
    </xdr:from>
    <xdr:to>
      <xdr:col>19</xdr:col>
      <xdr:colOff>187325</xdr:colOff>
      <xdr:row>58</xdr:row>
      <xdr:rowOff>63500</xdr:rowOff>
    </xdr:to>
    <xdr:cxnSp macro="">
      <xdr:nvCxnSpPr>
        <xdr:cNvPr id="189" name="直線コネクタ 188"/>
        <xdr:cNvCxnSpPr/>
      </xdr:nvCxnSpPr>
      <xdr:spPr>
        <a:xfrm>
          <a:off x="3098800" y="1000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158750</xdr:rowOff>
    </xdr:from>
    <xdr:to>
      <xdr:col>15</xdr:col>
      <xdr:colOff>98425</xdr:colOff>
      <xdr:row>58</xdr:row>
      <xdr:rowOff>63500</xdr:rowOff>
    </xdr:to>
    <xdr:cxnSp macro="">
      <xdr:nvCxnSpPr>
        <xdr:cNvPr id="192" name="直線コネクタ 191"/>
        <xdr:cNvCxnSpPr/>
      </xdr:nvCxnSpPr>
      <xdr:spPr>
        <a:xfrm>
          <a:off x="2209800" y="9931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158750</xdr:rowOff>
    </xdr:from>
    <xdr:to>
      <xdr:col>11</xdr:col>
      <xdr:colOff>9525</xdr:colOff>
      <xdr:row>57</xdr:row>
      <xdr:rowOff>158750</xdr:rowOff>
    </xdr:to>
    <xdr:cxnSp macro="">
      <xdr:nvCxnSpPr>
        <xdr:cNvPr id="195" name="直線コネクタ 194"/>
        <xdr:cNvCxnSpPr/>
      </xdr:nvCxnSpPr>
      <xdr:spPr>
        <a:xfrm>
          <a:off x="1320800" y="9931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6" name="フローチャート: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7" name="テキスト ボックス 196"/>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50800</xdr:rowOff>
    </xdr:from>
    <xdr:to>
      <xdr:col>24</xdr:col>
      <xdr:colOff>76200</xdr:colOff>
      <xdr:row>58</xdr:row>
      <xdr:rowOff>152400</xdr:rowOff>
    </xdr:to>
    <xdr:sp macro="" textlink="">
      <xdr:nvSpPr>
        <xdr:cNvPr id="205" name="楕円 204"/>
        <xdr:cNvSpPr/>
      </xdr:nvSpPr>
      <xdr:spPr>
        <a:xfrm>
          <a:off x="4775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22877</xdr:rowOff>
    </xdr:from>
    <xdr:ext cx="762000" cy="259045"/>
    <xdr:sp macro="" textlink="">
      <xdr:nvSpPr>
        <xdr:cNvPr id="206" name="扶助費該当値テキスト"/>
        <xdr:cNvSpPr txBox="1"/>
      </xdr:nvSpPr>
      <xdr:spPr>
        <a:xfrm>
          <a:off x="4914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xdr:rowOff>
    </xdr:from>
    <xdr:to>
      <xdr:col>20</xdr:col>
      <xdr:colOff>38100</xdr:colOff>
      <xdr:row>58</xdr:row>
      <xdr:rowOff>114300</xdr:rowOff>
    </xdr:to>
    <xdr:sp macro="" textlink="">
      <xdr:nvSpPr>
        <xdr:cNvPr id="207" name="楕円 206"/>
        <xdr:cNvSpPr/>
      </xdr:nvSpPr>
      <xdr:spPr>
        <a:xfrm>
          <a:off x="3937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99077</xdr:rowOff>
    </xdr:from>
    <xdr:ext cx="736600" cy="259045"/>
    <xdr:sp macro="" textlink="">
      <xdr:nvSpPr>
        <xdr:cNvPr id="208" name="テキスト ボックス 207"/>
        <xdr:cNvSpPr txBox="1"/>
      </xdr:nvSpPr>
      <xdr:spPr>
        <a:xfrm>
          <a:off x="3606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xdr:rowOff>
    </xdr:from>
    <xdr:to>
      <xdr:col>15</xdr:col>
      <xdr:colOff>149225</xdr:colOff>
      <xdr:row>58</xdr:row>
      <xdr:rowOff>114300</xdr:rowOff>
    </xdr:to>
    <xdr:sp macro="" textlink="">
      <xdr:nvSpPr>
        <xdr:cNvPr id="209" name="楕円 208"/>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99077</xdr:rowOff>
    </xdr:from>
    <xdr:ext cx="762000" cy="259045"/>
    <xdr:sp macro="" textlink="">
      <xdr:nvSpPr>
        <xdr:cNvPr id="210" name="テキスト ボックス 209"/>
        <xdr:cNvSpPr txBox="1"/>
      </xdr:nvSpPr>
      <xdr:spPr>
        <a:xfrm>
          <a:off x="2717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107950</xdr:rowOff>
    </xdr:from>
    <xdr:to>
      <xdr:col>11</xdr:col>
      <xdr:colOff>60325</xdr:colOff>
      <xdr:row>58</xdr:row>
      <xdr:rowOff>38100</xdr:rowOff>
    </xdr:to>
    <xdr:sp macro="" textlink="">
      <xdr:nvSpPr>
        <xdr:cNvPr id="211" name="楕円 210"/>
        <xdr:cNvSpPr/>
      </xdr:nvSpPr>
      <xdr:spPr>
        <a:xfrm>
          <a:off x="2159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22877</xdr:rowOff>
    </xdr:from>
    <xdr:ext cx="762000" cy="259045"/>
    <xdr:sp macro="" textlink="">
      <xdr:nvSpPr>
        <xdr:cNvPr id="212" name="テキスト ボックス 211"/>
        <xdr:cNvSpPr txBox="1"/>
      </xdr:nvSpPr>
      <xdr:spPr>
        <a:xfrm>
          <a:off x="1828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213" name="楕円 212"/>
        <xdr:cNvSpPr/>
      </xdr:nvSpPr>
      <xdr:spPr>
        <a:xfrm>
          <a:off x="1270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22877</xdr:rowOff>
    </xdr:from>
    <xdr:ext cx="762000" cy="259045"/>
    <xdr:sp macro="" textlink="">
      <xdr:nvSpPr>
        <xdr:cNvPr id="214" name="テキスト ボックス 213"/>
        <xdr:cNvSpPr txBox="1"/>
      </xdr:nvSpPr>
      <xdr:spPr>
        <a:xfrm>
          <a:off x="93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000">
              <a:latin typeface="ＭＳ Ｐゴシック" panose="020B0600070205080204" pitchFamily="50" charset="-128"/>
              <a:ea typeface="ＭＳ Ｐゴシック" panose="020B0600070205080204" pitchFamily="50" charset="-128"/>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類似団体とほぼ同程度の水準で推移してきたが、平成２７年度に公営企業化した下水道事業に係る繰出金が補助費等に変更されたことで減となり、類似団体を下回る状況となっている。また、</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維持補修費は、各施設等の老朽化が進行しているものの、近年は施設利用等に影響のない範囲で、必要最低限の修繕にとどめている。</a:t>
          </a:r>
          <a:endParaRPr lang="ja-JP" altLang="ja-JP" sz="10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これらにより、平成２７年度以降は、類似団体比較で適正水準を確保しているが、今後、各施設の老朽化による維持補修費の増加や、高齢化の進行等により、社会保障制度である各特別会計への繰出金が増加するものと予想され、引き続き、適正範囲内での財政運営に努めていく必要がある。</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55</xdr:row>
      <xdr:rowOff>127000</xdr:rowOff>
    </xdr:to>
    <xdr:cxnSp macro="">
      <xdr:nvCxnSpPr>
        <xdr:cNvPr id="251" name="直線コネクタ 250"/>
        <xdr:cNvCxnSpPr/>
      </xdr:nvCxnSpPr>
      <xdr:spPr>
        <a:xfrm>
          <a:off x="15671800" y="93853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55</xdr:row>
      <xdr:rowOff>12700</xdr:rowOff>
    </xdr:to>
    <xdr:cxnSp macro="">
      <xdr:nvCxnSpPr>
        <xdr:cNvPr id="254" name="直線コネクタ 253"/>
        <xdr:cNvCxnSpPr/>
      </xdr:nvCxnSpPr>
      <xdr:spPr>
        <a:xfrm flipV="1">
          <a:off x="14782800" y="9385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12700</xdr:rowOff>
    </xdr:from>
    <xdr:to>
      <xdr:col>73</xdr:col>
      <xdr:colOff>180975</xdr:colOff>
      <xdr:row>55</xdr:row>
      <xdr:rowOff>31750</xdr:rowOff>
    </xdr:to>
    <xdr:cxnSp macro="">
      <xdr:nvCxnSpPr>
        <xdr:cNvPr id="257" name="直線コネクタ 256"/>
        <xdr:cNvCxnSpPr/>
      </xdr:nvCxnSpPr>
      <xdr:spPr>
        <a:xfrm flipV="1">
          <a:off x="13893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56</xdr:row>
      <xdr:rowOff>69850</xdr:rowOff>
    </xdr:to>
    <xdr:cxnSp macro="">
      <xdr:nvCxnSpPr>
        <xdr:cNvPr id="260" name="直線コネクタ 259"/>
        <xdr:cNvCxnSpPr/>
      </xdr:nvCxnSpPr>
      <xdr:spPr>
        <a:xfrm flipV="1">
          <a:off x="13004800" y="94615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66675</xdr:rowOff>
    </xdr:from>
    <xdr:to>
      <xdr:col>69</xdr:col>
      <xdr:colOff>142875</xdr:colOff>
      <xdr:row>56</xdr:row>
      <xdr:rowOff>168275</xdr:rowOff>
    </xdr:to>
    <xdr:sp macro="" textlink="">
      <xdr:nvSpPr>
        <xdr:cNvPr id="261" name="フローチャート: 判断 260"/>
        <xdr:cNvSpPr/>
      </xdr:nvSpPr>
      <xdr:spPr>
        <a:xfrm>
          <a:off x="13843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153052</xdr:rowOff>
    </xdr:from>
    <xdr:ext cx="762000" cy="259045"/>
    <xdr:sp macro="" textlink="">
      <xdr:nvSpPr>
        <xdr:cNvPr id="262" name="テキスト ボックス 261"/>
        <xdr:cNvSpPr txBox="1"/>
      </xdr:nvSpPr>
      <xdr:spPr>
        <a:xfrm>
          <a:off x="135128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76200</xdr:rowOff>
    </xdr:from>
    <xdr:to>
      <xdr:col>82</xdr:col>
      <xdr:colOff>158750</xdr:colOff>
      <xdr:row>56</xdr:row>
      <xdr:rowOff>6350</xdr:rowOff>
    </xdr:to>
    <xdr:sp macro="" textlink="">
      <xdr:nvSpPr>
        <xdr:cNvPr id="270" name="楕円 269"/>
        <xdr:cNvSpPr/>
      </xdr:nvSpPr>
      <xdr:spPr>
        <a:xfrm>
          <a:off x="16459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92727</xdr:rowOff>
    </xdr:from>
    <xdr:ext cx="762000" cy="259045"/>
    <xdr:sp macro="" textlink="">
      <xdr:nvSpPr>
        <xdr:cNvPr id="271" name="その他該当値テキスト"/>
        <xdr:cNvSpPr txBox="1"/>
      </xdr:nvSpPr>
      <xdr:spPr>
        <a:xfrm>
          <a:off x="16598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72" name="楕円 271"/>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73" name="テキスト ボックス 272"/>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133350</xdr:rowOff>
    </xdr:from>
    <xdr:to>
      <xdr:col>74</xdr:col>
      <xdr:colOff>31750</xdr:colOff>
      <xdr:row>55</xdr:row>
      <xdr:rowOff>63500</xdr:rowOff>
    </xdr:to>
    <xdr:sp macro="" textlink="">
      <xdr:nvSpPr>
        <xdr:cNvPr id="274" name="楕円 273"/>
        <xdr:cNvSpPr/>
      </xdr:nvSpPr>
      <xdr:spPr>
        <a:xfrm>
          <a:off x="14732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73677</xdr:rowOff>
    </xdr:from>
    <xdr:ext cx="762000" cy="259045"/>
    <xdr:sp macro="" textlink="">
      <xdr:nvSpPr>
        <xdr:cNvPr id="275" name="テキスト ボックス 274"/>
        <xdr:cNvSpPr txBox="1"/>
      </xdr:nvSpPr>
      <xdr:spPr>
        <a:xfrm>
          <a:off x="14401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76" name="楕円 275"/>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92727</xdr:rowOff>
    </xdr:from>
    <xdr:ext cx="762000" cy="259045"/>
    <xdr:sp macro="" textlink="">
      <xdr:nvSpPr>
        <xdr:cNvPr id="277" name="テキスト ボックス 276"/>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19050</xdr:rowOff>
    </xdr:from>
    <xdr:to>
      <xdr:col>65</xdr:col>
      <xdr:colOff>53975</xdr:colOff>
      <xdr:row>56</xdr:row>
      <xdr:rowOff>120650</xdr:rowOff>
    </xdr:to>
    <xdr:sp macro="" textlink="">
      <xdr:nvSpPr>
        <xdr:cNvPr id="278" name="楕円 277"/>
        <xdr:cNvSpPr/>
      </xdr:nvSpPr>
      <xdr:spPr>
        <a:xfrm>
          <a:off x="12954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130827</xdr:rowOff>
    </xdr:from>
    <xdr:ext cx="762000" cy="259045"/>
    <xdr:sp macro="" textlink="">
      <xdr:nvSpPr>
        <xdr:cNvPr id="279" name="テキスト ボックス 278"/>
        <xdr:cNvSpPr txBox="1"/>
      </xdr:nvSpPr>
      <xdr:spPr>
        <a:xfrm>
          <a:off x="12623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焼却処理施設基幹的設備負担金の皆減となったことが大きな理由となり、比率が</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ポイント下がった。従前より補助費等の増加傾向に歯止めをかけるため、団体向け補助金の見直し等を行ってきたことで、類似団体平均値を下回る結果となっており、今後も引き続き適正化に努めていく。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35</xdr:row>
      <xdr:rowOff>143002</xdr:rowOff>
    </xdr:to>
    <xdr:cxnSp macro="">
      <xdr:nvCxnSpPr>
        <xdr:cNvPr id="309" name="直線コネクタ 308"/>
        <xdr:cNvCxnSpPr/>
      </xdr:nvCxnSpPr>
      <xdr:spPr>
        <a:xfrm flipV="1">
          <a:off x="15671800" y="608431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156718</xdr:rowOff>
    </xdr:to>
    <xdr:cxnSp macro="">
      <xdr:nvCxnSpPr>
        <xdr:cNvPr id="312" name="直線コネクタ 311"/>
        <xdr:cNvCxnSpPr/>
      </xdr:nvCxnSpPr>
      <xdr:spPr>
        <a:xfrm flipV="1">
          <a:off x="14782800" y="6143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35560</xdr:rowOff>
    </xdr:to>
    <xdr:cxnSp macro="">
      <xdr:nvCxnSpPr>
        <xdr:cNvPr id="315" name="直線コネクタ 314"/>
        <xdr:cNvCxnSpPr/>
      </xdr:nvCxnSpPr>
      <xdr:spPr>
        <a:xfrm flipV="1">
          <a:off x="13893800" y="61574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36</xdr:row>
      <xdr:rowOff>35560</xdr:rowOff>
    </xdr:to>
    <xdr:cxnSp macro="">
      <xdr:nvCxnSpPr>
        <xdr:cNvPr id="318" name="直線コネクタ 317"/>
        <xdr:cNvCxnSpPr/>
      </xdr:nvCxnSpPr>
      <xdr:spPr>
        <a:xfrm>
          <a:off x="13004800" y="60477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0" name="テキスト ボックス 319"/>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28" name="楕円 327"/>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29" name="補助費等該当値テキスト"/>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30" name="楕円 329"/>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31" name="テキスト ボックス 330"/>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32" name="楕円 331"/>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33" name="テキスト ボックス 332"/>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4" name="楕円 333"/>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35" name="テキスト ボックス 334"/>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36" name="楕円 335"/>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37" name="テキスト ボックス 336"/>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年度借入臨時財政対策債の利率見直しや、高利率であった地方債の償還終了により、利子は減となった。しかし、小学校大規模改修事業の元金償還開始等により元金分は増加した。比率としては分母分の増があったこと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下がった。公共施設等の再編や田端西地区まちづくり事業など借入額増の要因があるため、類似団体平均値等を目安にしながら適正な公債費水準を確保していく。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27939</xdr:rowOff>
    </xdr:to>
    <xdr:cxnSp macro="">
      <xdr:nvCxnSpPr>
        <xdr:cNvPr id="370" name="直線コネクタ 369"/>
        <xdr:cNvCxnSpPr/>
      </xdr:nvCxnSpPr>
      <xdr:spPr>
        <a:xfrm flipV="1">
          <a:off x="3987800" y="130505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27939</xdr:rowOff>
    </xdr:from>
    <xdr:to>
      <xdr:col>19</xdr:col>
      <xdr:colOff>187325</xdr:colOff>
      <xdr:row>76</xdr:row>
      <xdr:rowOff>142239</xdr:rowOff>
    </xdr:to>
    <xdr:cxnSp macro="">
      <xdr:nvCxnSpPr>
        <xdr:cNvPr id="373" name="直線コネクタ 372"/>
        <xdr:cNvCxnSpPr/>
      </xdr:nvCxnSpPr>
      <xdr:spPr>
        <a:xfrm flipV="1">
          <a:off x="3098800" y="130581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77</xdr:row>
      <xdr:rowOff>92711</xdr:rowOff>
    </xdr:to>
    <xdr:cxnSp macro="">
      <xdr:nvCxnSpPr>
        <xdr:cNvPr id="376" name="直線コネクタ 375"/>
        <xdr:cNvCxnSpPr/>
      </xdr:nvCxnSpPr>
      <xdr:spPr>
        <a:xfrm flipV="1">
          <a:off x="2209800" y="131724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168911</xdr:rowOff>
    </xdr:to>
    <xdr:cxnSp macro="">
      <xdr:nvCxnSpPr>
        <xdr:cNvPr id="379" name="直線コネクタ 378"/>
        <xdr:cNvCxnSpPr/>
      </xdr:nvCxnSpPr>
      <xdr:spPr>
        <a:xfrm flipV="1">
          <a:off x="1320800" y="132943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1" name="テキスト ボックス 380"/>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89" name="楕円 388"/>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90" name="公債費該当値テキスト"/>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91" name="楕円 390"/>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92" name="テキスト ボックス 391"/>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93" name="楕円 392"/>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94" name="テキスト ボックス 393"/>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5" name="楕円 394"/>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96" name="テキスト ボックス 395"/>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118111</xdr:rowOff>
    </xdr:from>
    <xdr:to>
      <xdr:col>6</xdr:col>
      <xdr:colOff>171450</xdr:colOff>
      <xdr:row>78</xdr:row>
      <xdr:rowOff>48261</xdr:rowOff>
    </xdr:to>
    <xdr:sp macro="" textlink="">
      <xdr:nvSpPr>
        <xdr:cNvPr id="397" name="楕円 396"/>
        <xdr:cNvSpPr/>
      </xdr:nvSpPr>
      <xdr:spPr>
        <a:xfrm>
          <a:off x="1270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33038</xdr:rowOff>
    </xdr:from>
    <xdr:ext cx="762000" cy="259045"/>
    <xdr:sp macro="" textlink="">
      <xdr:nvSpPr>
        <xdr:cNvPr id="398" name="テキスト ボックス 397"/>
        <xdr:cNvSpPr txBox="1"/>
      </xdr:nvSpPr>
      <xdr:spPr>
        <a:xfrm>
          <a:off x="939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やその他においては類似団体平均値を下回っているものの、人件費、扶助費、物件費においては類似団体平均値を上回る結果となっている。一方、神奈川県平均では、より平均値に近い結果を示していることからも、町独自の政策実施のほか、当町よりも規模の大きい近隣市に足並みを揃えた事業実施を行っていることが考えられる。多様化する住民ニーズに対応していく必要もあるが、今後、類似団体平均を上回るものについてはさらなる精査を行い、適正化に努め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14987</xdr:rowOff>
    </xdr:from>
    <xdr:to>
      <xdr:col>82</xdr:col>
      <xdr:colOff>107950</xdr:colOff>
      <xdr:row>79</xdr:row>
      <xdr:rowOff>88137</xdr:rowOff>
    </xdr:to>
    <xdr:cxnSp macro="">
      <xdr:nvCxnSpPr>
        <xdr:cNvPr id="429" name="直線コネクタ 428"/>
        <xdr:cNvCxnSpPr/>
      </xdr:nvCxnSpPr>
      <xdr:spPr>
        <a:xfrm>
          <a:off x="15671800" y="13559537"/>
          <a:ext cx="8382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14987</xdr:rowOff>
    </xdr:from>
    <xdr:to>
      <xdr:col>78</xdr:col>
      <xdr:colOff>69850</xdr:colOff>
      <xdr:row>79</xdr:row>
      <xdr:rowOff>88137</xdr:rowOff>
    </xdr:to>
    <xdr:cxnSp macro="">
      <xdr:nvCxnSpPr>
        <xdr:cNvPr id="432" name="直線コネクタ 431"/>
        <xdr:cNvCxnSpPr/>
      </xdr:nvCxnSpPr>
      <xdr:spPr>
        <a:xfrm flipV="1">
          <a:off x="14782800" y="135595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88137</xdr:rowOff>
    </xdr:from>
    <xdr:to>
      <xdr:col>73</xdr:col>
      <xdr:colOff>180975</xdr:colOff>
      <xdr:row>79</xdr:row>
      <xdr:rowOff>88137</xdr:rowOff>
    </xdr:to>
    <xdr:cxnSp macro="">
      <xdr:nvCxnSpPr>
        <xdr:cNvPr id="435" name="直線コネクタ 434"/>
        <xdr:cNvCxnSpPr/>
      </xdr:nvCxnSpPr>
      <xdr:spPr>
        <a:xfrm>
          <a:off x="13893800" y="136326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65278</xdr:rowOff>
    </xdr:from>
    <xdr:to>
      <xdr:col>69</xdr:col>
      <xdr:colOff>92075</xdr:colOff>
      <xdr:row>79</xdr:row>
      <xdr:rowOff>88137</xdr:rowOff>
    </xdr:to>
    <xdr:cxnSp macro="">
      <xdr:nvCxnSpPr>
        <xdr:cNvPr id="438" name="直線コネクタ 437"/>
        <xdr:cNvCxnSpPr/>
      </xdr:nvCxnSpPr>
      <xdr:spPr>
        <a:xfrm>
          <a:off x="13004800" y="136098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39" name="フローチャート: 判断 438"/>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0" name="テキスト ボックス 439"/>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37337</xdr:rowOff>
    </xdr:from>
    <xdr:to>
      <xdr:col>82</xdr:col>
      <xdr:colOff>158750</xdr:colOff>
      <xdr:row>79</xdr:row>
      <xdr:rowOff>138937</xdr:rowOff>
    </xdr:to>
    <xdr:sp macro="" textlink="">
      <xdr:nvSpPr>
        <xdr:cNvPr id="448" name="楕円 447"/>
        <xdr:cNvSpPr/>
      </xdr:nvSpPr>
      <xdr:spPr>
        <a:xfrm>
          <a:off x="16459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9414</xdr:rowOff>
    </xdr:from>
    <xdr:ext cx="762000" cy="259045"/>
    <xdr:sp macro="" textlink="">
      <xdr:nvSpPr>
        <xdr:cNvPr id="449" name="公債費以外該当値テキスト"/>
        <xdr:cNvSpPr txBox="1"/>
      </xdr:nvSpPr>
      <xdr:spPr>
        <a:xfrm>
          <a:off x="165989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135637</xdr:rowOff>
    </xdr:from>
    <xdr:to>
      <xdr:col>78</xdr:col>
      <xdr:colOff>120650</xdr:colOff>
      <xdr:row>79</xdr:row>
      <xdr:rowOff>65787</xdr:rowOff>
    </xdr:to>
    <xdr:sp macro="" textlink="">
      <xdr:nvSpPr>
        <xdr:cNvPr id="450" name="楕円 449"/>
        <xdr:cNvSpPr/>
      </xdr:nvSpPr>
      <xdr:spPr>
        <a:xfrm>
          <a:off x="15621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50564</xdr:rowOff>
    </xdr:from>
    <xdr:ext cx="736600" cy="259045"/>
    <xdr:sp macro="" textlink="">
      <xdr:nvSpPr>
        <xdr:cNvPr id="451" name="テキスト ボックス 450"/>
        <xdr:cNvSpPr txBox="1"/>
      </xdr:nvSpPr>
      <xdr:spPr>
        <a:xfrm>
          <a:off x="15290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37337</xdr:rowOff>
    </xdr:from>
    <xdr:to>
      <xdr:col>74</xdr:col>
      <xdr:colOff>31750</xdr:colOff>
      <xdr:row>79</xdr:row>
      <xdr:rowOff>138937</xdr:rowOff>
    </xdr:to>
    <xdr:sp macro="" textlink="">
      <xdr:nvSpPr>
        <xdr:cNvPr id="452" name="楕円 451"/>
        <xdr:cNvSpPr/>
      </xdr:nvSpPr>
      <xdr:spPr>
        <a:xfrm>
          <a:off x="14732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123714</xdr:rowOff>
    </xdr:from>
    <xdr:ext cx="762000" cy="259045"/>
    <xdr:sp macro="" textlink="">
      <xdr:nvSpPr>
        <xdr:cNvPr id="453" name="テキスト ボックス 452"/>
        <xdr:cNvSpPr txBox="1"/>
      </xdr:nvSpPr>
      <xdr:spPr>
        <a:xfrm>
          <a:off x="14401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37337</xdr:rowOff>
    </xdr:from>
    <xdr:to>
      <xdr:col>69</xdr:col>
      <xdr:colOff>142875</xdr:colOff>
      <xdr:row>79</xdr:row>
      <xdr:rowOff>138937</xdr:rowOff>
    </xdr:to>
    <xdr:sp macro="" textlink="">
      <xdr:nvSpPr>
        <xdr:cNvPr id="454" name="楕円 453"/>
        <xdr:cNvSpPr/>
      </xdr:nvSpPr>
      <xdr:spPr>
        <a:xfrm>
          <a:off x="13843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123714</xdr:rowOff>
    </xdr:from>
    <xdr:ext cx="762000" cy="259045"/>
    <xdr:sp macro="" textlink="">
      <xdr:nvSpPr>
        <xdr:cNvPr id="455" name="テキスト ボックス 454"/>
        <xdr:cNvSpPr txBox="1"/>
      </xdr:nvSpPr>
      <xdr:spPr>
        <a:xfrm>
          <a:off x="13512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14478</xdr:rowOff>
    </xdr:from>
    <xdr:to>
      <xdr:col>65</xdr:col>
      <xdr:colOff>53975</xdr:colOff>
      <xdr:row>79</xdr:row>
      <xdr:rowOff>116078</xdr:rowOff>
    </xdr:to>
    <xdr:sp macro="" textlink="">
      <xdr:nvSpPr>
        <xdr:cNvPr id="456" name="楕円 455"/>
        <xdr:cNvSpPr/>
      </xdr:nvSpPr>
      <xdr:spPr>
        <a:xfrm>
          <a:off x="12954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100855</xdr:rowOff>
    </xdr:from>
    <xdr:ext cx="762000" cy="259045"/>
    <xdr:sp macro="" textlink="">
      <xdr:nvSpPr>
        <xdr:cNvPr id="457" name="テキスト ボックス 456"/>
        <xdr:cNvSpPr txBox="1"/>
      </xdr:nvSpPr>
      <xdr:spPr>
        <a:xfrm>
          <a:off x="12623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44111</xdr:rowOff>
    </xdr:from>
    <xdr:to>
      <xdr:col>29</xdr:col>
      <xdr:colOff>127000</xdr:colOff>
      <xdr:row>18</xdr:row>
      <xdr:rowOff>44601</xdr:rowOff>
    </xdr:to>
    <xdr:cxnSp macro="">
      <xdr:nvCxnSpPr>
        <xdr:cNvPr id="52" name="直線コネクタ 51"/>
        <xdr:cNvCxnSpPr/>
      </xdr:nvCxnSpPr>
      <xdr:spPr bwMode="auto">
        <a:xfrm flipV="1">
          <a:off x="5003800" y="3177836"/>
          <a:ext cx="647700" cy="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44601</xdr:rowOff>
    </xdr:from>
    <xdr:to>
      <xdr:col>26</xdr:col>
      <xdr:colOff>50800</xdr:colOff>
      <xdr:row>18</xdr:row>
      <xdr:rowOff>55737</xdr:rowOff>
    </xdr:to>
    <xdr:cxnSp macro="">
      <xdr:nvCxnSpPr>
        <xdr:cNvPr id="55" name="直線コネクタ 54"/>
        <xdr:cNvCxnSpPr/>
      </xdr:nvCxnSpPr>
      <xdr:spPr bwMode="auto">
        <a:xfrm flipV="1">
          <a:off x="4305300" y="3178326"/>
          <a:ext cx="698500" cy="11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55737</xdr:rowOff>
    </xdr:from>
    <xdr:to>
      <xdr:col>22</xdr:col>
      <xdr:colOff>114300</xdr:colOff>
      <xdr:row>18</xdr:row>
      <xdr:rowOff>64766</xdr:rowOff>
    </xdr:to>
    <xdr:cxnSp macro="">
      <xdr:nvCxnSpPr>
        <xdr:cNvPr id="58" name="直線コネクタ 57"/>
        <xdr:cNvCxnSpPr/>
      </xdr:nvCxnSpPr>
      <xdr:spPr bwMode="auto">
        <a:xfrm flipV="1">
          <a:off x="3606800" y="3189462"/>
          <a:ext cx="698500" cy="9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64766</xdr:rowOff>
    </xdr:from>
    <xdr:to>
      <xdr:col>18</xdr:col>
      <xdr:colOff>177800</xdr:colOff>
      <xdr:row>18</xdr:row>
      <xdr:rowOff>71282</xdr:rowOff>
    </xdr:to>
    <xdr:cxnSp macro="">
      <xdr:nvCxnSpPr>
        <xdr:cNvPr id="61" name="直線コネクタ 60"/>
        <xdr:cNvCxnSpPr/>
      </xdr:nvCxnSpPr>
      <xdr:spPr bwMode="auto">
        <a:xfrm flipV="1">
          <a:off x="2908300" y="3198491"/>
          <a:ext cx="698500" cy="6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88416</xdr:rowOff>
    </xdr:from>
    <xdr:ext cx="762000" cy="259045"/>
    <xdr:sp macro="" textlink="">
      <xdr:nvSpPr>
        <xdr:cNvPr id="63" name="テキスト ボックス 62"/>
        <xdr:cNvSpPr txBox="1"/>
      </xdr:nvSpPr>
      <xdr:spPr>
        <a:xfrm>
          <a:off x="32258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164761</xdr:rowOff>
    </xdr:from>
    <xdr:to>
      <xdr:col>29</xdr:col>
      <xdr:colOff>177800</xdr:colOff>
      <xdr:row>18</xdr:row>
      <xdr:rowOff>94911</xdr:rowOff>
    </xdr:to>
    <xdr:sp macro="" textlink="">
      <xdr:nvSpPr>
        <xdr:cNvPr id="71" name="楕円 70"/>
        <xdr:cNvSpPr/>
      </xdr:nvSpPr>
      <xdr:spPr bwMode="auto">
        <a:xfrm>
          <a:off x="5600700" y="3127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136838</xdr:rowOff>
    </xdr:from>
    <xdr:ext cx="762000" cy="259045"/>
    <xdr:sp macro="" textlink="">
      <xdr:nvSpPr>
        <xdr:cNvPr id="72" name="人口1人当たり決算額の推移該当値テキスト130"/>
        <xdr:cNvSpPr txBox="1"/>
      </xdr:nvSpPr>
      <xdr:spPr>
        <a:xfrm>
          <a:off x="5740400" y="30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165251</xdr:rowOff>
    </xdr:from>
    <xdr:to>
      <xdr:col>26</xdr:col>
      <xdr:colOff>101600</xdr:colOff>
      <xdr:row>18</xdr:row>
      <xdr:rowOff>95401</xdr:rowOff>
    </xdr:to>
    <xdr:sp macro="" textlink="">
      <xdr:nvSpPr>
        <xdr:cNvPr id="73" name="楕円 72"/>
        <xdr:cNvSpPr/>
      </xdr:nvSpPr>
      <xdr:spPr bwMode="auto">
        <a:xfrm>
          <a:off x="4953000" y="3127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80178</xdr:rowOff>
    </xdr:from>
    <xdr:ext cx="736600" cy="259045"/>
    <xdr:sp macro="" textlink="">
      <xdr:nvSpPr>
        <xdr:cNvPr id="74" name="テキスト ボックス 73"/>
        <xdr:cNvSpPr txBox="1"/>
      </xdr:nvSpPr>
      <xdr:spPr>
        <a:xfrm>
          <a:off x="4622800" y="32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4937</xdr:rowOff>
    </xdr:from>
    <xdr:to>
      <xdr:col>22</xdr:col>
      <xdr:colOff>165100</xdr:colOff>
      <xdr:row>18</xdr:row>
      <xdr:rowOff>106537</xdr:rowOff>
    </xdr:to>
    <xdr:sp macro="" textlink="">
      <xdr:nvSpPr>
        <xdr:cNvPr id="75" name="楕円 74"/>
        <xdr:cNvSpPr/>
      </xdr:nvSpPr>
      <xdr:spPr bwMode="auto">
        <a:xfrm>
          <a:off x="4254500" y="3138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91314</xdr:rowOff>
    </xdr:from>
    <xdr:ext cx="762000" cy="259045"/>
    <xdr:sp macro="" textlink="">
      <xdr:nvSpPr>
        <xdr:cNvPr id="76" name="テキスト ボックス 75"/>
        <xdr:cNvSpPr txBox="1"/>
      </xdr:nvSpPr>
      <xdr:spPr>
        <a:xfrm>
          <a:off x="3924300" y="322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13966</xdr:rowOff>
    </xdr:from>
    <xdr:to>
      <xdr:col>19</xdr:col>
      <xdr:colOff>38100</xdr:colOff>
      <xdr:row>18</xdr:row>
      <xdr:rowOff>115566</xdr:rowOff>
    </xdr:to>
    <xdr:sp macro="" textlink="">
      <xdr:nvSpPr>
        <xdr:cNvPr id="77" name="楕円 76"/>
        <xdr:cNvSpPr/>
      </xdr:nvSpPr>
      <xdr:spPr bwMode="auto">
        <a:xfrm>
          <a:off x="3556000" y="3147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100343</xdr:rowOff>
    </xdr:from>
    <xdr:ext cx="762000" cy="259045"/>
    <xdr:sp macro="" textlink="">
      <xdr:nvSpPr>
        <xdr:cNvPr id="78" name="テキスト ボックス 77"/>
        <xdr:cNvSpPr txBox="1"/>
      </xdr:nvSpPr>
      <xdr:spPr>
        <a:xfrm>
          <a:off x="3225800" y="32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20482</xdr:rowOff>
    </xdr:from>
    <xdr:to>
      <xdr:col>15</xdr:col>
      <xdr:colOff>101600</xdr:colOff>
      <xdr:row>18</xdr:row>
      <xdr:rowOff>122082</xdr:rowOff>
    </xdr:to>
    <xdr:sp macro="" textlink="">
      <xdr:nvSpPr>
        <xdr:cNvPr id="79" name="楕円 78"/>
        <xdr:cNvSpPr/>
      </xdr:nvSpPr>
      <xdr:spPr bwMode="auto">
        <a:xfrm>
          <a:off x="2857500" y="3154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106858</xdr:rowOff>
    </xdr:from>
    <xdr:ext cx="762000" cy="259045"/>
    <xdr:sp macro="" textlink="">
      <xdr:nvSpPr>
        <xdr:cNvPr id="80" name="テキスト ボックス 79"/>
        <xdr:cNvSpPr txBox="1"/>
      </xdr:nvSpPr>
      <xdr:spPr>
        <a:xfrm>
          <a:off x="2527300" y="324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132355</xdr:rowOff>
    </xdr:from>
    <xdr:to>
      <xdr:col>29</xdr:col>
      <xdr:colOff>127000</xdr:colOff>
      <xdr:row>37</xdr:row>
      <xdr:rowOff>453</xdr:rowOff>
    </xdr:to>
    <xdr:cxnSp macro="">
      <xdr:nvCxnSpPr>
        <xdr:cNvPr id="115" name="直線コネクタ 114"/>
        <xdr:cNvCxnSpPr/>
      </xdr:nvCxnSpPr>
      <xdr:spPr bwMode="auto">
        <a:xfrm flipV="1">
          <a:off x="5003800" y="7085605"/>
          <a:ext cx="647700" cy="39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149501</xdr:rowOff>
    </xdr:from>
    <xdr:to>
      <xdr:col>26</xdr:col>
      <xdr:colOff>50800</xdr:colOff>
      <xdr:row>37</xdr:row>
      <xdr:rowOff>453</xdr:rowOff>
    </xdr:to>
    <xdr:cxnSp macro="">
      <xdr:nvCxnSpPr>
        <xdr:cNvPr id="118" name="直線コネクタ 117"/>
        <xdr:cNvCxnSpPr/>
      </xdr:nvCxnSpPr>
      <xdr:spPr bwMode="auto">
        <a:xfrm>
          <a:off x="4305300" y="7102751"/>
          <a:ext cx="698500" cy="22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49309</xdr:rowOff>
    </xdr:from>
    <xdr:to>
      <xdr:col>22</xdr:col>
      <xdr:colOff>114300</xdr:colOff>
      <xdr:row>36</xdr:row>
      <xdr:rowOff>149501</xdr:rowOff>
    </xdr:to>
    <xdr:cxnSp macro="">
      <xdr:nvCxnSpPr>
        <xdr:cNvPr id="121" name="直線コネクタ 120"/>
        <xdr:cNvCxnSpPr/>
      </xdr:nvCxnSpPr>
      <xdr:spPr bwMode="auto">
        <a:xfrm>
          <a:off x="3606800" y="7002559"/>
          <a:ext cx="698500" cy="100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25665</xdr:rowOff>
    </xdr:from>
    <xdr:to>
      <xdr:col>18</xdr:col>
      <xdr:colOff>177800</xdr:colOff>
      <xdr:row>36</xdr:row>
      <xdr:rowOff>49309</xdr:rowOff>
    </xdr:to>
    <xdr:cxnSp macro="">
      <xdr:nvCxnSpPr>
        <xdr:cNvPr id="124" name="直線コネクタ 123"/>
        <xdr:cNvCxnSpPr/>
      </xdr:nvCxnSpPr>
      <xdr:spPr bwMode="auto">
        <a:xfrm>
          <a:off x="2908300" y="6978915"/>
          <a:ext cx="698500" cy="23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149581</xdr:rowOff>
    </xdr:from>
    <xdr:to>
      <xdr:col>19</xdr:col>
      <xdr:colOff>38100</xdr:colOff>
      <xdr:row>35</xdr:row>
      <xdr:rowOff>251181</xdr:rowOff>
    </xdr:to>
    <xdr:sp macro="" textlink="">
      <xdr:nvSpPr>
        <xdr:cNvPr id="125" name="フローチャート: 判断 124"/>
        <xdr:cNvSpPr/>
      </xdr:nvSpPr>
      <xdr:spPr bwMode="auto">
        <a:xfrm>
          <a:off x="3556000" y="6759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261358</xdr:rowOff>
    </xdr:from>
    <xdr:ext cx="762000" cy="259045"/>
    <xdr:sp macro="" textlink="">
      <xdr:nvSpPr>
        <xdr:cNvPr id="126" name="テキスト ボックス 125"/>
        <xdr:cNvSpPr txBox="1"/>
      </xdr:nvSpPr>
      <xdr:spPr>
        <a:xfrm>
          <a:off x="3225800" y="652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81555</xdr:rowOff>
    </xdr:from>
    <xdr:to>
      <xdr:col>29</xdr:col>
      <xdr:colOff>177800</xdr:colOff>
      <xdr:row>37</xdr:row>
      <xdr:rowOff>11705</xdr:rowOff>
    </xdr:to>
    <xdr:sp macro="" textlink="">
      <xdr:nvSpPr>
        <xdr:cNvPr id="134" name="楕円 133"/>
        <xdr:cNvSpPr/>
      </xdr:nvSpPr>
      <xdr:spPr bwMode="auto">
        <a:xfrm>
          <a:off x="5600700" y="7034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53632</xdr:rowOff>
    </xdr:from>
    <xdr:ext cx="762000" cy="259045"/>
    <xdr:sp macro="" textlink="">
      <xdr:nvSpPr>
        <xdr:cNvPr id="135" name="人口1人当たり決算額の推移該当値テキスト445"/>
        <xdr:cNvSpPr txBox="1"/>
      </xdr:nvSpPr>
      <xdr:spPr>
        <a:xfrm>
          <a:off x="5740400" y="700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121103</xdr:rowOff>
    </xdr:from>
    <xdr:to>
      <xdr:col>26</xdr:col>
      <xdr:colOff>101600</xdr:colOff>
      <xdr:row>37</xdr:row>
      <xdr:rowOff>51253</xdr:rowOff>
    </xdr:to>
    <xdr:sp macro="" textlink="">
      <xdr:nvSpPr>
        <xdr:cNvPr id="136" name="楕円 135"/>
        <xdr:cNvSpPr/>
      </xdr:nvSpPr>
      <xdr:spPr bwMode="auto">
        <a:xfrm>
          <a:off x="4953000" y="7074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36030</xdr:rowOff>
    </xdr:from>
    <xdr:ext cx="736600" cy="259045"/>
    <xdr:sp macro="" textlink="">
      <xdr:nvSpPr>
        <xdr:cNvPr id="137" name="テキスト ボックス 136"/>
        <xdr:cNvSpPr txBox="1"/>
      </xdr:nvSpPr>
      <xdr:spPr>
        <a:xfrm>
          <a:off x="4622800" y="7160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98701</xdr:rowOff>
    </xdr:from>
    <xdr:to>
      <xdr:col>22</xdr:col>
      <xdr:colOff>165100</xdr:colOff>
      <xdr:row>37</xdr:row>
      <xdr:rowOff>28851</xdr:rowOff>
    </xdr:to>
    <xdr:sp macro="" textlink="">
      <xdr:nvSpPr>
        <xdr:cNvPr id="138" name="楕円 137"/>
        <xdr:cNvSpPr/>
      </xdr:nvSpPr>
      <xdr:spPr bwMode="auto">
        <a:xfrm>
          <a:off x="4254500" y="7051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13628</xdr:rowOff>
    </xdr:from>
    <xdr:ext cx="762000" cy="259045"/>
    <xdr:sp macro="" textlink="">
      <xdr:nvSpPr>
        <xdr:cNvPr id="139" name="テキスト ボックス 138"/>
        <xdr:cNvSpPr txBox="1"/>
      </xdr:nvSpPr>
      <xdr:spPr>
        <a:xfrm>
          <a:off x="3924300" y="713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341409</xdr:rowOff>
    </xdr:from>
    <xdr:to>
      <xdr:col>19</xdr:col>
      <xdr:colOff>38100</xdr:colOff>
      <xdr:row>36</xdr:row>
      <xdr:rowOff>100109</xdr:rowOff>
    </xdr:to>
    <xdr:sp macro="" textlink="">
      <xdr:nvSpPr>
        <xdr:cNvPr id="140" name="楕円 139"/>
        <xdr:cNvSpPr/>
      </xdr:nvSpPr>
      <xdr:spPr bwMode="auto">
        <a:xfrm>
          <a:off x="3556000" y="6951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84886</xdr:rowOff>
    </xdr:from>
    <xdr:ext cx="762000" cy="259045"/>
    <xdr:sp macro="" textlink="">
      <xdr:nvSpPr>
        <xdr:cNvPr id="141" name="テキスト ボックス 140"/>
        <xdr:cNvSpPr txBox="1"/>
      </xdr:nvSpPr>
      <xdr:spPr>
        <a:xfrm>
          <a:off x="3225800" y="703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317765</xdr:rowOff>
    </xdr:from>
    <xdr:to>
      <xdr:col>15</xdr:col>
      <xdr:colOff>101600</xdr:colOff>
      <xdr:row>36</xdr:row>
      <xdr:rowOff>76465</xdr:rowOff>
    </xdr:to>
    <xdr:sp macro="" textlink="">
      <xdr:nvSpPr>
        <xdr:cNvPr id="142" name="楕円 141"/>
        <xdr:cNvSpPr/>
      </xdr:nvSpPr>
      <xdr:spPr bwMode="auto">
        <a:xfrm>
          <a:off x="2857500" y="6928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61242</xdr:rowOff>
    </xdr:from>
    <xdr:ext cx="762000" cy="259045"/>
    <xdr:sp macro="" textlink="">
      <xdr:nvSpPr>
        <xdr:cNvPr id="143" name="テキスト ボックス 142"/>
        <xdr:cNvSpPr txBox="1"/>
      </xdr:nvSpPr>
      <xdr:spPr>
        <a:xfrm>
          <a:off x="2527300" y="70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48,588
47,796
13.34
15,721,825
14,599,967
1,092,736
9,314,378
7,900,845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71887</xdr:rowOff>
    </xdr:from>
    <xdr:to>
      <xdr:col>24</xdr:col>
      <xdr:colOff>63500</xdr:colOff>
      <xdr:row>35</xdr:row>
      <xdr:rowOff>80444</xdr:rowOff>
    </xdr:to>
    <xdr:cxnSp macro="">
      <xdr:nvCxnSpPr>
        <xdr:cNvPr id="63" name="直線コネクタ 62"/>
        <xdr:cNvCxnSpPr/>
      </xdr:nvCxnSpPr>
      <xdr:spPr>
        <a:xfrm>
          <a:off x="3797300" y="6072637"/>
          <a:ext cx="838200" cy="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71887</xdr:rowOff>
    </xdr:from>
    <xdr:to>
      <xdr:col>19</xdr:col>
      <xdr:colOff>177800</xdr:colOff>
      <xdr:row>35</xdr:row>
      <xdr:rowOff>89326</xdr:rowOff>
    </xdr:to>
    <xdr:cxnSp macro="">
      <xdr:nvCxnSpPr>
        <xdr:cNvPr id="66" name="直線コネクタ 65"/>
        <xdr:cNvCxnSpPr/>
      </xdr:nvCxnSpPr>
      <xdr:spPr>
        <a:xfrm flipV="1">
          <a:off x="2908300" y="6072637"/>
          <a:ext cx="8890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79349</xdr:rowOff>
    </xdr:from>
    <xdr:to>
      <xdr:col>15</xdr:col>
      <xdr:colOff>50800</xdr:colOff>
      <xdr:row>35</xdr:row>
      <xdr:rowOff>89326</xdr:rowOff>
    </xdr:to>
    <xdr:cxnSp macro="">
      <xdr:nvCxnSpPr>
        <xdr:cNvPr id="69" name="直線コネクタ 68"/>
        <xdr:cNvCxnSpPr/>
      </xdr:nvCxnSpPr>
      <xdr:spPr>
        <a:xfrm>
          <a:off x="2019300" y="6080099"/>
          <a:ext cx="889000" cy="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78615</xdr:rowOff>
    </xdr:from>
    <xdr:to>
      <xdr:col>10</xdr:col>
      <xdr:colOff>114300</xdr:colOff>
      <xdr:row>35</xdr:row>
      <xdr:rowOff>79349</xdr:rowOff>
    </xdr:to>
    <xdr:cxnSp macro="">
      <xdr:nvCxnSpPr>
        <xdr:cNvPr id="72" name="直線コネクタ 71"/>
        <xdr:cNvCxnSpPr/>
      </xdr:nvCxnSpPr>
      <xdr:spPr>
        <a:xfrm>
          <a:off x="1130300" y="6079365"/>
          <a:ext cx="889000" cy="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12841</xdr:rowOff>
    </xdr:from>
    <xdr:to>
      <xdr:col>10</xdr:col>
      <xdr:colOff>165100</xdr:colOff>
      <xdr:row>35</xdr:row>
      <xdr:rowOff>114441</xdr:rowOff>
    </xdr:to>
    <xdr:sp macro="" textlink="">
      <xdr:nvSpPr>
        <xdr:cNvPr id="73" name="フローチャート: 判断 72"/>
        <xdr:cNvSpPr/>
      </xdr:nvSpPr>
      <xdr:spPr>
        <a:xfrm>
          <a:off x="1968500" y="601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130968</xdr:rowOff>
    </xdr:from>
    <xdr:ext cx="534377" cy="259045"/>
    <xdr:sp macro="" textlink="">
      <xdr:nvSpPr>
        <xdr:cNvPr id="74" name="テキスト ボックス 73"/>
        <xdr:cNvSpPr txBox="1"/>
      </xdr:nvSpPr>
      <xdr:spPr>
        <a:xfrm>
          <a:off x="1752111" y="578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29644</xdr:rowOff>
    </xdr:from>
    <xdr:to>
      <xdr:col>24</xdr:col>
      <xdr:colOff>114300</xdr:colOff>
      <xdr:row>35</xdr:row>
      <xdr:rowOff>131244</xdr:rowOff>
    </xdr:to>
    <xdr:sp macro="" textlink="">
      <xdr:nvSpPr>
        <xdr:cNvPr id="82" name="楕円 81"/>
        <xdr:cNvSpPr/>
      </xdr:nvSpPr>
      <xdr:spPr>
        <a:xfrm>
          <a:off x="4584700" y="603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52521</xdr:rowOff>
    </xdr:from>
    <xdr:ext cx="534377" cy="259045"/>
    <xdr:sp macro="" textlink="">
      <xdr:nvSpPr>
        <xdr:cNvPr id="83" name="人件費該当値テキスト"/>
        <xdr:cNvSpPr txBox="1"/>
      </xdr:nvSpPr>
      <xdr:spPr>
        <a:xfrm>
          <a:off x="4686300" y="58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21087</xdr:rowOff>
    </xdr:from>
    <xdr:to>
      <xdr:col>20</xdr:col>
      <xdr:colOff>38100</xdr:colOff>
      <xdr:row>35</xdr:row>
      <xdr:rowOff>122687</xdr:rowOff>
    </xdr:to>
    <xdr:sp macro="" textlink="">
      <xdr:nvSpPr>
        <xdr:cNvPr id="84" name="楕円 83"/>
        <xdr:cNvSpPr/>
      </xdr:nvSpPr>
      <xdr:spPr>
        <a:xfrm>
          <a:off x="3746500" y="602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139214</xdr:rowOff>
    </xdr:from>
    <xdr:ext cx="534377" cy="259045"/>
    <xdr:sp macro="" textlink="">
      <xdr:nvSpPr>
        <xdr:cNvPr id="85" name="テキスト ボックス 84"/>
        <xdr:cNvSpPr txBox="1"/>
      </xdr:nvSpPr>
      <xdr:spPr>
        <a:xfrm>
          <a:off x="3530111" y="57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38526</xdr:rowOff>
    </xdr:from>
    <xdr:to>
      <xdr:col>15</xdr:col>
      <xdr:colOff>101600</xdr:colOff>
      <xdr:row>35</xdr:row>
      <xdr:rowOff>140126</xdr:rowOff>
    </xdr:to>
    <xdr:sp macro="" textlink="">
      <xdr:nvSpPr>
        <xdr:cNvPr id="86" name="楕円 85"/>
        <xdr:cNvSpPr/>
      </xdr:nvSpPr>
      <xdr:spPr>
        <a:xfrm>
          <a:off x="2857500" y="603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156653</xdr:rowOff>
    </xdr:from>
    <xdr:ext cx="534377" cy="259045"/>
    <xdr:sp macro="" textlink="">
      <xdr:nvSpPr>
        <xdr:cNvPr id="87" name="テキスト ボックス 86"/>
        <xdr:cNvSpPr txBox="1"/>
      </xdr:nvSpPr>
      <xdr:spPr>
        <a:xfrm>
          <a:off x="2641111" y="581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28549</xdr:rowOff>
    </xdr:from>
    <xdr:to>
      <xdr:col>10</xdr:col>
      <xdr:colOff>165100</xdr:colOff>
      <xdr:row>35</xdr:row>
      <xdr:rowOff>130149</xdr:rowOff>
    </xdr:to>
    <xdr:sp macro="" textlink="">
      <xdr:nvSpPr>
        <xdr:cNvPr id="88" name="楕円 87"/>
        <xdr:cNvSpPr/>
      </xdr:nvSpPr>
      <xdr:spPr>
        <a:xfrm>
          <a:off x="1968500" y="60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121276</xdr:rowOff>
    </xdr:from>
    <xdr:ext cx="534377" cy="259045"/>
    <xdr:sp macro="" textlink="">
      <xdr:nvSpPr>
        <xdr:cNvPr id="89" name="テキスト ボックス 88"/>
        <xdr:cNvSpPr txBox="1"/>
      </xdr:nvSpPr>
      <xdr:spPr>
        <a:xfrm>
          <a:off x="1752111" y="61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27815</xdr:rowOff>
    </xdr:from>
    <xdr:to>
      <xdr:col>6</xdr:col>
      <xdr:colOff>38100</xdr:colOff>
      <xdr:row>35</xdr:row>
      <xdr:rowOff>129415</xdr:rowOff>
    </xdr:to>
    <xdr:sp macro="" textlink="">
      <xdr:nvSpPr>
        <xdr:cNvPr id="90" name="楕円 89"/>
        <xdr:cNvSpPr/>
      </xdr:nvSpPr>
      <xdr:spPr>
        <a:xfrm>
          <a:off x="1079500" y="602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145942</xdr:rowOff>
    </xdr:from>
    <xdr:ext cx="534377" cy="259045"/>
    <xdr:sp macro="" textlink="">
      <xdr:nvSpPr>
        <xdr:cNvPr id="91" name="テキスト ボックス 90"/>
        <xdr:cNvSpPr txBox="1"/>
      </xdr:nvSpPr>
      <xdr:spPr>
        <a:xfrm>
          <a:off x="863111" y="580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32049</xdr:rowOff>
    </xdr:from>
    <xdr:to>
      <xdr:col>24</xdr:col>
      <xdr:colOff>63500</xdr:colOff>
      <xdr:row>58</xdr:row>
      <xdr:rowOff>96544</xdr:rowOff>
    </xdr:to>
    <xdr:cxnSp macro="">
      <xdr:nvCxnSpPr>
        <xdr:cNvPr id="122" name="直線コネクタ 121"/>
        <xdr:cNvCxnSpPr/>
      </xdr:nvCxnSpPr>
      <xdr:spPr>
        <a:xfrm>
          <a:off x="3797300" y="9976149"/>
          <a:ext cx="838200" cy="6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32049</xdr:rowOff>
    </xdr:from>
    <xdr:to>
      <xdr:col>19</xdr:col>
      <xdr:colOff>177800</xdr:colOff>
      <xdr:row>58</xdr:row>
      <xdr:rowOff>105433</xdr:rowOff>
    </xdr:to>
    <xdr:cxnSp macro="">
      <xdr:nvCxnSpPr>
        <xdr:cNvPr id="125" name="直線コネクタ 124"/>
        <xdr:cNvCxnSpPr/>
      </xdr:nvCxnSpPr>
      <xdr:spPr>
        <a:xfrm flipV="1">
          <a:off x="2908300" y="9976149"/>
          <a:ext cx="889000" cy="7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105433</xdr:rowOff>
    </xdr:from>
    <xdr:to>
      <xdr:col>15</xdr:col>
      <xdr:colOff>50800</xdr:colOff>
      <xdr:row>58</xdr:row>
      <xdr:rowOff>106037</xdr:rowOff>
    </xdr:to>
    <xdr:cxnSp macro="">
      <xdr:nvCxnSpPr>
        <xdr:cNvPr id="128" name="直線コネクタ 127"/>
        <xdr:cNvCxnSpPr/>
      </xdr:nvCxnSpPr>
      <xdr:spPr>
        <a:xfrm flipV="1">
          <a:off x="2019300" y="10049533"/>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106037</xdr:rowOff>
    </xdr:from>
    <xdr:to>
      <xdr:col>10</xdr:col>
      <xdr:colOff>114300</xdr:colOff>
      <xdr:row>58</xdr:row>
      <xdr:rowOff>107379</xdr:rowOff>
    </xdr:to>
    <xdr:cxnSp macro="">
      <xdr:nvCxnSpPr>
        <xdr:cNvPr id="131" name="直線コネクタ 130"/>
        <xdr:cNvCxnSpPr/>
      </xdr:nvCxnSpPr>
      <xdr:spPr>
        <a:xfrm flipV="1">
          <a:off x="1130300" y="10050137"/>
          <a:ext cx="889000" cy="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163643</xdr:rowOff>
    </xdr:from>
    <xdr:to>
      <xdr:col>10</xdr:col>
      <xdr:colOff>165100</xdr:colOff>
      <xdr:row>58</xdr:row>
      <xdr:rowOff>93793</xdr:rowOff>
    </xdr:to>
    <xdr:sp macro="" textlink="">
      <xdr:nvSpPr>
        <xdr:cNvPr id="132" name="フローチャート: 判断 131"/>
        <xdr:cNvSpPr/>
      </xdr:nvSpPr>
      <xdr:spPr>
        <a:xfrm>
          <a:off x="1968500" y="99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110320</xdr:rowOff>
    </xdr:from>
    <xdr:ext cx="534377" cy="259045"/>
    <xdr:sp macro="" textlink="">
      <xdr:nvSpPr>
        <xdr:cNvPr id="133" name="テキスト ボックス 132"/>
        <xdr:cNvSpPr txBox="1"/>
      </xdr:nvSpPr>
      <xdr:spPr>
        <a:xfrm>
          <a:off x="1752111" y="97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45744</xdr:rowOff>
    </xdr:from>
    <xdr:to>
      <xdr:col>24</xdr:col>
      <xdr:colOff>114300</xdr:colOff>
      <xdr:row>58</xdr:row>
      <xdr:rowOff>147344</xdr:rowOff>
    </xdr:to>
    <xdr:sp macro="" textlink="">
      <xdr:nvSpPr>
        <xdr:cNvPr id="141" name="楕円 140"/>
        <xdr:cNvSpPr/>
      </xdr:nvSpPr>
      <xdr:spPr>
        <a:xfrm>
          <a:off x="4584700" y="99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168989</xdr:rowOff>
    </xdr:from>
    <xdr:ext cx="534377" cy="259045"/>
    <xdr:sp macro="" textlink="">
      <xdr:nvSpPr>
        <xdr:cNvPr id="142" name="物件費該当値テキスト"/>
        <xdr:cNvSpPr txBox="1"/>
      </xdr:nvSpPr>
      <xdr:spPr>
        <a:xfrm>
          <a:off x="4686300" y="99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152699</xdr:rowOff>
    </xdr:from>
    <xdr:to>
      <xdr:col>20</xdr:col>
      <xdr:colOff>38100</xdr:colOff>
      <xdr:row>58</xdr:row>
      <xdr:rowOff>82849</xdr:rowOff>
    </xdr:to>
    <xdr:sp macro="" textlink="">
      <xdr:nvSpPr>
        <xdr:cNvPr id="143" name="楕円 142"/>
        <xdr:cNvSpPr/>
      </xdr:nvSpPr>
      <xdr:spPr>
        <a:xfrm>
          <a:off x="3746500" y="99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99376</xdr:rowOff>
    </xdr:from>
    <xdr:ext cx="534377" cy="259045"/>
    <xdr:sp macro="" textlink="">
      <xdr:nvSpPr>
        <xdr:cNvPr id="144" name="テキスト ボックス 143"/>
        <xdr:cNvSpPr txBox="1"/>
      </xdr:nvSpPr>
      <xdr:spPr>
        <a:xfrm>
          <a:off x="3530111" y="97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54633</xdr:rowOff>
    </xdr:from>
    <xdr:to>
      <xdr:col>15</xdr:col>
      <xdr:colOff>101600</xdr:colOff>
      <xdr:row>58</xdr:row>
      <xdr:rowOff>156233</xdr:rowOff>
    </xdr:to>
    <xdr:sp macro="" textlink="">
      <xdr:nvSpPr>
        <xdr:cNvPr id="145" name="楕円 144"/>
        <xdr:cNvSpPr/>
      </xdr:nvSpPr>
      <xdr:spPr>
        <a:xfrm>
          <a:off x="2857500" y="999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147360</xdr:rowOff>
    </xdr:from>
    <xdr:ext cx="534377" cy="259045"/>
    <xdr:sp macro="" textlink="">
      <xdr:nvSpPr>
        <xdr:cNvPr id="146" name="テキスト ボックス 145"/>
        <xdr:cNvSpPr txBox="1"/>
      </xdr:nvSpPr>
      <xdr:spPr>
        <a:xfrm>
          <a:off x="2641111" y="1009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55237</xdr:rowOff>
    </xdr:from>
    <xdr:to>
      <xdr:col>10</xdr:col>
      <xdr:colOff>165100</xdr:colOff>
      <xdr:row>58</xdr:row>
      <xdr:rowOff>156837</xdr:rowOff>
    </xdr:to>
    <xdr:sp macro="" textlink="">
      <xdr:nvSpPr>
        <xdr:cNvPr id="147" name="楕円 146"/>
        <xdr:cNvSpPr/>
      </xdr:nvSpPr>
      <xdr:spPr>
        <a:xfrm>
          <a:off x="1968500" y="999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147964</xdr:rowOff>
    </xdr:from>
    <xdr:ext cx="534377" cy="259045"/>
    <xdr:sp macro="" textlink="">
      <xdr:nvSpPr>
        <xdr:cNvPr id="148" name="テキスト ボックス 147"/>
        <xdr:cNvSpPr txBox="1"/>
      </xdr:nvSpPr>
      <xdr:spPr>
        <a:xfrm>
          <a:off x="1752111" y="1009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56579</xdr:rowOff>
    </xdr:from>
    <xdr:to>
      <xdr:col>6</xdr:col>
      <xdr:colOff>38100</xdr:colOff>
      <xdr:row>58</xdr:row>
      <xdr:rowOff>158179</xdr:rowOff>
    </xdr:to>
    <xdr:sp macro="" textlink="">
      <xdr:nvSpPr>
        <xdr:cNvPr id="149" name="楕円 148"/>
        <xdr:cNvSpPr/>
      </xdr:nvSpPr>
      <xdr:spPr>
        <a:xfrm>
          <a:off x="1079500" y="1000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149306</xdr:rowOff>
    </xdr:from>
    <xdr:ext cx="534377" cy="259045"/>
    <xdr:sp macro="" textlink="">
      <xdr:nvSpPr>
        <xdr:cNvPr id="150" name="テキスト ボックス 149"/>
        <xdr:cNvSpPr txBox="1"/>
      </xdr:nvSpPr>
      <xdr:spPr>
        <a:xfrm>
          <a:off x="863111" y="1009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1169</xdr:rowOff>
    </xdr:from>
    <xdr:to>
      <xdr:col>24</xdr:col>
      <xdr:colOff>63500</xdr:colOff>
      <xdr:row>78</xdr:row>
      <xdr:rowOff>67157</xdr:rowOff>
    </xdr:to>
    <xdr:cxnSp macro="">
      <xdr:nvCxnSpPr>
        <xdr:cNvPr id="179" name="直線コネクタ 178"/>
        <xdr:cNvCxnSpPr/>
      </xdr:nvCxnSpPr>
      <xdr:spPr>
        <a:xfrm flipV="1">
          <a:off x="3797300" y="13374269"/>
          <a:ext cx="838200" cy="6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67157</xdr:rowOff>
    </xdr:from>
    <xdr:to>
      <xdr:col>19</xdr:col>
      <xdr:colOff>177800</xdr:colOff>
      <xdr:row>78</xdr:row>
      <xdr:rowOff>73558</xdr:rowOff>
    </xdr:to>
    <xdr:cxnSp macro="">
      <xdr:nvCxnSpPr>
        <xdr:cNvPr id="182" name="直線コネクタ 181"/>
        <xdr:cNvCxnSpPr/>
      </xdr:nvCxnSpPr>
      <xdr:spPr>
        <a:xfrm flipV="1">
          <a:off x="2908300" y="1344025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73558</xdr:rowOff>
    </xdr:from>
    <xdr:to>
      <xdr:col>15</xdr:col>
      <xdr:colOff>50800</xdr:colOff>
      <xdr:row>78</xdr:row>
      <xdr:rowOff>96799</xdr:rowOff>
    </xdr:to>
    <xdr:cxnSp macro="">
      <xdr:nvCxnSpPr>
        <xdr:cNvPr id="185" name="直線コネクタ 184"/>
        <xdr:cNvCxnSpPr/>
      </xdr:nvCxnSpPr>
      <xdr:spPr>
        <a:xfrm flipV="1">
          <a:off x="2019300" y="13446658"/>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75312</xdr:rowOff>
    </xdr:from>
    <xdr:to>
      <xdr:col>10</xdr:col>
      <xdr:colOff>114300</xdr:colOff>
      <xdr:row>78</xdr:row>
      <xdr:rowOff>96799</xdr:rowOff>
    </xdr:to>
    <xdr:cxnSp macro="">
      <xdr:nvCxnSpPr>
        <xdr:cNvPr id="188" name="直線コネクタ 187"/>
        <xdr:cNvCxnSpPr/>
      </xdr:nvCxnSpPr>
      <xdr:spPr>
        <a:xfrm>
          <a:off x="1130300" y="13448412"/>
          <a:ext cx="889000" cy="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64212</xdr:rowOff>
    </xdr:from>
    <xdr:to>
      <xdr:col>10</xdr:col>
      <xdr:colOff>165100</xdr:colOff>
      <xdr:row>77</xdr:row>
      <xdr:rowOff>165812</xdr:rowOff>
    </xdr:to>
    <xdr:sp macro="" textlink="">
      <xdr:nvSpPr>
        <xdr:cNvPr id="189" name="フローチャート: 判断 188"/>
        <xdr:cNvSpPr/>
      </xdr:nvSpPr>
      <xdr:spPr>
        <a:xfrm>
          <a:off x="1968500" y="132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10889</xdr:rowOff>
    </xdr:from>
    <xdr:ext cx="469744" cy="259045"/>
    <xdr:sp macro="" textlink="">
      <xdr:nvSpPr>
        <xdr:cNvPr id="190" name="テキスト ボックス 189"/>
        <xdr:cNvSpPr txBox="1"/>
      </xdr:nvSpPr>
      <xdr:spPr>
        <a:xfrm>
          <a:off x="1784428" y="1304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121819</xdr:rowOff>
    </xdr:from>
    <xdr:to>
      <xdr:col>24</xdr:col>
      <xdr:colOff>114300</xdr:colOff>
      <xdr:row>78</xdr:row>
      <xdr:rowOff>51969</xdr:rowOff>
    </xdr:to>
    <xdr:sp macro="" textlink="">
      <xdr:nvSpPr>
        <xdr:cNvPr id="198" name="楕円 197"/>
        <xdr:cNvSpPr/>
      </xdr:nvSpPr>
      <xdr:spPr>
        <a:xfrm>
          <a:off x="4584700" y="133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100246</xdr:rowOff>
    </xdr:from>
    <xdr:ext cx="469744" cy="259045"/>
    <xdr:sp macro="" textlink="">
      <xdr:nvSpPr>
        <xdr:cNvPr id="199" name="維持補修費該当値テキスト"/>
        <xdr:cNvSpPr txBox="1"/>
      </xdr:nvSpPr>
      <xdr:spPr>
        <a:xfrm>
          <a:off x="4686300" y="1330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16357</xdr:rowOff>
    </xdr:from>
    <xdr:to>
      <xdr:col>20</xdr:col>
      <xdr:colOff>38100</xdr:colOff>
      <xdr:row>78</xdr:row>
      <xdr:rowOff>117957</xdr:rowOff>
    </xdr:to>
    <xdr:sp macro="" textlink="">
      <xdr:nvSpPr>
        <xdr:cNvPr id="200" name="楕円 199"/>
        <xdr:cNvSpPr/>
      </xdr:nvSpPr>
      <xdr:spPr>
        <a:xfrm>
          <a:off x="3746500" y="1338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109084</xdr:rowOff>
    </xdr:from>
    <xdr:ext cx="469744" cy="259045"/>
    <xdr:sp macro="" textlink="">
      <xdr:nvSpPr>
        <xdr:cNvPr id="201" name="テキスト ボックス 200"/>
        <xdr:cNvSpPr txBox="1"/>
      </xdr:nvSpPr>
      <xdr:spPr>
        <a:xfrm>
          <a:off x="3562428" y="1348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22758</xdr:rowOff>
    </xdr:from>
    <xdr:to>
      <xdr:col>15</xdr:col>
      <xdr:colOff>101600</xdr:colOff>
      <xdr:row>78</xdr:row>
      <xdr:rowOff>124358</xdr:rowOff>
    </xdr:to>
    <xdr:sp macro="" textlink="">
      <xdr:nvSpPr>
        <xdr:cNvPr id="202" name="楕円 201"/>
        <xdr:cNvSpPr/>
      </xdr:nvSpPr>
      <xdr:spPr>
        <a:xfrm>
          <a:off x="2857500" y="133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115485</xdr:rowOff>
    </xdr:from>
    <xdr:ext cx="469744" cy="259045"/>
    <xdr:sp macro="" textlink="">
      <xdr:nvSpPr>
        <xdr:cNvPr id="203" name="テキスト ボックス 202"/>
        <xdr:cNvSpPr txBox="1"/>
      </xdr:nvSpPr>
      <xdr:spPr>
        <a:xfrm>
          <a:off x="2673428" y="1348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45999</xdr:rowOff>
    </xdr:from>
    <xdr:to>
      <xdr:col>10</xdr:col>
      <xdr:colOff>165100</xdr:colOff>
      <xdr:row>78</xdr:row>
      <xdr:rowOff>147599</xdr:rowOff>
    </xdr:to>
    <xdr:sp macro="" textlink="">
      <xdr:nvSpPr>
        <xdr:cNvPr id="204" name="楕円 203"/>
        <xdr:cNvSpPr/>
      </xdr:nvSpPr>
      <xdr:spPr>
        <a:xfrm>
          <a:off x="1968500" y="1341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138726</xdr:rowOff>
    </xdr:from>
    <xdr:ext cx="469744" cy="259045"/>
    <xdr:sp macro="" textlink="">
      <xdr:nvSpPr>
        <xdr:cNvPr id="205" name="テキスト ボックス 204"/>
        <xdr:cNvSpPr txBox="1"/>
      </xdr:nvSpPr>
      <xdr:spPr>
        <a:xfrm>
          <a:off x="1784428" y="1351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24512</xdr:rowOff>
    </xdr:from>
    <xdr:to>
      <xdr:col>6</xdr:col>
      <xdr:colOff>38100</xdr:colOff>
      <xdr:row>78</xdr:row>
      <xdr:rowOff>126112</xdr:rowOff>
    </xdr:to>
    <xdr:sp macro="" textlink="">
      <xdr:nvSpPr>
        <xdr:cNvPr id="206" name="楕円 205"/>
        <xdr:cNvSpPr/>
      </xdr:nvSpPr>
      <xdr:spPr>
        <a:xfrm>
          <a:off x="1079500" y="1339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117239</xdr:rowOff>
    </xdr:from>
    <xdr:ext cx="469744" cy="259045"/>
    <xdr:sp macro="" textlink="">
      <xdr:nvSpPr>
        <xdr:cNvPr id="207" name="テキスト ボックス 206"/>
        <xdr:cNvSpPr txBox="1"/>
      </xdr:nvSpPr>
      <xdr:spPr>
        <a:xfrm>
          <a:off x="895428" y="1349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52642</xdr:rowOff>
    </xdr:from>
    <xdr:to>
      <xdr:col>24</xdr:col>
      <xdr:colOff>63500</xdr:colOff>
      <xdr:row>96</xdr:row>
      <xdr:rowOff>120822</xdr:rowOff>
    </xdr:to>
    <xdr:cxnSp macro="">
      <xdr:nvCxnSpPr>
        <xdr:cNvPr id="237" name="直線コネクタ 236"/>
        <xdr:cNvCxnSpPr/>
      </xdr:nvCxnSpPr>
      <xdr:spPr>
        <a:xfrm flipV="1">
          <a:off x="3797300" y="16511842"/>
          <a:ext cx="838200" cy="6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96495</xdr:rowOff>
    </xdr:from>
    <xdr:to>
      <xdr:col>19</xdr:col>
      <xdr:colOff>177800</xdr:colOff>
      <xdr:row>96</xdr:row>
      <xdr:rowOff>120822</xdr:rowOff>
    </xdr:to>
    <xdr:cxnSp macro="">
      <xdr:nvCxnSpPr>
        <xdr:cNvPr id="240" name="直線コネクタ 239"/>
        <xdr:cNvCxnSpPr/>
      </xdr:nvCxnSpPr>
      <xdr:spPr>
        <a:xfrm>
          <a:off x="2908300" y="16555695"/>
          <a:ext cx="889000" cy="2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96495</xdr:rowOff>
    </xdr:from>
    <xdr:to>
      <xdr:col>15</xdr:col>
      <xdr:colOff>50800</xdr:colOff>
      <xdr:row>97</xdr:row>
      <xdr:rowOff>7150</xdr:rowOff>
    </xdr:to>
    <xdr:cxnSp macro="">
      <xdr:nvCxnSpPr>
        <xdr:cNvPr id="243" name="直線コネクタ 242"/>
        <xdr:cNvCxnSpPr/>
      </xdr:nvCxnSpPr>
      <xdr:spPr>
        <a:xfrm flipV="1">
          <a:off x="2019300" y="16555695"/>
          <a:ext cx="889000" cy="8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7150</xdr:rowOff>
    </xdr:from>
    <xdr:to>
      <xdr:col>10</xdr:col>
      <xdr:colOff>114300</xdr:colOff>
      <xdr:row>97</xdr:row>
      <xdr:rowOff>69901</xdr:rowOff>
    </xdr:to>
    <xdr:cxnSp macro="">
      <xdr:nvCxnSpPr>
        <xdr:cNvPr id="246" name="直線コネクタ 245"/>
        <xdr:cNvCxnSpPr/>
      </xdr:nvCxnSpPr>
      <xdr:spPr>
        <a:xfrm flipV="1">
          <a:off x="1130300" y="16637800"/>
          <a:ext cx="8890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16757</xdr:rowOff>
    </xdr:from>
    <xdr:to>
      <xdr:col>10</xdr:col>
      <xdr:colOff>165100</xdr:colOff>
      <xdr:row>97</xdr:row>
      <xdr:rowOff>118357</xdr:rowOff>
    </xdr:to>
    <xdr:sp macro="" textlink="">
      <xdr:nvSpPr>
        <xdr:cNvPr id="247" name="フローチャート: 判断 246"/>
        <xdr:cNvSpPr/>
      </xdr:nvSpPr>
      <xdr:spPr>
        <a:xfrm>
          <a:off x="1968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109484</xdr:rowOff>
    </xdr:from>
    <xdr:ext cx="534377" cy="259045"/>
    <xdr:sp macro="" textlink="">
      <xdr:nvSpPr>
        <xdr:cNvPr id="248" name="テキスト ボックス 247"/>
        <xdr:cNvSpPr txBox="1"/>
      </xdr:nvSpPr>
      <xdr:spPr>
        <a:xfrm>
          <a:off x="1752111" y="167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115848</xdr:rowOff>
    </xdr:from>
    <xdr:ext cx="534377" cy="259045"/>
    <xdr:sp macro="" textlink="">
      <xdr:nvSpPr>
        <xdr:cNvPr id="250" name="テキスト ボックス 249"/>
        <xdr:cNvSpPr txBox="1"/>
      </xdr:nvSpPr>
      <xdr:spPr>
        <a:xfrm>
          <a:off x="863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1842</xdr:rowOff>
    </xdr:from>
    <xdr:to>
      <xdr:col>24</xdr:col>
      <xdr:colOff>114300</xdr:colOff>
      <xdr:row>96</xdr:row>
      <xdr:rowOff>103442</xdr:rowOff>
    </xdr:to>
    <xdr:sp macro="" textlink="">
      <xdr:nvSpPr>
        <xdr:cNvPr id="256" name="楕円 255"/>
        <xdr:cNvSpPr/>
      </xdr:nvSpPr>
      <xdr:spPr>
        <a:xfrm>
          <a:off x="4584700" y="1646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151719</xdr:rowOff>
    </xdr:from>
    <xdr:ext cx="534377" cy="259045"/>
    <xdr:sp macro="" textlink="">
      <xdr:nvSpPr>
        <xdr:cNvPr id="257" name="扶助費該当値テキスト"/>
        <xdr:cNvSpPr txBox="1"/>
      </xdr:nvSpPr>
      <xdr:spPr>
        <a:xfrm>
          <a:off x="4686300" y="164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70022</xdr:rowOff>
    </xdr:from>
    <xdr:to>
      <xdr:col>20</xdr:col>
      <xdr:colOff>38100</xdr:colOff>
      <xdr:row>97</xdr:row>
      <xdr:rowOff>172</xdr:rowOff>
    </xdr:to>
    <xdr:sp macro="" textlink="">
      <xdr:nvSpPr>
        <xdr:cNvPr id="258" name="楕円 257"/>
        <xdr:cNvSpPr/>
      </xdr:nvSpPr>
      <xdr:spPr>
        <a:xfrm>
          <a:off x="3746500" y="165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162749</xdr:rowOff>
    </xdr:from>
    <xdr:ext cx="534377" cy="259045"/>
    <xdr:sp macro="" textlink="">
      <xdr:nvSpPr>
        <xdr:cNvPr id="259" name="テキスト ボックス 258"/>
        <xdr:cNvSpPr txBox="1"/>
      </xdr:nvSpPr>
      <xdr:spPr>
        <a:xfrm>
          <a:off x="3530111" y="1662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45695</xdr:rowOff>
    </xdr:from>
    <xdr:to>
      <xdr:col>15</xdr:col>
      <xdr:colOff>101600</xdr:colOff>
      <xdr:row>96</xdr:row>
      <xdr:rowOff>147295</xdr:rowOff>
    </xdr:to>
    <xdr:sp macro="" textlink="">
      <xdr:nvSpPr>
        <xdr:cNvPr id="260" name="楕円 259"/>
        <xdr:cNvSpPr/>
      </xdr:nvSpPr>
      <xdr:spPr>
        <a:xfrm>
          <a:off x="2857500" y="165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138422</xdr:rowOff>
    </xdr:from>
    <xdr:ext cx="534377" cy="259045"/>
    <xdr:sp macro="" textlink="">
      <xdr:nvSpPr>
        <xdr:cNvPr id="261" name="テキスト ボックス 260"/>
        <xdr:cNvSpPr txBox="1"/>
      </xdr:nvSpPr>
      <xdr:spPr>
        <a:xfrm>
          <a:off x="2641111" y="1659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127800</xdr:rowOff>
    </xdr:from>
    <xdr:to>
      <xdr:col>10</xdr:col>
      <xdr:colOff>165100</xdr:colOff>
      <xdr:row>97</xdr:row>
      <xdr:rowOff>57950</xdr:rowOff>
    </xdr:to>
    <xdr:sp macro="" textlink="">
      <xdr:nvSpPr>
        <xdr:cNvPr id="262" name="楕円 261"/>
        <xdr:cNvSpPr/>
      </xdr:nvSpPr>
      <xdr:spPr>
        <a:xfrm>
          <a:off x="1968500" y="165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74477</xdr:rowOff>
    </xdr:from>
    <xdr:ext cx="534377" cy="259045"/>
    <xdr:sp macro="" textlink="">
      <xdr:nvSpPr>
        <xdr:cNvPr id="263" name="テキスト ボックス 262"/>
        <xdr:cNvSpPr txBox="1"/>
      </xdr:nvSpPr>
      <xdr:spPr>
        <a:xfrm>
          <a:off x="1752111" y="163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19101</xdr:rowOff>
    </xdr:from>
    <xdr:to>
      <xdr:col>6</xdr:col>
      <xdr:colOff>38100</xdr:colOff>
      <xdr:row>97</xdr:row>
      <xdr:rowOff>120701</xdr:rowOff>
    </xdr:to>
    <xdr:sp macro="" textlink="">
      <xdr:nvSpPr>
        <xdr:cNvPr id="264" name="楕円 263"/>
        <xdr:cNvSpPr/>
      </xdr:nvSpPr>
      <xdr:spPr>
        <a:xfrm>
          <a:off x="1079500" y="1664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137228</xdr:rowOff>
    </xdr:from>
    <xdr:ext cx="534377" cy="259045"/>
    <xdr:sp macro="" textlink="">
      <xdr:nvSpPr>
        <xdr:cNvPr id="265" name="テキスト ボックス 264"/>
        <xdr:cNvSpPr txBox="1"/>
      </xdr:nvSpPr>
      <xdr:spPr>
        <a:xfrm>
          <a:off x="863111" y="164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159566</xdr:rowOff>
    </xdr:from>
    <xdr:to>
      <xdr:col>55</xdr:col>
      <xdr:colOff>0</xdr:colOff>
      <xdr:row>37</xdr:row>
      <xdr:rowOff>164509</xdr:rowOff>
    </xdr:to>
    <xdr:cxnSp macro="">
      <xdr:nvCxnSpPr>
        <xdr:cNvPr id="296" name="直線コネクタ 295"/>
        <xdr:cNvCxnSpPr/>
      </xdr:nvCxnSpPr>
      <xdr:spPr>
        <a:xfrm flipV="1">
          <a:off x="9639300" y="6503216"/>
          <a:ext cx="8382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164509</xdr:rowOff>
    </xdr:from>
    <xdr:to>
      <xdr:col>50</xdr:col>
      <xdr:colOff>114300</xdr:colOff>
      <xdr:row>37</xdr:row>
      <xdr:rowOff>168406</xdr:rowOff>
    </xdr:to>
    <xdr:cxnSp macro="">
      <xdr:nvCxnSpPr>
        <xdr:cNvPr id="299" name="直線コネクタ 298"/>
        <xdr:cNvCxnSpPr/>
      </xdr:nvCxnSpPr>
      <xdr:spPr>
        <a:xfrm flipV="1">
          <a:off x="8750300" y="6508159"/>
          <a:ext cx="889000" cy="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142759</xdr:rowOff>
    </xdr:from>
    <xdr:to>
      <xdr:col>45</xdr:col>
      <xdr:colOff>177800</xdr:colOff>
      <xdr:row>37</xdr:row>
      <xdr:rowOff>168406</xdr:rowOff>
    </xdr:to>
    <xdr:cxnSp macro="">
      <xdr:nvCxnSpPr>
        <xdr:cNvPr id="302" name="直線コネクタ 301"/>
        <xdr:cNvCxnSpPr/>
      </xdr:nvCxnSpPr>
      <xdr:spPr>
        <a:xfrm>
          <a:off x="7861300" y="6486409"/>
          <a:ext cx="889000" cy="2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142759</xdr:rowOff>
    </xdr:from>
    <xdr:to>
      <xdr:col>41</xdr:col>
      <xdr:colOff>50800</xdr:colOff>
      <xdr:row>38</xdr:row>
      <xdr:rowOff>86186</xdr:rowOff>
    </xdr:to>
    <xdr:cxnSp macro="">
      <xdr:nvCxnSpPr>
        <xdr:cNvPr id="305" name="直線コネクタ 304"/>
        <xdr:cNvCxnSpPr/>
      </xdr:nvCxnSpPr>
      <xdr:spPr>
        <a:xfrm flipV="1">
          <a:off x="6972300" y="6486409"/>
          <a:ext cx="889000" cy="1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164719</xdr:rowOff>
    </xdr:from>
    <xdr:to>
      <xdr:col>41</xdr:col>
      <xdr:colOff>101600</xdr:colOff>
      <xdr:row>36</xdr:row>
      <xdr:rowOff>94869</xdr:rowOff>
    </xdr:to>
    <xdr:sp macro="" textlink="">
      <xdr:nvSpPr>
        <xdr:cNvPr id="306" name="フローチャート: 判断 305"/>
        <xdr:cNvSpPr/>
      </xdr:nvSpPr>
      <xdr:spPr>
        <a:xfrm>
          <a:off x="7810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111396</xdr:rowOff>
    </xdr:from>
    <xdr:ext cx="534377" cy="259045"/>
    <xdr:sp macro="" textlink="">
      <xdr:nvSpPr>
        <xdr:cNvPr id="307" name="テキスト ボックス 306"/>
        <xdr:cNvSpPr txBox="1"/>
      </xdr:nvSpPr>
      <xdr:spPr>
        <a:xfrm>
          <a:off x="7594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108767</xdr:rowOff>
    </xdr:from>
    <xdr:to>
      <xdr:col>55</xdr:col>
      <xdr:colOff>50800</xdr:colOff>
      <xdr:row>38</xdr:row>
      <xdr:rowOff>38917</xdr:rowOff>
    </xdr:to>
    <xdr:sp macro="" textlink="">
      <xdr:nvSpPr>
        <xdr:cNvPr id="315" name="楕円 314"/>
        <xdr:cNvSpPr/>
      </xdr:nvSpPr>
      <xdr:spPr>
        <a:xfrm>
          <a:off x="10426700" y="645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87194</xdr:rowOff>
    </xdr:from>
    <xdr:ext cx="534377" cy="259045"/>
    <xdr:sp macro="" textlink="">
      <xdr:nvSpPr>
        <xdr:cNvPr id="316" name="補助費等該当値テキスト"/>
        <xdr:cNvSpPr txBox="1"/>
      </xdr:nvSpPr>
      <xdr:spPr>
        <a:xfrm>
          <a:off x="10528300" y="643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113709</xdr:rowOff>
    </xdr:from>
    <xdr:to>
      <xdr:col>50</xdr:col>
      <xdr:colOff>165100</xdr:colOff>
      <xdr:row>38</xdr:row>
      <xdr:rowOff>43859</xdr:rowOff>
    </xdr:to>
    <xdr:sp macro="" textlink="">
      <xdr:nvSpPr>
        <xdr:cNvPr id="317" name="楕円 316"/>
        <xdr:cNvSpPr/>
      </xdr:nvSpPr>
      <xdr:spPr>
        <a:xfrm>
          <a:off x="9588500" y="645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34986</xdr:rowOff>
    </xdr:from>
    <xdr:ext cx="534377" cy="259045"/>
    <xdr:sp macro="" textlink="">
      <xdr:nvSpPr>
        <xdr:cNvPr id="318" name="テキスト ボックス 317"/>
        <xdr:cNvSpPr txBox="1"/>
      </xdr:nvSpPr>
      <xdr:spPr>
        <a:xfrm>
          <a:off x="9372111" y="655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117606</xdr:rowOff>
    </xdr:from>
    <xdr:to>
      <xdr:col>46</xdr:col>
      <xdr:colOff>38100</xdr:colOff>
      <xdr:row>38</xdr:row>
      <xdr:rowOff>47755</xdr:rowOff>
    </xdr:to>
    <xdr:sp macro="" textlink="">
      <xdr:nvSpPr>
        <xdr:cNvPr id="319" name="楕円 318"/>
        <xdr:cNvSpPr/>
      </xdr:nvSpPr>
      <xdr:spPr>
        <a:xfrm>
          <a:off x="8699500" y="64612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38883</xdr:rowOff>
    </xdr:from>
    <xdr:ext cx="534377" cy="259045"/>
    <xdr:sp macro="" textlink="">
      <xdr:nvSpPr>
        <xdr:cNvPr id="320" name="テキスト ボックス 319"/>
        <xdr:cNvSpPr txBox="1"/>
      </xdr:nvSpPr>
      <xdr:spPr>
        <a:xfrm>
          <a:off x="8483111" y="655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91959</xdr:rowOff>
    </xdr:from>
    <xdr:to>
      <xdr:col>41</xdr:col>
      <xdr:colOff>101600</xdr:colOff>
      <xdr:row>38</xdr:row>
      <xdr:rowOff>22109</xdr:rowOff>
    </xdr:to>
    <xdr:sp macro="" textlink="">
      <xdr:nvSpPr>
        <xdr:cNvPr id="321" name="楕円 320"/>
        <xdr:cNvSpPr/>
      </xdr:nvSpPr>
      <xdr:spPr>
        <a:xfrm>
          <a:off x="7810500" y="64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13236</xdr:rowOff>
    </xdr:from>
    <xdr:ext cx="534377" cy="259045"/>
    <xdr:sp macro="" textlink="">
      <xdr:nvSpPr>
        <xdr:cNvPr id="322" name="テキスト ボックス 321"/>
        <xdr:cNvSpPr txBox="1"/>
      </xdr:nvSpPr>
      <xdr:spPr>
        <a:xfrm>
          <a:off x="7594111" y="652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35386</xdr:rowOff>
    </xdr:from>
    <xdr:to>
      <xdr:col>36</xdr:col>
      <xdr:colOff>165100</xdr:colOff>
      <xdr:row>38</xdr:row>
      <xdr:rowOff>136986</xdr:rowOff>
    </xdr:to>
    <xdr:sp macro="" textlink="">
      <xdr:nvSpPr>
        <xdr:cNvPr id="323" name="楕円 322"/>
        <xdr:cNvSpPr/>
      </xdr:nvSpPr>
      <xdr:spPr>
        <a:xfrm>
          <a:off x="6921500" y="65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128113</xdr:rowOff>
    </xdr:from>
    <xdr:ext cx="534377" cy="259045"/>
    <xdr:sp macro="" textlink="">
      <xdr:nvSpPr>
        <xdr:cNvPr id="324" name="テキスト ボックス 323"/>
        <xdr:cNvSpPr txBox="1"/>
      </xdr:nvSpPr>
      <xdr:spPr>
        <a:xfrm>
          <a:off x="6705111" y="664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11715</xdr:rowOff>
    </xdr:from>
    <xdr:to>
      <xdr:col>55</xdr:col>
      <xdr:colOff>0</xdr:colOff>
      <xdr:row>58</xdr:row>
      <xdr:rowOff>76507</xdr:rowOff>
    </xdr:to>
    <xdr:cxnSp macro="">
      <xdr:nvCxnSpPr>
        <xdr:cNvPr id="353" name="直線コネクタ 352"/>
        <xdr:cNvCxnSpPr/>
      </xdr:nvCxnSpPr>
      <xdr:spPr>
        <a:xfrm>
          <a:off x="9639300" y="9955815"/>
          <a:ext cx="838200" cy="6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11715</xdr:rowOff>
    </xdr:from>
    <xdr:to>
      <xdr:col>50</xdr:col>
      <xdr:colOff>114300</xdr:colOff>
      <xdr:row>58</xdr:row>
      <xdr:rowOff>52352</xdr:rowOff>
    </xdr:to>
    <xdr:cxnSp macro="">
      <xdr:nvCxnSpPr>
        <xdr:cNvPr id="356" name="直線コネクタ 355"/>
        <xdr:cNvCxnSpPr/>
      </xdr:nvCxnSpPr>
      <xdr:spPr>
        <a:xfrm flipV="1">
          <a:off x="8750300" y="9955815"/>
          <a:ext cx="889000" cy="4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15601</xdr:rowOff>
    </xdr:from>
    <xdr:to>
      <xdr:col>45</xdr:col>
      <xdr:colOff>177800</xdr:colOff>
      <xdr:row>58</xdr:row>
      <xdr:rowOff>52352</xdr:rowOff>
    </xdr:to>
    <xdr:cxnSp macro="">
      <xdr:nvCxnSpPr>
        <xdr:cNvPr id="359" name="直線コネクタ 358"/>
        <xdr:cNvCxnSpPr/>
      </xdr:nvCxnSpPr>
      <xdr:spPr>
        <a:xfrm>
          <a:off x="7861300" y="9959701"/>
          <a:ext cx="889000" cy="3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15601</xdr:rowOff>
    </xdr:from>
    <xdr:to>
      <xdr:col>41</xdr:col>
      <xdr:colOff>50800</xdr:colOff>
      <xdr:row>58</xdr:row>
      <xdr:rowOff>57313</xdr:rowOff>
    </xdr:to>
    <xdr:cxnSp macro="">
      <xdr:nvCxnSpPr>
        <xdr:cNvPr id="362" name="直線コネクタ 361"/>
        <xdr:cNvCxnSpPr/>
      </xdr:nvCxnSpPr>
      <xdr:spPr>
        <a:xfrm flipV="1">
          <a:off x="6972300" y="9959701"/>
          <a:ext cx="889000" cy="4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74468</xdr:rowOff>
    </xdr:from>
    <xdr:to>
      <xdr:col>41</xdr:col>
      <xdr:colOff>101600</xdr:colOff>
      <xdr:row>57</xdr:row>
      <xdr:rowOff>4618</xdr:rowOff>
    </xdr:to>
    <xdr:sp macro="" textlink="">
      <xdr:nvSpPr>
        <xdr:cNvPr id="363" name="フローチャート: 判断 362"/>
        <xdr:cNvSpPr/>
      </xdr:nvSpPr>
      <xdr:spPr>
        <a:xfrm>
          <a:off x="78105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21145</xdr:rowOff>
    </xdr:from>
    <xdr:ext cx="534377" cy="259045"/>
    <xdr:sp macro="" textlink="">
      <xdr:nvSpPr>
        <xdr:cNvPr id="364" name="テキスト ボックス 363"/>
        <xdr:cNvSpPr txBox="1"/>
      </xdr:nvSpPr>
      <xdr:spPr>
        <a:xfrm>
          <a:off x="7594111" y="945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25707</xdr:rowOff>
    </xdr:from>
    <xdr:to>
      <xdr:col>55</xdr:col>
      <xdr:colOff>50800</xdr:colOff>
      <xdr:row>58</xdr:row>
      <xdr:rowOff>127307</xdr:rowOff>
    </xdr:to>
    <xdr:sp macro="" textlink="">
      <xdr:nvSpPr>
        <xdr:cNvPr id="372" name="楕円 371"/>
        <xdr:cNvSpPr/>
      </xdr:nvSpPr>
      <xdr:spPr>
        <a:xfrm>
          <a:off x="10426700" y="996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112084</xdr:rowOff>
    </xdr:from>
    <xdr:ext cx="534377" cy="259045"/>
    <xdr:sp macro="" textlink="">
      <xdr:nvSpPr>
        <xdr:cNvPr id="373" name="普通建設事業費該当値テキスト"/>
        <xdr:cNvSpPr txBox="1"/>
      </xdr:nvSpPr>
      <xdr:spPr>
        <a:xfrm>
          <a:off x="10528300" y="988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132365</xdr:rowOff>
    </xdr:from>
    <xdr:to>
      <xdr:col>50</xdr:col>
      <xdr:colOff>165100</xdr:colOff>
      <xdr:row>58</xdr:row>
      <xdr:rowOff>62515</xdr:rowOff>
    </xdr:to>
    <xdr:sp macro="" textlink="">
      <xdr:nvSpPr>
        <xdr:cNvPr id="374" name="楕円 373"/>
        <xdr:cNvSpPr/>
      </xdr:nvSpPr>
      <xdr:spPr>
        <a:xfrm>
          <a:off x="9588500" y="990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53642</xdr:rowOff>
    </xdr:from>
    <xdr:ext cx="534377" cy="259045"/>
    <xdr:sp macro="" textlink="">
      <xdr:nvSpPr>
        <xdr:cNvPr id="375" name="テキスト ボックス 374"/>
        <xdr:cNvSpPr txBox="1"/>
      </xdr:nvSpPr>
      <xdr:spPr>
        <a:xfrm>
          <a:off x="9372111" y="999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1552</xdr:rowOff>
    </xdr:from>
    <xdr:to>
      <xdr:col>46</xdr:col>
      <xdr:colOff>38100</xdr:colOff>
      <xdr:row>58</xdr:row>
      <xdr:rowOff>103152</xdr:rowOff>
    </xdr:to>
    <xdr:sp macro="" textlink="">
      <xdr:nvSpPr>
        <xdr:cNvPr id="376" name="楕円 375"/>
        <xdr:cNvSpPr/>
      </xdr:nvSpPr>
      <xdr:spPr>
        <a:xfrm>
          <a:off x="8699500" y="994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94279</xdr:rowOff>
    </xdr:from>
    <xdr:ext cx="534377" cy="259045"/>
    <xdr:sp macro="" textlink="">
      <xdr:nvSpPr>
        <xdr:cNvPr id="377" name="テキスト ボックス 376"/>
        <xdr:cNvSpPr txBox="1"/>
      </xdr:nvSpPr>
      <xdr:spPr>
        <a:xfrm>
          <a:off x="8483111" y="1003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136251</xdr:rowOff>
    </xdr:from>
    <xdr:to>
      <xdr:col>41</xdr:col>
      <xdr:colOff>101600</xdr:colOff>
      <xdr:row>58</xdr:row>
      <xdr:rowOff>66401</xdr:rowOff>
    </xdr:to>
    <xdr:sp macro="" textlink="">
      <xdr:nvSpPr>
        <xdr:cNvPr id="378" name="楕円 377"/>
        <xdr:cNvSpPr/>
      </xdr:nvSpPr>
      <xdr:spPr>
        <a:xfrm>
          <a:off x="7810500" y="990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57528</xdr:rowOff>
    </xdr:from>
    <xdr:ext cx="534377" cy="259045"/>
    <xdr:sp macro="" textlink="">
      <xdr:nvSpPr>
        <xdr:cNvPr id="379" name="テキスト ボックス 378"/>
        <xdr:cNvSpPr txBox="1"/>
      </xdr:nvSpPr>
      <xdr:spPr>
        <a:xfrm>
          <a:off x="7594111" y="1000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6513</xdr:rowOff>
    </xdr:from>
    <xdr:to>
      <xdr:col>36</xdr:col>
      <xdr:colOff>165100</xdr:colOff>
      <xdr:row>58</xdr:row>
      <xdr:rowOff>108113</xdr:rowOff>
    </xdr:to>
    <xdr:sp macro="" textlink="">
      <xdr:nvSpPr>
        <xdr:cNvPr id="380" name="楕円 379"/>
        <xdr:cNvSpPr/>
      </xdr:nvSpPr>
      <xdr:spPr>
        <a:xfrm>
          <a:off x="6921500" y="995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99240</xdr:rowOff>
    </xdr:from>
    <xdr:ext cx="534377" cy="259045"/>
    <xdr:sp macro="" textlink="">
      <xdr:nvSpPr>
        <xdr:cNvPr id="381" name="テキスト ボックス 380"/>
        <xdr:cNvSpPr txBox="1"/>
      </xdr:nvSpPr>
      <xdr:spPr>
        <a:xfrm>
          <a:off x="6705111" y="10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53801</xdr:rowOff>
    </xdr:from>
    <xdr:to>
      <xdr:col>55</xdr:col>
      <xdr:colOff>0</xdr:colOff>
      <xdr:row>79</xdr:row>
      <xdr:rowOff>90399</xdr:rowOff>
    </xdr:to>
    <xdr:cxnSp macro="">
      <xdr:nvCxnSpPr>
        <xdr:cNvPr id="412" name="直線コネクタ 411"/>
        <xdr:cNvCxnSpPr/>
      </xdr:nvCxnSpPr>
      <xdr:spPr>
        <a:xfrm>
          <a:off x="9639300" y="13598351"/>
          <a:ext cx="838200" cy="3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53801</xdr:rowOff>
    </xdr:from>
    <xdr:to>
      <xdr:col>50</xdr:col>
      <xdr:colOff>114300</xdr:colOff>
      <xdr:row>79</xdr:row>
      <xdr:rowOff>80656</xdr:rowOff>
    </xdr:to>
    <xdr:cxnSp macro="">
      <xdr:nvCxnSpPr>
        <xdr:cNvPr id="415" name="直線コネクタ 414"/>
        <xdr:cNvCxnSpPr/>
      </xdr:nvCxnSpPr>
      <xdr:spPr>
        <a:xfrm flipV="1">
          <a:off x="8750300" y="13598351"/>
          <a:ext cx="889000" cy="2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35937</xdr:rowOff>
    </xdr:from>
    <xdr:to>
      <xdr:col>45</xdr:col>
      <xdr:colOff>177800</xdr:colOff>
      <xdr:row>79</xdr:row>
      <xdr:rowOff>80656</xdr:rowOff>
    </xdr:to>
    <xdr:cxnSp macro="">
      <xdr:nvCxnSpPr>
        <xdr:cNvPr id="418" name="直線コネクタ 417"/>
        <xdr:cNvCxnSpPr/>
      </xdr:nvCxnSpPr>
      <xdr:spPr>
        <a:xfrm>
          <a:off x="7861300" y="13580487"/>
          <a:ext cx="889000" cy="4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14678</xdr:rowOff>
    </xdr:from>
    <xdr:to>
      <xdr:col>41</xdr:col>
      <xdr:colOff>50800</xdr:colOff>
      <xdr:row>79</xdr:row>
      <xdr:rowOff>35937</xdr:rowOff>
    </xdr:to>
    <xdr:cxnSp macro="">
      <xdr:nvCxnSpPr>
        <xdr:cNvPr id="421" name="直線コネクタ 420"/>
        <xdr:cNvCxnSpPr/>
      </xdr:nvCxnSpPr>
      <xdr:spPr>
        <a:xfrm>
          <a:off x="6972300" y="13559228"/>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105620</xdr:rowOff>
    </xdr:from>
    <xdr:to>
      <xdr:col>41</xdr:col>
      <xdr:colOff>101600</xdr:colOff>
      <xdr:row>78</xdr:row>
      <xdr:rowOff>35770</xdr:rowOff>
    </xdr:to>
    <xdr:sp macro="" textlink="">
      <xdr:nvSpPr>
        <xdr:cNvPr id="422" name="フローチャート: 判断 421"/>
        <xdr:cNvSpPr/>
      </xdr:nvSpPr>
      <xdr:spPr>
        <a:xfrm>
          <a:off x="7810500" y="133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52297</xdr:rowOff>
    </xdr:from>
    <xdr:ext cx="534377" cy="259045"/>
    <xdr:sp macro="" textlink="">
      <xdr:nvSpPr>
        <xdr:cNvPr id="423" name="テキスト ボックス 422"/>
        <xdr:cNvSpPr txBox="1"/>
      </xdr:nvSpPr>
      <xdr:spPr>
        <a:xfrm>
          <a:off x="7594111" y="1308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39599</xdr:rowOff>
    </xdr:from>
    <xdr:to>
      <xdr:col>55</xdr:col>
      <xdr:colOff>50800</xdr:colOff>
      <xdr:row>79</xdr:row>
      <xdr:rowOff>141199</xdr:rowOff>
    </xdr:to>
    <xdr:sp macro="" textlink="">
      <xdr:nvSpPr>
        <xdr:cNvPr id="431" name="楕円 430"/>
        <xdr:cNvSpPr/>
      </xdr:nvSpPr>
      <xdr:spPr>
        <a:xfrm>
          <a:off x="10426700" y="1358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125976</xdr:rowOff>
    </xdr:from>
    <xdr:ext cx="378565" cy="259045"/>
    <xdr:sp macro="" textlink="">
      <xdr:nvSpPr>
        <xdr:cNvPr id="432" name="普通建設事業費 （ うち新規整備　）該当値テキスト"/>
        <xdr:cNvSpPr txBox="1"/>
      </xdr:nvSpPr>
      <xdr:spPr>
        <a:xfrm>
          <a:off x="10528300" y="13499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3001</xdr:rowOff>
    </xdr:from>
    <xdr:to>
      <xdr:col>50</xdr:col>
      <xdr:colOff>165100</xdr:colOff>
      <xdr:row>79</xdr:row>
      <xdr:rowOff>104601</xdr:rowOff>
    </xdr:to>
    <xdr:sp macro="" textlink="">
      <xdr:nvSpPr>
        <xdr:cNvPr id="433" name="楕円 432"/>
        <xdr:cNvSpPr/>
      </xdr:nvSpPr>
      <xdr:spPr>
        <a:xfrm>
          <a:off x="9588500" y="1354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95728</xdr:rowOff>
    </xdr:from>
    <xdr:ext cx="469744" cy="259045"/>
    <xdr:sp macro="" textlink="">
      <xdr:nvSpPr>
        <xdr:cNvPr id="434" name="テキスト ボックス 433"/>
        <xdr:cNvSpPr txBox="1"/>
      </xdr:nvSpPr>
      <xdr:spPr>
        <a:xfrm>
          <a:off x="9404428" y="1364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29856</xdr:rowOff>
    </xdr:from>
    <xdr:to>
      <xdr:col>46</xdr:col>
      <xdr:colOff>38100</xdr:colOff>
      <xdr:row>79</xdr:row>
      <xdr:rowOff>131456</xdr:rowOff>
    </xdr:to>
    <xdr:sp macro="" textlink="">
      <xdr:nvSpPr>
        <xdr:cNvPr id="435" name="楕円 434"/>
        <xdr:cNvSpPr/>
      </xdr:nvSpPr>
      <xdr:spPr>
        <a:xfrm>
          <a:off x="8699500" y="1357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122583</xdr:rowOff>
    </xdr:from>
    <xdr:ext cx="469744" cy="259045"/>
    <xdr:sp macro="" textlink="">
      <xdr:nvSpPr>
        <xdr:cNvPr id="436" name="テキスト ボックス 435"/>
        <xdr:cNvSpPr txBox="1"/>
      </xdr:nvSpPr>
      <xdr:spPr>
        <a:xfrm>
          <a:off x="8515428" y="1366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156587</xdr:rowOff>
    </xdr:from>
    <xdr:to>
      <xdr:col>41</xdr:col>
      <xdr:colOff>101600</xdr:colOff>
      <xdr:row>79</xdr:row>
      <xdr:rowOff>86737</xdr:rowOff>
    </xdr:to>
    <xdr:sp macro="" textlink="">
      <xdr:nvSpPr>
        <xdr:cNvPr id="437" name="楕円 436"/>
        <xdr:cNvSpPr/>
      </xdr:nvSpPr>
      <xdr:spPr>
        <a:xfrm>
          <a:off x="7810500" y="1352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77864</xdr:rowOff>
    </xdr:from>
    <xdr:ext cx="469744" cy="259045"/>
    <xdr:sp macro="" textlink="">
      <xdr:nvSpPr>
        <xdr:cNvPr id="438" name="テキスト ボックス 437"/>
        <xdr:cNvSpPr txBox="1"/>
      </xdr:nvSpPr>
      <xdr:spPr>
        <a:xfrm>
          <a:off x="7626428" y="1362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135328</xdr:rowOff>
    </xdr:from>
    <xdr:to>
      <xdr:col>36</xdr:col>
      <xdr:colOff>165100</xdr:colOff>
      <xdr:row>79</xdr:row>
      <xdr:rowOff>65478</xdr:rowOff>
    </xdr:to>
    <xdr:sp macro="" textlink="">
      <xdr:nvSpPr>
        <xdr:cNvPr id="439" name="楕円 438"/>
        <xdr:cNvSpPr/>
      </xdr:nvSpPr>
      <xdr:spPr>
        <a:xfrm>
          <a:off x="6921500" y="1350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56605</xdr:rowOff>
    </xdr:from>
    <xdr:ext cx="469744" cy="259045"/>
    <xdr:sp macro="" textlink="">
      <xdr:nvSpPr>
        <xdr:cNvPr id="440" name="テキスト ボックス 439"/>
        <xdr:cNvSpPr txBox="1"/>
      </xdr:nvSpPr>
      <xdr:spPr>
        <a:xfrm>
          <a:off x="6737428" y="1360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27445</xdr:rowOff>
    </xdr:from>
    <xdr:to>
      <xdr:col>55</xdr:col>
      <xdr:colOff>0</xdr:colOff>
      <xdr:row>98</xdr:row>
      <xdr:rowOff>86982</xdr:rowOff>
    </xdr:to>
    <xdr:cxnSp macro="">
      <xdr:nvCxnSpPr>
        <xdr:cNvPr id="469" name="直線コネクタ 468"/>
        <xdr:cNvCxnSpPr/>
      </xdr:nvCxnSpPr>
      <xdr:spPr>
        <a:xfrm flipV="1">
          <a:off x="9639300" y="16829545"/>
          <a:ext cx="838200" cy="5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14770</xdr:rowOff>
    </xdr:from>
    <xdr:to>
      <xdr:col>50</xdr:col>
      <xdr:colOff>114300</xdr:colOff>
      <xdr:row>98</xdr:row>
      <xdr:rowOff>86982</xdr:rowOff>
    </xdr:to>
    <xdr:cxnSp macro="">
      <xdr:nvCxnSpPr>
        <xdr:cNvPr id="472" name="直線コネクタ 471"/>
        <xdr:cNvCxnSpPr/>
      </xdr:nvCxnSpPr>
      <xdr:spPr>
        <a:xfrm>
          <a:off x="8750300" y="16816870"/>
          <a:ext cx="889000" cy="7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168402</xdr:rowOff>
    </xdr:from>
    <xdr:to>
      <xdr:col>45</xdr:col>
      <xdr:colOff>177800</xdr:colOff>
      <xdr:row>98</xdr:row>
      <xdr:rowOff>14770</xdr:rowOff>
    </xdr:to>
    <xdr:cxnSp macro="">
      <xdr:nvCxnSpPr>
        <xdr:cNvPr id="475" name="直線コネクタ 474"/>
        <xdr:cNvCxnSpPr/>
      </xdr:nvCxnSpPr>
      <xdr:spPr>
        <a:xfrm>
          <a:off x="7861300" y="16799052"/>
          <a:ext cx="889000" cy="1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168402</xdr:rowOff>
    </xdr:from>
    <xdr:to>
      <xdr:col>41</xdr:col>
      <xdr:colOff>50800</xdr:colOff>
      <xdr:row>98</xdr:row>
      <xdr:rowOff>73025</xdr:rowOff>
    </xdr:to>
    <xdr:cxnSp macro="">
      <xdr:nvCxnSpPr>
        <xdr:cNvPr id="478" name="直線コネクタ 477"/>
        <xdr:cNvCxnSpPr/>
      </xdr:nvCxnSpPr>
      <xdr:spPr>
        <a:xfrm flipV="1">
          <a:off x="6972300" y="16799052"/>
          <a:ext cx="889000" cy="7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40424</xdr:rowOff>
    </xdr:from>
    <xdr:to>
      <xdr:col>41</xdr:col>
      <xdr:colOff>101600</xdr:colOff>
      <xdr:row>97</xdr:row>
      <xdr:rowOff>142024</xdr:rowOff>
    </xdr:to>
    <xdr:sp macro="" textlink="">
      <xdr:nvSpPr>
        <xdr:cNvPr id="479" name="フローチャート: 判断 478"/>
        <xdr:cNvSpPr/>
      </xdr:nvSpPr>
      <xdr:spPr>
        <a:xfrm>
          <a:off x="7810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158551</xdr:rowOff>
    </xdr:from>
    <xdr:ext cx="534377" cy="259045"/>
    <xdr:sp macro="" textlink="">
      <xdr:nvSpPr>
        <xdr:cNvPr id="480" name="テキスト ボックス 479"/>
        <xdr:cNvSpPr txBox="1"/>
      </xdr:nvSpPr>
      <xdr:spPr>
        <a:xfrm>
          <a:off x="7594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148095</xdr:rowOff>
    </xdr:from>
    <xdr:to>
      <xdr:col>55</xdr:col>
      <xdr:colOff>50800</xdr:colOff>
      <xdr:row>98</xdr:row>
      <xdr:rowOff>78245</xdr:rowOff>
    </xdr:to>
    <xdr:sp macro="" textlink="">
      <xdr:nvSpPr>
        <xdr:cNvPr id="488" name="楕円 487"/>
        <xdr:cNvSpPr/>
      </xdr:nvSpPr>
      <xdr:spPr>
        <a:xfrm>
          <a:off x="10426700" y="167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126522</xdr:rowOff>
    </xdr:from>
    <xdr:ext cx="534377" cy="259045"/>
    <xdr:sp macro="" textlink="">
      <xdr:nvSpPr>
        <xdr:cNvPr id="489" name="普通建設事業費 （ うち更新整備　）該当値テキスト"/>
        <xdr:cNvSpPr txBox="1"/>
      </xdr:nvSpPr>
      <xdr:spPr>
        <a:xfrm>
          <a:off x="10528300" y="1675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36182</xdr:rowOff>
    </xdr:from>
    <xdr:to>
      <xdr:col>50</xdr:col>
      <xdr:colOff>165100</xdr:colOff>
      <xdr:row>98</xdr:row>
      <xdr:rowOff>137782</xdr:rowOff>
    </xdr:to>
    <xdr:sp macro="" textlink="">
      <xdr:nvSpPr>
        <xdr:cNvPr id="490" name="楕円 489"/>
        <xdr:cNvSpPr/>
      </xdr:nvSpPr>
      <xdr:spPr>
        <a:xfrm>
          <a:off x="9588500" y="168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128909</xdr:rowOff>
    </xdr:from>
    <xdr:ext cx="534377" cy="259045"/>
    <xdr:sp macro="" textlink="">
      <xdr:nvSpPr>
        <xdr:cNvPr id="491" name="テキスト ボックス 490"/>
        <xdr:cNvSpPr txBox="1"/>
      </xdr:nvSpPr>
      <xdr:spPr>
        <a:xfrm>
          <a:off x="9372111" y="169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135420</xdr:rowOff>
    </xdr:from>
    <xdr:to>
      <xdr:col>46</xdr:col>
      <xdr:colOff>38100</xdr:colOff>
      <xdr:row>98</xdr:row>
      <xdr:rowOff>65570</xdr:rowOff>
    </xdr:to>
    <xdr:sp macro="" textlink="">
      <xdr:nvSpPr>
        <xdr:cNvPr id="492" name="楕円 491"/>
        <xdr:cNvSpPr/>
      </xdr:nvSpPr>
      <xdr:spPr>
        <a:xfrm>
          <a:off x="8699500" y="1676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56697</xdr:rowOff>
    </xdr:from>
    <xdr:ext cx="534377" cy="259045"/>
    <xdr:sp macro="" textlink="">
      <xdr:nvSpPr>
        <xdr:cNvPr id="493" name="テキスト ボックス 492"/>
        <xdr:cNvSpPr txBox="1"/>
      </xdr:nvSpPr>
      <xdr:spPr>
        <a:xfrm>
          <a:off x="8483111" y="168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117602</xdr:rowOff>
    </xdr:from>
    <xdr:to>
      <xdr:col>41</xdr:col>
      <xdr:colOff>101600</xdr:colOff>
      <xdr:row>98</xdr:row>
      <xdr:rowOff>47752</xdr:rowOff>
    </xdr:to>
    <xdr:sp macro="" textlink="">
      <xdr:nvSpPr>
        <xdr:cNvPr id="494" name="楕円 493"/>
        <xdr:cNvSpPr/>
      </xdr:nvSpPr>
      <xdr:spPr>
        <a:xfrm>
          <a:off x="7810500" y="167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38879</xdr:rowOff>
    </xdr:from>
    <xdr:ext cx="534377" cy="259045"/>
    <xdr:sp macro="" textlink="">
      <xdr:nvSpPr>
        <xdr:cNvPr id="495" name="テキスト ボックス 494"/>
        <xdr:cNvSpPr txBox="1"/>
      </xdr:nvSpPr>
      <xdr:spPr>
        <a:xfrm>
          <a:off x="7594111" y="1684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22225</xdr:rowOff>
    </xdr:from>
    <xdr:to>
      <xdr:col>36</xdr:col>
      <xdr:colOff>165100</xdr:colOff>
      <xdr:row>98</xdr:row>
      <xdr:rowOff>123825</xdr:rowOff>
    </xdr:to>
    <xdr:sp macro="" textlink="">
      <xdr:nvSpPr>
        <xdr:cNvPr id="496" name="楕円 495"/>
        <xdr:cNvSpPr/>
      </xdr:nvSpPr>
      <xdr:spPr>
        <a:xfrm>
          <a:off x="6921500" y="16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114952</xdr:rowOff>
    </xdr:from>
    <xdr:ext cx="534377" cy="259045"/>
    <xdr:sp macro="" textlink="">
      <xdr:nvSpPr>
        <xdr:cNvPr id="497" name="テキスト ボックス 496"/>
        <xdr:cNvSpPr txBox="1"/>
      </xdr:nvSpPr>
      <xdr:spPr>
        <a:xfrm>
          <a:off x="6705111" y="1691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162882</xdr:rowOff>
    </xdr:from>
    <xdr:to>
      <xdr:col>72</xdr:col>
      <xdr:colOff>38100</xdr:colOff>
      <xdr:row>39</xdr:row>
      <xdr:rowOff>93032</xdr:rowOff>
    </xdr:to>
    <xdr:sp macro="" textlink="">
      <xdr:nvSpPr>
        <xdr:cNvPr id="536" name="フローチャート: 判断 535"/>
        <xdr:cNvSpPr/>
      </xdr:nvSpPr>
      <xdr:spPr>
        <a:xfrm>
          <a:off x="13652500" y="66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109560</xdr:rowOff>
    </xdr:from>
    <xdr:ext cx="378565" cy="259045"/>
    <xdr:sp macro="" textlink="">
      <xdr:nvSpPr>
        <xdr:cNvPr id="537" name="テキスト ボックス 536"/>
        <xdr:cNvSpPr txBox="1"/>
      </xdr:nvSpPr>
      <xdr:spPr>
        <a:xfrm>
          <a:off x="13514017" y="6453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xdr:cNvSpPr txBox="1"/>
      </xdr:nvSpPr>
      <xdr:spPr>
        <a:xfrm>
          <a:off x="16370300" y="6652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89536</xdr:rowOff>
    </xdr:from>
    <xdr:to>
      <xdr:col>85</xdr:col>
      <xdr:colOff>127000</xdr:colOff>
      <xdr:row>77</xdr:row>
      <xdr:rowOff>89827</xdr:rowOff>
    </xdr:to>
    <xdr:cxnSp macro="">
      <xdr:nvCxnSpPr>
        <xdr:cNvPr id="632" name="直線コネクタ 631"/>
        <xdr:cNvCxnSpPr/>
      </xdr:nvCxnSpPr>
      <xdr:spPr>
        <a:xfrm flipV="1">
          <a:off x="15481300" y="13291186"/>
          <a:ext cx="8382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59334</xdr:rowOff>
    </xdr:from>
    <xdr:to>
      <xdr:col>81</xdr:col>
      <xdr:colOff>50800</xdr:colOff>
      <xdr:row>77</xdr:row>
      <xdr:rowOff>89827</xdr:rowOff>
    </xdr:to>
    <xdr:cxnSp macro="">
      <xdr:nvCxnSpPr>
        <xdr:cNvPr id="635" name="直線コネクタ 634"/>
        <xdr:cNvCxnSpPr/>
      </xdr:nvCxnSpPr>
      <xdr:spPr>
        <a:xfrm>
          <a:off x="14592300" y="13260984"/>
          <a:ext cx="889000" cy="3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13436</xdr:rowOff>
    </xdr:from>
    <xdr:to>
      <xdr:col>76</xdr:col>
      <xdr:colOff>114300</xdr:colOff>
      <xdr:row>77</xdr:row>
      <xdr:rowOff>59334</xdr:rowOff>
    </xdr:to>
    <xdr:cxnSp macro="">
      <xdr:nvCxnSpPr>
        <xdr:cNvPr id="638" name="直線コネクタ 637"/>
        <xdr:cNvCxnSpPr/>
      </xdr:nvCxnSpPr>
      <xdr:spPr>
        <a:xfrm>
          <a:off x="13703300" y="13215086"/>
          <a:ext cx="889000" cy="4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167360</xdr:rowOff>
    </xdr:from>
    <xdr:to>
      <xdr:col>71</xdr:col>
      <xdr:colOff>177800</xdr:colOff>
      <xdr:row>77</xdr:row>
      <xdr:rowOff>13436</xdr:rowOff>
    </xdr:to>
    <xdr:cxnSp macro="">
      <xdr:nvCxnSpPr>
        <xdr:cNvPr id="641" name="直線コネクタ 640"/>
        <xdr:cNvCxnSpPr/>
      </xdr:nvCxnSpPr>
      <xdr:spPr>
        <a:xfrm>
          <a:off x="12814300" y="13197560"/>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52603</xdr:rowOff>
    </xdr:from>
    <xdr:to>
      <xdr:col>72</xdr:col>
      <xdr:colOff>38100</xdr:colOff>
      <xdr:row>76</xdr:row>
      <xdr:rowOff>154203</xdr:rowOff>
    </xdr:to>
    <xdr:sp macro="" textlink="">
      <xdr:nvSpPr>
        <xdr:cNvPr id="642" name="フローチャート: 判断 641"/>
        <xdr:cNvSpPr/>
      </xdr:nvSpPr>
      <xdr:spPr>
        <a:xfrm>
          <a:off x="13652500" y="1308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170731</xdr:rowOff>
    </xdr:from>
    <xdr:ext cx="534377" cy="259045"/>
    <xdr:sp macro="" textlink="">
      <xdr:nvSpPr>
        <xdr:cNvPr id="643" name="テキスト ボックス 642"/>
        <xdr:cNvSpPr txBox="1"/>
      </xdr:nvSpPr>
      <xdr:spPr>
        <a:xfrm>
          <a:off x="13436111" y="1285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38736</xdr:rowOff>
    </xdr:from>
    <xdr:to>
      <xdr:col>85</xdr:col>
      <xdr:colOff>177800</xdr:colOff>
      <xdr:row>77</xdr:row>
      <xdr:rowOff>140336</xdr:rowOff>
    </xdr:to>
    <xdr:sp macro="" textlink="">
      <xdr:nvSpPr>
        <xdr:cNvPr id="651" name="楕円 650"/>
        <xdr:cNvSpPr/>
      </xdr:nvSpPr>
      <xdr:spPr>
        <a:xfrm>
          <a:off x="16268700" y="132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17163</xdr:rowOff>
    </xdr:from>
    <xdr:ext cx="534377" cy="259045"/>
    <xdr:sp macro="" textlink="">
      <xdr:nvSpPr>
        <xdr:cNvPr id="652" name="公債費該当値テキスト"/>
        <xdr:cNvSpPr txBox="1"/>
      </xdr:nvSpPr>
      <xdr:spPr>
        <a:xfrm>
          <a:off x="16370300" y="1321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39027</xdr:rowOff>
    </xdr:from>
    <xdr:to>
      <xdr:col>81</xdr:col>
      <xdr:colOff>101600</xdr:colOff>
      <xdr:row>77</xdr:row>
      <xdr:rowOff>140627</xdr:rowOff>
    </xdr:to>
    <xdr:sp macro="" textlink="">
      <xdr:nvSpPr>
        <xdr:cNvPr id="653" name="楕円 652"/>
        <xdr:cNvSpPr/>
      </xdr:nvSpPr>
      <xdr:spPr>
        <a:xfrm>
          <a:off x="15430500" y="1324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131754</xdr:rowOff>
    </xdr:from>
    <xdr:ext cx="534377" cy="259045"/>
    <xdr:sp macro="" textlink="">
      <xdr:nvSpPr>
        <xdr:cNvPr id="654" name="テキスト ボックス 653"/>
        <xdr:cNvSpPr txBox="1"/>
      </xdr:nvSpPr>
      <xdr:spPr>
        <a:xfrm>
          <a:off x="15214111" y="133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8534</xdr:rowOff>
    </xdr:from>
    <xdr:to>
      <xdr:col>76</xdr:col>
      <xdr:colOff>165100</xdr:colOff>
      <xdr:row>77</xdr:row>
      <xdr:rowOff>110134</xdr:rowOff>
    </xdr:to>
    <xdr:sp macro="" textlink="">
      <xdr:nvSpPr>
        <xdr:cNvPr id="655" name="楕円 654"/>
        <xdr:cNvSpPr/>
      </xdr:nvSpPr>
      <xdr:spPr>
        <a:xfrm>
          <a:off x="14541500" y="1321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101261</xdr:rowOff>
    </xdr:from>
    <xdr:ext cx="534377" cy="259045"/>
    <xdr:sp macro="" textlink="">
      <xdr:nvSpPr>
        <xdr:cNvPr id="656" name="テキスト ボックス 655"/>
        <xdr:cNvSpPr txBox="1"/>
      </xdr:nvSpPr>
      <xdr:spPr>
        <a:xfrm>
          <a:off x="14325111" y="1330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134086</xdr:rowOff>
    </xdr:from>
    <xdr:to>
      <xdr:col>72</xdr:col>
      <xdr:colOff>38100</xdr:colOff>
      <xdr:row>77</xdr:row>
      <xdr:rowOff>64236</xdr:rowOff>
    </xdr:to>
    <xdr:sp macro="" textlink="">
      <xdr:nvSpPr>
        <xdr:cNvPr id="657" name="楕円 656"/>
        <xdr:cNvSpPr/>
      </xdr:nvSpPr>
      <xdr:spPr>
        <a:xfrm>
          <a:off x="13652500" y="131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55363</xdr:rowOff>
    </xdr:from>
    <xdr:ext cx="534377" cy="259045"/>
    <xdr:sp macro="" textlink="">
      <xdr:nvSpPr>
        <xdr:cNvPr id="658" name="テキスト ボックス 657"/>
        <xdr:cNvSpPr txBox="1"/>
      </xdr:nvSpPr>
      <xdr:spPr>
        <a:xfrm>
          <a:off x="13436111" y="1325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116560</xdr:rowOff>
    </xdr:from>
    <xdr:to>
      <xdr:col>67</xdr:col>
      <xdr:colOff>101600</xdr:colOff>
      <xdr:row>77</xdr:row>
      <xdr:rowOff>46710</xdr:rowOff>
    </xdr:to>
    <xdr:sp macro="" textlink="">
      <xdr:nvSpPr>
        <xdr:cNvPr id="659" name="楕円 658"/>
        <xdr:cNvSpPr/>
      </xdr:nvSpPr>
      <xdr:spPr>
        <a:xfrm>
          <a:off x="12763500" y="131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37837</xdr:rowOff>
    </xdr:from>
    <xdr:ext cx="534377" cy="259045"/>
    <xdr:sp macro="" textlink="">
      <xdr:nvSpPr>
        <xdr:cNvPr id="660" name="テキスト ボックス 659"/>
        <xdr:cNvSpPr txBox="1"/>
      </xdr:nvSpPr>
      <xdr:spPr>
        <a:xfrm>
          <a:off x="1254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4121</xdr:rowOff>
    </xdr:from>
    <xdr:to>
      <xdr:col>85</xdr:col>
      <xdr:colOff>127000</xdr:colOff>
      <xdr:row>99</xdr:row>
      <xdr:rowOff>8621</xdr:rowOff>
    </xdr:to>
    <xdr:cxnSp macro="">
      <xdr:nvCxnSpPr>
        <xdr:cNvPr id="689" name="直線コネクタ 688"/>
        <xdr:cNvCxnSpPr/>
      </xdr:nvCxnSpPr>
      <xdr:spPr>
        <a:xfrm>
          <a:off x="15481300" y="16977671"/>
          <a:ext cx="838200" cy="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4121</xdr:rowOff>
    </xdr:from>
    <xdr:to>
      <xdr:col>81</xdr:col>
      <xdr:colOff>50800</xdr:colOff>
      <xdr:row>99</xdr:row>
      <xdr:rowOff>28677</xdr:rowOff>
    </xdr:to>
    <xdr:cxnSp macro="">
      <xdr:nvCxnSpPr>
        <xdr:cNvPr id="692" name="直線コネクタ 691"/>
        <xdr:cNvCxnSpPr/>
      </xdr:nvCxnSpPr>
      <xdr:spPr>
        <a:xfrm flipV="1">
          <a:off x="14592300" y="16977671"/>
          <a:ext cx="889000" cy="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55628</xdr:rowOff>
    </xdr:from>
    <xdr:ext cx="534377" cy="259045"/>
    <xdr:sp macro="" textlink="">
      <xdr:nvSpPr>
        <xdr:cNvPr id="694" name="テキスト ボックス 693"/>
        <xdr:cNvSpPr txBox="1"/>
      </xdr:nvSpPr>
      <xdr:spPr>
        <a:xfrm>
          <a:off x="15214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28677</xdr:rowOff>
    </xdr:from>
    <xdr:to>
      <xdr:col>76</xdr:col>
      <xdr:colOff>114300</xdr:colOff>
      <xdr:row>99</xdr:row>
      <xdr:rowOff>29944</xdr:rowOff>
    </xdr:to>
    <xdr:cxnSp macro="">
      <xdr:nvCxnSpPr>
        <xdr:cNvPr id="695" name="直線コネクタ 694"/>
        <xdr:cNvCxnSpPr/>
      </xdr:nvCxnSpPr>
      <xdr:spPr>
        <a:xfrm flipV="1">
          <a:off x="13703300" y="17002227"/>
          <a:ext cx="889000" cy="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23453</xdr:rowOff>
    </xdr:from>
    <xdr:to>
      <xdr:col>71</xdr:col>
      <xdr:colOff>177800</xdr:colOff>
      <xdr:row>99</xdr:row>
      <xdr:rowOff>29944</xdr:rowOff>
    </xdr:to>
    <xdr:cxnSp macro="">
      <xdr:nvCxnSpPr>
        <xdr:cNvPr id="698" name="直線コネクタ 697"/>
        <xdr:cNvCxnSpPr/>
      </xdr:nvCxnSpPr>
      <xdr:spPr>
        <a:xfrm>
          <a:off x="12814300" y="16997003"/>
          <a:ext cx="889000" cy="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139072</xdr:rowOff>
    </xdr:from>
    <xdr:to>
      <xdr:col>72</xdr:col>
      <xdr:colOff>38100</xdr:colOff>
      <xdr:row>99</xdr:row>
      <xdr:rowOff>69222</xdr:rowOff>
    </xdr:to>
    <xdr:sp macro="" textlink="">
      <xdr:nvSpPr>
        <xdr:cNvPr id="699" name="フローチャート: 判断 698"/>
        <xdr:cNvSpPr/>
      </xdr:nvSpPr>
      <xdr:spPr>
        <a:xfrm>
          <a:off x="13652500" y="1694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85749</xdr:rowOff>
    </xdr:from>
    <xdr:ext cx="534377" cy="259045"/>
    <xdr:sp macro="" textlink="">
      <xdr:nvSpPr>
        <xdr:cNvPr id="700" name="テキスト ボックス 699"/>
        <xdr:cNvSpPr txBox="1"/>
      </xdr:nvSpPr>
      <xdr:spPr>
        <a:xfrm>
          <a:off x="13436111" y="1671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129271</xdr:rowOff>
    </xdr:from>
    <xdr:to>
      <xdr:col>85</xdr:col>
      <xdr:colOff>177800</xdr:colOff>
      <xdr:row>99</xdr:row>
      <xdr:rowOff>59421</xdr:rowOff>
    </xdr:to>
    <xdr:sp macro="" textlink="">
      <xdr:nvSpPr>
        <xdr:cNvPr id="708" name="楕円 707"/>
        <xdr:cNvSpPr/>
      </xdr:nvSpPr>
      <xdr:spPr>
        <a:xfrm>
          <a:off x="16268700" y="1693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534377" cy="259045"/>
    <xdr:sp macro="" textlink="">
      <xdr:nvSpPr>
        <xdr:cNvPr id="709" name="積立金該当値テキスト"/>
        <xdr:cNvSpPr txBox="1"/>
      </xdr:nvSpPr>
      <xdr:spPr>
        <a:xfrm>
          <a:off x="16370300" y="169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124771</xdr:rowOff>
    </xdr:from>
    <xdr:to>
      <xdr:col>81</xdr:col>
      <xdr:colOff>101600</xdr:colOff>
      <xdr:row>99</xdr:row>
      <xdr:rowOff>54921</xdr:rowOff>
    </xdr:to>
    <xdr:sp macro="" textlink="">
      <xdr:nvSpPr>
        <xdr:cNvPr id="710" name="楕円 709"/>
        <xdr:cNvSpPr/>
      </xdr:nvSpPr>
      <xdr:spPr>
        <a:xfrm>
          <a:off x="15430500" y="169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71448</xdr:rowOff>
    </xdr:from>
    <xdr:ext cx="534377" cy="259045"/>
    <xdr:sp macro="" textlink="">
      <xdr:nvSpPr>
        <xdr:cNvPr id="711" name="テキスト ボックス 710"/>
        <xdr:cNvSpPr txBox="1"/>
      </xdr:nvSpPr>
      <xdr:spPr>
        <a:xfrm>
          <a:off x="15214111" y="1670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149327</xdr:rowOff>
    </xdr:from>
    <xdr:to>
      <xdr:col>76</xdr:col>
      <xdr:colOff>165100</xdr:colOff>
      <xdr:row>99</xdr:row>
      <xdr:rowOff>79477</xdr:rowOff>
    </xdr:to>
    <xdr:sp macro="" textlink="">
      <xdr:nvSpPr>
        <xdr:cNvPr id="712" name="楕円 711"/>
        <xdr:cNvSpPr/>
      </xdr:nvSpPr>
      <xdr:spPr>
        <a:xfrm>
          <a:off x="14541500" y="1695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70604</xdr:rowOff>
    </xdr:from>
    <xdr:ext cx="469744" cy="259045"/>
    <xdr:sp macro="" textlink="">
      <xdr:nvSpPr>
        <xdr:cNvPr id="713" name="テキスト ボックス 712"/>
        <xdr:cNvSpPr txBox="1"/>
      </xdr:nvSpPr>
      <xdr:spPr>
        <a:xfrm>
          <a:off x="14357428" y="1704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150594</xdr:rowOff>
    </xdr:from>
    <xdr:to>
      <xdr:col>72</xdr:col>
      <xdr:colOff>38100</xdr:colOff>
      <xdr:row>99</xdr:row>
      <xdr:rowOff>80744</xdr:rowOff>
    </xdr:to>
    <xdr:sp macro="" textlink="">
      <xdr:nvSpPr>
        <xdr:cNvPr id="714" name="楕円 713"/>
        <xdr:cNvSpPr/>
      </xdr:nvSpPr>
      <xdr:spPr>
        <a:xfrm>
          <a:off x="13652500" y="1695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71871</xdr:rowOff>
    </xdr:from>
    <xdr:ext cx="469744" cy="259045"/>
    <xdr:sp macro="" textlink="">
      <xdr:nvSpPr>
        <xdr:cNvPr id="715" name="テキスト ボックス 714"/>
        <xdr:cNvSpPr txBox="1"/>
      </xdr:nvSpPr>
      <xdr:spPr>
        <a:xfrm>
          <a:off x="13468428" y="1704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144103</xdr:rowOff>
    </xdr:from>
    <xdr:to>
      <xdr:col>67</xdr:col>
      <xdr:colOff>101600</xdr:colOff>
      <xdr:row>99</xdr:row>
      <xdr:rowOff>74253</xdr:rowOff>
    </xdr:to>
    <xdr:sp macro="" textlink="">
      <xdr:nvSpPr>
        <xdr:cNvPr id="716" name="楕円 715"/>
        <xdr:cNvSpPr/>
      </xdr:nvSpPr>
      <xdr:spPr>
        <a:xfrm>
          <a:off x="12763500" y="1694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65380</xdr:rowOff>
    </xdr:from>
    <xdr:ext cx="534377" cy="259045"/>
    <xdr:sp macro="" textlink="">
      <xdr:nvSpPr>
        <xdr:cNvPr id="717" name="テキスト ボックス 716"/>
        <xdr:cNvSpPr txBox="1"/>
      </xdr:nvSpPr>
      <xdr:spPr>
        <a:xfrm>
          <a:off x="12547111" y="170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92151</xdr:rowOff>
    </xdr:from>
    <xdr:to>
      <xdr:col>107</xdr:col>
      <xdr:colOff>50800</xdr:colOff>
      <xdr:row>38</xdr:row>
      <xdr:rowOff>139700</xdr:rowOff>
    </xdr:to>
    <xdr:cxnSp macro="">
      <xdr:nvCxnSpPr>
        <xdr:cNvPr id="750" name="直線コネクタ 749"/>
        <xdr:cNvCxnSpPr/>
      </xdr:nvCxnSpPr>
      <xdr:spPr>
        <a:xfrm>
          <a:off x="19545300" y="6607251"/>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92151</xdr:rowOff>
    </xdr:from>
    <xdr:to>
      <xdr:col>102</xdr:col>
      <xdr:colOff>114300</xdr:colOff>
      <xdr:row>38</xdr:row>
      <xdr:rowOff>139700</xdr:rowOff>
    </xdr:to>
    <xdr:cxnSp macro="">
      <xdr:nvCxnSpPr>
        <xdr:cNvPr id="753" name="直線コネクタ 752"/>
        <xdr:cNvCxnSpPr/>
      </xdr:nvCxnSpPr>
      <xdr:spPr>
        <a:xfrm flipV="1">
          <a:off x="18656300" y="6607251"/>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17028</xdr:rowOff>
    </xdr:from>
    <xdr:to>
      <xdr:col>102</xdr:col>
      <xdr:colOff>165100</xdr:colOff>
      <xdr:row>38</xdr:row>
      <xdr:rowOff>118628</xdr:rowOff>
    </xdr:to>
    <xdr:sp macro="" textlink="">
      <xdr:nvSpPr>
        <xdr:cNvPr id="754" name="フローチャート: 判断 753"/>
        <xdr:cNvSpPr/>
      </xdr:nvSpPr>
      <xdr:spPr>
        <a:xfrm>
          <a:off x="19494500" y="653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135155</xdr:rowOff>
    </xdr:from>
    <xdr:ext cx="378565" cy="259045"/>
    <xdr:sp macro="" textlink="">
      <xdr:nvSpPr>
        <xdr:cNvPr id="755" name="テキスト ボックス 754"/>
        <xdr:cNvSpPr txBox="1"/>
      </xdr:nvSpPr>
      <xdr:spPr>
        <a:xfrm>
          <a:off x="19356017" y="630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41351</xdr:rowOff>
    </xdr:from>
    <xdr:to>
      <xdr:col>102</xdr:col>
      <xdr:colOff>165100</xdr:colOff>
      <xdr:row>38</xdr:row>
      <xdr:rowOff>142951</xdr:rowOff>
    </xdr:to>
    <xdr:sp macro="" textlink="">
      <xdr:nvSpPr>
        <xdr:cNvPr id="769" name="楕円 768"/>
        <xdr:cNvSpPr/>
      </xdr:nvSpPr>
      <xdr:spPr>
        <a:xfrm>
          <a:off x="19494500" y="65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134078</xdr:rowOff>
    </xdr:from>
    <xdr:ext cx="378565" cy="259045"/>
    <xdr:sp macro="" textlink="">
      <xdr:nvSpPr>
        <xdr:cNvPr id="770" name="テキスト ボックス 769"/>
        <xdr:cNvSpPr txBox="1"/>
      </xdr:nvSpPr>
      <xdr:spPr>
        <a:xfrm>
          <a:off x="19356017" y="6649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56673</xdr:rowOff>
    </xdr:from>
    <xdr:to>
      <xdr:col>116</xdr:col>
      <xdr:colOff>63500</xdr:colOff>
      <xdr:row>58</xdr:row>
      <xdr:rowOff>56901</xdr:rowOff>
    </xdr:to>
    <xdr:cxnSp macro="">
      <xdr:nvCxnSpPr>
        <xdr:cNvPr id="799" name="直線コネクタ 798"/>
        <xdr:cNvCxnSpPr/>
      </xdr:nvCxnSpPr>
      <xdr:spPr>
        <a:xfrm>
          <a:off x="21323300" y="10000773"/>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4233</xdr:rowOff>
    </xdr:from>
    <xdr:ext cx="469744" cy="259045"/>
    <xdr:sp macro="" textlink="">
      <xdr:nvSpPr>
        <xdr:cNvPr id="800" name="貸付金平均値テキスト"/>
        <xdr:cNvSpPr txBox="1"/>
      </xdr:nvSpPr>
      <xdr:spPr>
        <a:xfrm>
          <a:off x="22212300" y="99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56535</xdr:rowOff>
    </xdr:from>
    <xdr:to>
      <xdr:col>111</xdr:col>
      <xdr:colOff>177800</xdr:colOff>
      <xdr:row>58</xdr:row>
      <xdr:rowOff>56673</xdr:rowOff>
    </xdr:to>
    <xdr:cxnSp macro="">
      <xdr:nvCxnSpPr>
        <xdr:cNvPr id="802" name="直線コネクタ 801"/>
        <xdr:cNvCxnSpPr/>
      </xdr:nvCxnSpPr>
      <xdr:spPr>
        <a:xfrm>
          <a:off x="20434300" y="10000635"/>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119128</xdr:rowOff>
    </xdr:from>
    <xdr:ext cx="469744" cy="259045"/>
    <xdr:sp macro="" textlink="">
      <xdr:nvSpPr>
        <xdr:cNvPr id="804" name="テキスト ボックス 803"/>
        <xdr:cNvSpPr txBox="1"/>
      </xdr:nvSpPr>
      <xdr:spPr>
        <a:xfrm>
          <a:off x="21088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56444</xdr:rowOff>
    </xdr:from>
    <xdr:to>
      <xdr:col>107</xdr:col>
      <xdr:colOff>50800</xdr:colOff>
      <xdr:row>58</xdr:row>
      <xdr:rowOff>56535</xdr:rowOff>
    </xdr:to>
    <xdr:cxnSp macro="">
      <xdr:nvCxnSpPr>
        <xdr:cNvPr id="805" name="直線コネクタ 804"/>
        <xdr:cNvCxnSpPr/>
      </xdr:nvCxnSpPr>
      <xdr:spPr>
        <a:xfrm>
          <a:off x="19545300" y="10000544"/>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111721</xdr:rowOff>
    </xdr:from>
    <xdr:ext cx="469744" cy="259045"/>
    <xdr:sp macro="" textlink="">
      <xdr:nvSpPr>
        <xdr:cNvPr id="807" name="テキスト ボックス 806"/>
        <xdr:cNvSpPr txBox="1"/>
      </xdr:nvSpPr>
      <xdr:spPr>
        <a:xfrm>
          <a:off x="20199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56032</xdr:rowOff>
    </xdr:from>
    <xdr:to>
      <xdr:col>102</xdr:col>
      <xdr:colOff>114300</xdr:colOff>
      <xdr:row>58</xdr:row>
      <xdr:rowOff>56444</xdr:rowOff>
    </xdr:to>
    <xdr:cxnSp macro="">
      <xdr:nvCxnSpPr>
        <xdr:cNvPr id="808" name="直線コネクタ 807"/>
        <xdr:cNvCxnSpPr/>
      </xdr:nvCxnSpPr>
      <xdr:spPr>
        <a:xfrm>
          <a:off x="18656300" y="10000132"/>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137957</xdr:rowOff>
    </xdr:from>
    <xdr:to>
      <xdr:col>102</xdr:col>
      <xdr:colOff>165100</xdr:colOff>
      <xdr:row>58</xdr:row>
      <xdr:rowOff>68107</xdr:rowOff>
    </xdr:to>
    <xdr:sp macro="" textlink="">
      <xdr:nvSpPr>
        <xdr:cNvPr id="809" name="フローチャート: 判断 808"/>
        <xdr:cNvSpPr/>
      </xdr:nvSpPr>
      <xdr:spPr>
        <a:xfrm>
          <a:off x="194945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84634</xdr:rowOff>
    </xdr:from>
    <xdr:ext cx="469744" cy="259045"/>
    <xdr:sp macro="" textlink="">
      <xdr:nvSpPr>
        <xdr:cNvPr id="810" name="テキスト ボックス 809"/>
        <xdr:cNvSpPr txBox="1"/>
      </xdr:nvSpPr>
      <xdr:spPr>
        <a:xfrm>
          <a:off x="19310428" y="968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12" name="テキスト ボックス 811"/>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6101</xdr:rowOff>
    </xdr:from>
    <xdr:to>
      <xdr:col>116</xdr:col>
      <xdr:colOff>114300</xdr:colOff>
      <xdr:row>58</xdr:row>
      <xdr:rowOff>107701</xdr:rowOff>
    </xdr:to>
    <xdr:sp macro="" textlink="">
      <xdr:nvSpPr>
        <xdr:cNvPr id="818" name="楕円 817"/>
        <xdr:cNvSpPr/>
      </xdr:nvSpPr>
      <xdr:spPr>
        <a:xfrm>
          <a:off x="22110700" y="99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136928</xdr:rowOff>
    </xdr:from>
    <xdr:ext cx="469744" cy="259045"/>
    <xdr:sp macro="" textlink="">
      <xdr:nvSpPr>
        <xdr:cNvPr id="819" name="貸付金該当値テキスト"/>
        <xdr:cNvSpPr txBox="1"/>
      </xdr:nvSpPr>
      <xdr:spPr>
        <a:xfrm>
          <a:off x="22212300" y="9738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5873</xdr:rowOff>
    </xdr:from>
    <xdr:to>
      <xdr:col>112</xdr:col>
      <xdr:colOff>38100</xdr:colOff>
      <xdr:row>58</xdr:row>
      <xdr:rowOff>107473</xdr:rowOff>
    </xdr:to>
    <xdr:sp macro="" textlink="">
      <xdr:nvSpPr>
        <xdr:cNvPr id="820" name="楕円 819"/>
        <xdr:cNvSpPr/>
      </xdr:nvSpPr>
      <xdr:spPr>
        <a:xfrm>
          <a:off x="21272500" y="994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124000</xdr:rowOff>
    </xdr:from>
    <xdr:ext cx="469744" cy="259045"/>
    <xdr:sp macro="" textlink="">
      <xdr:nvSpPr>
        <xdr:cNvPr id="821" name="テキスト ボックス 820"/>
        <xdr:cNvSpPr txBox="1"/>
      </xdr:nvSpPr>
      <xdr:spPr>
        <a:xfrm>
          <a:off x="21088428" y="972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5735</xdr:rowOff>
    </xdr:from>
    <xdr:to>
      <xdr:col>107</xdr:col>
      <xdr:colOff>101600</xdr:colOff>
      <xdr:row>58</xdr:row>
      <xdr:rowOff>107335</xdr:rowOff>
    </xdr:to>
    <xdr:sp macro="" textlink="">
      <xdr:nvSpPr>
        <xdr:cNvPr id="822" name="楕円 821"/>
        <xdr:cNvSpPr/>
      </xdr:nvSpPr>
      <xdr:spPr>
        <a:xfrm>
          <a:off x="20383500" y="994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123862</xdr:rowOff>
    </xdr:from>
    <xdr:ext cx="469744" cy="259045"/>
    <xdr:sp macro="" textlink="">
      <xdr:nvSpPr>
        <xdr:cNvPr id="823" name="テキスト ボックス 822"/>
        <xdr:cNvSpPr txBox="1"/>
      </xdr:nvSpPr>
      <xdr:spPr>
        <a:xfrm>
          <a:off x="20199428" y="972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5644</xdr:rowOff>
    </xdr:from>
    <xdr:to>
      <xdr:col>102</xdr:col>
      <xdr:colOff>165100</xdr:colOff>
      <xdr:row>58</xdr:row>
      <xdr:rowOff>107244</xdr:rowOff>
    </xdr:to>
    <xdr:sp macro="" textlink="">
      <xdr:nvSpPr>
        <xdr:cNvPr id="824" name="楕円 823"/>
        <xdr:cNvSpPr/>
      </xdr:nvSpPr>
      <xdr:spPr>
        <a:xfrm>
          <a:off x="19494500" y="994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98371</xdr:rowOff>
    </xdr:from>
    <xdr:ext cx="469744" cy="259045"/>
    <xdr:sp macro="" textlink="">
      <xdr:nvSpPr>
        <xdr:cNvPr id="825" name="テキスト ボックス 824"/>
        <xdr:cNvSpPr txBox="1"/>
      </xdr:nvSpPr>
      <xdr:spPr>
        <a:xfrm>
          <a:off x="19310428" y="1004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5232</xdr:rowOff>
    </xdr:from>
    <xdr:to>
      <xdr:col>98</xdr:col>
      <xdr:colOff>38100</xdr:colOff>
      <xdr:row>58</xdr:row>
      <xdr:rowOff>106832</xdr:rowOff>
    </xdr:to>
    <xdr:sp macro="" textlink="">
      <xdr:nvSpPr>
        <xdr:cNvPr id="826" name="楕円 825"/>
        <xdr:cNvSpPr/>
      </xdr:nvSpPr>
      <xdr:spPr>
        <a:xfrm>
          <a:off x="18605500" y="99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123359</xdr:rowOff>
    </xdr:from>
    <xdr:ext cx="469744" cy="259045"/>
    <xdr:sp macro="" textlink="">
      <xdr:nvSpPr>
        <xdr:cNvPr id="827" name="テキスト ボックス 826"/>
        <xdr:cNvSpPr txBox="1"/>
      </xdr:nvSpPr>
      <xdr:spPr>
        <a:xfrm>
          <a:off x="18421428" y="972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36046</xdr:rowOff>
    </xdr:from>
    <xdr:to>
      <xdr:col>116</xdr:col>
      <xdr:colOff>63500</xdr:colOff>
      <xdr:row>78</xdr:row>
      <xdr:rowOff>59134</xdr:rowOff>
    </xdr:to>
    <xdr:cxnSp macro="">
      <xdr:nvCxnSpPr>
        <xdr:cNvPr id="859" name="直線コネクタ 858"/>
        <xdr:cNvCxnSpPr/>
      </xdr:nvCxnSpPr>
      <xdr:spPr>
        <a:xfrm>
          <a:off x="21323300" y="13409146"/>
          <a:ext cx="8382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161189</xdr:rowOff>
    </xdr:from>
    <xdr:to>
      <xdr:col>111</xdr:col>
      <xdr:colOff>177800</xdr:colOff>
      <xdr:row>78</xdr:row>
      <xdr:rowOff>36046</xdr:rowOff>
    </xdr:to>
    <xdr:cxnSp macro="">
      <xdr:nvCxnSpPr>
        <xdr:cNvPr id="862" name="直線コネクタ 861"/>
        <xdr:cNvCxnSpPr/>
      </xdr:nvCxnSpPr>
      <xdr:spPr>
        <a:xfrm>
          <a:off x="20434300" y="13362839"/>
          <a:ext cx="889000" cy="4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161189</xdr:rowOff>
    </xdr:from>
    <xdr:to>
      <xdr:col>107</xdr:col>
      <xdr:colOff>50800</xdr:colOff>
      <xdr:row>78</xdr:row>
      <xdr:rowOff>65633</xdr:rowOff>
    </xdr:to>
    <xdr:cxnSp macro="">
      <xdr:nvCxnSpPr>
        <xdr:cNvPr id="865" name="直線コネクタ 864"/>
        <xdr:cNvCxnSpPr/>
      </xdr:nvCxnSpPr>
      <xdr:spPr>
        <a:xfrm flipV="1">
          <a:off x="19545300" y="13362839"/>
          <a:ext cx="889000" cy="7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87089</xdr:rowOff>
    </xdr:from>
    <xdr:to>
      <xdr:col>102</xdr:col>
      <xdr:colOff>114300</xdr:colOff>
      <xdr:row>78</xdr:row>
      <xdr:rowOff>65633</xdr:rowOff>
    </xdr:to>
    <xdr:cxnSp macro="">
      <xdr:nvCxnSpPr>
        <xdr:cNvPr id="868" name="直線コネクタ 867"/>
        <xdr:cNvCxnSpPr/>
      </xdr:nvCxnSpPr>
      <xdr:spPr>
        <a:xfrm>
          <a:off x="18656300" y="13117289"/>
          <a:ext cx="889000" cy="32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37889</xdr:rowOff>
    </xdr:from>
    <xdr:to>
      <xdr:col>102</xdr:col>
      <xdr:colOff>165100</xdr:colOff>
      <xdr:row>74</xdr:row>
      <xdr:rowOff>139489</xdr:rowOff>
    </xdr:to>
    <xdr:sp macro="" textlink="">
      <xdr:nvSpPr>
        <xdr:cNvPr id="869" name="フローチャート: 判断 868"/>
        <xdr:cNvSpPr/>
      </xdr:nvSpPr>
      <xdr:spPr>
        <a:xfrm>
          <a:off x="19494500" y="1272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156016</xdr:rowOff>
    </xdr:from>
    <xdr:ext cx="534377" cy="259045"/>
    <xdr:sp macro="" textlink="">
      <xdr:nvSpPr>
        <xdr:cNvPr id="870" name="テキスト ボックス 869"/>
        <xdr:cNvSpPr txBox="1"/>
      </xdr:nvSpPr>
      <xdr:spPr>
        <a:xfrm>
          <a:off x="19278111" y="1250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8334</xdr:rowOff>
    </xdr:from>
    <xdr:to>
      <xdr:col>116</xdr:col>
      <xdr:colOff>114300</xdr:colOff>
      <xdr:row>78</xdr:row>
      <xdr:rowOff>109934</xdr:rowOff>
    </xdr:to>
    <xdr:sp macro="" textlink="">
      <xdr:nvSpPr>
        <xdr:cNvPr id="878" name="楕円 877"/>
        <xdr:cNvSpPr/>
      </xdr:nvSpPr>
      <xdr:spPr>
        <a:xfrm>
          <a:off x="22110700" y="133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158211</xdr:rowOff>
    </xdr:from>
    <xdr:ext cx="534377" cy="259045"/>
    <xdr:sp macro="" textlink="">
      <xdr:nvSpPr>
        <xdr:cNvPr id="879" name="繰出金該当値テキスト"/>
        <xdr:cNvSpPr txBox="1"/>
      </xdr:nvSpPr>
      <xdr:spPr>
        <a:xfrm>
          <a:off x="22212300" y="133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156696</xdr:rowOff>
    </xdr:from>
    <xdr:to>
      <xdr:col>112</xdr:col>
      <xdr:colOff>38100</xdr:colOff>
      <xdr:row>78</xdr:row>
      <xdr:rowOff>86846</xdr:rowOff>
    </xdr:to>
    <xdr:sp macro="" textlink="">
      <xdr:nvSpPr>
        <xdr:cNvPr id="880" name="楕円 879"/>
        <xdr:cNvSpPr/>
      </xdr:nvSpPr>
      <xdr:spPr>
        <a:xfrm>
          <a:off x="21272500" y="1335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77973</xdr:rowOff>
    </xdr:from>
    <xdr:ext cx="534377" cy="259045"/>
    <xdr:sp macro="" textlink="">
      <xdr:nvSpPr>
        <xdr:cNvPr id="881" name="テキスト ボックス 880"/>
        <xdr:cNvSpPr txBox="1"/>
      </xdr:nvSpPr>
      <xdr:spPr>
        <a:xfrm>
          <a:off x="21056111" y="1345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110389</xdr:rowOff>
    </xdr:from>
    <xdr:to>
      <xdr:col>107</xdr:col>
      <xdr:colOff>101600</xdr:colOff>
      <xdr:row>78</xdr:row>
      <xdr:rowOff>40539</xdr:rowOff>
    </xdr:to>
    <xdr:sp macro="" textlink="">
      <xdr:nvSpPr>
        <xdr:cNvPr id="882" name="楕円 881"/>
        <xdr:cNvSpPr/>
      </xdr:nvSpPr>
      <xdr:spPr>
        <a:xfrm>
          <a:off x="20383500" y="1331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31666</xdr:rowOff>
    </xdr:from>
    <xdr:ext cx="534377" cy="259045"/>
    <xdr:sp macro="" textlink="">
      <xdr:nvSpPr>
        <xdr:cNvPr id="883" name="テキスト ボックス 882"/>
        <xdr:cNvSpPr txBox="1"/>
      </xdr:nvSpPr>
      <xdr:spPr>
        <a:xfrm>
          <a:off x="20167111" y="1340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14833</xdr:rowOff>
    </xdr:from>
    <xdr:to>
      <xdr:col>102</xdr:col>
      <xdr:colOff>165100</xdr:colOff>
      <xdr:row>78</xdr:row>
      <xdr:rowOff>116433</xdr:rowOff>
    </xdr:to>
    <xdr:sp macro="" textlink="">
      <xdr:nvSpPr>
        <xdr:cNvPr id="884" name="楕円 883"/>
        <xdr:cNvSpPr/>
      </xdr:nvSpPr>
      <xdr:spPr>
        <a:xfrm>
          <a:off x="19494500" y="1338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107560</xdr:rowOff>
    </xdr:from>
    <xdr:ext cx="534377" cy="259045"/>
    <xdr:sp macro="" textlink="">
      <xdr:nvSpPr>
        <xdr:cNvPr id="885" name="テキスト ボックス 884"/>
        <xdr:cNvSpPr txBox="1"/>
      </xdr:nvSpPr>
      <xdr:spPr>
        <a:xfrm>
          <a:off x="19278111" y="1348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36289</xdr:rowOff>
    </xdr:from>
    <xdr:to>
      <xdr:col>98</xdr:col>
      <xdr:colOff>38100</xdr:colOff>
      <xdr:row>76</xdr:row>
      <xdr:rowOff>137889</xdr:rowOff>
    </xdr:to>
    <xdr:sp macro="" textlink="">
      <xdr:nvSpPr>
        <xdr:cNvPr id="886" name="楕円 885"/>
        <xdr:cNvSpPr/>
      </xdr:nvSpPr>
      <xdr:spPr>
        <a:xfrm>
          <a:off x="18605500" y="1306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129016</xdr:rowOff>
    </xdr:from>
    <xdr:ext cx="534377" cy="259045"/>
    <xdr:sp macro="" textlink="">
      <xdr:nvSpPr>
        <xdr:cNvPr id="887" name="テキスト ボックス 886"/>
        <xdr:cNvSpPr txBox="1"/>
      </xdr:nvSpPr>
      <xdr:spPr>
        <a:xfrm>
          <a:off x="18389111" y="131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の歳出決算総額に対する住民一人当たり平均額は３００，４８５円であり、前年度の住民一人当たり平均額である３２７，４１４円と比べ２６，９２９円の減となっている。減額要因としては、ふるさと納税推進事業委託料の大幅な減により物件費が下がったことによるものが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類似団体平均値との比較では概ね各項目はしたまわっている。これは寒川町が面積が狭いものの人口密度が高く、相対的に人口一人当たりコストが抑えられる傾向にあることがあげられる。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社会保障制度の給付増等による扶助費、介護保険事業特別会計・後期高齢者医療事業特別会計への繰出金の増や公共施設の老朽化に伴う維持補修費の増などが予想されることから、事業実施についても選択と集中をし適正化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48,588
47,796
13.34
15,721,825
14,599,967
1,092,736
9,314,378
7,900,845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63881</xdr:rowOff>
    </xdr:from>
    <xdr:to>
      <xdr:col>24</xdr:col>
      <xdr:colOff>63500</xdr:colOff>
      <xdr:row>34</xdr:row>
      <xdr:rowOff>117221</xdr:rowOff>
    </xdr:to>
    <xdr:cxnSp macro="">
      <xdr:nvCxnSpPr>
        <xdr:cNvPr id="61" name="直線コネクタ 60"/>
        <xdr:cNvCxnSpPr/>
      </xdr:nvCxnSpPr>
      <xdr:spPr>
        <a:xfrm>
          <a:off x="3797300" y="5893181"/>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162941</xdr:rowOff>
    </xdr:from>
    <xdr:to>
      <xdr:col>19</xdr:col>
      <xdr:colOff>177800</xdr:colOff>
      <xdr:row>34</xdr:row>
      <xdr:rowOff>63881</xdr:rowOff>
    </xdr:to>
    <xdr:cxnSp macro="">
      <xdr:nvCxnSpPr>
        <xdr:cNvPr id="64" name="直線コネクタ 63"/>
        <xdr:cNvCxnSpPr/>
      </xdr:nvCxnSpPr>
      <xdr:spPr>
        <a:xfrm>
          <a:off x="2908300" y="5649341"/>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162941</xdr:rowOff>
    </xdr:from>
    <xdr:to>
      <xdr:col>15</xdr:col>
      <xdr:colOff>50800</xdr:colOff>
      <xdr:row>34</xdr:row>
      <xdr:rowOff>42545</xdr:rowOff>
    </xdr:to>
    <xdr:cxnSp macro="">
      <xdr:nvCxnSpPr>
        <xdr:cNvPr id="67" name="直線コネクタ 66"/>
        <xdr:cNvCxnSpPr/>
      </xdr:nvCxnSpPr>
      <xdr:spPr>
        <a:xfrm flipV="1">
          <a:off x="2019300" y="5649341"/>
          <a:ext cx="889000" cy="2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42545</xdr:rowOff>
    </xdr:from>
    <xdr:to>
      <xdr:col>10</xdr:col>
      <xdr:colOff>114300</xdr:colOff>
      <xdr:row>34</xdr:row>
      <xdr:rowOff>53975</xdr:rowOff>
    </xdr:to>
    <xdr:cxnSp macro="">
      <xdr:nvCxnSpPr>
        <xdr:cNvPr id="70" name="直線コネクタ 69"/>
        <xdr:cNvCxnSpPr/>
      </xdr:nvCxnSpPr>
      <xdr:spPr>
        <a:xfrm flipV="1">
          <a:off x="1130300" y="58718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96139</xdr:rowOff>
    </xdr:from>
    <xdr:to>
      <xdr:col>10</xdr:col>
      <xdr:colOff>165100</xdr:colOff>
      <xdr:row>34</xdr:row>
      <xdr:rowOff>26289</xdr:rowOff>
    </xdr:to>
    <xdr:sp macro="" textlink="">
      <xdr:nvSpPr>
        <xdr:cNvPr id="71" name="フローチャート: 判断 70"/>
        <xdr:cNvSpPr/>
      </xdr:nvSpPr>
      <xdr:spPr>
        <a:xfrm>
          <a:off x="1968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42816</xdr:rowOff>
    </xdr:from>
    <xdr:ext cx="469744" cy="259045"/>
    <xdr:sp macro="" textlink="">
      <xdr:nvSpPr>
        <xdr:cNvPr id="72" name="テキスト ボックス 71"/>
        <xdr:cNvSpPr txBox="1"/>
      </xdr:nvSpPr>
      <xdr:spPr>
        <a:xfrm>
          <a:off x="1784428"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66421</xdr:rowOff>
    </xdr:from>
    <xdr:to>
      <xdr:col>24</xdr:col>
      <xdr:colOff>114300</xdr:colOff>
      <xdr:row>34</xdr:row>
      <xdr:rowOff>168021</xdr:rowOff>
    </xdr:to>
    <xdr:sp macro="" textlink="">
      <xdr:nvSpPr>
        <xdr:cNvPr id="80" name="楕円 79"/>
        <xdr:cNvSpPr/>
      </xdr:nvSpPr>
      <xdr:spPr>
        <a:xfrm>
          <a:off x="4584700" y="589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89298</xdr:rowOff>
    </xdr:from>
    <xdr:ext cx="469744" cy="259045"/>
    <xdr:sp macro="" textlink="">
      <xdr:nvSpPr>
        <xdr:cNvPr id="81" name="議会費該当値テキスト"/>
        <xdr:cNvSpPr txBox="1"/>
      </xdr:nvSpPr>
      <xdr:spPr>
        <a:xfrm>
          <a:off x="4686300" y="574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13081</xdr:rowOff>
    </xdr:from>
    <xdr:to>
      <xdr:col>20</xdr:col>
      <xdr:colOff>38100</xdr:colOff>
      <xdr:row>34</xdr:row>
      <xdr:rowOff>114681</xdr:rowOff>
    </xdr:to>
    <xdr:sp macro="" textlink="">
      <xdr:nvSpPr>
        <xdr:cNvPr id="82" name="楕円 81"/>
        <xdr:cNvSpPr/>
      </xdr:nvSpPr>
      <xdr:spPr>
        <a:xfrm>
          <a:off x="3746500" y="58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131208</xdr:rowOff>
    </xdr:from>
    <xdr:ext cx="469744" cy="259045"/>
    <xdr:sp macro="" textlink="">
      <xdr:nvSpPr>
        <xdr:cNvPr id="83" name="テキスト ボックス 82"/>
        <xdr:cNvSpPr txBox="1"/>
      </xdr:nvSpPr>
      <xdr:spPr>
        <a:xfrm>
          <a:off x="3562428" y="561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112141</xdr:rowOff>
    </xdr:from>
    <xdr:to>
      <xdr:col>15</xdr:col>
      <xdr:colOff>101600</xdr:colOff>
      <xdr:row>33</xdr:row>
      <xdr:rowOff>42291</xdr:rowOff>
    </xdr:to>
    <xdr:sp macro="" textlink="">
      <xdr:nvSpPr>
        <xdr:cNvPr id="84" name="楕円 83"/>
        <xdr:cNvSpPr/>
      </xdr:nvSpPr>
      <xdr:spPr>
        <a:xfrm>
          <a:off x="2857500" y="559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58818</xdr:rowOff>
    </xdr:from>
    <xdr:ext cx="469744" cy="259045"/>
    <xdr:sp macro="" textlink="">
      <xdr:nvSpPr>
        <xdr:cNvPr id="85" name="テキスト ボックス 84"/>
        <xdr:cNvSpPr txBox="1"/>
      </xdr:nvSpPr>
      <xdr:spPr>
        <a:xfrm>
          <a:off x="2673428" y="537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163195</xdr:rowOff>
    </xdr:from>
    <xdr:to>
      <xdr:col>10</xdr:col>
      <xdr:colOff>165100</xdr:colOff>
      <xdr:row>34</xdr:row>
      <xdr:rowOff>93345</xdr:rowOff>
    </xdr:to>
    <xdr:sp macro="" textlink="">
      <xdr:nvSpPr>
        <xdr:cNvPr id="86" name="楕円 85"/>
        <xdr:cNvSpPr/>
      </xdr:nvSpPr>
      <xdr:spPr>
        <a:xfrm>
          <a:off x="1968500" y="58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84472</xdr:rowOff>
    </xdr:from>
    <xdr:ext cx="469744" cy="259045"/>
    <xdr:sp macro="" textlink="">
      <xdr:nvSpPr>
        <xdr:cNvPr id="87" name="テキスト ボックス 86"/>
        <xdr:cNvSpPr txBox="1"/>
      </xdr:nvSpPr>
      <xdr:spPr>
        <a:xfrm>
          <a:off x="1784428" y="591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3175</xdr:rowOff>
    </xdr:from>
    <xdr:to>
      <xdr:col>6</xdr:col>
      <xdr:colOff>38100</xdr:colOff>
      <xdr:row>34</xdr:row>
      <xdr:rowOff>104775</xdr:rowOff>
    </xdr:to>
    <xdr:sp macro="" textlink="">
      <xdr:nvSpPr>
        <xdr:cNvPr id="88" name="楕円 87"/>
        <xdr:cNvSpPr/>
      </xdr:nvSpPr>
      <xdr:spPr>
        <a:xfrm>
          <a:off x="1079500" y="58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121302</xdr:rowOff>
    </xdr:from>
    <xdr:ext cx="469744" cy="259045"/>
    <xdr:sp macro="" textlink="">
      <xdr:nvSpPr>
        <xdr:cNvPr id="89" name="テキスト ボックス 88"/>
        <xdr:cNvSpPr txBox="1"/>
      </xdr:nvSpPr>
      <xdr:spPr>
        <a:xfrm>
          <a:off x="895428" y="560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117441</xdr:rowOff>
    </xdr:from>
    <xdr:to>
      <xdr:col>24</xdr:col>
      <xdr:colOff>63500</xdr:colOff>
      <xdr:row>58</xdr:row>
      <xdr:rowOff>146072</xdr:rowOff>
    </xdr:to>
    <xdr:cxnSp macro="">
      <xdr:nvCxnSpPr>
        <xdr:cNvPr id="118" name="直線コネクタ 117"/>
        <xdr:cNvCxnSpPr/>
      </xdr:nvCxnSpPr>
      <xdr:spPr>
        <a:xfrm>
          <a:off x="3797300" y="10061541"/>
          <a:ext cx="838200" cy="2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117441</xdr:rowOff>
    </xdr:from>
    <xdr:to>
      <xdr:col>19</xdr:col>
      <xdr:colOff>177800</xdr:colOff>
      <xdr:row>58</xdr:row>
      <xdr:rowOff>162283</xdr:rowOff>
    </xdr:to>
    <xdr:cxnSp macro="">
      <xdr:nvCxnSpPr>
        <xdr:cNvPr id="121" name="直線コネクタ 120"/>
        <xdr:cNvCxnSpPr/>
      </xdr:nvCxnSpPr>
      <xdr:spPr>
        <a:xfrm flipV="1">
          <a:off x="2908300" y="10061541"/>
          <a:ext cx="889000" cy="4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3" name="テキスト ボックス 122"/>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162283</xdr:rowOff>
    </xdr:from>
    <xdr:to>
      <xdr:col>15</xdr:col>
      <xdr:colOff>50800</xdr:colOff>
      <xdr:row>58</xdr:row>
      <xdr:rowOff>162292</xdr:rowOff>
    </xdr:to>
    <xdr:cxnSp macro="">
      <xdr:nvCxnSpPr>
        <xdr:cNvPr id="124" name="直線コネクタ 123"/>
        <xdr:cNvCxnSpPr/>
      </xdr:nvCxnSpPr>
      <xdr:spPr>
        <a:xfrm flipV="1">
          <a:off x="2019300" y="10106383"/>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160364</xdr:rowOff>
    </xdr:from>
    <xdr:to>
      <xdr:col>10</xdr:col>
      <xdr:colOff>114300</xdr:colOff>
      <xdr:row>58</xdr:row>
      <xdr:rowOff>162292</xdr:rowOff>
    </xdr:to>
    <xdr:cxnSp macro="">
      <xdr:nvCxnSpPr>
        <xdr:cNvPr id="127" name="直線コネクタ 126"/>
        <xdr:cNvCxnSpPr/>
      </xdr:nvCxnSpPr>
      <xdr:spPr>
        <a:xfrm>
          <a:off x="1130300" y="10104464"/>
          <a:ext cx="889000" cy="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85819</xdr:rowOff>
    </xdr:from>
    <xdr:to>
      <xdr:col>10</xdr:col>
      <xdr:colOff>165100</xdr:colOff>
      <xdr:row>59</xdr:row>
      <xdr:rowOff>15969</xdr:rowOff>
    </xdr:to>
    <xdr:sp macro="" textlink="">
      <xdr:nvSpPr>
        <xdr:cNvPr id="128" name="フローチャート: 判断 127"/>
        <xdr:cNvSpPr/>
      </xdr:nvSpPr>
      <xdr:spPr>
        <a:xfrm>
          <a:off x="1968500" y="1002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32496</xdr:rowOff>
    </xdr:from>
    <xdr:ext cx="534377" cy="259045"/>
    <xdr:sp macro="" textlink="">
      <xdr:nvSpPr>
        <xdr:cNvPr id="129" name="テキスト ボックス 128"/>
        <xdr:cNvSpPr txBox="1"/>
      </xdr:nvSpPr>
      <xdr:spPr>
        <a:xfrm>
          <a:off x="1752111" y="980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95272</xdr:rowOff>
    </xdr:from>
    <xdr:to>
      <xdr:col>24</xdr:col>
      <xdr:colOff>114300</xdr:colOff>
      <xdr:row>59</xdr:row>
      <xdr:rowOff>25422</xdr:rowOff>
    </xdr:to>
    <xdr:sp macro="" textlink="">
      <xdr:nvSpPr>
        <xdr:cNvPr id="137" name="楕円 136"/>
        <xdr:cNvSpPr/>
      </xdr:nvSpPr>
      <xdr:spPr>
        <a:xfrm>
          <a:off x="4584700" y="1003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60735</xdr:rowOff>
    </xdr:from>
    <xdr:ext cx="534377" cy="259045"/>
    <xdr:sp macro="" textlink="">
      <xdr:nvSpPr>
        <xdr:cNvPr id="138" name="総務費該当値テキスト"/>
        <xdr:cNvSpPr txBox="1"/>
      </xdr:nvSpPr>
      <xdr:spPr>
        <a:xfrm>
          <a:off x="4686300" y="100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66641</xdr:rowOff>
    </xdr:from>
    <xdr:to>
      <xdr:col>20</xdr:col>
      <xdr:colOff>38100</xdr:colOff>
      <xdr:row>58</xdr:row>
      <xdr:rowOff>168241</xdr:rowOff>
    </xdr:to>
    <xdr:sp macro="" textlink="">
      <xdr:nvSpPr>
        <xdr:cNvPr id="139" name="楕円 138"/>
        <xdr:cNvSpPr/>
      </xdr:nvSpPr>
      <xdr:spPr>
        <a:xfrm>
          <a:off x="3746500" y="1001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13318</xdr:rowOff>
    </xdr:from>
    <xdr:ext cx="534377" cy="259045"/>
    <xdr:sp macro="" textlink="">
      <xdr:nvSpPr>
        <xdr:cNvPr id="140" name="テキスト ボックス 139"/>
        <xdr:cNvSpPr txBox="1"/>
      </xdr:nvSpPr>
      <xdr:spPr>
        <a:xfrm>
          <a:off x="3530111" y="978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111483</xdr:rowOff>
    </xdr:from>
    <xdr:to>
      <xdr:col>15</xdr:col>
      <xdr:colOff>101600</xdr:colOff>
      <xdr:row>59</xdr:row>
      <xdr:rowOff>41633</xdr:rowOff>
    </xdr:to>
    <xdr:sp macro="" textlink="">
      <xdr:nvSpPr>
        <xdr:cNvPr id="141" name="楕円 140"/>
        <xdr:cNvSpPr/>
      </xdr:nvSpPr>
      <xdr:spPr>
        <a:xfrm>
          <a:off x="2857500" y="1005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32760</xdr:rowOff>
    </xdr:from>
    <xdr:ext cx="534377" cy="259045"/>
    <xdr:sp macro="" textlink="">
      <xdr:nvSpPr>
        <xdr:cNvPr id="142" name="テキスト ボックス 141"/>
        <xdr:cNvSpPr txBox="1"/>
      </xdr:nvSpPr>
      <xdr:spPr>
        <a:xfrm>
          <a:off x="2641111" y="1014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111492</xdr:rowOff>
    </xdr:from>
    <xdr:to>
      <xdr:col>10</xdr:col>
      <xdr:colOff>165100</xdr:colOff>
      <xdr:row>59</xdr:row>
      <xdr:rowOff>41642</xdr:rowOff>
    </xdr:to>
    <xdr:sp macro="" textlink="">
      <xdr:nvSpPr>
        <xdr:cNvPr id="143" name="楕円 142"/>
        <xdr:cNvSpPr/>
      </xdr:nvSpPr>
      <xdr:spPr>
        <a:xfrm>
          <a:off x="1968500" y="100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32769</xdr:rowOff>
    </xdr:from>
    <xdr:ext cx="534377" cy="259045"/>
    <xdr:sp macro="" textlink="">
      <xdr:nvSpPr>
        <xdr:cNvPr id="144" name="テキスト ボックス 143"/>
        <xdr:cNvSpPr txBox="1"/>
      </xdr:nvSpPr>
      <xdr:spPr>
        <a:xfrm>
          <a:off x="1752111" y="1014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109564</xdr:rowOff>
    </xdr:from>
    <xdr:to>
      <xdr:col>6</xdr:col>
      <xdr:colOff>38100</xdr:colOff>
      <xdr:row>59</xdr:row>
      <xdr:rowOff>39714</xdr:rowOff>
    </xdr:to>
    <xdr:sp macro="" textlink="">
      <xdr:nvSpPr>
        <xdr:cNvPr id="145" name="楕円 144"/>
        <xdr:cNvSpPr/>
      </xdr:nvSpPr>
      <xdr:spPr>
        <a:xfrm>
          <a:off x="1079500" y="1005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30841</xdr:rowOff>
    </xdr:from>
    <xdr:ext cx="534377" cy="259045"/>
    <xdr:sp macro="" textlink="">
      <xdr:nvSpPr>
        <xdr:cNvPr id="146" name="テキスト ボックス 145"/>
        <xdr:cNvSpPr txBox="1"/>
      </xdr:nvSpPr>
      <xdr:spPr>
        <a:xfrm>
          <a:off x="863111" y="1014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68791</xdr:rowOff>
    </xdr:from>
    <xdr:to>
      <xdr:col>24</xdr:col>
      <xdr:colOff>63500</xdr:colOff>
      <xdr:row>78</xdr:row>
      <xdr:rowOff>101186</xdr:rowOff>
    </xdr:to>
    <xdr:cxnSp macro="">
      <xdr:nvCxnSpPr>
        <xdr:cNvPr id="178" name="直線コネクタ 177"/>
        <xdr:cNvCxnSpPr/>
      </xdr:nvCxnSpPr>
      <xdr:spPr>
        <a:xfrm>
          <a:off x="3797300" y="13441891"/>
          <a:ext cx="838200" cy="3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68791</xdr:rowOff>
    </xdr:from>
    <xdr:to>
      <xdr:col>19</xdr:col>
      <xdr:colOff>177800</xdr:colOff>
      <xdr:row>78</xdr:row>
      <xdr:rowOff>108294</xdr:rowOff>
    </xdr:to>
    <xdr:cxnSp macro="">
      <xdr:nvCxnSpPr>
        <xdr:cNvPr id="181" name="直線コネクタ 180"/>
        <xdr:cNvCxnSpPr/>
      </xdr:nvCxnSpPr>
      <xdr:spPr>
        <a:xfrm flipV="1">
          <a:off x="2908300" y="13441891"/>
          <a:ext cx="889000" cy="3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108294</xdr:rowOff>
    </xdr:from>
    <xdr:to>
      <xdr:col>15</xdr:col>
      <xdr:colOff>50800</xdr:colOff>
      <xdr:row>79</xdr:row>
      <xdr:rowOff>1659</xdr:rowOff>
    </xdr:to>
    <xdr:cxnSp macro="">
      <xdr:nvCxnSpPr>
        <xdr:cNvPr id="184" name="直線コネクタ 183"/>
        <xdr:cNvCxnSpPr/>
      </xdr:nvCxnSpPr>
      <xdr:spPr>
        <a:xfrm flipV="1">
          <a:off x="2019300" y="13481394"/>
          <a:ext cx="889000" cy="6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1659</xdr:rowOff>
    </xdr:from>
    <xdr:to>
      <xdr:col>10</xdr:col>
      <xdr:colOff>114300</xdr:colOff>
      <xdr:row>79</xdr:row>
      <xdr:rowOff>73875</xdr:rowOff>
    </xdr:to>
    <xdr:cxnSp macro="">
      <xdr:nvCxnSpPr>
        <xdr:cNvPr id="187" name="直線コネクタ 186"/>
        <xdr:cNvCxnSpPr/>
      </xdr:nvCxnSpPr>
      <xdr:spPr>
        <a:xfrm flipV="1">
          <a:off x="1130300" y="13546209"/>
          <a:ext cx="889000" cy="7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146256</xdr:rowOff>
    </xdr:from>
    <xdr:to>
      <xdr:col>10</xdr:col>
      <xdr:colOff>165100</xdr:colOff>
      <xdr:row>77</xdr:row>
      <xdr:rowOff>76406</xdr:rowOff>
    </xdr:to>
    <xdr:sp macro="" textlink="">
      <xdr:nvSpPr>
        <xdr:cNvPr id="188" name="フローチャート: 判断 187"/>
        <xdr:cNvSpPr/>
      </xdr:nvSpPr>
      <xdr:spPr>
        <a:xfrm>
          <a:off x="1968500" y="1317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92934</xdr:rowOff>
    </xdr:from>
    <xdr:ext cx="599010" cy="259045"/>
    <xdr:sp macro="" textlink="">
      <xdr:nvSpPr>
        <xdr:cNvPr id="189" name="テキスト ボックス 188"/>
        <xdr:cNvSpPr txBox="1"/>
      </xdr:nvSpPr>
      <xdr:spPr>
        <a:xfrm>
          <a:off x="1719795" y="1295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50386</xdr:rowOff>
    </xdr:from>
    <xdr:to>
      <xdr:col>24</xdr:col>
      <xdr:colOff>114300</xdr:colOff>
      <xdr:row>78</xdr:row>
      <xdr:rowOff>151986</xdr:rowOff>
    </xdr:to>
    <xdr:sp macro="" textlink="">
      <xdr:nvSpPr>
        <xdr:cNvPr id="197" name="楕円 196"/>
        <xdr:cNvSpPr/>
      </xdr:nvSpPr>
      <xdr:spPr>
        <a:xfrm>
          <a:off x="4584700" y="1342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136763</xdr:rowOff>
    </xdr:from>
    <xdr:ext cx="599010" cy="259045"/>
    <xdr:sp macro="" textlink="">
      <xdr:nvSpPr>
        <xdr:cNvPr id="198" name="民生費該当値テキスト"/>
        <xdr:cNvSpPr txBox="1"/>
      </xdr:nvSpPr>
      <xdr:spPr>
        <a:xfrm>
          <a:off x="4686300" y="1333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17991</xdr:rowOff>
    </xdr:from>
    <xdr:to>
      <xdr:col>20</xdr:col>
      <xdr:colOff>38100</xdr:colOff>
      <xdr:row>78</xdr:row>
      <xdr:rowOff>119591</xdr:rowOff>
    </xdr:to>
    <xdr:sp macro="" textlink="">
      <xdr:nvSpPr>
        <xdr:cNvPr id="199" name="楕円 198"/>
        <xdr:cNvSpPr/>
      </xdr:nvSpPr>
      <xdr:spPr>
        <a:xfrm>
          <a:off x="3746500" y="1339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110718</xdr:rowOff>
    </xdr:from>
    <xdr:ext cx="599010" cy="259045"/>
    <xdr:sp macro="" textlink="">
      <xdr:nvSpPr>
        <xdr:cNvPr id="200" name="テキスト ボックス 199"/>
        <xdr:cNvSpPr txBox="1"/>
      </xdr:nvSpPr>
      <xdr:spPr>
        <a:xfrm>
          <a:off x="3497795" y="1348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57494</xdr:rowOff>
    </xdr:from>
    <xdr:to>
      <xdr:col>15</xdr:col>
      <xdr:colOff>101600</xdr:colOff>
      <xdr:row>78</xdr:row>
      <xdr:rowOff>159094</xdr:rowOff>
    </xdr:to>
    <xdr:sp macro="" textlink="">
      <xdr:nvSpPr>
        <xdr:cNvPr id="201" name="楕円 200"/>
        <xdr:cNvSpPr/>
      </xdr:nvSpPr>
      <xdr:spPr>
        <a:xfrm>
          <a:off x="2857500" y="134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150221</xdr:rowOff>
    </xdr:from>
    <xdr:ext cx="599010" cy="259045"/>
    <xdr:sp macro="" textlink="">
      <xdr:nvSpPr>
        <xdr:cNvPr id="202" name="テキスト ボックス 201"/>
        <xdr:cNvSpPr txBox="1"/>
      </xdr:nvSpPr>
      <xdr:spPr>
        <a:xfrm>
          <a:off x="2608795" y="1352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122309</xdr:rowOff>
    </xdr:from>
    <xdr:to>
      <xdr:col>10</xdr:col>
      <xdr:colOff>165100</xdr:colOff>
      <xdr:row>79</xdr:row>
      <xdr:rowOff>52459</xdr:rowOff>
    </xdr:to>
    <xdr:sp macro="" textlink="">
      <xdr:nvSpPr>
        <xdr:cNvPr id="203" name="楕円 202"/>
        <xdr:cNvSpPr/>
      </xdr:nvSpPr>
      <xdr:spPr>
        <a:xfrm>
          <a:off x="1968500" y="134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43586</xdr:rowOff>
    </xdr:from>
    <xdr:ext cx="534377" cy="259045"/>
    <xdr:sp macro="" textlink="">
      <xdr:nvSpPr>
        <xdr:cNvPr id="204" name="テキスト ボックス 203"/>
        <xdr:cNvSpPr txBox="1"/>
      </xdr:nvSpPr>
      <xdr:spPr>
        <a:xfrm>
          <a:off x="1752111" y="135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23075</xdr:rowOff>
    </xdr:from>
    <xdr:to>
      <xdr:col>6</xdr:col>
      <xdr:colOff>38100</xdr:colOff>
      <xdr:row>79</xdr:row>
      <xdr:rowOff>124675</xdr:rowOff>
    </xdr:to>
    <xdr:sp macro="" textlink="">
      <xdr:nvSpPr>
        <xdr:cNvPr id="205" name="楕円 204"/>
        <xdr:cNvSpPr/>
      </xdr:nvSpPr>
      <xdr:spPr>
        <a:xfrm>
          <a:off x="1079500" y="1356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115802</xdr:rowOff>
    </xdr:from>
    <xdr:ext cx="534377" cy="259045"/>
    <xdr:sp macro="" textlink="">
      <xdr:nvSpPr>
        <xdr:cNvPr id="206" name="テキスト ボックス 205"/>
        <xdr:cNvSpPr txBox="1"/>
      </xdr:nvSpPr>
      <xdr:spPr>
        <a:xfrm>
          <a:off x="863111" y="136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58612</xdr:rowOff>
    </xdr:from>
    <xdr:to>
      <xdr:col>24</xdr:col>
      <xdr:colOff>63500</xdr:colOff>
      <xdr:row>98</xdr:row>
      <xdr:rowOff>144892</xdr:rowOff>
    </xdr:to>
    <xdr:cxnSp macro="">
      <xdr:nvCxnSpPr>
        <xdr:cNvPr id="238" name="直線コネクタ 237"/>
        <xdr:cNvCxnSpPr/>
      </xdr:nvCxnSpPr>
      <xdr:spPr>
        <a:xfrm>
          <a:off x="3797300" y="16860712"/>
          <a:ext cx="838200" cy="8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58612</xdr:rowOff>
    </xdr:from>
    <xdr:to>
      <xdr:col>19</xdr:col>
      <xdr:colOff>177800</xdr:colOff>
      <xdr:row>98</xdr:row>
      <xdr:rowOff>91678</xdr:rowOff>
    </xdr:to>
    <xdr:cxnSp macro="">
      <xdr:nvCxnSpPr>
        <xdr:cNvPr id="241" name="直線コネクタ 240"/>
        <xdr:cNvCxnSpPr/>
      </xdr:nvCxnSpPr>
      <xdr:spPr>
        <a:xfrm flipV="1">
          <a:off x="2908300" y="16860712"/>
          <a:ext cx="889000" cy="3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91678</xdr:rowOff>
    </xdr:from>
    <xdr:to>
      <xdr:col>15</xdr:col>
      <xdr:colOff>50800</xdr:colOff>
      <xdr:row>98</xdr:row>
      <xdr:rowOff>105411</xdr:rowOff>
    </xdr:to>
    <xdr:cxnSp macro="">
      <xdr:nvCxnSpPr>
        <xdr:cNvPr id="244" name="直線コネクタ 243"/>
        <xdr:cNvCxnSpPr/>
      </xdr:nvCxnSpPr>
      <xdr:spPr>
        <a:xfrm flipV="1">
          <a:off x="2019300" y="16893778"/>
          <a:ext cx="889000" cy="1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78239</xdr:rowOff>
    </xdr:from>
    <xdr:to>
      <xdr:col>10</xdr:col>
      <xdr:colOff>114300</xdr:colOff>
      <xdr:row>98</xdr:row>
      <xdr:rowOff>105411</xdr:rowOff>
    </xdr:to>
    <xdr:cxnSp macro="">
      <xdr:nvCxnSpPr>
        <xdr:cNvPr id="247" name="直線コネクタ 246"/>
        <xdr:cNvCxnSpPr/>
      </xdr:nvCxnSpPr>
      <xdr:spPr>
        <a:xfrm>
          <a:off x="1130300" y="16880339"/>
          <a:ext cx="889000" cy="2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7567</xdr:rowOff>
    </xdr:from>
    <xdr:to>
      <xdr:col>10</xdr:col>
      <xdr:colOff>165100</xdr:colOff>
      <xdr:row>98</xdr:row>
      <xdr:rowOff>109167</xdr:rowOff>
    </xdr:to>
    <xdr:sp macro="" textlink="">
      <xdr:nvSpPr>
        <xdr:cNvPr id="248" name="フローチャート: 判断 247"/>
        <xdr:cNvSpPr/>
      </xdr:nvSpPr>
      <xdr:spPr>
        <a:xfrm>
          <a:off x="19685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125694</xdr:rowOff>
    </xdr:from>
    <xdr:ext cx="534377" cy="259045"/>
    <xdr:sp macro="" textlink="">
      <xdr:nvSpPr>
        <xdr:cNvPr id="249" name="テキスト ボックス 248"/>
        <xdr:cNvSpPr txBox="1"/>
      </xdr:nvSpPr>
      <xdr:spPr>
        <a:xfrm>
          <a:off x="1752111" y="165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94092</xdr:rowOff>
    </xdr:from>
    <xdr:to>
      <xdr:col>24</xdr:col>
      <xdr:colOff>114300</xdr:colOff>
      <xdr:row>99</xdr:row>
      <xdr:rowOff>24242</xdr:rowOff>
    </xdr:to>
    <xdr:sp macro="" textlink="">
      <xdr:nvSpPr>
        <xdr:cNvPr id="257" name="楕円 256"/>
        <xdr:cNvSpPr/>
      </xdr:nvSpPr>
      <xdr:spPr>
        <a:xfrm>
          <a:off x="4584700" y="1689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72519</xdr:rowOff>
    </xdr:from>
    <xdr:ext cx="534377" cy="259045"/>
    <xdr:sp macro="" textlink="">
      <xdr:nvSpPr>
        <xdr:cNvPr id="258" name="衛生費該当値テキスト"/>
        <xdr:cNvSpPr txBox="1"/>
      </xdr:nvSpPr>
      <xdr:spPr>
        <a:xfrm>
          <a:off x="4686300" y="1687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7812</xdr:rowOff>
    </xdr:from>
    <xdr:to>
      <xdr:col>20</xdr:col>
      <xdr:colOff>38100</xdr:colOff>
      <xdr:row>98</xdr:row>
      <xdr:rowOff>109412</xdr:rowOff>
    </xdr:to>
    <xdr:sp macro="" textlink="">
      <xdr:nvSpPr>
        <xdr:cNvPr id="259" name="楕円 258"/>
        <xdr:cNvSpPr/>
      </xdr:nvSpPr>
      <xdr:spPr>
        <a:xfrm>
          <a:off x="3746500" y="168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100539</xdr:rowOff>
    </xdr:from>
    <xdr:ext cx="534377" cy="259045"/>
    <xdr:sp macro="" textlink="">
      <xdr:nvSpPr>
        <xdr:cNvPr id="260" name="テキスト ボックス 259"/>
        <xdr:cNvSpPr txBox="1"/>
      </xdr:nvSpPr>
      <xdr:spPr>
        <a:xfrm>
          <a:off x="3530111" y="1690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40878</xdr:rowOff>
    </xdr:from>
    <xdr:to>
      <xdr:col>15</xdr:col>
      <xdr:colOff>101600</xdr:colOff>
      <xdr:row>98</xdr:row>
      <xdr:rowOff>142478</xdr:rowOff>
    </xdr:to>
    <xdr:sp macro="" textlink="">
      <xdr:nvSpPr>
        <xdr:cNvPr id="261" name="楕円 260"/>
        <xdr:cNvSpPr/>
      </xdr:nvSpPr>
      <xdr:spPr>
        <a:xfrm>
          <a:off x="2857500" y="1684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133605</xdr:rowOff>
    </xdr:from>
    <xdr:ext cx="534377" cy="259045"/>
    <xdr:sp macro="" textlink="">
      <xdr:nvSpPr>
        <xdr:cNvPr id="262" name="テキスト ボックス 261"/>
        <xdr:cNvSpPr txBox="1"/>
      </xdr:nvSpPr>
      <xdr:spPr>
        <a:xfrm>
          <a:off x="2641111" y="1693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54611</xdr:rowOff>
    </xdr:from>
    <xdr:to>
      <xdr:col>10</xdr:col>
      <xdr:colOff>165100</xdr:colOff>
      <xdr:row>98</xdr:row>
      <xdr:rowOff>156211</xdr:rowOff>
    </xdr:to>
    <xdr:sp macro="" textlink="">
      <xdr:nvSpPr>
        <xdr:cNvPr id="263" name="楕円 262"/>
        <xdr:cNvSpPr/>
      </xdr:nvSpPr>
      <xdr:spPr>
        <a:xfrm>
          <a:off x="1968500" y="1685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147338</xdr:rowOff>
    </xdr:from>
    <xdr:ext cx="534377" cy="259045"/>
    <xdr:sp macro="" textlink="">
      <xdr:nvSpPr>
        <xdr:cNvPr id="264" name="テキスト ボックス 263"/>
        <xdr:cNvSpPr txBox="1"/>
      </xdr:nvSpPr>
      <xdr:spPr>
        <a:xfrm>
          <a:off x="1752111" y="1694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27439</xdr:rowOff>
    </xdr:from>
    <xdr:to>
      <xdr:col>6</xdr:col>
      <xdr:colOff>38100</xdr:colOff>
      <xdr:row>98</xdr:row>
      <xdr:rowOff>129039</xdr:rowOff>
    </xdr:to>
    <xdr:sp macro="" textlink="">
      <xdr:nvSpPr>
        <xdr:cNvPr id="265" name="楕円 264"/>
        <xdr:cNvSpPr/>
      </xdr:nvSpPr>
      <xdr:spPr>
        <a:xfrm>
          <a:off x="1079500" y="1682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120166</xdr:rowOff>
    </xdr:from>
    <xdr:ext cx="534377" cy="259045"/>
    <xdr:sp macro="" textlink="">
      <xdr:nvSpPr>
        <xdr:cNvPr id="266" name="テキスト ボックス 265"/>
        <xdr:cNvSpPr txBox="1"/>
      </xdr:nvSpPr>
      <xdr:spPr>
        <a:xfrm>
          <a:off x="863111" y="1692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7874</xdr:rowOff>
    </xdr:from>
    <xdr:to>
      <xdr:col>55</xdr:col>
      <xdr:colOff>0</xdr:colOff>
      <xdr:row>36</xdr:row>
      <xdr:rowOff>97790</xdr:rowOff>
    </xdr:to>
    <xdr:cxnSp macro="">
      <xdr:nvCxnSpPr>
        <xdr:cNvPr id="295" name="直線コネクタ 294"/>
        <xdr:cNvCxnSpPr/>
      </xdr:nvCxnSpPr>
      <xdr:spPr>
        <a:xfrm>
          <a:off x="9639300" y="6180074"/>
          <a:ext cx="8382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7874</xdr:rowOff>
    </xdr:from>
    <xdr:to>
      <xdr:col>50</xdr:col>
      <xdr:colOff>114300</xdr:colOff>
      <xdr:row>36</xdr:row>
      <xdr:rowOff>24638</xdr:rowOff>
    </xdr:to>
    <xdr:cxnSp macro="">
      <xdr:nvCxnSpPr>
        <xdr:cNvPr id="298" name="直線コネクタ 297"/>
        <xdr:cNvCxnSpPr/>
      </xdr:nvCxnSpPr>
      <xdr:spPr>
        <a:xfrm flipV="1">
          <a:off x="8750300" y="6180074"/>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76852</xdr:rowOff>
    </xdr:from>
    <xdr:ext cx="378565" cy="259045"/>
    <xdr:sp macro="" textlink="">
      <xdr:nvSpPr>
        <xdr:cNvPr id="300" name="テキスト ボックス 299"/>
        <xdr:cNvSpPr txBox="1"/>
      </xdr:nvSpPr>
      <xdr:spPr>
        <a:xfrm>
          <a:off x="9450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20066</xdr:rowOff>
    </xdr:from>
    <xdr:to>
      <xdr:col>45</xdr:col>
      <xdr:colOff>177800</xdr:colOff>
      <xdr:row>36</xdr:row>
      <xdr:rowOff>24638</xdr:rowOff>
    </xdr:to>
    <xdr:cxnSp macro="">
      <xdr:nvCxnSpPr>
        <xdr:cNvPr id="301" name="直線コネクタ 300"/>
        <xdr:cNvCxnSpPr/>
      </xdr:nvCxnSpPr>
      <xdr:spPr>
        <a:xfrm>
          <a:off x="7861300" y="61922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78376</xdr:rowOff>
    </xdr:from>
    <xdr:ext cx="378565" cy="259045"/>
    <xdr:sp macro="" textlink="">
      <xdr:nvSpPr>
        <xdr:cNvPr id="303" name="テキスト ボックス 302"/>
        <xdr:cNvSpPr txBox="1"/>
      </xdr:nvSpPr>
      <xdr:spPr>
        <a:xfrm>
          <a:off x="8561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20066</xdr:rowOff>
    </xdr:from>
    <xdr:to>
      <xdr:col>41</xdr:col>
      <xdr:colOff>50800</xdr:colOff>
      <xdr:row>36</xdr:row>
      <xdr:rowOff>73406</xdr:rowOff>
    </xdr:to>
    <xdr:cxnSp macro="">
      <xdr:nvCxnSpPr>
        <xdr:cNvPr id="304" name="直線コネクタ 303"/>
        <xdr:cNvCxnSpPr/>
      </xdr:nvCxnSpPr>
      <xdr:spPr>
        <a:xfrm flipV="1">
          <a:off x="6972300" y="6192266"/>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5" name="フローチャート: 判断 304"/>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71518</xdr:rowOff>
    </xdr:from>
    <xdr:ext cx="378565" cy="259045"/>
    <xdr:sp macro="" textlink="">
      <xdr:nvSpPr>
        <xdr:cNvPr id="306" name="テキスト ボックス 305"/>
        <xdr:cNvSpPr txBox="1"/>
      </xdr:nvSpPr>
      <xdr:spPr>
        <a:xfrm>
          <a:off x="7672017" y="6415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59707</xdr:rowOff>
    </xdr:from>
    <xdr:ext cx="378565" cy="259045"/>
    <xdr:sp macro="" textlink="">
      <xdr:nvSpPr>
        <xdr:cNvPr id="308" name="テキスト ボックス 307"/>
        <xdr:cNvSpPr txBox="1"/>
      </xdr:nvSpPr>
      <xdr:spPr>
        <a:xfrm>
          <a:off x="6783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46990</xdr:rowOff>
    </xdr:from>
    <xdr:to>
      <xdr:col>55</xdr:col>
      <xdr:colOff>50800</xdr:colOff>
      <xdr:row>36</xdr:row>
      <xdr:rowOff>148590</xdr:rowOff>
    </xdr:to>
    <xdr:sp macro="" textlink="">
      <xdr:nvSpPr>
        <xdr:cNvPr id="314" name="楕円 313"/>
        <xdr:cNvSpPr/>
      </xdr:nvSpPr>
      <xdr:spPr>
        <a:xfrm>
          <a:off x="104267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69867</xdr:rowOff>
    </xdr:from>
    <xdr:ext cx="469744" cy="259045"/>
    <xdr:sp macro="" textlink="">
      <xdr:nvSpPr>
        <xdr:cNvPr id="315" name="労働費該当値テキスト"/>
        <xdr:cNvSpPr txBox="1"/>
      </xdr:nvSpPr>
      <xdr:spPr>
        <a:xfrm>
          <a:off x="10528300" y="607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128524</xdr:rowOff>
    </xdr:from>
    <xdr:to>
      <xdr:col>50</xdr:col>
      <xdr:colOff>165100</xdr:colOff>
      <xdr:row>36</xdr:row>
      <xdr:rowOff>58674</xdr:rowOff>
    </xdr:to>
    <xdr:sp macro="" textlink="">
      <xdr:nvSpPr>
        <xdr:cNvPr id="316" name="楕円 315"/>
        <xdr:cNvSpPr/>
      </xdr:nvSpPr>
      <xdr:spPr>
        <a:xfrm>
          <a:off x="9588500" y="61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75201</xdr:rowOff>
    </xdr:from>
    <xdr:ext cx="469744" cy="259045"/>
    <xdr:sp macro="" textlink="">
      <xdr:nvSpPr>
        <xdr:cNvPr id="317" name="テキスト ボックス 316"/>
        <xdr:cNvSpPr txBox="1"/>
      </xdr:nvSpPr>
      <xdr:spPr>
        <a:xfrm>
          <a:off x="940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145288</xdr:rowOff>
    </xdr:from>
    <xdr:to>
      <xdr:col>46</xdr:col>
      <xdr:colOff>38100</xdr:colOff>
      <xdr:row>36</xdr:row>
      <xdr:rowOff>75438</xdr:rowOff>
    </xdr:to>
    <xdr:sp macro="" textlink="">
      <xdr:nvSpPr>
        <xdr:cNvPr id="318" name="楕円 317"/>
        <xdr:cNvSpPr/>
      </xdr:nvSpPr>
      <xdr:spPr>
        <a:xfrm>
          <a:off x="8699500" y="61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91965</xdr:rowOff>
    </xdr:from>
    <xdr:ext cx="469744" cy="259045"/>
    <xdr:sp macro="" textlink="">
      <xdr:nvSpPr>
        <xdr:cNvPr id="319" name="テキスト ボックス 318"/>
        <xdr:cNvSpPr txBox="1"/>
      </xdr:nvSpPr>
      <xdr:spPr>
        <a:xfrm>
          <a:off x="8515428" y="592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140716</xdr:rowOff>
    </xdr:from>
    <xdr:to>
      <xdr:col>41</xdr:col>
      <xdr:colOff>101600</xdr:colOff>
      <xdr:row>36</xdr:row>
      <xdr:rowOff>70866</xdr:rowOff>
    </xdr:to>
    <xdr:sp macro="" textlink="">
      <xdr:nvSpPr>
        <xdr:cNvPr id="320" name="楕円 319"/>
        <xdr:cNvSpPr/>
      </xdr:nvSpPr>
      <xdr:spPr>
        <a:xfrm>
          <a:off x="7810500" y="61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87393</xdr:rowOff>
    </xdr:from>
    <xdr:ext cx="469744" cy="259045"/>
    <xdr:sp macro="" textlink="">
      <xdr:nvSpPr>
        <xdr:cNvPr id="321" name="テキスト ボックス 320"/>
        <xdr:cNvSpPr txBox="1"/>
      </xdr:nvSpPr>
      <xdr:spPr>
        <a:xfrm>
          <a:off x="7626428" y="591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22606</xdr:rowOff>
    </xdr:from>
    <xdr:to>
      <xdr:col>36</xdr:col>
      <xdr:colOff>165100</xdr:colOff>
      <xdr:row>36</xdr:row>
      <xdr:rowOff>124206</xdr:rowOff>
    </xdr:to>
    <xdr:sp macro="" textlink="">
      <xdr:nvSpPr>
        <xdr:cNvPr id="322" name="楕円 321"/>
        <xdr:cNvSpPr/>
      </xdr:nvSpPr>
      <xdr:spPr>
        <a:xfrm>
          <a:off x="6921500" y="61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140733</xdr:rowOff>
    </xdr:from>
    <xdr:ext cx="469744" cy="259045"/>
    <xdr:sp macro="" textlink="">
      <xdr:nvSpPr>
        <xdr:cNvPr id="323" name="テキスト ボックス 322"/>
        <xdr:cNvSpPr txBox="1"/>
      </xdr:nvSpPr>
      <xdr:spPr>
        <a:xfrm>
          <a:off x="6737428" y="59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68916</xdr:rowOff>
    </xdr:from>
    <xdr:to>
      <xdr:col>55</xdr:col>
      <xdr:colOff>0</xdr:colOff>
      <xdr:row>59</xdr:row>
      <xdr:rowOff>71431</xdr:rowOff>
    </xdr:to>
    <xdr:cxnSp macro="">
      <xdr:nvCxnSpPr>
        <xdr:cNvPr id="354" name="直線コネクタ 353"/>
        <xdr:cNvCxnSpPr/>
      </xdr:nvCxnSpPr>
      <xdr:spPr>
        <a:xfrm>
          <a:off x="9639300" y="10184466"/>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66042</xdr:rowOff>
    </xdr:from>
    <xdr:to>
      <xdr:col>50</xdr:col>
      <xdr:colOff>114300</xdr:colOff>
      <xdr:row>59</xdr:row>
      <xdr:rowOff>68916</xdr:rowOff>
    </xdr:to>
    <xdr:cxnSp macro="">
      <xdr:nvCxnSpPr>
        <xdr:cNvPr id="357" name="直線コネクタ 356"/>
        <xdr:cNvCxnSpPr/>
      </xdr:nvCxnSpPr>
      <xdr:spPr>
        <a:xfrm>
          <a:off x="8750300" y="10181592"/>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62711</xdr:rowOff>
    </xdr:from>
    <xdr:to>
      <xdr:col>45</xdr:col>
      <xdr:colOff>177800</xdr:colOff>
      <xdr:row>59</xdr:row>
      <xdr:rowOff>66042</xdr:rowOff>
    </xdr:to>
    <xdr:cxnSp macro="">
      <xdr:nvCxnSpPr>
        <xdr:cNvPr id="360" name="直線コネクタ 359"/>
        <xdr:cNvCxnSpPr/>
      </xdr:nvCxnSpPr>
      <xdr:spPr>
        <a:xfrm>
          <a:off x="7861300" y="10178261"/>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62711</xdr:rowOff>
    </xdr:from>
    <xdr:to>
      <xdr:col>41</xdr:col>
      <xdr:colOff>50800</xdr:colOff>
      <xdr:row>59</xdr:row>
      <xdr:rowOff>66156</xdr:rowOff>
    </xdr:to>
    <xdr:cxnSp macro="">
      <xdr:nvCxnSpPr>
        <xdr:cNvPr id="363" name="直線コネクタ 362"/>
        <xdr:cNvCxnSpPr/>
      </xdr:nvCxnSpPr>
      <xdr:spPr>
        <a:xfrm flipV="1">
          <a:off x="6972300" y="10178261"/>
          <a:ext cx="8890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64032</xdr:rowOff>
    </xdr:from>
    <xdr:to>
      <xdr:col>41</xdr:col>
      <xdr:colOff>101600</xdr:colOff>
      <xdr:row>57</xdr:row>
      <xdr:rowOff>165632</xdr:rowOff>
    </xdr:to>
    <xdr:sp macro="" textlink="">
      <xdr:nvSpPr>
        <xdr:cNvPr id="364" name="フローチャート: 判断 363"/>
        <xdr:cNvSpPr/>
      </xdr:nvSpPr>
      <xdr:spPr>
        <a:xfrm>
          <a:off x="7810500" y="98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10709</xdr:rowOff>
    </xdr:from>
    <xdr:ext cx="534377" cy="259045"/>
    <xdr:sp macro="" textlink="">
      <xdr:nvSpPr>
        <xdr:cNvPr id="365" name="テキスト ボックス 364"/>
        <xdr:cNvSpPr txBox="1"/>
      </xdr:nvSpPr>
      <xdr:spPr>
        <a:xfrm>
          <a:off x="7594111" y="961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20631</xdr:rowOff>
    </xdr:from>
    <xdr:to>
      <xdr:col>55</xdr:col>
      <xdr:colOff>50800</xdr:colOff>
      <xdr:row>59</xdr:row>
      <xdr:rowOff>122231</xdr:rowOff>
    </xdr:to>
    <xdr:sp macro="" textlink="">
      <xdr:nvSpPr>
        <xdr:cNvPr id="373" name="楕円 372"/>
        <xdr:cNvSpPr/>
      </xdr:nvSpPr>
      <xdr:spPr>
        <a:xfrm>
          <a:off x="10426700" y="1013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107008</xdr:rowOff>
    </xdr:from>
    <xdr:ext cx="469744" cy="259045"/>
    <xdr:sp macro="" textlink="">
      <xdr:nvSpPr>
        <xdr:cNvPr id="374" name="農林水産業費該当値テキスト"/>
        <xdr:cNvSpPr txBox="1"/>
      </xdr:nvSpPr>
      <xdr:spPr>
        <a:xfrm>
          <a:off x="10528300" y="1005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18116</xdr:rowOff>
    </xdr:from>
    <xdr:to>
      <xdr:col>50</xdr:col>
      <xdr:colOff>165100</xdr:colOff>
      <xdr:row>59</xdr:row>
      <xdr:rowOff>119716</xdr:rowOff>
    </xdr:to>
    <xdr:sp macro="" textlink="">
      <xdr:nvSpPr>
        <xdr:cNvPr id="375" name="楕円 374"/>
        <xdr:cNvSpPr/>
      </xdr:nvSpPr>
      <xdr:spPr>
        <a:xfrm>
          <a:off x="9588500" y="1013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110843</xdr:rowOff>
    </xdr:from>
    <xdr:ext cx="469744" cy="259045"/>
    <xdr:sp macro="" textlink="">
      <xdr:nvSpPr>
        <xdr:cNvPr id="376" name="テキスト ボックス 375"/>
        <xdr:cNvSpPr txBox="1"/>
      </xdr:nvSpPr>
      <xdr:spPr>
        <a:xfrm>
          <a:off x="9404428" y="1022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15242</xdr:rowOff>
    </xdr:from>
    <xdr:to>
      <xdr:col>46</xdr:col>
      <xdr:colOff>38100</xdr:colOff>
      <xdr:row>59</xdr:row>
      <xdr:rowOff>116842</xdr:rowOff>
    </xdr:to>
    <xdr:sp macro="" textlink="">
      <xdr:nvSpPr>
        <xdr:cNvPr id="377" name="楕円 376"/>
        <xdr:cNvSpPr/>
      </xdr:nvSpPr>
      <xdr:spPr>
        <a:xfrm>
          <a:off x="8699500" y="1013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107969</xdr:rowOff>
    </xdr:from>
    <xdr:ext cx="469744" cy="259045"/>
    <xdr:sp macro="" textlink="">
      <xdr:nvSpPr>
        <xdr:cNvPr id="378" name="テキスト ボックス 377"/>
        <xdr:cNvSpPr txBox="1"/>
      </xdr:nvSpPr>
      <xdr:spPr>
        <a:xfrm>
          <a:off x="8515428" y="1022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11911</xdr:rowOff>
    </xdr:from>
    <xdr:to>
      <xdr:col>41</xdr:col>
      <xdr:colOff>101600</xdr:colOff>
      <xdr:row>59</xdr:row>
      <xdr:rowOff>113511</xdr:rowOff>
    </xdr:to>
    <xdr:sp macro="" textlink="">
      <xdr:nvSpPr>
        <xdr:cNvPr id="379" name="楕円 378"/>
        <xdr:cNvSpPr/>
      </xdr:nvSpPr>
      <xdr:spPr>
        <a:xfrm>
          <a:off x="7810500" y="1012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104638</xdr:rowOff>
    </xdr:from>
    <xdr:ext cx="469744" cy="259045"/>
    <xdr:sp macro="" textlink="">
      <xdr:nvSpPr>
        <xdr:cNvPr id="380" name="テキスト ボックス 379"/>
        <xdr:cNvSpPr txBox="1"/>
      </xdr:nvSpPr>
      <xdr:spPr>
        <a:xfrm>
          <a:off x="7626428" y="1022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15356</xdr:rowOff>
    </xdr:from>
    <xdr:to>
      <xdr:col>36</xdr:col>
      <xdr:colOff>165100</xdr:colOff>
      <xdr:row>59</xdr:row>
      <xdr:rowOff>116956</xdr:rowOff>
    </xdr:to>
    <xdr:sp macro="" textlink="">
      <xdr:nvSpPr>
        <xdr:cNvPr id="381" name="楕円 380"/>
        <xdr:cNvSpPr/>
      </xdr:nvSpPr>
      <xdr:spPr>
        <a:xfrm>
          <a:off x="6921500" y="101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108083</xdr:rowOff>
    </xdr:from>
    <xdr:ext cx="469744" cy="259045"/>
    <xdr:sp macro="" textlink="">
      <xdr:nvSpPr>
        <xdr:cNvPr id="382" name="テキスト ボックス 381"/>
        <xdr:cNvSpPr txBox="1"/>
      </xdr:nvSpPr>
      <xdr:spPr>
        <a:xfrm>
          <a:off x="6737428" y="1022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3073</xdr:rowOff>
    </xdr:from>
    <xdr:to>
      <xdr:col>55</xdr:col>
      <xdr:colOff>0</xdr:colOff>
      <xdr:row>79</xdr:row>
      <xdr:rowOff>3187</xdr:rowOff>
    </xdr:to>
    <xdr:cxnSp macro="">
      <xdr:nvCxnSpPr>
        <xdr:cNvPr id="411" name="直線コネクタ 410"/>
        <xdr:cNvCxnSpPr/>
      </xdr:nvCxnSpPr>
      <xdr:spPr>
        <a:xfrm flipV="1">
          <a:off x="9639300" y="13547623"/>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3187</xdr:rowOff>
    </xdr:from>
    <xdr:to>
      <xdr:col>50</xdr:col>
      <xdr:colOff>114300</xdr:colOff>
      <xdr:row>79</xdr:row>
      <xdr:rowOff>4902</xdr:rowOff>
    </xdr:to>
    <xdr:cxnSp macro="">
      <xdr:nvCxnSpPr>
        <xdr:cNvPr id="414" name="直線コネクタ 413"/>
        <xdr:cNvCxnSpPr/>
      </xdr:nvCxnSpPr>
      <xdr:spPr>
        <a:xfrm flipV="1">
          <a:off x="8750300" y="1354773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4902</xdr:rowOff>
    </xdr:from>
    <xdr:to>
      <xdr:col>45</xdr:col>
      <xdr:colOff>177800</xdr:colOff>
      <xdr:row>79</xdr:row>
      <xdr:rowOff>7302</xdr:rowOff>
    </xdr:to>
    <xdr:cxnSp macro="">
      <xdr:nvCxnSpPr>
        <xdr:cNvPr id="417" name="直線コネクタ 416"/>
        <xdr:cNvCxnSpPr/>
      </xdr:nvCxnSpPr>
      <xdr:spPr>
        <a:xfrm flipV="1">
          <a:off x="7861300" y="13549452"/>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7302</xdr:rowOff>
    </xdr:from>
    <xdr:to>
      <xdr:col>41</xdr:col>
      <xdr:colOff>50800</xdr:colOff>
      <xdr:row>79</xdr:row>
      <xdr:rowOff>13030</xdr:rowOff>
    </xdr:to>
    <xdr:cxnSp macro="">
      <xdr:nvCxnSpPr>
        <xdr:cNvPr id="420" name="直線コネクタ 419"/>
        <xdr:cNvCxnSpPr/>
      </xdr:nvCxnSpPr>
      <xdr:spPr>
        <a:xfrm flipV="1">
          <a:off x="6972300" y="13551852"/>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33770</xdr:rowOff>
    </xdr:from>
    <xdr:to>
      <xdr:col>41</xdr:col>
      <xdr:colOff>101600</xdr:colOff>
      <xdr:row>78</xdr:row>
      <xdr:rowOff>135370</xdr:rowOff>
    </xdr:to>
    <xdr:sp macro="" textlink="">
      <xdr:nvSpPr>
        <xdr:cNvPr id="421" name="フローチャート: 判断 420"/>
        <xdr:cNvSpPr/>
      </xdr:nvSpPr>
      <xdr:spPr>
        <a:xfrm>
          <a:off x="7810500" y="1340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151897</xdr:rowOff>
    </xdr:from>
    <xdr:ext cx="534377" cy="259045"/>
    <xdr:sp macro="" textlink="">
      <xdr:nvSpPr>
        <xdr:cNvPr id="422" name="テキスト ボックス 421"/>
        <xdr:cNvSpPr txBox="1"/>
      </xdr:nvSpPr>
      <xdr:spPr>
        <a:xfrm>
          <a:off x="7594111" y="1318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123723</xdr:rowOff>
    </xdr:from>
    <xdr:to>
      <xdr:col>55</xdr:col>
      <xdr:colOff>50800</xdr:colOff>
      <xdr:row>79</xdr:row>
      <xdr:rowOff>53873</xdr:rowOff>
    </xdr:to>
    <xdr:sp macro="" textlink="">
      <xdr:nvSpPr>
        <xdr:cNvPr id="430" name="楕円 429"/>
        <xdr:cNvSpPr/>
      </xdr:nvSpPr>
      <xdr:spPr>
        <a:xfrm>
          <a:off x="10426700" y="1349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57802</xdr:rowOff>
    </xdr:from>
    <xdr:ext cx="469744" cy="259045"/>
    <xdr:sp macro="" textlink="">
      <xdr:nvSpPr>
        <xdr:cNvPr id="431" name="商工費該当値テキスト"/>
        <xdr:cNvSpPr txBox="1"/>
      </xdr:nvSpPr>
      <xdr:spPr>
        <a:xfrm>
          <a:off x="10528300" y="134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123837</xdr:rowOff>
    </xdr:from>
    <xdr:to>
      <xdr:col>50</xdr:col>
      <xdr:colOff>165100</xdr:colOff>
      <xdr:row>79</xdr:row>
      <xdr:rowOff>53987</xdr:rowOff>
    </xdr:to>
    <xdr:sp macro="" textlink="">
      <xdr:nvSpPr>
        <xdr:cNvPr id="432" name="楕円 431"/>
        <xdr:cNvSpPr/>
      </xdr:nvSpPr>
      <xdr:spPr>
        <a:xfrm>
          <a:off x="9588500" y="1349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45114</xdr:rowOff>
    </xdr:from>
    <xdr:ext cx="469744" cy="259045"/>
    <xdr:sp macro="" textlink="">
      <xdr:nvSpPr>
        <xdr:cNvPr id="433" name="テキスト ボックス 432"/>
        <xdr:cNvSpPr txBox="1"/>
      </xdr:nvSpPr>
      <xdr:spPr>
        <a:xfrm>
          <a:off x="9404428" y="1358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125552</xdr:rowOff>
    </xdr:from>
    <xdr:to>
      <xdr:col>46</xdr:col>
      <xdr:colOff>38100</xdr:colOff>
      <xdr:row>79</xdr:row>
      <xdr:rowOff>55702</xdr:rowOff>
    </xdr:to>
    <xdr:sp macro="" textlink="">
      <xdr:nvSpPr>
        <xdr:cNvPr id="434" name="楕円 433"/>
        <xdr:cNvSpPr/>
      </xdr:nvSpPr>
      <xdr:spPr>
        <a:xfrm>
          <a:off x="8699500" y="1349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46829</xdr:rowOff>
    </xdr:from>
    <xdr:ext cx="469744" cy="259045"/>
    <xdr:sp macro="" textlink="">
      <xdr:nvSpPr>
        <xdr:cNvPr id="435" name="テキスト ボックス 434"/>
        <xdr:cNvSpPr txBox="1"/>
      </xdr:nvSpPr>
      <xdr:spPr>
        <a:xfrm>
          <a:off x="8515428" y="1359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127952</xdr:rowOff>
    </xdr:from>
    <xdr:to>
      <xdr:col>41</xdr:col>
      <xdr:colOff>101600</xdr:colOff>
      <xdr:row>79</xdr:row>
      <xdr:rowOff>58102</xdr:rowOff>
    </xdr:to>
    <xdr:sp macro="" textlink="">
      <xdr:nvSpPr>
        <xdr:cNvPr id="436" name="楕円 435"/>
        <xdr:cNvSpPr/>
      </xdr:nvSpPr>
      <xdr:spPr>
        <a:xfrm>
          <a:off x="7810500" y="1350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49229</xdr:rowOff>
    </xdr:from>
    <xdr:ext cx="469744" cy="259045"/>
    <xdr:sp macro="" textlink="">
      <xdr:nvSpPr>
        <xdr:cNvPr id="437" name="テキスト ボックス 436"/>
        <xdr:cNvSpPr txBox="1"/>
      </xdr:nvSpPr>
      <xdr:spPr>
        <a:xfrm>
          <a:off x="7626428" y="1359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133680</xdr:rowOff>
    </xdr:from>
    <xdr:to>
      <xdr:col>36</xdr:col>
      <xdr:colOff>165100</xdr:colOff>
      <xdr:row>79</xdr:row>
      <xdr:rowOff>63830</xdr:rowOff>
    </xdr:to>
    <xdr:sp macro="" textlink="">
      <xdr:nvSpPr>
        <xdr:cNvPr id="438" name="楕円 437"/>
        <xdr:cNvSpPr/>
      </xdr:nvSpPr>
      <xdr:spPr>
        <a:xfrm>
          <a:off x="6921500" y="135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54957</xdr:rowOff>
    </xdr:from>
    <xdr:ext cx="469744" cy="259045"/>
    <xdr:sp macro="" textlink="">
      <xdr:nvSpPr>
        <xdr:cNvPr id="439" name="テキスト ボックス 438"/>
        <xdr:cNvSpPr txBox="1"/>
      </xdr:nvSpPr>
      <xdr:spPr>
        <a:xfrm>
          <a:off x="6737428" y="1359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102329</xdr:rowOff>
    </xdr:from>
    <xdr:to>
      <xdr:col>55</xdr:col>
      <xdr:colOff>0</xdr:colOff>
      <xdr:row>97</xdr:row>
      <xdr:rowOff>131252</xdr:rowOff>
    </xdr:to>
    <xdr:cxnSp macro="">
      <xdr:nvCxnSpPr>
        <xdr:cNvPr id="470" name="直線コネクタ 469"/>
        <xdr:cNvCxnSpPr/>
      </xdr:nvCxnSpPr>
      <xdr:spPr>
        <a:xfrm flipV="1">
          <a:off x="9639300" y="16732979"/>
          <a:ext cx="838200" cy="2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96647</xdr:rowOff>
    </xdr:from>
    <xdr:to>
      <xdr:col>50</xdr:col>
      <xdr:colOff>114300</xdr:colOff>
      <xdr:row>97</xdr:row>
      <xdr:rowOff>131252</xdr:rowOff>
    </xdr:to>
    <xdr:cxnSp macro="">
      <xdr:nvCxnSpPr>
        <xdr:cNvPr id="473" name="直線コネクタ 472"/>
        <xdr:cNvCxnSpPr/>
      </xdr:nvCxnSpPr>
      <xdr:spPr>
        <a:xfrm>
          <a:off x="8750300" y="16727297"/>
          <a:ext cx="889000" cy="3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64905</xdr:rowOff>
    </xdr:from>
    <xdr:to>
      <xdr:col>45</xdr:col>
      <xdr:colOff>177800</xdr:colOff>
      <xdr:row>97</xdr:row>
      <xdr:rowOff>96647</xdr:rowOff>
    </xdr:to>
    <xdr:cxnSp macro="">
      <xdr:nvCxnSpPr>
        <xdr:cNvPr id="476" name="直線コネクタ 475"/>
        <xdr:cNvCxnSpPr/>
      </xdr:nvCxnSpPr>
      <xdr:spPr>
        <a:xfrm>
          <a:off x="7861300" y="16695555"/>
          <a:ext cx="889000" cy="3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64905</xdr:rowOff>
    </xdr:from>
    <xdr:to>
      <xdr:col>41</xdr:col>
      <xdr:colOff>50800</xdr:colOff>
      <xdr:row>97</xdr:row>
      <xdr:rowOff>80308</xdr:rowOff>
    </xdr:to>
    <xdr:cxnSp macro="">
      <xdr:nvCxnSpPr>
        <xdr:cNvPr id="479" name="直線コネクタ 478"/>
        <xdr:cNvCxnSpPr/>
      </xdr:nvCxnSpPr>
      <xdr:spPr>
        <a:xfrm flipV="1">
          <a:off x="6972300" y="16695555"/>
          <a:ext cx="889000" cy="1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151036</xdr:rowOff>
    </xdr:from>
    <xdr:to>
      <xdr:col>41</xdr:col>
      <xdr:colOff>101600</xdr:colOff>
      <xdr:row>97</xdr:row>
      <xdr:rowOff>81186</xdr:rowOff>
    </xdr:to>
    <xdr:sp macro="" textlink="">
      <xdr:nvSpPr>
        <xdr:cNvPr id="480" name="フローチャート: 判断 479"/>
        <xdr:cNvSpPr/>
      </xdr:nvSpPr>
      <xdr:spPr>
        <a:xfrm>
          <a:off x="7810500" y="1661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97713</xdr:rowOff>
    </xdr:from>
    <xdr:ext cx="534377" cy="259045"/>
    <xdr:sp macro="" textlink="">
      <xdr:nvSpPr>
        <xdr:cNvPr id="481" name="テキスト ボックス 480"/>
        <xdr:cNvSpPr txBox="1"/>
      </xdr:nvSpPr>
      <xdr:spPr>
        <a:xfrm>
          <a:off x="7594111" y="1638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51529</xdr:rowOff>
    </xdr:from>
    <xdr:to>
      <xdr:col>55</xdr:col>
      <xdr:colOff>50800</xdr:colOff>
      <xdr:row>97</xdr:row>
      <xdr:rowOff>153129</xdr:rowOff>
    </xdr:to>
    <xdr:sp macro="" textlink="">
      <xdr:nvSpPr>
        <xdr:cNvPr id="489" name="楕円 488"/>
        <xdr:cNvSpPr/>
      </xdr:nvSpPr>
      <xdr:spPr>
        <a:xfrm>
          <a:off x="10426700" y="1668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29956</xdr:rowOff>
    </xdr:from>
    <xdr:ext cx="534377" cy="259045"/>
    <xdr:sp macro="" textlink="">
      <xdr:nvSpPr>
        <xdr:cNvPr id="490" name="土木費該当値テキスト"/>
        <xdr:cNvSpPr txBox="1"/>
      </xdr:nvSpPr>
      <xdr:spPr>
        <a:xfrm>
          <a:off x="10528300" y="1666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80452</xdr:rowOff>
    </xdr:from>
    <xdr:to>
      <xdr:col>50</xdr:col>
      <xdr:colOff>165100</xdr:colOff>
      <xdr:row>98</xdr:row>
      <xdr:rowOff>10602</xdr:rowOff>
    </xdr:to>
    <xdr:sp macro="" textlink="">
      <xdr:nvSpPr>
        <xdr:cNvPr id="491" name="楕円 490"/>
        <xdr:cNvSpPr/>
      </xdr:nvSpPr>
      <xdr:spPr>
        <a:xfrm>
          <a:off x="9588500" y="1671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1729</xdr:rowOff>
    </xdr:from>
    <xdr:ext cx="534377" cy="259045"/>
    <xdr:sp macro="" textlink="">
      <xdr:nvSpPr>
        <xdr:cNvPr id="492" name="テキスト ボックス 491"/>
        <xdr:cNvSpPr txBox="1"/>
      </xdr:nvSpPr>
      <xdr:spPr>
        <a:xfrm>
          <a:off x="9372111" y="1680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45847</xdr:rowOff>
    </xdr:from>
    <xdr:to>
      <xdr:col>46</xdr:col>
      <xdr:colOff>38100</xdr:colOff>
      <xdr:row>97</xdr:row>
      <xdr:rowOff>147447</xdr:rowOff>
    </xdr:to>
    <xdr:sp macro="" textlink="">
      <xdr:nvSpPr>
        <xdr:cNvPr id="493" name="楕円 492"/>
        <xdr:cNvSpPr/>
      </xdr:nvSpPr>
      <xdr:spPr>
        <a:xfrm>
          <a:off x="8699500" y="1667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138574</xdr:rowOff>
    </xdr:from>
    <xdr:ext cx="534377" cy="259045"/>
    <xdr:sp macro="" textlink="">
      <xdr:nvSpPr>
        <xdr:cNvPr id="494" name="テキスト ボックス 493"/>
        <xdr:cNvSpPr txBox="1"/>
      </xdr:nvSpPr>
      <xdr:spPr>
        <a:xfrm>
          <a:off x="8483111" y="1676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14105</xdr:rowOff>
    </xdr:from>
    <xdr:to>
      <xdr:col>41</xdr:col>
      <xdr:colOff>101600</xdr:colOff>
      <xdr:row>97</xdr:row>
      <xdr:rowOff>115705</xdr:rowOff>
    </xdr:to>
    <xdr:sp macro="" textlink="">
      <xdr:nvSpPr>
        <xdr:cNvPr id="495" name="楕円 494"/>
        <xdr:cNvSpPr/>
      </xdr:nvSpPr>
      <xdr:spPr>
        <a:xfrm>
          <a:off x="7810500" y="166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106832</xdr:rowOff>
    </xdr:from>
    <xdr:ext cx="534377" cy="259045"/>
    <xdr:sp macro="" textlink="">
      <xdr:nvSpPr>
        <xdr:cNvPr id="496" name="テキスト ボックス 495"/>
        <xdr:cNvSpPr txBox="1"/>
      </xdr:nvSpPr>
      <xdr:spPr>
        <a:xfrm>
          <a:off x="7594111" y="167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29508</xdr:rowOff>
    </xdr:from>
    <xdr:to>
      <xdr:col>36</xdr:col>
      <xdr:colOff>165100</xdr:colOff>
      <xdr:row>97</xdr:row>
      <xdr:rowOff>131108</xdr:rowOff>
    </xdr:to>
    <xdr:sp macro="" textlink="">
      <xdr:nvSpPr>
        <xdr:cNvPr id="497" name="楕円 496"/>
        <xdr:cNvSpPr/>
      </xdr:nvSpPr>
      <xdr:spPr>
        <a:xfrm>
          <a:off x="6921500" y="1666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122235</xdr:rowOff>
    </xdr:from>
    <xdr:ext cx="534377" cy="259045"/>
    <xdr:sp macro="" textlink="">
      <xdr:nvSpPr>
        <xdr:cNvPr id="498" name="テキスト ボックス 497"/>
        <xdr:cNvSpPr txBox="1"/>
      </xdr:nvSpPr>
      <xdr:spPr>
        <a:xfrm>
          <a:off x="6705111" y="1675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11570</xdr:rowOff>
    </xdr:from>
    <xdr:to>
      <xdr:col>85</xdr:col>
      <xdr:colOff>127000</xdr:colOff>
      <xdr:row>37</xdr:row>
      <xdr:rowOff>35733</xdr:rowOff>
    </xdr:to>
    <xdr:cxnSp macro="">
      <xdr:nvCxnSpPr>
        <xdr:cNvPr id="525" name="直線コネクタ 524"/>
        <xdr:cNvCxnSpPr/>
      </xdr:nvCxnSpPr>
      <xdr:spPr>
        <a:xfrm>
          <a:off x="15481300" y="6355220"/>
          <a:ext cx="838200" cy="2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164412</xdr:rowOff>
    </xdr:from>
    <xdr:to>
      <xdr:col>81</xdr:col>
      <xdr:colOff>50800</xdr:colOff>
      <xdr:row>37</xdr:row>
      <xdr:rowOff>11570</xdr:rowOff>
    </xdr:to>
    <xdr:cxnSp macro="">
      <xdr:nvCxnSpPr>
        <xdr:cNvPr id="528" name="直線コネクタ 527"/>
        <xdr:cNvCxnSpPr/>
      </xdr:nvCxnSpPr>
      <xdr:spPr>
        <a:xfrm>
          <a:off x="14592300" y="6336612"/>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164412</xdr:rowOff>
    </xdr:from>
    <xdr:to>
      <xdr:col>76</xdr:col>
      <xdr:colOff>114300</xdr:colOff>
      <xdr:row>37</xdr:row>
      <xdr:rowOff>17285</xdr:rowOff>
    </xdr:to>
    <xdr:cxnSp macro="">
      <xdr:nvCxnSpPr>
        <xdr:cNvPr id="531" name="直線コネクタ 530"/>
        <xdr:cNvCxnSpPr/>
      </xdr:nvCxnSpPr>
      <xdr:spPr>
        <a:xfrm flipV="1">
          <a:off x="13703300" y="6336612"/>
          <a:ext cx="8890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17285</xdr:rowOff>
    </xdr:from>
    <xdr:to>
      <xdr:col>71</xdr:col>
      <xdr:colOff>177800</xdr:colOff>
      <xdr:row>37</xdr:row>
      <xdr:rowOff>46660</xdr:rowOff>
    </xdr:to>
    <xdr:cxnSp macro="">
      <xdr:nvCxnSpPr>
        <xdr:cNvPr id="534" name="直線コネクタ 533"/>
        <xdr:cNvCxnSpPr/>
      </xdr:nvCxnSpPr>
      <xdr:spPr>
        <a:xfrm flipV="1">
          <a:off x="12814300" y="6360935"/>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159675</xdr:rowOff>
    </xdr:from>
    <xdr:to>
      <xdr:col>72</xdr:col>
      <xdr:colOff>38100</xdr:colOff>
      <xdr:row>36</xdr:row>
      <xdr:rowOff>89825</xdr:rowOff>
    </xdr:to>
    <xdr:sp macro="" textlink="">
      <xdr:nvSpPr>
        <xdr:cNvPr id="535" name="フローチャート: 判断 534"/>
        <xdr:cNvSpPr/>
      </xdr:nvSpPr>
      <xdr:spPr>
        <a:xfrm>
          <a:off x="13652500" y="616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106352</xdr:rowOff>
    </xdr:from>
    <xdr:ext cx="534377" cy="259045"/>
    <xdr:sp macro="" textlink="">
      <xdr:nvSpPr>
        <xdr:cNvPr id="536" name="テキスト ボックス 535"/>
        <xdr:cNvSpPr txBox="1"/>
      </xdr:nvSpPr>
      <xdr:spPr>
        <a:xfrm>
          <a:off x="13436111" y="59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156383</xdr:rowOff>
    </xdr:from>
    <xdr:to>
      <xdr:col>85</xdr:col>
      <xdr:colOff>177800</xdr:colOff>
      <xdr:row>37</xdr:row>
      <xdr:rowOff>86533</xdr:rowOff>
    </xdr:to>
    <xdr:sp macro="" textlink="">
      <xdr:nvSpPr>
        <xdr:cNvPr id="544" name="楕円 543"/>
        <xdr:cNvSpPr/>
      </xdr:nvSpPr>
      <xdr:spPr>
        <a:xfrm>
          <a:off x="16268700" y="632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71310</xdr:rowOff>
    </xdr:from>
    <xdr:ext cx="534377" cy="259045"/>
    <xdr:sp macro="" textlink="">
      <xdr:nvSpPr>
        <xdr:cNvPr id="545" name="消防費該当値テキスト"/>
        <xdr:cNvSpPr txBox="1"/>
      </xdr:nvSpPr>
      <xdr:spPr>
        <a:xfrm>
          <a:off x="16370300" y="624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132220</xdr:rowOff>
    </xdr:from>
    <xdr:to>
      <xdr:col>81</xdr:col>
      <xdr:colOff>101600</xdr:colOff>
      <xdr:row>37</xdr:row>
      <xdr:rowOff>62370</xdr:rowOff>
    </xdr:to>
    <xdr:sp macro="" textlink="">
      <xdr:nvSpPr>
        <xdr:cNvPr id="546" name="楕円 545"/>
        <xdr:cNvSpPr/>
      </xdr:nvSpPr>
      <xdr:spPr>
        <a:xfrm>
          <a:off x="15430500" y="63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53497</xdr:rowOff>
    </xdr:from>
    <xdr:ext cx="534377" cy="259045"/>
    <xdr:sp macro="" textlink="">
      <xdr:nvSpPr>
        <xdr:cNvPr id="547" name="テキスト ボックス 546"/>
        <xdr:cNvSpPr txBox="1"/>
      </xdr:nvSpPr>
      <xdr:spPr>
        <a:xfrm>
          <a:off x="15214111" y="639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113612</xdr:rowOff>
    </xdr:from>
    <xdr:to>
      <xdr:col>76</xdr:col>
      <xdr:colOff>165100</xdr:colOff>
      <xdr:row>37</xdr:row>
      <xdr:rowOff>43762</xdr:rowOff>
    </xdr:to>
    <xdr:sp macro="" textlink="">
      <xdr:nvSpPr>
        <xdr:cNvPr id="548" name="楕円 547"/>
        <xdr:cNvSpPr/>
      </xdr:nvSpPr>
      <xdr:spPr>
        <a:xfrm>
          <a:off x="14541500" y="628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34889</xdr:rowOff>
    </xdr:from>
    <xdr:ext cx="534377" cy="259045"/>
    <xdr:sp macro="" textlink="">
      <xdr:nvSpPr>
        <xdr:cNvPr id="549" name="テキスト ボックス 548"/>
        <xdr:cNvSpPr txBox="1"/>
      </xdr:nvSpPr>
      <xdr:spPr>
        <a:xfrm>
          <a:off x="14325111" y="63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137935</xdr:rowOff>
    </xdr:from>
    <xdr:to>
      <xdr:col>72</xdr:col>
      <xdr:colOff>38100</xdr:colOff>
      <xdr:row>37</xdr:row>
      <xdr:rowOff>68085</xdr:rowOff>
    </xdr:to>
    <xdr:sp macro="" textlink="">
      <xdr:nvSpPr>
        <xdr:cNvPr id="550" name="楕円 549"/>
        <xdr:cNvSpPr/>
      </xdr:nvSpPr>
      <xdr:spPr>
        <a:xfrm>
          <a:off x="13652500" y="63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59212</xdr:rowOff>
    </xdr:from>
    <xdr:ext cx="534377" cy="259045"/>
    <xdr:sp macro="" textlink="">
      <xdr:nvSpPr>
        <xdr:cNvPr id="551" name="テキスト ボックス 550"/>
        <xdr:cNvSpPr txBox="1"/>
      </xdr:nvSpPr>
      <xdr:spPr>
        <a:xfrm>
          <a:off x="13436111" y="64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167310</xdr:rowOff>
    </xdr:from>
    <xdr:to>
      <xdr:col>67</xdr:col>
      <xdr:colOff>101600</xdr:colOff>
      <xdr:row>37</xdr:row>
      <xdr:rowOff>97460</xdr:rowOff>
    </xdr:to>
    <xdr:sp macro="" textlink="">
      <xdr:nvSpPr>
        <xdr:cNvPr id="552" name="楕円 551"/>
        <xdr:cNvSpPr/>
      </xdr:nvSpPr>
      <xdr:spPr>
        <a:xfrm>
          <a:off x="12763500" y="63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88587</xdr:rowOff>
    </xdr:from>
    <xdr:ext cx="534377" cy="259045"/>
    <xdr:sp macro="" textlink="">
      <xdr:nvSpPr>
        <xdr:cNvPr id="553" name="テキスト ボックス 552"/>
        <xdr:cNvSpPr txBox="1"/>
      </xdr:nvSpPr>
      <xdr:spPr>
        <a:xfrm>
          <a:off x="12547111" y="643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147409</xdr:rowOff>
    </xdr:from>
    <xdr:to>
      <xdr:col>85</xdr:col>
      <xdr:colOff>127000</xdr:colOff>
      <xdr:row>59</xdr:row>
      <xdr:rowOff>11188</xdr:rowOff>
    </xdr:to>
    <xdr:cxnSp macro="">
      <xdr:nvCxnSpPr>
        <xdr:cNvPr id="583" name="直線コネクタ 582"/>
        <xdr:cNvCxnSpPr/>
      </xdr:nvCxnSpPr>
      <xdr:spPr>
        <a:xfrm flipV="1">
          <a:off x="15481300" y="10091509"/>
          <a:ext cx="838200" cy="3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11188</xdr:rowOff>
    </xdr:from>
    <xdr:to>
      <xdr:col>81</xdr:col>
      <xdr:colOff>50800</xdr:colOff>
      <xdr:row>59</xdr:row>
      <xdr:rowOff>51486</xdr:rowOff>
    </xdr:to>
    <xdr:cxnSp macro="">
      <xdr:nvCxnSpPr>
        <xdr:cNvPr id="586" name="直線コネクタ 585"/>
        <xdr:cNvCxnSpPr/>
      </xdr:nvCxnSpPr>
      <xdr:spPr>
        <a:xfrm flipV="1">
          <a:off x="14592300" y="10126738"/>
          <a:ext cx="889000" cy="4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146355</xdr:rowOff>
    </xdr:from>
    <xdr:to>
      <xdr:col>76</xdr:col>
      <xdr:colOff>114300</xdr:colOff>
      <xdr:row>59</xdr:row>
      <xdr:rowOff>51486</xdr:rowOff>
    </xdr:to>
    <xdr:cxnSp macro="">
      <xdr:nvCxnSpPr>
        <xdr:cNvPr id="589" name="直線コネクタ 588"/>
        <xdr:cNvCxnSpPr/>
      </xdr:nvCxnSpPr>
      <xdr:spPr>
        <a:xfrm>
          <a:off x="13703300" y="10090455"/>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142342</xdr:rowOff>
    </xdr:from>
    <xdr:to>
      <xdr:col>71</xdr:col>
      <xdr:colOff>177800</xdr:colOff>
      <xdr:row>58</xdr:row>
      <xdr:rowOff>146355</xdr:rowOff>
    </xdr:to>
    <xdr:cxnSp macro="">
      <xdr:nvCxnSpPr>
        <xdr:cNvPr id="592" name="直線コネクタ 591"/>
        <xdr:cNvCxnSpPr/>
      </xdr:nvCxnSpPr>
      <xdr:spPr>
        <a:xfrm>
          <a:off x="12814300" y="10086442"/>
          <a:ext cx="889000" cy="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78397</xdr:rowOff>
    </xdr:from>
    <xdr:to>
      <xdr:col>72</xdr:col>
      <xdr:colOff>38100</xdr:colOff>
      <xdr:row>58</xdr:row>
      <xdr:rowOff>8547</xdr:rowOff>
    </xdr:to>
    <xdr:sp macro="" textlink="">
      <xdr:nvSpPr>
        <xdr:cNvPr id="593" name="フローチャート: 判断 592"/>
        <xdr:cNvSpPr/>
      </xdr:nvSpPr>
      <xdr:spPr>
        <a:xfrm>
          <a:off x="136525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25074</xdr:rowOff>
    </xdr:from>
    <xdr:ext cx="534377" cy="259045"/>
    <xdr:sp macro="" textlink="">
      <xdr:nvSpPr>
        <xdr:cNvPr id="594" name="テキスト ボックス 593"/>
        <xdr:cNvSpPr txBox="1"/>
      </xdr:nvSpPr>
      <xdr:spPr>
        <a:xfrm>
          <a:off x="13436111" y="962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96609</xdr:rowOff>
    </xdr:from>
    <xdr:to>
      <xdr:col>85</xdr:col>
      <xdr:colOff>177800</xdr:colOff>
      <xdr:row>59</xdr:row>
      <xdr:rowOff>26759</xdr:rowOff>
    </xdr:to>
    <xdr:sp macro="" textlink="">
      <xdr:nvSpPr>
        <xdr:cNvPr id="602" name="楕円 601"/>
        <xdr:cNvSpPr/>
      </xdr:nvSpPr>
      <xdr:spPr>
        <a:xfrm>
          <a:off x="16268700" y="1004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75036</xdr:rowOff>
    </xdr:from>
    <xdr:ext cx="534377" cy="259045"/>
    <xdr:sp macro="" textlink="">
      <xdr:nvSpPr>
        <xdr:cNvPr id="603" name="教育費該当値テキスト"/>
        <xdr:cNvSpPr txBox="1"/>
      </xdr:nvSpPr>
      <xdr:spPr>
        <a:xfrm>
          <a:off x="16370300" y="1001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131838</xdr:rowOff>
    </xdr:from>
    <xdr:to>
      <xdr:col>81</xdr:col>
      <xdr:colOff>101600</xdr:colOff>
      <xdr:row>59</xdr:row>
      <xdr:rowOff>61988</xdr:rowOff>
    </xdr:to>
    <xdr:sp macro="" textlink="">
      <xdr:nvSpPr>
        <xdr:cNvPr id="604" name="楕円 603"/>
        <xdr:cNvSpPr/>
      </xdr:nvSpPr>
      <xdr:spPr>
        <a:xfrm>
          <a:off x="15430500" y="1007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53115</xdr:rowOff>
    </xdr:from>
    <xdr:ext cx="534377" cy="259045"/>
    <xdr:sp macro="" textlink="">
      <xdr:nvSpPr>
        <xdr:cNvPr id="605" name="テキスト ボックス 604"/>
        <xdr:cNvSpPr txBox="1"/>
      </xdr:nvSpPr>
      <xdr:spPr>
        <a:xfrm>
          <a:off x="15214111" y="101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686</xdr:rowOff>
    </xdr:from>
    <xdr:to>
      <xdr:col>76</xdr:col>
      <xdr:colOff>165100</xdr:colOff>
      <xdr:row>59</xdr:row>
      <xdr:rowOff>102286</xdr:rowOff>
    </xdr:to>
    <xdr:sp macro="" textlink="">
      <xdr:nvSpPr>
        <xdr:cNvPr id="606" name="楕円 605"/>
        <xdr:cNvSpPr/>
      </xdr:nvSpPr>
      <xdr:spPr>
        <a:xfrm>
          <a:off x="14541500" y="1011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93413</xdr:rowOff>
    </xdr:from>
    <xdr:ext cx="534377" cy="259045"/>
    <xdr:sp macro="" textlink="">
      <xdr:nvSpPr>
        <xdr:cNvPr id="607" name="テキスト ボックス 606"/>
        <xdr:cNvSpPr txBox="1"/>
      </xdr:nvSpPr>
      <xdr:spPr>
        <a:xfrm>
          <a:off x="14325111" y="1020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95555</xdr:rowOff>
    </xdr:from>
    <xdr:to>
      <xdr:col>72</xdr:col>
      <xdr:colOff>38100</xdr:colOff>
      <xdr:row>59</xdr:row>
      <xdr:rowOff>25705</xdr:rowOff>
    </xdr:to>
    <xdr:sp macro="" textlink="">
      <xdr:nvSpPr>
        <xdr:cNvPr id="608" name="楕円 607"/>
        <xdr:cNvSpPr/>
      </xdr:nvSpPr>
      <xdr:spPr>
        <a:xfrm>
          <a:off x="13652500" y="1003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16832</xdr:rowOff>
    </xdr:from>
    <xdr:ext cx="534377" cy="259045"/>
    <xdr:sp macro="" textlink="">
      <xdr:nvSpPr>
        <xdr:cNvPr id="609" name="テキスト ボックス 608"/>
        <xdr:cNvSpPr txBox="1"/>
      </xdr:nvSpPr>
      <xdr:spPr>
        <a:xfrm>
          <a:off x="13436111" y="1013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91542</xdr:rowOff>
    </xdr:from>
    <xdr:to>
      <xdr:col>67</xdr:col>
      <xdr:colOff>101600</xdr:colOff>
      <xdr:row>59</xdr:row>
      <xdr:rowOff>21692</xdr:rowOff>
    </xdr:to>
    <xdr:sp macro="" textlink="">
      <xdr:nvSpPr>
        <xdr:cNvPr id="610" name="楕円 609"/>
        <xdr:cNvSpPr/>
      </xdr:nvSpPr>
      <xdr:spPr>
        <a:xfrm>
          <a:off x="12763500" y="100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12819</xdr:rowOff>
    </xdr:from>
    <xdr:ext cx="534377" cy="259045"/>
    <xdr:sp macro="" textlink="">
      <xdr:nvSpPr>
        <xdr:cNvPr id="611" name="テキスト ボックス 610"/>
        <xdr:cNvSpPr txBox="1"/>
      </xdr:nvSpPr>
      <xdr:spPr>
        <a:xfrm>
          <a:off x="12547111" y="1012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162883</xdr:rowOff>
    </xdr:from>
    <xdr:to>
      <xdr:col>72</xdr:col>
      <xdr:colOff>38100</xdr:colOff>
      <xdr:row>79</xdr:row>
      <xdr:rowOff>93033</xdr:rowOff>
    </xdr:to>
    <xdr:sp macro="" textlink="">
      <xdr:nvSpPr>
        <xdr:cNvPr id="650" name="フローチャート: 判断 649"/>
        <xdr:cNvSpPr/>
      </xdr:nvSpPr>
      <xdr:spPr>
        <a:xfrm>
          <a:off x="13652500" y="135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109560</xdr:rowOff>
    </xdr:from>
    <xdr:ext cx="378565" cy="259045"/>
    <xdr:sp macro="" textlink="">
      <xdr:nvSpPr>
        <xdr:cNvPr id="651" name="テキスト ボックス 650"/>
        <xdr:cNvSpPr txBox="1"/>
      </xdr:nvSpPr>
      <xdr:spPr>
        <a:xfrm>
          <a:off x="13514017" y="1331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0" name="災害復旧費該当値テキスト"/>
        <xdr:cNvSpPr txBox="1"/>
      </xdr:nvSpPr>
      <xdr:spPr>
        <a:xfrm>
          <a:off x="16370300" y="13510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89536</xdr:rowOff>
    </xdr:from>
    <xdr:to>
      <xdr:col>85</xdr:col>
      <xdr:colOff>127000</xdr:colOff>
      <xdr:row>97</xdr:row>
      <xdr:rowOff>89827</xdr:rowOff>
    </xdr:to>
    <xdr:cxnSp macro="">
      <xdr:nvCxnSpPr>
        <xdr:cNvPr id="697" name="直線コネクタ 696"/>
        <xdr:cNvCxnSpPr/>
      </xdr:nvCxnSpPr>
      <xdr:spPr>
        <a:xfrm flipV="1">
          <a:off x="15481300" y="16720186"/>
          <a:ext cx="8382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59334</xdr:rowOff>
    </xdr:from>
    <xdr:to>
      <xdr:col>81</xdr:col>
      <xdr:colOff>50800</xdr:colOff>
      <xdr:row>97</xdr:row>
      <xdr:rowOff>89827</xdr:rowOff>
    </xdr:to>
    <xdr:cxnSp macro="">
      <xdr:nvCxnSpPr>
        <xdr:cNvPr id="700" name="直線コネクタ 699"/>
        <xdr:cNvCxnSpPr/>
      </xdr:nvCxnSpPr>
      <xdr:spPr>
        <a:xfrm>
          <a:off x="14592300" y="16689984"/>
          <a:ext cx="889000" cy="3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13436</xdr:rowOff>
    </xdr:from>
    <xdr:to>
      <xdr:col>76</xdr:col>
      <xdr:colOff>114300</xdr:colOff>
      <xdr:row>97</xdr:row>
      <xdr:rowOff>59334</xdr:rowOff>
    </xdr:to>
    <xdr:cxnSp macro="">
      <xdr:nvCxnSpPr>
        <xdr:cNvPr id="703" name="直線コネクタ 702"/>
        <xdr:cNvCxnSpPr/>
      </xdr:nvCxnSpPr>
      <xdr:spPr>
        <a:xfrm>
          <a:off x="13703300" y="16644086"/>
          <a:ext cx="889000" cy="4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167360</xdr:rowOff>
    </xdr:from>
    <xdr:to>
      <xdr:col>71</xdr:col>
      <xdr:colOff>177800</xdr:colOff>
      <xdr:row>97</xdr:row>
      <xdr:rowOff>13436</xdr:rowOff>
    </xdr:to>
    <xdr:cxnSp macro="">
      <xdr:nvCxnSpPr>
        <xdr:cNvPr id="706" name="直線コネクタ 705"/>
        <xdr:cNvCxnSpPr/>
      </xdr:nvCxnSpPr>
      <xdr:spPr>
        <a:xfrm>
          <a:off x="12814300" y="16626560"/>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52603</xdr:rowOff>
    </xdr:from>
    <xdr:to>
      <xdr:col>72</xdr:col>
      <xdr:colOff>38100</xdr:colOff>
      <xdr:row>96</xdr:row>
      <xdr:rowOff>154203</xdr:rowOff>
    </xdr:to>
    <xdr:sp macro="" textlink="">
      <xdr:nvSpPr>
        <xdr:cNvPr id="707" name="フローチャート: 判断 706"/>
        <xdr:cNvSpPr/>
      </xdr:nvSpPr>
      <xdr:spPr>
        <a:xfrm>
          <a:off x="13652500" y="165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170730</xdr:rowOff>
    </xdr:from>
    <xdr:ext cx="534377" cy="259045"/>
    <xdr:sp macro="" textlink="">
      <xdr:nvSpPr>
        <xdr:cNvPr id="708" name="テキスト ボックス 707"/>
        <xdr:cNvSpPr txBox="1"/>
      </xdr:nvSpPr>
      <xdr:spPr>
        <a:xfrm>
          <a:off x="13436111" y="162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38736</xdr:rowOff>
    </xdr:from>
    <xdr:to>
      <xdr:col>85</xdr:col>
      <xdr:colOff>177800</xdr:colOff>
      <xdr:row>97</xdr:row>
      <xdr:rowOff>140336</xdr:rowOff>
    </xdr:to>
    <xdr:sp macro="" textlink="">
      <xdr:nvSpPr>
        <xdr:cNvPr id="716" name="楕円 715"/>
        <xdr:cNvSpPr/>
      </xdr:nvSpPr>
      <xdr:spPr>
        <a:xfrm>
          <a:off x="16268700" y="166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17163</xdr:rowOff>
    </xdr:from>
    <xdr:ext cx="534377" cy="259045"/>
    <xdr:sp macro="" textlink="">
      <xdr:nvSpPr>
        <xdr:cNvPr id="717" name="公債費該当値テキスト"/>
        <xdr:cNvSpPr txBox="1"/>
      </xdr:nvSpPr>
      <xdr:spPr>
        <a:xfrm>
          <a:off x="16370300" y="1664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39027</xdr:rowOff>
    </xdr:from>
    <xdr:to>
      <xdr:col>81</xdr:col>
      <xdr:colOff>101600</xdr:colOff>
      <xdr:row>97</xdr:row>
      <xdr:rowOff>140627</xdr:rowOff>
    </xdr:to>
    <xdr:sp macro="" textlink="">
      <xdr:nvSpPr>
        <xdr:cNvPr id="718" name="楕円 717"/>
        <xdr:cNvSpPr/>
      </xdr:nvSpPr>
      <xdr:spPr>
        <a:xfrm>
          <a:off x="15430500" y="166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131754</xdr:rowOff>
    </xdr:from>
    <xdr:ext cx="534377" cy="259045"/>
    <xdr:sp macro="" textlink="">
      <xdr:nvSpPr>
        <xdr:cNvPr id="719" name="テキスト ボックス 718"/>
        <xdr:cNvSpPr txBox="1"/>
      </xdr:nvSpPr>
      <xdr:spPr>
        <a:xfrm>
          <a:off x="15214111" y="1676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8534</xdr:rowOff>
    </xdr:from>
    <xdr:to>
      <xdr:col>76</xdr:col>
      <xdr:colOff>165100</xdr:colOff>
      <xdr:row>97</xdr:row>
      <xdr:rowOff>110134</xdr:rowOff>
    </xdr:to>
    <xdr:sp macro="" textlink="">
      <xdr:nvSpPr>
        <xdr:cNvPr id="720" name="楕円 719"/>
        <xdr:cNvSpPr/>
      </xdr:nvSpPr>
      <xdr:spPr>
        <a:xfrm>
          <a:off x="14541500" y="1663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101261</xdr:rowOff>
    </xdr:from>
    <xdr:ext cx="534377" cy="259045"/>
    <xdr:sp macro="" textlink="">
      <xdr:nvSpPr>
        <xdr:cNvPr id="721" name="テキスト ボックス 720"/>
        <xdr:cNvSpPr txBox="1"/>
      </xdr:nvSpPr>
      <xdr:spPr>
        <a:xfrm>
          <a:off x="14325111" y="1673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134086</xdr:rowOff>
    </xdr:from>
    <xdr:to>
      <xdr:col>72</xdr:col>
      <xdr:colOff>38100</xdr:colOff>
      <xdr:row>97</xdr:row>
      <xdr:rowOff>64236</xdr:rowOff>
    </xdr:to>
    <xdr:sp macro="" textlink="">
      <xdr:nvSpPr>
        <xdr:cNvPr id="722" name="楕円 721"/>
        <xdr:cNvSpPr/>
      </xdr:nvSpPr>
      <xdr:spPr>
        <a:xfrm>
          <a:off x="13652500" y="165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55363</xdr:rowOff>
    </xdr:from>
    <xdr:ext cx="534377" cy="259045"/>
    <xdr:sp macro="" textlink="">
      <xdr:nvSpPr>
        <xdr:cNvPr id="723" name="テキスト ボックス 722"/>
        <xdr:cNvSpPr txBox="1"/>
      </xdr:nvSpPr>
      <xdr:spPr>
        <a:xfrm>
          <a:off x="13436111" y="1668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116560</xdr:rowOff>
    </xdr:from>
    <xdr:to>
      <xdr:col>67</xdr:col>
      <xdr:colOff>101600</xdr:colOff>
      <xdr:row>97</xdr:row>
      <xdr:rowOff>46710</xdr:rowOff>
    </xdr:to>
    <xdr:sp macro="" textlink="">
      <xdr:nvSpPr>
        <xdr:cNvPr id="724" name="楕円 723"/>
        <xdr:cNvSpPr/>
      </xdr:nvSpPr>
      <xdr:spPr>
        <a:xfrm>
          <a:off x="12763500" y="165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37837</xdr:rowOff>
    </xdr:from>
    <xdr:ext cx="534377" cy="259045"/>
    <xdr:sp macro="" textlink="">
      <xdr:nvSpPr>
        <xdr:cNvPr id="725" name="テキスト ボックス 724"/>
        <xdr:cNvSpPr txBox="1"/>
      </xdr:nvSpPr>
      <xdr:spPr>
        <a:xfrm>
          <a:off x="12547111" y="1666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87757</xdr:rowOff>
    </xdr:from>
    <xdr:to>
      <xdr:col>102</xdr:col>
      <xdr:colOff>165100</xdr:colOff>
      <xdr:row>38</xdr:row>
      <xdr:rowOff>17907</xdr:rowOff>
    </xdr:to>
    <xdr:sp macro="" textlink="">
      <xdr:nvSpPr>
        <xdr:cNvPr id="760" name="フローチャート: 判断 759"/>
        <xdr:cNvSpPr/>
      </xdr:nvSpPr>
      <xdr:spPr>
        <a:xfrm>
          <a:off x="194945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34434</xdr:rowOff>
    </xdr:from>
    <xdr:ext cx="378565" cy="259045"/>
    <xdr:sp macro="" textlink="">
      <xdr:nvSpPr>
        <xdr:cNvPr id="761" name="テキスト ボックス 760"/>
        <xdr:cNvSpPr txBox="1"/>
      </xdr:nvSpPr>
      <xdr:spPr>
        <a:xfrm>
          <a:off x="19356017" y="6206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平成３０年度の歳出決算総額に対する住民一人当たり平均額は３００，４８５円であり、前年度の住民一人当たり平均額である３２７，４１４円と比べ２６，９２９円の減となっている。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減額要因としては、ふるさと納税推進事業委託料の大幅な減により総務費が下がったことによるものが大きくなっている。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類似団体平均値との比較では概ね各項目は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まわっている。これは寒川町が面積が狭いものの人口密度が高く、相対的に人口一人当たりコストが抑えられる傾向にあることがあげられる。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他については概ね横ばいとなっているところではあるが、今後の高齢化の進行や公共施設等の老朽化など増加する可能性の高い費用があるため、より事業の取捨選択を行うなど、事業実施に努めていく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町税及び各種交付金等の一般財源の変動による影響があるが、事業見直しなどによる経常経費の圧縮、不用額の執行凍結等を行い、実質収支額は毎年度６億円前後の水準の確保に努めてきている。財政調整基金については、景気低迷の影響により、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年度に</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億円を切ったものの、平成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年度以降は最低限の取崩とし、できる限り財政調整基金へ積立をするよう努めており増加傾向にある。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平成３０年度の実質収支額は１，０９２，７３６千円であり、標準財政規模の１１．７３％であるため適正な数値であると考える。今後も歳入確保の取組を強化し、適正な財政運営を行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21</a:t>
          </a:r>
          <a:r>
            <a:rPr kumimoji="1" lang="ja-JP" altLang="en-US" sz="1400" baseline="0">
              <a:latin typeface="ＭＳ ゴシック" pitchFamily="49" charset="-128"/>
              <a:ea typeface="ＭＳ ゴシック" pitchFamily="49" charset="-128"/>
            </a:rPr>
            <a:t>年度以降は、各会計において経常経費の圧縮や不用額の執行凍結等により、毎年度黒字を確保している。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今後も全会計についての予算執行過程を的確に管理し、赤字とならないよう、財政運営を行っていく。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81" customWidth="1"/>
    <col min="12" max="12" width="2.21875" style="181" customWidth="1"/>
    <col min="13" max="17" width="2.33203125" style="181" customWidth="1"/>
    <col min="18" max="119" width="2.109375" style="181" customWidth="1"/>
    <col min="120" max="16384" width="0" style="181" hidden="1"/>
  </cols>
  <sheetData>
    <row r="1" spans="1:119" ht="33" customHeight="1" x14ac:dyDescent="0.2">
      <c r="A1" s="179"/>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0"/>
      <c r="DK1" s="180"/>
      <c r="DL1" s="180"/>
      <c r="DM1" s="180"/>
      <c r="DN1" s="180"/>
      <c r="DO1" s="180"/>
    </row>
    <row r="2" spans="1:119" ht="24" thickBot="1" x14ac:dyDescent="0.25">
      <c r="A2" s="179"/>
      <c r="B2" s="182" t="s">
        <v>81</v>
      </c>
      <c r="C2" s="182"/>
      <c r="D2" s="183"/>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row>
    <row r="3" spans="1:119" ht="18.75" customHeight="1" thickBot="1" x14ac:dyDescent="0.25">
      <c r="A3" s="180"/>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79"/>
      <c r="DK3" s="179"/>
      <c r="DL3" s="179"/>
      <c r="DM3" s="179"/>
      <c r="DN3" s="179"/>
      <c r="DO3" s="179"/>
    </row>
    <row r="4" spans="1:119" ht="18.75" customHeight="1" x14ac:dyDescent="0.2">
      <c r="A4" s="180"/>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15721825</v>
      </c>
      <c r="BO4" s="461"/>
      <c r="BP4" s="461"/>
      <c r="BQ4" s="461"/>
      <c r="BR4" s="461"/>
      <c r="BS4" s="461"/>
      <c r="BT4" s="461"/>
      <c r="BU4" s="462"/>
      <c r="BV4" s="460">
        <v>17096304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11.7</v>
      </c>
      <c r="CU4" s="642"/>
      <c r="CV4" s="642"/>
      <c r="CW4" s="642"/>
      <c r="CX4" s="642"/>
      <c r="CY4" s="642"/>
      <c r="CZ4" s="642"/>
      <c r="DA4" s="643"/>
      <c r="DB4" s="641">
        <v>12.7</v>
      </c>
      <c r="DC4" s="642"/>
      <c r="DD4" s="642"/>
      <c r="DE4" s="642"/>
      <c r="DF4" s="642"/>
      <c r="DG4" s="642"/>
      <c r="DH4" s="642"/>
      <c r="DI4" s="643"/>
      <c r="DJ4" s="179"/>
      <c r="DK4" s="179"/>
      <c r="DL4" s="179"/>
      <c r="DM4" s="179"/>
      <c r="DN4" s="179"/>
      <c r="DO4" s="179"/>
    </row>
    <row r="5" spans="1:119" ht="18.75" customHeight="1" x14ac:dyDescent="0.2">
      <c r="A5" s="180"/>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14599967</v>
      </c>
      <c r="BO5" s="466"/>
      <c r="BP5" s="466"/>
      <c r="BQ5" s="466"/>
      <c r="BR5" s="466"/>
      <c r="BS5" s="466"/>
      <c r="BT5" s="466"/>
      <c r="BU5" s="467"/>
      <c r="BV5" s="465">
        <v>15861895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95</v>
      </c>
      <c r="CU5" s="436"/>
      <c r="CV5" s="436"/>
      <c r="CW5" s="436"/>
      <c r="CX5" s="436"/>
      <c r="CY5" s="436"/>
      <c r="CZ5" s="436"/>
      <c r="DA5" s="437"/>
      <c r="DB5" s="435">
        <v>93.5</v>
      </c>
      <c r="DC5" s="436"/>
      <c r="DD5" s="436"/>
      <c r="DE5" s="436"/>
      <c r="DF5" s="436"/>
      <c r="DG5" s="436"/>
      <c r="DH5" s="436"/>
      <c r="DI5" s="437"/>
      <c r="DJ5" s="179"/>
      <c r="DK5" s="179"/>
      <c r="DL5" s="179"/>
      <c r="DM5" s="179"/>
      <c r="DN5" s="179"/>
      <c r="DO5" s="179"/>
    </row>
    <row r="6" spans="1:119" ht="18.75" customHeight="1" x14ac:dyDescent="0.2">
      <c r="A6" s="180"/>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1121858</v>
      </c>
      <c r="BO6" s="466"/>
      <c r="BP6" s="466"/>
      <c r="BQ6" s="466"/>
      <c r="BR6" s="466"/>
      <c r="BS6" s="466"/>
      <c r="BT6" s="466"/>
      <c r="BU6" s="467"/>
      <c r="BV6" s="465">
        <v>1234409</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95</v>
      </c>
      <c r="CU6" s="616"/>
      <c r="CV6" s="616"/>
      <c r="CW6" s="616"/>
      <c r="CX6" s="616"/>
      <c r="CY6" s="616"/>
      <c r="CZ6" s="616"/>
      <c r="DA6" s="617"/>
      <c r="DB6" s="615">
        <v>93.5</v>
      </c>
      <c r="DC6" s="616"/>
      <c r="DD6" s="616"/>
      <c r="DE6" s="616"/>
      <c r="DF6" s="616"/>
      <c r="DG6" s="616"/>
      <c r="DH6" s="616"/>
      <c r="DI6" s="617"/>
      <c r="DJ6" s="179"/>
      <c r="DK6" s="179"/>
      <c r="DL6" s="179"/>
      <c r="DM6" s="179"/>
      <c r="DN6" s="179"/>
      <c r="DO6" s="179"/>
    </row>
    <row r="7" spans="1:119" ht="18.75" customHeight="1" x14ac:dyDescent="0.2">
      <c r="A7" s="180"/>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29122</v>
      </c>
      <c r="BO7" s="466"/>
      <c r="BP7" s="466"/>
      <c r="BQ7" s="466"/>
      <c r="BR7" s="466"/>
      <c r="BS7" s="466"/>
      <c r="BT7" s="466"/>
      <c r="BU7" s="467"/>
      <c r="BV7" s="465">
        <v>72048</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9314378</v>
      </c>
      <c r="CU7" s="466"/>
      <c r="CV7" s="466"/>
      <c r="CW7" s="466"/>
      <c r="CX7" s="466"/>
      <c r="CY7" s="466"/>
      <c r="CZ7" s="466"/>
      <c r="DA7" s="467"/>
      <c r="DB7" s="465">
        <v>9121778</v>
      </c>
      <c r="DC7" s="466"/>
      <c r="DD7" s="466"/>
      <c r="DE7" s="466"/>
      <c r="DF7" s="466"/>
      <c r="DG7" s="466"/>
      <c r="DH7" s="466"/>
      <c r="DI7" s="467"/>
      <c r="DJ7" s="179"/>
      <c r="DK7" s="179"/>
      <c r="DL7" s="179"/>
      <c r="DM7" s="179"/>
      <c r="DN7" s="179"/>
      <c r="DO7" s="179"/>
    </row>
    <row r="8" spans="1:119" ht="18.75" customHeight="1" thickBot="1" x14ac:dyDescent="0.25">
      <c r="A8" s="180"/>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1092736</v>
      </c>
      <c r="BO8" s="466"/>
      <c r="BP8" s="466"/>
      <c r="BQ8" s="466"/>
      <c r="BR8" s="466"/>
      <c r="BS8" s="466"/>
      <c r="BT8" s="466"/>
      <c r="BU8" s="467"/>
      <c r="BV8" s="465">
        <v>1162361</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1.06</v>
      </c>
      <c r="CU8" s="579"/>
      <c r="CV8" s="579"/>
      <c r="CW8" s="579"/>
      <c r="CX8" s="579"/>
      <c r="CY8" s="579"/>
      <c r="CZ8" s="579"/>
      <c r="DA8" s="580"/>
      <c r="DB8" s="578">
        <v>1.05</v>
      </c>
      <c r="DC8" s="579"/>
      <c r="DD8" s="579"/>
      <c r="DE8" s="579"/>
      <c r="DF8" s="579"/>
      <c r="DG8" s="579"/>
      <c r="DH8" s="579"/>
      <c r="DI8" s="580"/>
      <c r="DJ8" s="179"/>
      <c r="DK8" s="179"/>
      <c r="DL8" s="179"/>
      <c r="DM8" s="179"/>
      <c r="DN8" s="179"/>
      <c r="DO8" s="179"/>
    </row>
    <row r="9" spans="1:119" ht="18.75" customHeight="1" thickBot="1" x14ac:dyDescent="0.25">
      <c r="A9" s="180"/>
      <c r="B9" s="604" t="s">
        <v>112</v>
      </c>
      <c r="C9" s="605"/>
      <c r="D9" s="605"/>
      <c r="E9" s="605"/>
      <c r="F9" s="605"/>
      <c r="G9" s="605"/>
      <c r="H9" s="605"/>
      <c r="I9" s="605"/>
      <c r="J9" s="605"/>
      <c r="K9" s="528"/>
      <c r="L9" s="606" t="s">
        <v>113</v>
      </c>
      <c r="M9" s="607"/>
      <c r="N9" s="607"/>
      <c r="O9" s="607"/>
      <c r="P9" s="607"/>
      <c r="Q9" s="608"/>
      <c r="R9" s="609">
        <v>47936</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-69625</v>
      </c>
      <c r="BO9" s="466"/>
      <c r="BP9" s="466"/>
      <c r="BQ9" s="466"/>
      <c r="BR9" s="466"/>
      <c r="BS9" s="466"/>
      <c r="BT9" s="466"/>
      <c r="BU9" s="467"/>
      <c r="BV9" s="465">
        <v>478621</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9.8000000000000007</v>
      </c>
      <c r="CU9" s="436"/>
      <c r="CV9" s="436"/>
      <c r="CW9" s="436"/>
      <c r="CX9" s="436"/>
      <c r="CY9" s="436"/>
      <c r="CZ9" s="436"/>
      <c r="DA9" s="437"/>
      <c r="DB9" s="435">
        <v>10</v>
      </c>
      <c r="DC9" s="436"/>
      <c r="DD9" s="436"/>
      <c r="DE9" s="436"/>
      <c r="DF9" s="436"/>
      <c r="DG9" s="436"/>
      <c r="DH9" s="436"/>
      <c r="DI9" s="437"/>
      <c r="DJ9" s="179"/>
      <c r="DK9" s="179"/>
      <c r="DL9" s="179"/>
      <c r="DM9" s="179"/>
      <c r="DN9" s="179"/>
      <c r="DO9" s="179"/>
    </row>
    <row r="10" spans="1:119" ht="18.75" customHeight="1" thickBot="1" x14ac:dyDescent="0.25">
      <c r="A10" s="180"/>
      <c r="B10" s="604"/>
      <c r="C10" s="605"/>
      <c r="D10" s="605"/>
      <c r="E10" s="605"/>
      <c r="F10" s="605"/>
      <c r="G10" s="605"/>
      <c r="H10" s="605"/>
      <c r="I10" s="605"/>
      <c r="J10" s="605"/>
      <c r="K10" s="528"/>
      <c r="L10" s="438" t="s">
        <v>119</v>
      </c>
      <c r="M10" s="439"/>
      <c r="N10" s="439"/>
      <c r="O10" s="439"/>
      <c r="P10" s="439"/>
      <c r="Q10" s="440"/>
      <c r="R10" s="441">
        <v>47672</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109</v>
      </c>
      <c r="AV10" s="523"/>
      <c r="AW10" s="523"/>
      <c r="AX10" s="523"/>
      <c r="AY10" s="445" t="s">
        <v>121</v>
      </c>
      <c r="AZ10" s="446"/>
      <c r="BA10" s="446"/>
      <c r="BB10" s="446"/>
      <c r="BC10" s="446"/>
      <c r="BD10" s="446"/>
      <c r="BE10" s="446"/>
      <c r="BF10" s="446"/>
      <c r="BG10" s="446"/>
      <c r="BH10" s="446"/>
      <c r="BI10" s="446"/>
      <c r="BJ10" s="446"/>
      <c r="BK10" s="446"/>
      <c r="BL10" s="446"/>
      <c r="BM10" s="447"/>
      <c r="BN10" s="465">
        <v>906378</v>
      </c>
      <c r="BO10" s="466"/>
      <c r="BP10" s="466"/>
      <c r="BQ10" s="466"/>
      <c r="BR10" s="466"/>
      <c r="BS10" s="466"/>
      <c r="BT10" s="466"/>
      <c r="BU10" s="467"/>
      <c r="BV10" s="465">
        <v>461972</v>
      </c>
      <c r="BW10" s="466"/>
      <c r="BX10" s="466"/>
      <c r="BY10" s="466"/>
      <c r="BZ10" s="466"/>
      <c r="CA10" s="466"/>
      <c r="CB10" s="466"/>
      <c r="CC10" s="467"/>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c r="DJ10" s="179"/>
      <c r="DK10" s="179"/>
      <c r="DL10" s="179"/>
      <c r="DM10" s="179"/>
      <c r="DN10" s="179"/>
      <c r="DO10" s="179"/>
    </row>
    <row r="11" spans="1:119" ht="18.75" customHeight="1" thickBot="1" x14ac:dyDescent="0.25">
      <c r="A11" s="180"/>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79"/>
      <c r="DK11" s="179"/>
      <c r="DL11" s="179"/>
      <c r="DM11" s="179"/>
      <c r="DN11" s="179"/>
      <c r="DO11" s="179"/>
    </row>
    <row r="12" spans="1:119" ht="18.75" customHeight="1" x14ac:dyDescent="0.2">
      <c r="A12" s="180"/>
      <c r="B12" s="581" t="s">
        <v>131</v>
      </c>
      <c r="C12" s="582"/>
      <c r="D12" s="582"/>
      <c r="E12" s="582"/>
      <c r="F12" s="582"/>
      <c r="G12" s="582"/>
      <c r="H12" s="582"/>
      <c r="I12" s="582"/>
      <c r="J12" s="582"/>
      <c r="K12" s="583"/>
      <c r="L12" s="590" t="s">
        <v>132</v>
      </c>
      <c r="M12" s="591"/>
      <c r="N12" s="591"/>
      <c r="O12" s="591"/>
      <c r="P12" s="591"/>
      <c r="Q12" s="592"/>
      <c r="R12" s="593">
        <v>48588</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126</v>
      </c>
      <c r="AV12" s="523"/>
      <c r="AW12" s="523"/>
      <c r="AX12" s="523"/>
      <c r="AY12" s="445" t="s">
        <v>136</v>
      </c>
      <c r="AZ12" s="446"/>
      <c r="BA12" s="446"/>
      <c r="BB12" s="446"/>
      <c r="BC12" s="446"/>
      <c r="BD12" s="446"/>
      <c r="BE12" s="446"/>
      <c r="BF12" s="446"/>
      <c r="BG12" s="446"/>
      <c r="BH12" s="446"/>
      <c r="BI12" s="446"/>
      <c r="BJ12" s="446"/>
      <c r="BK12" s="446"/>
      <c r="BL12" s="446"/>
      <c r="BM12" s="447"/>
      <c r="BN12" s="465">
        <v>317378</v>
      </c>
      <c r="BO12" s="466"/>
      <c r="BP12" s="466"/>
      <c r="BQ12" s="466"/>
      <c r="BR12" s="466"/>
      <c r="BS12" s="466"/>
      <c r="BT12" s="466"/>
      <c r="BU12" s="467"/>
      <c r="BV12" s="465">
        <v>640029</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79"/>
      <c r="DK12" s="179"/>
      <c r="DL12" s="179"/>
      <c r="DM12" s="179"/>
      <c r="DN12" s="179"/>
      <c r="DO12" s="179"/>
    </row>
    <row r="13" spans="1:119" ht="18.75" customHeight="1" x14ac:dyDescent="0.2">
      <c r="A13" s="180"/>
      <c r="B13" s="584"/>
      <c r="C13" s="585"/>
      <c r="D13" s="585"/>
      <c r="E13" s="585"/>
      <c r="F13" s="585"/>
      <c r="G13" s="585"/>
      <c r="H13" s="585"/>
      <c r="I13" s="585"/>
      <c r="J13" s="585"/>
      <c r="K13" s="586"/>
      <c r="L13" s="190"/>
      <c r="M13" s="565" t="s">
        <v>139</v>
      </c>
      <c r="N13" s="566"/>
      <c r="O13" s="566"/>
      <c r="P13" s="566"/>
      <c r="Q13" s="567"/>
      <c r="R13" s="568">
        <v>47796</v>
      </c>
      <c r="S13" s="569"/>
      <c r="T13" s="569"/>
      <c r="U13" s="569"/>
      <c r="V13" s="570"/>
      <c r="W13" s="556" t="s">
        <v>140</v>
      </c>
      <c r="X13" s="478"/>
      <c r="Y13" s="478"/>
      <c r="Z13" s="478"/>
      <c r="AA13" s="478"/>
      <c r="AB13" s="479"/>
      <c r="AC13" s="441">
        <v>487</v>
      </c>
      <c r="AD13" s="442"/>
      <c r="AE13" s="442"/>
      <c r="AF13" s="442"/>
      <c r="AG13" s="443"/>
      <c r="AH13" s="441">
        <v>483</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519375</v>
      </c>
      <c r="BO13" s="466"/>
      <c r="BP13" s="466"/>
      <c r="BQ13" s="466"/>
      <c r="BR13" s="466"/>
      <c r="BS13" s="466"/>
      <c r="BT13" s="466"/>
      <c r="BU13" s="467"/>
      <c r="BV13" s="465">
        <v>300564</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3.2</v>
      </c>
      <c r="CU13" s="436"/>
      <c r="CV13" s="436"/>
      <c r="CW13" s="436"/>
      <c r="CX13" s="436"/>
      <c r="CY13" s="436"/>
      <c r="CZ13" s="436"/>
      <c r="DA13" s="437"/>
      <c r="DB13" s="435">
        <v>3.8</v>
      </c>
      <c r="DC13" s="436"/>
      <c r="DD13" s="436"/>
      <c r="DE13" s="436"/>
      <c r="DF13" s="436"/>
      <c r="DG13" s="436"/>
      <c r="DH13" s="436"/>
      <c r="DI13" s="437"/>
      <c r="DJ13" s="179"/>
      <c r="DK13" s="179"/>
      <c r="DL13" s="179"/>
      <c r="DM13" s="179"/>
      <c r="DN13" s="179"/>
      <c r="DO13" s="179"/>
    </row>
    <row r="14" spans="1:119" ht="18.75" customHeight="1" thickBot="1" x14ac:dyDescent="0.25">
      <c r="A14" s="180"/>
      <c r="B14" s="584"/>
      <c r="C14" s="585"/>
      <c r="D14" s="585"/>
      <c r="E14" s="585"/>
      <c r="F14" s="585"/>
      <c r="G14" s="585"/>
      <c r="H14" s="585"/>
      <c r="I14" s="585"/>
      <c r="J14" s="585"/>
      <c r="K14" s="586"/>
      <c r="L14" s="558" t="s">
        <v>145</v>
      </c>
      <c r="M14" s="599"/>
      <c r="N14" s="599"/>
      <c r="O14" s="599"/>
      <c r="P14" s="599"/>
      <c r="Q14" s="600"/>
      <c r="R14" s="568">
        <v>48446</v>
      </c>
      <c r="S14" s="569"/>
      <c r="T14" s="569"/>
      <c r="U14" s="569"/>
      <c r="V14" s="570"/>
      <c r="W14" s="571"/>
      <c r="X14" s="481"/>
      <c r="Y14" s="481"/>
      <c r="Z14" s="481"/>
      <c r="AA14" s="481"/>
      <c r="AB14" s="482"/>
      <c r="AC14" s="561">
        <v>2.2000000000000002</v>
      </c>
      <c r="AD14" s="562"/>
      <c r="AE14" s="562"/>
      <c r="AF14" s="562"/>
      <c r="AG14" s="563"/>
      <c r="AH14" s="561">
        <v>2.2000000000000002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129</v>
      </c>
      <c r="CU14" s="573"/>
      <c r="CV14" s="573"/>
      <c r="CW14" s="573"/>
      <c r="CX14" s="573"/>
      <c r="CY14" s="573"/>
      <c r="CZ14" s="573"/>
      <c r="DA14" s="574"/>
      <c r="DB14" s="572" t="s">
        <v>129</v>
      </c>
      <c r="DC14" s="573"/>
      <c r="DD14" s="573"/>
      <c r="DE14" s="573"/>
      <c r="DF14" s="573"/>
      <c r="DG14" s="573"/>
      <c r="DH14" s="573"/>
      <c r="DI14" s="574"/>
      <c r="DJ14" s="179"/>
      <c r="DK14" s="179"/>
      <c r="DL14" s="179"/>
      <c r="DM14" s="179"/>
      <c r="DN14" s="179"/>
      <c r="DO14" s="179"/>
    </row>
    <row r="15" spans="1:119" ht="18.75" customHeight="1" x14ac:dyDescent="0.2">
      <c r="A15" s="180"/>
      <c r="B15" s="584"/>
      <c r="C15" s="585"/>
      <c r="D15" s="585"/>
      <c r="E15" s="585"/>
      <c r="F15" s="585"/>
      <c r="G15" s="585"/>
      <c r="H15" s="585"/>
      <c r="I15" s="585"/>
      <c r="J15" s="585"/>
      <c r="K15" s="586"/>
      <c r="L15" s="190"/>
      <c r="M15" s="565" t="s">
        <v>147</v>
      </c>
      <c r="N15" s="566"/>
      <c r="O15" s="566"/>
      <c r="P15" s="566"/>
      <c r="Q15" s="567"/>
      <c r="R15" s="568">
        <v>47731</v>
      </c>
      <c r="S15" s="569"/>
      <c r="T15" s="569"/>
      <c r="U15" s="569"/>
      <c r="V15" s="570"/>
      <c r="W15" s="556" t="s">
        <v>148</v>
      </c>
      <c r="X15" s="478"/>
      <c r="Y15" s="478"/>
      <c r="Z15" s="478"/>
      <c r="AA15" s="478"/>
      <c r="AB15" s="479"/>
      <c r="AC15" s="441">
        <v>7629</v>
      </c>
      <c r="AD15" s="442"/>
      <c r="AE15" s="442"/>
      <c r="AF15" s="442"/>
      <c r="AG15" s="443"/>
      <c r="AH15" s="441">
        <v>8042</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7240064</v>
      </c>
      <c r="BO15" s="461"/>
      <c r="BP15" s="461"/>
      <c r="BQ15" s="461"/>
      <c r="BR15" s="461"/>
      <c r="BS15" s="461"/>
      <c r="BT15" s="461"/>
      <c r="BU15" s="462"/>
      <c r="BV15" s="460">
        <v>7090666</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1"/>
      <c r="CU15" s="192"/>
      <c r="CV15" s="192"/>
      <c r="CW15" s="192"/>
      <c r="CX15" s="192"/>
      <c r="CY15" s="192"/>
      <c r="CZ15" s="192"/>
      <c r="DA15" s="193"/>
      <c r="DB15" s="191"/>
      <c r="DC15" s="192"/>
      <c r="DD15" s="192"/>
      <c r="DE15" s="192"/>
      <c r="DF15" s="192"/>
      <c r="DG15" s="192"/>
      <c r="DH15" s="192"/>
      <c r="DI15" s="193"/>
      <c r="DJ15" s="179"/>
      <c r="DK15" s="179"/>
      <c r="DL15" s="179"/>
      <c r="DM15" s="179"/>
      <c r="DN15" s="179"/>
      <c r="DO15" s="179"/>
    </row>
    <row r="16" spans="1:119" ht="18.75" customHeight="1" x14ac:dyDescent="0.2">
      <c r="A16" s="180"/>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34.299999999999997</v>
      </c>
      <c r="AD16" s="562"/>
      <c r="AE16" s="562"/>
      <c r="AF16" s="562"/>
      <c r="AG16" s="563"/>
      <c r="AH16" s="561">
        <v>36</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6712255</v>
      </c>
      <c r="BO16" s="466"/>
      <c r="BP16" s="466"/>
      <c r="BQ16" s="466"/>
      <c r="BR16" s="466"/>
      <c r="BS16" s="466"/>
      <c r="BT16" s="466"/>
      <c r="BU16" s="467"/>
      <c r="BV16" s="465">
        <v>6695321</v>
      </c>
      <c r="BW16" s="466"/>
      <c r="BX16" s="466"/>
      <c r="BY16" s="466"/>
      <c r="BZ16" s="466"/>
      <c r="CA16" s="466"/>
      <c r="CB16" s="466"/>
      <c r="CC16" s="467"/>
      <c r="CD16" s="194"/>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79"/>
      <c r="DK16" s="179"/>
      <c r="DL16" s="179"/>
      <c r="DM16" s="179"/>
      <c r="DN16" s="179"/>
      <c r="DO16" s="179"/>
    </row>
    <row r="17" spans="1:119" ht="18.75" customHeight="1" thickBot="1" x14ac:dyDescent="0.25">
      <c r="A17" s="180"/>
      <c r="B17" s="587"/>
      <c r="C17" s="588"/>
      <c r="D17" s="588"/>
      <c r="E17" s="588"/>
      <c r="F17" s="588"/>
      <c r="G17" s="588"/>
      <c r="H17" s="588"/>
      <c r="I17" s="588"/>
      <c r="J17" s="588"/>
      <c r="K17" s="589"/>
      <c r="L17" s="195"/>
      <c r="M17" s="550" t="s">
        <v>154</v>
      </c>
      <c r="N17" s="551"/>
      <c r="O17" s="551"/>
      <c r="P17" s="551"/>
      <c r="Q17" s="552"/>
      <c r="R17" s="553" t="s">
        <v>155</v>
      </c>
      <c r="S17" s="554"/>
      <c r="T17" s="554"/>
      <c r="U17" s="554"/>
      <c r="V17" s="555"/>
      <c r="W17" s="556" t="s">
        <v>156</v>
      </c>
      <c r="X17" s="478"/>
      <c r="Y17" s="478"/>
      <c r="Z17" s="478"/>
      <c r="AA17" s="478"/>
      <c r="AB17" s="479"/>
      <c r="AC17" s="441">
        <v>14116</v>
      </c>
      <c r="AD17" s="442"/>
      <c r="AE17" s="442"/>
      <c r="AF17" s="442"/>
      <c r="AG17" s="443"/>
      <c r="AH17" s="441">
        <v>13787</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9314378</v>
      </c>
      <c r="BO17" s="466"/>
      <c r="BP17" s="466"/>
      <c r="BQ17" s="466"/>
      <c r="BR17" s="466"/>
      <c r="BS17" s="466"/>
      <c r="BT17" s="466"/>
      <c r="BU17" s="467"/>
      <c r="BV17" s="465">
        <v>9121778</v>
      </c>
      <c r="BW17" s="466"/>
      <c r="BX17" s="466"/>
      <c r="BY17" s="466"/>
      <c r="BZ17" s="466"/>
      <c r="CA17" s="466"/>
      <c r="CB17" s="466"/>
      <c r="CC17" s="467"/>
      <c r="CD17" s="194"/>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79"/>
      <c r="DK17" s="179"/>
      <c r="DL17" s="179"/>
      <c r="DM17" s="179"/>
      <c r="DN17" s="179"/>
      <c r="DO17" s="179"/>
    </row>
    <row r="18" spans="1:119" ht="18.75" customHeight="1" thickBot="1" x14ac:dyDescent="0.25">
      <c r="A18" s="180"/>
      <c r="B18" s="527" t="s">
        <v>158</v>
      </c>
      <c r="C18" s="528"/>
      <c r="D18" s="528"/>
      <c r="E18" s="529"/>
      <c r="F18" s="529"/>
      <c r="G18" s="529"/>
      <c r="H18" s="529"/>
      <c r="I18" s="529"/>
      <c r="J18" s="529"/>
      <c r="K18" s="529"/>
      <c r="L18" s="530">
        <v>13.34</v>
      </c>
      <c r="M18" s="530"/>
      <c r="N18" s="530"/>
      <c r="O18" s="530"/>
      <c r="P18" s="530"/>
      <c r="Q18" s="530"/>
      <c r="R18" s="531"/>
      <c r="S18" s="531"/>
      <c r="T18" s="531"/>
      <c r="U18" s="531"/>
      <c r="V18" s="532"/>
      <c r="W18" s="546"/>
      <c r="X18" s="547"/>
      <c r="Y18" s="547"/>
      <c r="Z18" s="547"/>
      <c r="AA18" s="547"/>
      <c r="AB18" s="557"/>
      <c r="AC18" s="429">
        <v>63.5</v>
      </c>
      <c r="AD18" s="430"/>
      <c r="AE18" s="430"/>
      <c r="AF18" s="430"/>
      <c r="AG18" s="533"/>
      <c r="AH18" s="429">
        <v>61.8</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8929577</v>
      </c>
      <c r="BO18" s="466"/>
      <c r="BP18" s="466"/>
      <c r="BQ18" s="466"/>
      <c r="BR18" s="466"/>
      <c r="BS18" s="466"/>
      <c r="BT18" s="466"/>
      <c r="BU18" s="467"/>
      <c r="BV18" s="465">
        <v>8715528</v>
      </c>
      <c r="BW18" s="466"/>
      <c r="BX18" s="466"/>
      <c r="BY18" s="466"/>
      <c r="BZ18" s="466"/>
      <c r="CA18" s="466"/>
      <c r="CB18" s="466"/>
      <c r="CC18" s="467"/>
      <c r="CD18" s="194"/>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79"/>
      <c r="DK18" s="179"/>
      <c r="DL18" s="179"/>
      <c r="DM18" s="179"/>
      <c r="DN18" s="179"/>
      <c r="DO18" s="179"/>
    </row>
    <row r="19" spans="1:119" ht="18.75" customHeight="1" thickBot="1" x14ac:dyDescent="0.25">
      <c r="A19" s="180"/>
      <c r="B19" s="527" t="s">
        <v>160</v>
      </c>
      <c r="C19" s="528"/>
      <c r="D19" s="528"/>
      <c r="E19" s="529"/>
      <c r="F19" s="529"/>
      <c r="G19" s="529"/>
      <c r="H19" s="529"/>
      <c r="I19" s="529"/>
      <c r="J19" s="529"/>
      <c r="K19" s="529"/>
      <c r="L19" s="535">
        <v>3593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11645969</v>
      </c>
      <c r="BO19" s="466"/>
      <c r="BP19" s="466"/>
      <c r="BQ19" s="466"/>
      <c r="BR19" s="466"/>
      <c r="BS19" s="466"/>
      <c r="BT19" s="466"/>
      <c r="BU19" s="467"/>
      <c r="BV19" s="465">
        <v>11342304</v>
      </c>
      <c r="BW19" s="466"/>
      <c r="BX19" s="466"/>
      <c r="BY19" s="466"/>
      <c r="BZ19" s="466"/>
      <c r="CA19" s="466"/>
      <c r="CB19" s="466"/>
      <c r="CC19" s="467"/>
      <c r="CD19" s="194"/>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79"/>
      <c r="DK19" s="179"/>
      <c r="DL19" s="179"/>
      <c r="DM19" s="179"/>
      <c r="DN19" s="179"/>
      <c r="DO19" s="179"/>
    </row>
    <row r="20" spans="1:119" ht="18.75" customHeight="1" thickBot="1" x14ac:dyDescent="0.25">
      <c r="A20" s="180"/>
      <c r="B20" s="527" t="s">
        <v>162</v>
      </c>
      <c r="C20" s="528"/>
      <c r="D20" s="528"/>
      <c r="E20" s="529"/>
      <c r="F20" s="529"/>
      <c r="G20" s="529"/>
      <c r="H20" s="529"/>
      <c r="I20" s="529"/>
      <c r="J20" s="529"/>
      <c r="K20" s="529"/>
      <c r="L20" s="535">
        <v>18744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194"/>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79"/>
      <c r="DK20" s="179"/>
      <c r="DL20" s="179"/>
      <c r="DM20" s="179"/>
      <c r="DN20" s="179"/>
      <c r="DO20" s="179"/>
    </row>
    <row r="21" spans="1:119" ht="18.75" customHeight="1" x14ac:dyDescent="0.2">
      <c r="A21" s="180"/>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194"/>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79"/>
      <c r="DK21" s="179"/>
      <c r="DL21" s="179"/>
      <c r="DM21" s="179"/>
      <c r="DN21" s="179"/>
      <c r="DO21" s="179"/>
    </row>
    <row r="22" spans="1:119" ht="18.75" customHeight="1" thickBot="1" x14ac:dyDescent="0.25">
      <c r="A22" s="180"/>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194"/>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79"/>
      <c r="DK22" s="179"/>
      <c r="DL22" s="179"/>
      <c r="DM22" s="179"/>
      <c r="DN22" s="179"/>
      <c r="DO22" s="179"/>
    </row>
    <row r="23" spans="1:119" ht="18.75" customHeight="1" x14ac:dyDescent="0.2">
      <c r="A23" s="180"/>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7900845</v>
      </c>
      <c r="BO23" s="466"/>
      <c r="BP23" s="466"/>
      <c r="BQ23" s="466"/>
      <c r="BR23" s="466"/>
      <c r="BS23" s="466"/>
      <c r="BT23" s="466"/>
      <c r="BU23" s="467"/>
      <c r="BV23" s="465">
        <v>8525974</v>
      </c>
      <c r="BW23" s="466"/>
      <c r="BX23" s="466"/>
      <c r="BY23" s="466"/>
      <c r="BZ23" s="466"/>
      <c r="CA23" s="466"/>
      <c r="CB23" s="466"/>
      <c r="CC23" s="467"/>
      <c r="CD23" s="194"/>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79"/>
      <c r="DK23" s="179"/>
      <c r="DL23" s="179"/>
      <c r="DM23" s="179"/>
      <c r="DN23" s="179"/>
      <c r="DO23" s="179"/>
    </row>
    <row r="24" spans="1:119" ht="18.75" customHeight="1" thickBot="1" x14ac:dyDescent="0.25">
      <c r="A24" s="180"/>
      <c r="B24" s="497"/>
      <c r="C24" s="498"/>
      <c r="D24" s="499"/>
      <c r="E24" s="438" t="s">
        <v>171</v>
      </c>
      <c r="F24" s="439"/>
      <c r="G24" s="439"/>
      <c r="H24" s="439"/>
      <c r="I24" s="439"/>
      <c r="J24" s="439"/>
      <c r="K24" s="440"/>
      <c r="L24" s="441">
        <v>1</v>
      </c>
      <c r="M24" s="442"/>
      <c r="N24" s="442"/>
      <c r="O24" s="442"/>
      <c r="P24" s="443"/>
      <c r="Q24" s="441">
        <v>8290</v>
      </c>
      <c r="R24" s="442"/>
      <c r="S24" s="442"/>
      <c r="T24" s="442"/>
      <c r="U24" s="442"/>
      <c r="V24" s="443"/>
      <c r="W24" s="507"/>
      <c r="X24" s="498"/>
      <c r="Y24" s="499"/>
      <c r="Z24" s="438" t="s">
        <v>172</v>
      </c>
      <c r="AA24" s="439"/>
      <c r="AB24" s="439"/>
      <c r="AC24" s="439"/>
      <c r="AD24" s="439"/>
      <c r="AE24" s="439"/>
      <c r="AF24" s="439"/>
      <c r="AG24" s="440"/>
      <c r="AH24" s="441">
        <v>316</v>
      </c>
      <c r="AI24" s="442"/>
      <c r="AJ24" s="442"/>
      <c r="AK24" s="442"/>
      <c r="AL24" s="443"/>
      <c r="AM24" s="441">
        <v>996032</v>
      </c>
      <c r="AN24" s="442"/>
      <c r="AO24" s="442"/>
      <c r="AP24" s="442"/>
      <c r="AQ24" s="442"/>
      <c r="AR24" s="443"/>
      <c r="AS24" s="441">
        <v>3152</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6210670</v>
      </c>
      <c r="BO24" s="466"/>
      <c r="BP24" s="466"/>
      <c r="BQ24" s="466"/>
      <c r="BR24" s="466"/>
      <c r="BS24" s="466"/>
      <c r="BT24" s="466"/>
      <c r="BU24" s="467"/>
      <c r="BV24" s="465">
        <v>6826781</v>
      </c>
      <c r="BW24" s="466"/>
      <c r="BX24" s="466"/>
      <c r="BY24" s="466"/>
      <c r="BZ24" s="466"/>
      <c r="CA24" s="466"/>
      <c r="CB24" s="466"/>
      <c r="CC24" s="467"/>
      <c r="CD24" s="194"/>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79"/>
      <c r="DK24" s="179"/>
      <c r="DL24" s="179"/>
      <c r="DM24" s="179"/>
      <c r="DN24" s="179"/>
      <c r="DO24" s="179"/>
    </row>
    <row r="25" spans="1:119" s="179" customFormat="1" ht="18.75" customHeight="1" x14ac:dyDescent="0.2">
      <c r="A25" s="180"/>
      <c r="B25" s="497"/>
      <c r="C25" s="498"/>
      <c r="D25" s="499"/>
      <c r="E25" s="438" t="s">
        <v>174</v>
      </c>
      <c r="F25" s="439"/>
      <c r="G25" s="439"/>
      <c r="H25" s="439"/>
      <c r="I25" s="439"/>
      <c r="J25" s="439"/>
      <c r="K25" s="440"/>
      <c r="L25" s="441">
        <v>1</v>
      </c>
      <c r="M25" s="442"/>
      <c r="N25" s="442"/>
      <c r="O25" s="442"/>
      <c r="P25" s="443"/>
      <c r="Q25" s="441">
        <v>6730</v>
      </c>
      <c r="R25" s="442"/>
      <c r="S25" s="442"/>
      <c r="T25" s="442"/>
      <c r="U25" s="442"/>
      <c r="V25" s="443"/>
      <c r="W25" s="507"/>
      <c r="X25" s="498"/>
      <c r="Y25" s="499"/>
      <c r="Z25" s="438" t="s">
        <v>175</v>
      </c>
      <c r="AA25" s="439"/>
      <c r="AB25" s="439"/>
      <c r="AC25" s="439"/>
      <c r="AD25" s="439"/>
      <c r="AE25" s="439"/>
      <c r="AF25" s="439"/>
      <c r="AG25" s="440"/>
      <c r="AH25" s="441">
        <v>57</v>
      </c>
      <c r="AI25" s="442"/>
      <c r="AJ25" s="442"/>
      <c r="AK25" s="442"/>
      <c r="AL25" s="443"/>
      <c r="AM25" s="441">
        <v>173508</v>
      </c>
      <c r="AN25" s="442"/>
      <c r="AO25" s="442"/>
      <c r="AP25" s="442"/>
      <c r="AQ25" s="442"/>
      <c r="AR25" s="443"/>
      <c r="AS25" s="441">
        <v>3044</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6471737</v>
      </c>
      <c r="BO25" s="461"/>
      <c r="BP25" s="461"/>
      <c r="BQ25" s="461"/>
      <c r="BR25" s="461"/>
      <c r="BS25" s="461"/>
      <c r="BT25" s="461"/>
      <c r="BU25" s="462"/>
      <c r="BV25" s="460">
        <v>7277748</v>
      </c>
      <c r="BW25" s="461"/>
      <c r="BX25" s="461"/>
      <c r="BY25" s="461"/>
      <c r="BZ25" s="461"/>
      <c r="CA25" s="461"/>
      <c r="CB25" s="461"/>
      <c r="CC25" s="462"/>
      <c r="CD25" s="194"/>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79" customFormat="1" ht="18.75" customHeight="1" x14ac:dyDescent="0.2">
      <c r="A26" s="180"/>
      <c r="B26" s="497"/>
      <c r="C26" s="498"/>
      <c r="D26" s="499"/>
      <c r="E26" s="438" t="s">
        <v>177</v>
      </c>
      <c r="F26" s="439"/>
      <c r="G26" s="439"/>
      <c r="H26" s="439"/>
      <c r="I26" s="439"/>
      <c r="J26" s="439"/>
      <c r="K26" s="440"/>
      <c r="L26" s="441">
        <v>1</v>
      </c>
      <c r="M26" s="442"/>
      <c r="N26" s="442"/>
      <c r="O26" s="442"/>
      <c r="P26" s="443"/>
      <c r="Q26" s="441">
        <v>6180</v>
      </c>
      <c r="R26" s="442"/>
      <c r="S26" s="442"/>
      <c r="T26" s="442"/>
      <c r="U26" s="442"/>
      <c r="V26" s="443"/>
      <c r="W26" s="507"/>
      <c r="X26" s="498"/>
      <c r="Y26" s="499"/>
      <c r="Z26" s="438" t="s">
        <v>178</v>
      </c>
      <c r="AA26" s="520"/>
      <c r="AB26" s="520"/>
      <c r="AC26" s="520"/>
      <c r="AD26" s="520"/>
      <c r="AE26" s="520"/>
      <c r="AF26" s="520"/>
      <c r="AG26" s="521"/>
      <c r="AH26" s="441">
        <v>21</v>
      </c>
      <c r="AI26" s="442"/>
      <c r="AJ26" s="442"/>
      <c r="AK26" s="442"/>
      <c r="AL26" s="443"/>
      <c r="AM26" s="441">
        <v>63966</v>
      </c>
      <c r="AN26" s="442"/>
      <c r="AO26" s="442"/>
      <c r="AP26" s="442"/>
      <c r="AQ26" s="442"/>
      <c r="AR26" s="443"/>
      <c r="AS26" s="441">
        <v>3046</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138</v>
      </c>
      <c r="BW26" s="466"/>
      <c r="BX26" s="466"/>
      <c r="BY26" s="466"/>
      <c r="BZ26" s="466"/>
      <c r="CA26" s="466"/>
      <c r="CB26" s="466"/>
      <c r="CC26" s="467"/>
      <c r="CD26" s="194"/>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0"/>
      <c r="B27" s="497"/>
      <c r="C27" s="498"/>
      <c r="D27" s="499"/>
      <c r="E27" s="438" t="s">
        <v>180</v>
      </c>
      <c r="F27" s="439"/>
      <c r="G27" s="439"/>
      <c r="H27" s="439"/>
      <c r="I27" s="439"/>
      <c r="J27" s="439"/>
      <c r="K27" s="440"/>
      <c r="L27" s="441">
        <v>1</v>
      </c>
      <c r="M27" s="442"/>
      <c r="N27" s="442"/>
      <c r="O27" s="442"/>
      <c r="P27" s="443"/>
      <c r="Q27" s="441">
        <v>4790</v>
      </c>
      <c r="R27" s="442"/>
      <c r="S27" s="442"/>
      <c r="T27" s="442"/>
      <c r="U27" s="442"/>
      <c r="V27" s="443"/>
      <c r="W27" s="507"/>
      <c r="X27" s="498"/>
      <c r="Y27" s="499"/>
      <c r="Z27" s="438" t="s">
        <v>181</v>
      </c>
      <c r="AA27" s="439"/>
      <c r="AB27" s="439"/>
      <c r="AC27" s="439"/>
      <c r="AD27" s="439"/>
      <c r="AE27" s="439"/>
      <c r="AF27" s="439"/>
      <c r="AG27" s="440"/>
      <c r="AH27" s="441">
        <v>5</v>
      </c>
      <c r="AI27" s="442"/>
      <c r="AJ27" s="442"/>
      <c r="AK27" s="442"/>
      <c r="AL27" s="443"/>
      <c r="AM27" s="441">
        <v>18165</v>
      </c>
      <c r="AN27" s="442"/>
      <c r="AO27" s="442"/>
      <c r="AP27" s="442"/>
      <c r="AQ27" s="442"/>
      <c r="AR27" s="443"/>
      <c r="AS27" s="441">
        <v>3633</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583422</v>
      </c>
      <c r="BO27" s="469"/>
      <c r="BP27" s="469"/>
      <c r="BQ27" s="469"/>
      <c r="BR27" s="469"/>
      <c r="BS27" s="469"/>
      <c r="BT27" s="469"/>
      <c r="BU27" s="470"/>
      <c r="BV27" s="468">
        <v>583408</v>
      </c>
      <c r="BW27" s="469"/>
      <c r="BX27" s="469"/>
      <c r="BY27" s="469"/>
      <c r="BZ27" s="469"/>
      <c r="CA27" s="469"/>
      <c r="CB27" s="469"/>
      <c r="CC27" s="470"/>
      <c r="CD27" s="196"/>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79"/>
      <c r="DK27" s="179"/>
      <c r="DL27" s="179"/>
      <c r="DM27" s="179"/>
      <c r="DN27" s="179"/>
      <c r="DO27" s="179"/>
    </row>
    <row r="28" spans="1:119" ht="18.75" customHeight="1" x14ac:dyDescent="0.2">
      <c r="A28" s="180"/>
      <c r="B28" s="497"/>
      <c r="C28" s="498"/>
      <c r="D28" s="499"/>
      <c r="E28" s="438" t="s">
        <v>183</v>
      </c>
      <c r="F28" s="439"/>
      <c r="G28" s="439"/>
      <c r="H28" s="439"/>
      <c r="I28" s="439"/>
      <c r="J28" s="439"/>
      <c r="K28" s="440"/>
      <c r="L28" s="441">
        <v>1</v>
      </c>
      <c r="M28" s="442"/>
      <c r="N28" s="442"/>
      <c r="O28" s="442"/>
      <c r="P28" s="443"/>
      <c r="Q28" s="441">
        <v>3970</v>
      </c>
      <c r="R28" s="442"/>
      <c r="S28" s="442"/>
      <c r="T28" s="442"/>
      <c r="U28" s="442"/>
      <c r="V28" s="443"/>
      <c r="W28" s="507"/>
      <c r="X28" s="498"/>
      <c r="Y28" s="499"/>
      <c r="Z28" s="438" t="s">
        <v>184</v>
      </c>
      <c r="AA28" s="439"/>
      <c r="AB28" s="439"/>
      <c r="AC28" s="439"/>
      <c r="AD28" s="439"/>
      <c r="AE28" s="439"/>
      <c r="AF28" s="439"/>
      <c r="AG28" s="440"/>
      <c r="AH28" s="441" t="s">
        <v>129</v>
      </c>
      <c r="AI28" s="442"/>
      <c r="AJ28" s="442"/>
      <c r="AK28" s="442"/>
      <c r="AL28" s="443"/>
      <c r="AM28" s="441" t="s">
        <v>129</v>
      </c>
      <c r="AN28" s="442"/>
      <c r="AO28" s="442"/>
      <c r="AP28" s="442"/>
      <c r="AQ28" s="442"/>
      <c r="AR28" s="443"/>
      <c r="AS28" s="441" t="s">
        <v>138</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1921960</v>
      </c>
      <c r="BO28" s="461"/>
      <c r="BP28" s="461"/>
      <c r="BQ28" s="461"/>
      <c r="BR28" s="461"/>
      <c r="BS28" s="461"/>
      <c r="BT28" s="461"/>
      <c r="BU28" s="462"/>
      <c r="BV28" s="460">
        <v>1332960</v>
      </c>
      <c r="BW28" s="461"/>
      <c r="BX28" s="461"/>
      <c r="BY28" s="461"/>
      <c r="BZ28" s="461"/>
      <c r="CA28" s="461"/>
      <c r="CB28" s="461"/>
      <c r="CC28" s="462"/>
      <c r="CD28" s="194"/>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79"/>
      <c r="DK28" s="179"/>
      <c r="DL28" s="179"/>
      <c r="DM28" s="179"/>
      <c r="DN28" s="179"/>
      <c r="DO28" s="179"/>
    </row>
    <row r="29" spans="1:119" ht="18.75" customHeight="1" x14ac:dyDescent="0.2">
      <c r="A29" s="180"/>
      <c r="B29" s="497"/>
      <c r="C29" s="498"/>
      <c r="D29" s="499"/>
      <c r="E29" s="438" t="s">
        <v>186</v>
      </c>
      <c r="F29" s="439"/>
      <c r="G29" s="439"/>
      <c r="H29" s="439"/>
      <c r="I29" s="439"/>
      <c r="J29" s="439"/>
      <c r="K29" s="440"/>
      <c r="L29" s="441">
        <v>16</v>
      </c>
      <c r="M29" s="442"/>
      <c r="N29" s="442"/>
      <c r="O29" s="442"/>
      <c r="P29" s="443"/>
      <c r="Q29" s="441">
        <v>3680</v>
      </c>
      <c r="R29" s="442"/>
      <c r="S29" s="442"/>
      <c r="T29" s="442"/>
      <c r="U29" s="442"/>
      <c r="V29" s="443"/>
      <c r="W29" s="508"/>
      <c r="X29" s="509"/>
      <c r="Y29" s="510"/>
      <c r="Z29" s="438" t="s">
        <v>187</v>
      </c>
      <c r="AA29" s="439"/>
      <c r="AB29" s="439"/>
      <c r="AC29" s="439"/>
      <c r="AD29" s="439"/>
      <c r="AE29" s="439"/>
      <c r="AF29" s="439"/>
      <c r="AG29" s="440"/>
      <c r="AH29" s="441">
        <v>321</v>
      </c>
      <c r="AI29" s="442"/>
      <c r="AJ29" s="442"/>
      <c r="AK29" s="442"/>
      <c r="AL29" s="443"/>
      <c r="AM29" s="441">
        <v>1014197</v>
      </c>
      <c r="AN29" s="442"/>
      <c r="AO29" s="442"/>
      <c r="AP29" s="442"/>
      <c r="AQ29" s="442"/>
      <c r="AR29" s="443"/>
      <c r="AS29" s="441">
        <v>3159</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46949</v>
      </c>
      <c r="BO29" s="466"/>
      <c r="BP29" s="466"/>
      <c r="BQ29" s="466"/>
      <c r="BR29" s="466"/>
      <c r="BS29" s="466"/>
      <c r="BT29" s="466"/>
      <c r="BU29" s="467"/>
      <c r="BV29" s="465">
        <v>46942</v>
      </c>
      <c r="BW29" s="466"/>
      <c r="BX29" s="466"/>
      <c r="BY29" s="466"/>
      <c r="BZ29" s="466"/>
      <c r="CA29" s="466"/>
      <c r="CB29" s="466"/>
      <c r="CC29" s="467"/>
      <c r="CD29" s="196"/>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79"/>
      <c r="DK29" s="179"/>
      <c r="DL29" s="179"/>
      <c r="DM29" s="179"/>
      <c r="DN29" s="179"/>
      <c r="DO29" s="179"/>
    </row>
    <row r="30" spans="1:119" ht="18.75" customHeight="1" thickBot="1" x14ac:dyDescent="0.25">
      <c r="A30" s="180"/>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100.1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1266548</v>
      </c>
      <c r="BO30" s="469"/>
      <c r="BP30" s="469"/>
      <c r="BQ30" s="469"/>
      <c r="BR30" s="469"/>
      <c r="BS30" s="469"/>
      <c r="BT30" s="469"/>
      <c r="BU30" s="470"/>
      <c r="BV30" s="468">
        <v>1281408</v>
      </c>
      <c r="BW30" s="469"/>
      <c r="BX30" s="469"/>
      <c r="BY30" s="469"/>
      <c r="BZ30" s="469"/>
      <c r="CA30" s="469"/>
      <c r="CB30" s="469"/>
      <c r="CC30" s="470"/>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c r="DJ30" s="179"/>
      <c r="DK30" s="179"/>
      <c r="DL30" s="179"/>
      <c r="DM30" s="179"/>
      <c r="DN30" s="179"/>
      <c r="DO30" s="179"/>
    </row>
    <row r="31" spans="1:119" ht="13.5" customHeight="1" x14ac:dyDescent="0.2">
      <c r="A31" s="180"/>
      <c r="B31" s="203"/>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5"/>
      <c r="DJ31" s="179"/>
      <c r="DK31" s="179"/>
      <c r="DL31" s="179"/>
      <c r="DM31" s="179"/>
      <c r="DN31" s="179"/>
      <c r="DO31" s="179"/>
    </row>
    <row r="32" spans="1:119" ht="13.5" customHeight="1" x14ac:dyDescent="0.2">
      <c r="A32" s="180"/>
      <c r="B32" s="206"/>
      <c r="C32" s="207" t="s">
        <v>190</v>
      </c>
      <c r="D32" s="207"/>
      <c r="E32" s="207"/>
      <c r="F32" s="204"/>
      <c r="G32" s="204"/>
      <c r="H32" s="204"/>
      <c r="I32" s="204"/>
      <c r="J32" s="204"/>
      <c r="K32" s="204"/>
      <c r="L32" s="204"/>
      <c r="M32" s="204"/>
      <c r="N32" s="204"/>
      <c r="O32" s="204"/>
      <c r="P32" s="204"/>
      <c r="Q32" s="204"/>
      <c r="R32" s="204"/>
      <c r="S32" s="204"/>
      <c r="T32" s="204"/>
      <c r="U32" s="204" t="s">
        <v>191</v>
      </c>
      <c r="V32" s="204"/>
      <c r="W32" s="204"/>
      <c r="X32" s="204"/>
      <c r="Y32" s="204"/>
      <c r="Z32" s="204"/>
      <c r="AA32" s="204"/>
      <c r="AB32" s="204"/>
      <c r="AC32" s="204"/>
      <c r="AD32" s="204"/>
      <c r="AE32" s="204"/>
      <c r="AF32" s="204"/>
      <c r="AG32" s="204"/>
      <c r="AH32" s="204"/>
      <c r="AI32" s="204"/>
      <c r="AJ32" s="204"/>
      <c r="AK32" s="204"/>
      <c r="AL32" s="204"/>
      <c r="AM32" s="208" t="s">
        <v>192</v>
      </c>
      <c r="AN32" s="204"/>
      <c r="AO32" s="204"/>
      <c r="AP32" s="204"/>
      <c r="AQ32" s="204"/>
      <c r="AR32" s="204"/>
      <c r="AS32" s="208"/>
      <c r="AT32" s="208"/>
      <c r="AU32" s="208"/>
      <c r="AV32" s="208"/>
      <c r="AW32" s="208"/>
      <c r="AX32" s="208"/>
      <c r="AY32" s="208"/>
      <c r="AZ32" s="208"/>
      <c r="BA32" s="208"/>
      <c r="BB32" s="204"/>
      <c r="BC32" s="208"/>
      <c r="BD32" s="204"/>
      <c r="BE32" s="208" t="s">
        <v>193</v>
      </c>
      <c r="BF32" s="204"/>
      <c r="BG32" s="204"/>
      <c r="BH32" s="204"/>
      <c r="BI32" s="204"/>
      <c r="BJ32" s="208"/>
      <c r="BK32" s="208"/>
      <c r="BL32" s="208"/>
      <c r="BM32" s="208"/>
      <c r="BN32" s="208"/>
      <c r="BO32" s="208"/>
      <c r="BP32" s="208"/>
      <c r="BQ32" s="208"/>
      <c r="BR32" s="204"/>
      <c r="BS32" s="204"/>
      <c r="BT32" s="204"/>
      <c r="BU32" s="204"/>
      <c r="BV32" s="204"/>
      <c r="BW32" s="204" t="s">
        <v>194</v>
      </c>
      <c r="BX32" s="204"/>
      <c r="BY32" s="204"/>
      <c r="BZ32" s="204"/>
      <c r="CA32" s="204"/>
      <c r="CB32" s="208"/>
      <c r="CC32" s="208"/>
      <c r="CD32" s="208"/>
      <c r="CE32" s="208"/>
      <c r="CF32" s="208"/>
      <c r="CG32" s="208"/>
      <c r="CH32" s="208"/>
      <c r="CI32" s="208"/>
      <c r="CJ32" s="208"/>
      <c r="CK32" s="208"/>
      <c r="CL32" s="208"/>
      <c r="CM32" s="208"/>
      <c r="CN32" s="208"/>
      <c r="CO32" s="208" t="s">
        <v>195</v>
      </c>
      <c r="CP32" s="208"/>
      <c r="CQ32" s="208"/>
      <c r="CR32" s="208"/>
      <c r="CS32" s="208"/>
      <c r="CT32" s="208"/>
      <c r="CU32" s="208"/>
      <c r="CV32" s="208"/>
      <c r="CW32" s="208"/>
      <c r="CX32" s="208"/>
      <c r="CY32" s="208"/>
      <c r="CZ32" s="208"/>
      <c r="DA32" s="208"/>
      <c r="DB32" s="208"/>
      <c r="DC32" s="208"/>
      <c r="DD32" s="208"/>
      <c r="DE32" s="208"/>
      <c r="DF32" s="208"/>
      <c r="DG32" s="208"/>
      <c r="DH32" s="208"/>
      <c r="DI32" s="205"/>
      <c r="DJ32" s="179"/>
      <c r="DK32" s="179"/>
      <c r="DL32" s="179"/>
      <c r="DM32" s="179"/>
      <c r="DN32" s="179"/>
      <c r="DO32" s="179"/>
    </row>
    <row r="33" spans="1:119" ht="13.5" customHeight="1" x14ac:dyDescent="0.2">
      <c r="A33" s="180"/>
      <c r="B33" s="206"/>
      <c r="C33" s="428" t="s">
        <v>196</v>
      </c>
      <c r="D33" s="428"/>
      <c r="E33" s="427" t="s">
        <v>197</v>
      </c>
      <c r="F33" s="427"/>
      <c r="G33" s="427"/>
      <c r="H33" s="427"/>
      <c r="I33" s="427"/>
      <c r="J33" s="427"/>
      <c r="K33" s="427"/>
      <c r="L33" s="427"/>
      <c r="M33" s="427"/>
      <c r="N33" s="427"/>
      <c r="O33" s="427"/>
      <c r="P33" s="427"/>
      <c r="Q33" s="427"/>
      <c r="R33" s="427"/>
      <c r="S33" s="427"/>
      <c r="T33" s="209"/>
      <c r="U33" s="428" t="s">
        <v>196</v>
      </c>
      <c r="V33" s="428"/>
      <c r="W33" s="427" t="s">
        <v>197</v>
      </c>
      <c r="X33" s="427"/>
      <c r="Y33" s="427"/>
      <c r="Z33" s="427"/>
      <c r="AA33" s="427"/>
      <c r="AB33" s="427"/>
      <c r="AC33" s="427"/>
      <c r="AD33" s="427"/>
      <c r="AE33" s="427"/>
      <c r="AF33" s="427"/>
      <c r="AG33" s="427"/>
      <c r="AH33" s="427"/>
      <c r="AI33" s="427"/>
      <c r="AJ33" s="427"/>
      <c r="AK33" s="427"/>
      <c r="AL33" s="209"/>
      <c r="AM33" s="428" t="s">
        <v>196</v>
      </c>
      <c r="AN33" s="428"/>
      <c r="AO33" s="427" t="s">
        <v>197</v>
      </c>
      <c r="AP33" s="427"/>
      <c r="AQ33" s="427"/>
      <c r="AR33" s="427"/>
      <c r="AS33" s="427"/>
      <c r="AT33" s="427"/>
      <c r="AU33" s="427"/>
      <c r="AV33" s="427"/>
      <c r="AW33" s="427"/>
      <c r="AX33" s="427"/>
      <c r="AY33" s="427"/>
      <c r="AZ33" s="427"/>
      <c r="BA33" s="427"/>
      <c r="BB33" s="427"/>
      <c r="BC33" s="427"/>
      <c r="BD33" s="210"/>
      <c r="BE33" s="427" t="s">
        <v>198</v>
      </c>
      <c r="BF33" s="427"/>
      <c r="BG33" s="427" t="s">
        <v>199</v>
      </c>
      <c r="BH33" s="427"/>
      <c r="BI33" s="427"/>
      <c r="BJ33" s="427"/>
      <c r="BK33" s="427"/>
      <c r="BL33" s="427"/>
      <c r="BM33" s="427"/>
      <c r="BN33" s="427"/>
      <c r="BO33" s="427"/>
      <c r="BP33" s="427"/>
      <c r="BQ33" s="427"/>
      <c r="BR33" s="427"/>
      <c r="BS33" s="427"/>
      <c r="BT33" s="427"/>
      <c r="BU33" s="427"/>
      <c r="BV33" s="210"/>
      <c r="BW33" s="428" t="s">
        <v>198</v>
      </c>
      <c r="BX33" s="428"/>
      <c r="BY33" s="427" t="s">
        <v>200</v>
      </c>
      <c r="BZ33" s="427"/>
      <c r="CA33" s="427"/>
      <c r="CB33" s="427"/>
      <c r="CC33" s="427"/>
      <c r="CD33" s="427"/>
      <c r="CE33" s="427"/>
      <c r="CF33" s="427"/>
      <c r="CG33" s="427"/>
      <c r="CH33" s="427"/>
      <c r="CI33" s="427"/>
      <c r="CJ33" s="427"/>
      <c r="CK33" s="427"/>
      <c r="CL33" s="427"/>
      <c r="CM33" s="427"/>
      <c r="CN33" s="209"/>
      <c r="CO33" s="428" t="s">
        <v>196</v>
      </c>
      <c r="CP33" s="428"/>
      <c r="CQ33" s="427" t="s">
        <v>201</v>
      </c>
      <c r="CR33" s="427"/>
      <c r="CS33" s="427"/>
      <c r="CT33" s="427"/>
      <c r="CU33" s="427"/>
      <c r="CV33" s="427"/>
      <c r="CW33" s="427"/>
      <c r="CX33" s="427"/>
      <c r="CY33" s="427"/>
      <c r="CZ33" s="427"/>
      <c r="DA33" s="427"/>
      <c r="DB33" s="427"/>
      <c r="DC33" s="427"/>
      <c r="DD33" s="427"/>
      <c r="DE33" s="427"/>
      <c r="DF33" s="209"/>
      <c r="DG33" s="426" t="s">
        <v>202</v>
      </c>
      <c r="DH33" s="426"/>
      <c r="DI33" s="211"/>
      <c r="DJ33" s="179"/>
      <c r="DK33" s="179"/>
      <c r="DL33" s="179"/>
      <c r="DM33" s="179"/>
      <c r="DN33" s="179"/>
      <c r="DO33" s="179"/>
    </row>
    <row r="34" spans="1:119" ht="32.25" customHeight="1" x14ac:dyDescent="0.2">
      <c r="A34" s="180"/>
      <c r="B34" s="206"/>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07"/>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07"/>
      <c r="AM34" s="424">
        <f>IF(AO34="","",MAX(C34:D43,U34:V43)+1)</f>
        <v>6</v>
      </c>
      <c r="AN34" s="424"/>
      <c r="AO34" s="423" t="str">
        <f>IF('各会計、関係団体の財政状況及び健全化判断比率'!B31="","",'各会計、関係団体の財政状況及び健全化判断比率'!B31)</f>
        <v>下水道事業特別会計</v>
      </c>
      <c r="AP34" s="423"/>
      <c r="AQ34" s="423"/>
      <c r="AR34" s="423"/>
      <c r="AS34" s="423"/>
      <c r="AT34" s="423"/>
      <c r="AU34" s="423"/>
      <c r="AV34" s="423"/>
      <c r="AW34" s="423"/>
      <c r="AX34" s="423"/>
      <c r="AY34" s="423"/>
      <c r="AZ34" s="423"/>
      <c r="BA34" s="423"/>
      <c r="BB34" s="423"/>
      <c r="BC34" s="423"/>
      <c r="BD34" s="207"/>
      <c r="BE34" s="424" t="str">
        <f>IF(BG34="","",MAX(C34:D43,U34:V43,AM34:AN43)+1)</f>
        <v/>
      </c>
      <c r="BF34" s="424"/>
      <c r="BG34" s="423"/>
      <c r="BH34" s="423"/>
      <c r="BI34" s="423"/>
      <c r="BJ34" s="423"/>
      <c r="BK34" s="423"/>
      <c r="BL34" s="423"/>
      <c r="BM34" s="423"/>
      <c r="BN34" s="423"/>
      <c r="BO34" s="423"/>
      <c r="BP34" s="423"/>
      <c r="BQ34" s="423"/>
      <c r="BR34" s="423"/>
      <c r="BS34" s="423"/>
      <c r="BT34" s="423"/>
      <c r="BU34" s="423"/>
      <c r="BV34" s="207"/>
      <c r="BW34" s="424">
        <f>IF(BY34="","",MAX(C34:D43,U34:V43,AM34:AN43,BE34:BF43)+1)</f>
        <v>7</v>
      </c>
      <c r="BX34" s="424"/>
      <c r="BY34" s="423" t="str">
        <f>IF('各会計、関係団体の財政状況及び健全化判断比率'!B68="","",'各会計、関係団体の財政状況及び健全化判断比率'!B68)</f>
        <v>神奈川県後期高齢者医療広域連合（一般会計）</v>
      </c>
      <c r="BZ34" s="423"/>
      <c r="CA34" s="423"/>
      <c r="CB34" s="423"/>
      <c r="CC34" s="423"/>
      <c r="CD34" s="423"/>
      <c r="CE34" s="423"/>
      <c r="CF34" s="423"/>
      <c r="CG34" s="423"/>
      <c r="CH34" s="423"/>
      <c r="CI34" s="423"/>
      <c r="CJ34" s="423"/>
      <c r="CK34" s="423"/>
      <c r="CL34" s="423"/>
      <c r="CM34" s="423"/>
      <c r="CN34" s="207"/>
      <c r="CO34" s="424">
        <f>IF(CQ34="","",MAX(C34:D43,U34:V43,AM34:AN43,BE34:BF43,BW34:BX43)+1)</f>
        <v>11</v>
      </c>
      <c r="CP34" s="424"/>
      <c r="CQ34" s="423" t="str">
        <f>IF('各会計、関係団体の財政状況及び健全化判断比率'!BS7="","",'各会計、関係団体の財政状況及び健全化判断比率'!BS7)</f>
        <v>寒川町土地開発公社</v>
      </c>
      <c r="CR34" s="423"/>
      <c r="CS34" s="423"/>
      <c r="CT34" s="423"/>
      <c r="CU34" s="423"/>
      <c r="CV34" s="423"/>
      <c r="CW34" s="423"/>
      <c r="CX34" s="423"/>
      <c r="CY34" s="423"/>
      <c r="CZ34" s="423"/>
      <c r="DA34" s="423"/>
      <c r="DB34" s="423"/>
      <c r="DC34" s="423"/>
      <c r="DD34" s="423"/>
      <c r="DE34" s="423"/>
      <c r="DF34" s="204"/>
      <c r="DG34" s="425" t="str">
        <f>IF('各会計、関係団体の財政状況及び健全化判断比率'!BR7="","",'各会計、関係団体の財政状況及び健全化判断比率'!BR7)</f>
        <v/>
      </c>
      <c r="DH34" s="425"/>
      <c r="DI34" s="211"/>
      <c r="DJ34" s="179"/>
      <c r="DK34" s="179"/>
      <c r="DL34" s="179"/>
      <c r="DM34" s="179"/>
      <c r="DN34" s="179"/>
      <c r="DO34" s="179"/>
    </row>
    <row r="35" spans="1:119" ht="32.25" customHeight="1" x14ac:dyDescent="0.2">
      <c r="A35" s="180"/>
      <c r="B35" s="206"/>
      <c r="C35" s="424">
        <f>IF(E35="","",C34+1)</f>
        <v>2</v>
      </c>
      <c r="D35" s="424"/>
      <c r="E35" s="423" t="str">
        <f>IF('各会計、関係団体の財政状況及び健全化判断比率'!B8="","",'各会計、関係団体の財政状況及び健全化判断比率'!B8)</f>
        <v>（仮称）健康福祉総合センター用地取得事業特別会計</v>
      </c>
      <c r="F35" s="423"/>
      <c r="G35" s="423"/>
      <c r="H35" s="423"/>
      <c r="I35" s="423"/>
      <c r="J35" s="423"/>
      <c r="K35" s="423"/>
      <c r="L35" s="423"/>
      <c r="M35" s="423"/>
      <c r="N35" s="423"/>
      <c r="O35" s="423"/>
      <c r="P35" s="423"/>
      <c r="Q35" s="423"/>
      <c r="R35" s="423"/>
      <c r="S35" s="423"/>
      <c r="T35" s="207"/>
      <c r="U35" s="424">
        <f>IF(W35="","",U34+1)</f>
        <v>4</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07"/>
      <c r="AM35" s="424" t="str">
        <f t="shared" ref="AM35:AM43" si="0">IF(AO35="","",AM34+1)</f>
        <v/>
      </c>
      <c r="AN35" s="424"/>
      <c r="AO35" s="423"/>
      <c r="AP35" s="423"/>
      <c r="AQ35" s="423"/>
      <c r="AR35" s="423"/>
      <c r="AS35" s="423"/>
      <c r="AT35" s="423"/>
      <c r="AU35" s="423"/>
      <c r="AV35" s="423"/>
      <c r="AW35" s="423"/>
      <c r="AX35" s="423"/>
      <c r="AY35" s="423"/>
      <c r="AZ35" s="423"/>
      <c r="BA35" s="423"/>
      <c r="BB35" s="423"/>
      <c r="BC35" s="423"/>
      <c r="BD35" s="207"/>
      <c r="BE35" s="424" t="str">
        <f t="shared" ref="BE35:BE43" si="1">IF(BG35="","",BE34+1)</f>
        <v/>
      </c>
      <c r="BF35" s="424"/>
      <c r="BG35" s="423"/>
      <c r="BH35" s="423"/>
      <c r="BI35" s="423"/>
      <c r="BJ35" s="423"/>
      <c r="BK35" s="423"/>
      <c r="BL35" s="423"/>
      <c r="BM35" s="423"/>
      <c r="BN35" s="423"/>
      <c r="BO35" s="423"/>
      <c r="BP35" s="423"/>
      <c r="BQ35" s="423"/>
      <c r="BR35" s="423"/>
      <c r="BS35" s="423"/>
      <c r="BT35" s="423"/>
      <c r="BU35" s="423"/>
      <c r="BV35" s="207"/>
      <c r="BW35" s="424">
        <f t="shared" ref="BW35:BW43" si="2">IF(BY35="","",BW34+1)</f>
        <v>8</v>
      </c>
      <c r="BX35" s="424"/>
      <c r="BY35" s="423" t="str">
        <f>IF('各会計、関係団体の財政状況及び健全化判断比率'!B69="","",'各会計、関係団体の財政状況及び健全化判断比率'!B69)</f>
        <v>神奈川県後期高齢者医療広域連合（特別会計）</v>
      </c>
      <c r="BZ35" s="423"/>
      <c r="CA35" s="423"/>
      <c r="CB35" s="423"/>
      <c r="CC35" s="423"/>
      <c r="CD35" s="423"/>
      <c r="CE35" s="423"/>
      <c r="CF35" s="423"/>
      <c r="CG35" s="423"/>
      <c r="CH35" s="423"/>
      <c r="CI35" s="423"/>
      <c r="CJ35" s="423"/>
      <c r="CK35" s="423"/>
      <c r="CL35" s="423"/>
      <c r="CM35" s="423"/>
      <c r="CN35" s="207"/>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04"/>
      <c r="DG35" s="425" t="str">
        <f>IF('各会計、関係団体の財政状況及び健全化判断比率'!BR8="","",'各会計、関係団体の財政状況及び健全化判断比率'!BR8)</f>
        <v/>
      </c>
      <c r="DH35" s="425"/>
      <c r="DI35" s="211"/>
      <c r="DJ35" s="179"/>
      <c r="DK35" s="179"/>
      <c r="DL35" s="179"/>
      <c r="DM35" s="179"/>
      <c r="DN35" s="179"/>
      <c r="DO35" s="179"/>
    </row>
    <row r="36" spans="1:119" ht="32.25" customHeight="1" x14ac:dyDescent="0.2">
      <c r="A36" s="180"/>
      <c r="B36" s="206"/>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07"/>
      <c r="U36" s="424">
        <f t="shared" ref="U36:U43" si="4">IF(W36="","",U35+1)</f>
        <v>5</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07"/>
      <c r="AM36" s="424" t="str">
        <f t="shared" si="0"/>
        <v/>
      </c>
      <c r="AN36" s="424"/>
      <c r="AO36" s="423"/>
      <c r="AP36" s="423"/>
      <c r="AQ36" s="423"/>
      <c r="AR36" s="423"/>
      <c r="AS36" s="423"/>
      <c r="AT36" s="423"/>
      <c r="AU36" s="423"/>
      <c r="AV36" s="423"/>
      <c r="AW36" s="423"/>
      <c r="AX36" s="423"/>
      <c r="AY36" s="423"/>
      <c r="AZ36" s="423"/>
      <c r="BA36" s="423"/>
      <c r="BB36" s="423"/>
      <c r="BC36" s="423"/>
      <c r="BD36" s="207"/>
      <c r="BE36" s="424" t="str">
        <f t="shared" si="1"/>
        <v/>
      </c>
      <c r="BF36" s="424"/>
      <c r="BG36" s="423"/>
      <c r="BH36" s="423"/>
      <c r="BI36" s="423"/>
      <c r="BJ36" s="423"/>
      <c r="BK36" s="423"/>
      <c r="BL36" s="423"/>
      <c r="BM36" s="423"/>
      <c r="BN36" s="423"/>
      <c r="BO36" s="423"/>
      <c r="BP36" s="423"/>
      <c r="BQ36" s="423"/>
      <c r="BR36" s="423"/>
      <c r="BS36" s="423"/>
      <c r="BT36" s="423"/>
      <c r="BU36" s="423"/>
      <c r="BV36" s="207"/>
      <c r="BW36" s="424">
        <f t="shared" si="2"/>
        <v>9</v>
      </c>
      <c r="BX36" s="424"/>
      <c r="BY36" s="423" t="str">
        <f>IF('各会計、関係団体の財政状況及び健全化判断比率'!B70="","",'各会計、関係団体の財政状況及び健全化判断比率'!B70)</f>
        <v>神奈川県市町村職員退職手当組合</v>
      </c>
      <c r="BZ36" s="423"/>
      <c r="CA36" s="423"/>
      <c r="CB36" s="423"/>
      <c r="CC36" s="423"/>
      <c r="CD36" s="423"/>
      <c r="CE36" s="423"/>
      <c r="CF36" s="423"/>
      <c r="CG36" s="423"/>
      <c r="CH36" s="423"/>
      <c r="CI36" s="423"/>
      <c r="CJ36" s="423"/>
      <c r="CK36" s="423"/>
      <c r="CL36" s="423"/>
      <c r="CM36" s="423"/>
      <c r="CN36" s="207"/>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04"/>
      <c r="DG36" s="425" t="str">
        <f>IF('各会計、関係団体の財政状況及び健全化判断比率'!BR9="","",'各会計、関係団体の財政状況及び健全化判断比率'!BR9)</f>
        <v/>
      </c>
      <c r="DH36" s="425"/>
      <c r="DI36" s="211"/>
      <c r="DJ36" s="179"/>
      <c r="DK36" s="179"/>
      <c r="DL36" s="179"/>
      <c r="DM36" s="179"/>
      <c r="DN36" s="179"/>
      <c r="DO36" s="179"/>
    </row>
    <row r="37" spans="1:119" ht="32.25" customHeight="1" x14ac:dyDescent="0.2">
      <c r="A37" s="180"/>
      <c r="B37" s="206"/>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07"/>
      <c r="U37" s="424" t="str">
        <f t="shared" si="4"/>
        <v/>
      </c>
      <c r="V37" s="424"/>
      <c r="W37" s="423"/>
      <c r="X37" s="423"/>
      <c r="Y37" s="423"/>
      <c r="Z37" s="423"/>
      <c r="AA37" s="423"/>
      <c r="AB37" s="423"/>
      <c r="AC37" s="423"/>
      <c r="AD37" s="423"/>
      <c r="AE37" s="423"/>
      <c r="AF37" s="423"/>
      <c r="AG37" s="423"/>
      <c r="AH37" s="423"/>
      <c r="AI37" s="423"/>
      <c r="AJ37" s="423"/>
      <c r="AK37" s="423"/>
      <c r="AL37" s="207"/>
      <c r="AM37" s="424" t="str">
        <f t="shared" si="0"/>
        <v/>
      </c>
      <c r="AN37" s="424"/>
      <c r="AO37" s="423"/>
      <c r="AP37" s="423"/>
      <c r="AQ37" s="423"/>
      <c r="AR37" s="423"/>
      <c r="AS37" s="423"/>
      <c r="AT37" s="423"/>
      <c r="AU37" s="423"/>
      <c r="AV37" s="423"/>
      <c r="AW37" s="423"/>
      <c r="AX37" s="423"/>
      <c r="AY37" s="423"/>
      <c r="AZ37" s="423"/>
      <c r="BA37" s="423"/>
      <c r="BB37" s="423"/>
      <c r="BC37" s="423"/>
      <c r="BD37" s="207"/>
      <c r="BE37" s="424" t="str">
        <f t="shared" si="1"/>
        <v/>
      </c>
      <c r="BF37" s="424"/>
      <c r="BG37" s="423"/>
      <c r="BH37" s="423"/>
      <c r="BI37" s="423"/>
      <c r="BJ37" s="423"/>
      <c r="BK37" s="423"/>
      <c r="BL37" s="423"/>
      <c r="BM37" s="423"/>
      <c r="BN37" s="423"/>
      <c r="BO37" s="423"/>
      <c r="BP37" s="423"/>
      <c r="BQ37" s="423"/>
      <c r="BR37" s="423"/>
      <c r="BS37" s="423"/>
      <c r="BT37" s="423"/>
      <c r="BU37" s="423"/>
      <c r="BV37" s="207"/>
      <c r="BW37" s="424">
        <f t="shared" si="2"/>
        <v>10</v>
      </c>
      <c r="BX37" s="424"/>
      <c r="BY37" s="423" t="str">
        <f>IF('各会計、関係団体の財政状況及び健全化判断比率'!B71="","",'各会計、関係団体の財政状況及び健全化判断比率'!B71)</f>
        <v>神奈川県町村情報システム共同事業組合</v>
      </c>
      <c r="BZ37" s="423"/>
      <c r="CA37" s="423"/>
      <c r="CB37" s="423"/>
      <c r="CC37" s="423"/>
      <c r="CD37" s="423"/>
      <c r="CE37" s="423"/>
      <c r="CF37" s="423"/>
      <c r="CG37" s="423"/>
      <c r="CH37" s="423"/>
      <c r="CI37" s="423"/>
      <c r="CJ37" s="423"/>
      <c r="CK37" s="423"/>
      <c r="CL37" s="423"/>
      <c r="CM37" s="423"/>
      <c r="CN37" s="207"/>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04"/>
      <c r="DG37" s="425" t="str">
        <f>IF('各会計、関係団体の財政状況及び健全化判断比率'!BR10="","",'各会計、関係団体の財政状況及び健全化判断比率'!BR10)</f>
        <v/>
      </c>
      <c r="DH37" s="425"/>
      <c r="DI37" s="211"/>
      <c r="DJ37" s="179"/>
      <c r="DK37" s="179"/>
      <c r="DL37" s="179"/>
      <c r="DM37" s="179"/>
      <c r="DN37" s="179"/>
      <c r="DO37" s="179"/>
    </row>
    <row r="38" spans="1:119" ht="32.25" customHeight="1" x14ac:dyDescent="0.2">
      <c r="A38" s="180"/>
      <c r="B38" s="206"/>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07"/>
      <c r="U38" s="424" t="str">
        <f t="shared" si="4"/>
        <v/>
      </c>
      <c r="V38" s="424"/>
      <c r="W38" s="423"/>
      <c r="X38" s="423"/>
      <c r="Y38" s="423"/>
      <c r="Z38" s="423"/>
      <c r="AA38" s="423"/>
      <c r="AB38" s="423"/>
      <c r="AC38" s="423"/>
      <c r="AD38" s="423"/>
      <c r="AE38" s="423"/>
      <c r="AF38" s="423"/>
      <c r="AG38" s="423"/>
      <c r="AH38" s="423"/>
      <c r="AI38" s="423"/>
      <c r="AJ38" s="423"/>
      <c r="AK38" s="423"/>
      <c r="AL38" s="207"/>
      <c r="AM38" s="424" t="str">
        <f t="shared" si="0"/>
        <v/>
      </c>
      <c r="AN38" s="424"/>
      <c r="AO38" s="423"/>
      <c r="AP38" s="423"/>
      <c r="AQ38" s="423"/>
      <c r="AR38" s="423"/>
      <c r="AS38" s="423"/>
      <c r="AT38" s="423"/>
      <c r="AU38" s="423"/>
      <c r="AV38" s="423"/>
      <c r="AW38" s="423"/>
      <c r="AX38" s="423"/>
      <c r="AY38" s="423"/>
      <c r="AZ38" s="423"/>
      <c r="BA38" s="423"/>
      <c r="BB38" s="423"/>
      <c r="BC38" s="423"/>
      <c r="BD38" s="207"/>
      <c r="BE38" s="424" t="str">
        <f t="shared" si="1"/>
        <v/>
      </c>
      <c r="BF38" s="424"/>
      <c r="BG38" s="423"/>
      <c r="BH38" s="423"/>
      <c r="BI38" s="423"/>
      <c r="BJ38" s="423"/>
      <c r="BK38" s="423"/>
      <c r="BL38" s="423"/>
      <c r="BM38" s="423"/>
      <c r="BN38" s="423"/>
      <c r="BO38" s="423"/>
      <c r="BP38" s="423"/>
      <c r="BQ38" s="423"/>
      <c r="BR38" s="423"/>
      <c r="BS38" s="423"/>
      <c r="BT38" s="423"/>
      <c r="BU38" s="423"/>
      <c r="BV38" s="207"/>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07"/>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04"/>
      <c r="DG38" s="425" t="str">
        <f>IF('各会計、関係団体の財政状況及び健全化判断比率'!BR11="","",'各会計、関係団体の財政状況及び健全化判断比率'!BR11)</f>
        <v/>
      </c>
      <c r="DH38" s="425"/>
      <c r="DI38" s="211"/>
      <c r="DJ38" s="179"/>
      <c r="DK38" s="179"/>
      <c r="DL38" s="179"/>
      <c r="DM38" s="179"/>
      <c r="DN38" s="179"/>
      <c r="DO38" s="179"/>
    </row>
    <row r="39" spans="1:119" ht="32.25" customHeight="1" x14ac:dyDescent="0.2">
      <c r="A39" s="180"/>
      <c r="B39" s="206"/>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07"/>
      <c r="U39" s="424" t="str">
        <f t="shared" si="4"/>
        <v/>
      </c>
      <c r="V39" s="424"/>
      <c r="W39" s="423"/>
      <c r="X39" s="423"/>
      <c r="Y39" s="423"/>
      <c r="Z39" s="423"/>
      <c r="AA39" s="423"/>
      <c r="AB39" s="423"/>
      <c r="AC39" s="423"/>
      <c r="AD39" s="423"/>
      <c r="AE39" s="423"/>
      <c r="AF39" s="423"/>
      <c r="AG39" s="423"/>
      <c r="AH39" s="423"/>
      <c r="AI39" s="423"/>
      <c r="AJ39" s="423"/>
      <c r="AK39" s="423"/>
      <c r="AL39" s="207"/>
      <c r="AM39" s="424" t="str">
        <f t="shared" si="0"/>
        <v/>
      </c>
      <c r="AN39" s="424"/>
      <c r="AO39" s="423"/>
      <c r="AP39" s="423"/>
      <c r="AQ39" s="423"/>
      <c r="AR39" s="423"/>
      <c r="AS39" s="423"/>
      <c r="AT39" s="423"/>
      <c r="AU39" s="423"/>
      <c r="AV39" s="423"/>
      <c r="AW39" s="423"/>
      <c r="AX39" s="423"/>
      <c r="AY39" s="423"/>
      <c r="AZ39" s="423"/>
      <c r="BA39" s="423"/>
      <c r="BB39" s="423"/>
      <c r="BC39" s="423"/>
      <c r="BD39" s="207"/>
      <c r="BE39" s="424" t="str">
        <f t="shared" si="1"/>
        <v/>
      </c>
      <c r="BF39" s="424"/>
      <c r="BG39" s="423"/>
      <c r="BH39" s="423"/>
      <c r="BI39" s="423"/>
      <c r="BJ39" s="423"/>
      <c r="BK39" s="423"/>
      <c r="BL39" s="423"/>
      <c r="BM39" s="423"/>
      <c r="BN39" s="423"/>
      <c r="BO39" s="423"/>
      <c r="BP39" s="423"/>
      <c r="BQ39" s="423"/>
      <c r="BR39" s="423"/>
      <c r="BS39" s="423"/>
      <c r="BT39" s="423"/>
      <c r="BU39" s="423"/>
      <c r="BV39" s="207"/>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07"/>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04"/>
      <c r="DG39" s="425" t="str">
        <f>IF('各会計、関係団体の財政状況及び健全化判断比率'!BR12="","",'各会計、関係団体の財政状況及び健全化判断比率'!BR12)</f>
        <v/>
      </c>
      <c r="DH39" s="425"/>
      <c r="DI39" s="211"/>
      <c r="DJ39" s="179"/>
      <c r="DK39" s="179"/>
      <c r="DL39" s="179"/>
      <c r="DM39" s="179"/>
      <c r="DN39" s="179"/>
      <c r="DO39" s="179"/>
    </row>
    <row r="40" spans="1:119" ht="32.25" customHeight="1" x14ac:dyDescent="0.2">
      <c r="A40" s="180"/>
      <c r="B40" s="206"/>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07"/>
      <c r="U40" s="424" t="str">
        <f t="shared" si="4"/>
        <v/>
      </c>
      <c r="V40" s="424"/>
      <c r="W40" s="423"/>
      <c r="X40" s="423"/>
      <c r="Y40" s="423"/>
      <c r="Z40" s="423"/>
      <c r="AA40" s="423"/>
      <c r="AB40" s="423"/>
      <c r="AC40" s="423"/>
      <c r="AD40" s="423"/>
      <c r="AE40" s="423"/>
      <c r="AF40" s="423"/>
      <c r="AG40" s="423"/>
      <c r="AH40" s="423"/>
      <c r="AI40" s="423"/>
      <c r="AJ40" s="423"/>
      <c r="AK40" s="423"/>
      <c r="AL40" s="207"/>
      <c r="AM40" s="424" t="str">
        <f t="shared" si="0"/>
        <v/>
      </c>
      <c r="AN40" s="424"/>
      <c r="AO40" s="423"/>
      <c r="AP40" s="423"/>
      <c r="AQ40" s="423"/>
      <c r="AR40" s="423"/>
      <c r="AS40" s="423"/>
      <c r="AT40" s="423"/>
      <c r="AU40" s="423"/>
      <c r="AV40" s="423"/>
      <c r="AW40" s="423"/>
      <c r="AX40" s="423"/>
      <c r="AY40" s="423"/>
      <c r="AZ40" s="423"/>
      <c r="BA40" s="423"/>
      <c r="BB40" s="423"/>
      <c r="BC40" s="423"/>
      <c r="BD40" s="207"/>
      <c r="BE40" s="424" t="str">
        <f t="shared" si="1"/>
        <v/>
      </c>
      <c r="BF40" s="424"/>
      <c r="BG40" s="423"/>
      <c r="BH40" s="423"/>
      <c r="BI40" s="423"/>
      <c r="BJ40" s="423"/>
      <c r="BK40" s="423"/>
      <c r="BL40" s="423"/>
      <c r="BM40" s="423"/>
      <c r="BN40" s="423"/>
      <c r="BO40" s="423"/>
      <c r="BP40" s="423"/>
      <c r="BQ40" s="423"/>
      <c r="BR40" s="423"/>
      <c r="BS40" s="423"/>
      <c r="BT40" s="423"/>
      <c r="BU40" s="423"/>
      <c r="BV40" s="207"/>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07"/>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04"/>
      <c r="DG40" s="425" t="str">
        <f>IF('各会計、関係団体の財政状況及び健全化判断比率'!BR13="","",'各会計、関係団体の財政状況及び健全化判断比率'!BR13)</f>
        <v/>
      </c>
      <c r="DH40" s="425"/>
      <c r="DI40" s="211"/>
      <c r="DJ40" s="179"/>
      <c r="DK40" s="179"/>
      <c r="DL40" s="179"/>
      <c r="DM40" s="179"/>
      <c r="DN40" s="179"/>
      <c r="DO40" s="179"/>
    </row>
    <row r="41" spans="1:119" ht="32.25" customHeight="1" x14ac:dyDescent="0.2">
      <c r="A41" s="180"/>
      <c r="B41" s="206"/>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07"/>
      <c r="U41" s="424" t="str">
        <f t="shared" si="4"/>
        <v/>
      </c>
      <c r="V41" s="424"/>
      <c r="W41" s="423"/>
      <c r="X41" s="423"/>
      <c r="Y41" s="423"/>
      <c r="Z41" s="423"/>
      <c r="AA41" s="423"/>
      <c r="AB41" s="423"/>
      <c r="AC41" s="423"/>
      <c r="AD41" s="423"/>
      <c r="AE41" s="423"/>
      <c r="AF41" s="423"/>
      <c r="AG41" s="423"/>
      <c r="AH41" s="423"/>
      <c r="AI41" s="423"/>
      <c r="AJ41" s="423"/>
      <c r="AK41" s="423"/>
      <c r="AL41" s="207"/>
      <c r="AM41" s="424" t="str">
        <f t="shared" si="0"/>
        <v/>
      </c>
      <c r="AN41" s="424"/>
      <c r="AO41" s="423"/>
      <c r="AP41" s="423"/>
      <c r="AQ41" s="423"/>
      <c r="AR41" s="423"/>
      <c r="AS41" s="423"/>
      <c r="AT41" s="423"/>
      <c r="AU41" s="423"/>
      <c r="AV41" s="423"/>
      <c r="AW41" s="423"/>
      <c r="AX41" s="423"/>
      <c r="AY41" s="423"/>
      <c r="AZ41" s="423"/>
      <c r="BA41" s="423"/>
      <c r="BB41" s="423"/>
      <c r="BC41" s="423"/>
      <c r="BD41" s="207"/>
      <c r="BE41" s="424" t="str">
        <f t="shared" si="1"/>
        <v/>
      </c>
      <c r="BF41" s="424"/>
      <c r="BG41" s="423"/>
      <c r="BH41" s="423"/>
      <c r="BI41" s="423"/>
      <c r="BJ41" s="423"/>
      <c r="BK41" s="423"/>
      <c r="BL41" s="423"/>
      <c r="BM41" s="423"/>
      <c r="BN41" s="423"/>
      <c r="BO41" s="423"/>
      <c r="BP41" s="423"/>
      <c r="BQ41" s="423"/>
      <c r="BR41" s="423"/>
      <c r="BS41" s="423"/>
      <c r="BT41" s="423"/>
      <c r="BU41" s="423"/>
      <c r="BV41" s="207"/>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07"/>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04"/>
      <c r="DG41" s="425" t="str">
        <f>IF('各会計、関係団体の財政状況及び健全化判断比率'!BR14="","",'各会計、関係団体の財政状況及び健全化判断比率'!BR14)</f>
        <v/>
      </c>
      <c r="DH41" s="425"/>
      <c r="DI41" s="211"/>
      <c r="DJ41" s="179"/>
      <c r="DK41" s="179"/>
      <c r="DL41" s="179"/>
      <c r="DM41" s="179"/>
      <c r="DN41" s="179"/>
      <c r="DO41" s="179"/>
    </row>
    <row r="42" spans="1:119" ht="32.25" customHeight="1" x14ac:dyDescent="0.2">
      <c r="A42" s="179"/>
      <c r="B42" s="206"/>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07"/>
      <c r="U42" s="424" t="str">
        <f t="shared" si="4"/>
        <v/>
      </c>
      <c r="V42" s="424"/>
      <c r="W42" s="423"/>
      <c r="X42" s="423"/>
      <c r="Y42" s="423"/>
      <c r="Z42" s="423"/>
      <c r="AA42" s="423"/>
      <c r="AB42" s="423"/>
      <c r="AC42" s="423"/>
      <c r="AD42" s="423"/>
      <c r="AE42" s="423"/>
      <c r="AF42" s="423"/>
      <c r="AG42" s="423"/>
      <c r="AH42" s="423"/>
      <c r="AI42" s="423"/>
      <c r="AJ42" s="423"/>
      <c r="AK42" s="423"/>
      <c r="AL42" s="207"/>
      <c r="AM42" s="424" t="str">
        <f t="shared" si="0"/>
        <v/>
      </c>
      <c r="AN42" s="424"/>
      <c r="AO42" s="423"/>
      <c r="AP42" s="423"/>
      <c r="AQ42" s="423"/>
      <c r="AR42" s="423"/>
      <c r="AS42" s="423"/>
      <c r="AT42" s="423"/>
      <c r="AU42" s="423"/>
      <c r="AV42" s="423"/>
      <c r="AW42" s="423"/>
      <c r="AX42" s="423"/>
      <c r="AY42" s="423"/>
      <c r="AZ42" s="423"/>
      <c r="BA42" s="423"/>
      <c r="BB42" s="423"/>
      <c r="BC42" s="423"/>
      <c r="BD42" s="207"/>
      <c r="BE42" s="424" t="str">
        <f t="shared" si="1"/>
        <v/>
      </c>
      <c r="BF42" s="424"/>
      <c r="BG42" s="423"/>
      <c r="BH42" s="423"/>
      <c r="BI42" s="423"/>
      <c r="BJ42" s="423"/>
      <c r="BK42" s="423"/>
      <c r="BL42" s="423"/>
      <c r="BM42" s="423"/>
      <c r="BN42" s="423"/>
      <c r="BO42" s="423"/>
      <c r="BP42" s="423"/>
      <c r="BQ42" s="423"/>
      <c r="BR42" s="423"/>
      <c r="BS42" s="423"/>
      <c r="BT42" s="423"/>
      <c r="BU42" s="423"/>
      <c r="BV42" s="207"/>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07"/>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04"/>
      <c r="DG42" s="425" t="str">
        <f>IF('各会計、関係団体の財政状況及び健全化判断比率'!BR15="","",'各会計、関係団体の財政状況及び健全化判断比率'!BR15)</f>
        <v/>
      </c>
      <c r="DH42" s="425"/>
      <c r="DI42" s="211"/>
      <c r="DJ42" s="179"/>
      <c r="DK42" s="179"/>
      <c r="DL42" s="179"/>
      <c r="DM42" s="179"/>
      <c r="DN42" s="179"/>
      <c r="DO42" s="179"/>
    </row>
    <row r="43" spans="1:119" ht="32.25" customHeight="1" x14ac:dyDescent="0.2">
      <c r="A43" s="179"/>
      <c r="B43" s="206"/>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07"/>
      <c r="U43" s="424" t="str">
        <f t="shared" si="4"/>
        <v/>
      </c>
      <c r="V43" s="424"/>
      <c r="W43" s="423"/>
      <c r="X43" s="423"/>
      <c r="Y43" s="423"/>
      <c r="Z43" s="423"/>
      <c r="AA43" s="423"/>
      <c r="AB43" s="423"/>
      <c r="AC43" s="423"/>
      <c r="AD43" s="423"/>
      <c r="AE43" s="423"/>
      <c r="AF43" s="423"/>
      <c r="AG43" s="423"/>
      <c r="AH43" s="423"/>
      <c r="AI43" s="423"/>
      <c r="AJ43" s="423"/>
      <c r="AK43" s="423"/>
      <c r="AL43" s="207"/>
      <c r="AM43" s="424" t="str">
        <f t="shared" si="0"/>
        <v/>
      </c>
      <c r="AN43" s="424"/>
      <c r="AO43" s="423"/>
      <c r="AP43" s="423"/>
      <c r="AQ43" s="423"/>
      <c r="AR43" s="423"/>
      <c r="AS43" s="423"/>
      <c r="AT43" s="423"/>
      <c r="AU43" s="423"/>
      <c r="AV43" s="423"/>
      <c r="AW43" s="423"/>
      <c r="AX43" s="423"/>
      <c r="AY43" s="423"/>
      <c r="AZ43" s="423"/>
      <c r="BA43" s="423"/>
      <c r="BB43" s="423"/>
      <c r="BC43" s="423"/>
      <c r="BD43" s="207"/>
      <c r="BE43" s="424" t="str">
        <f t="shared" si="1"/>
        <v/>
      </c>
      <c r="BF43" s="424"/>
      <c r="BG43" s="423"/>
      <c r="BH43" s="423"/>
      <c r="BI43" s="423"/>
      <c r="BJ43" s="423"/>
      <c r="BK43" s="423"/>
      <c r="BL43" s="423"/>
      <c r="BM43" s="423"/>
      <c r="BN43" s="423"/>
      <c r="BO43" s="423"/>
      <c r="BP43" s="423"/>
      <c r="BQ43" s="423"/>
      <c r="BR43" s="423"/>
      <c r="BS43" s="423"/>
      <c r="BT43" s="423"/>
      <c r="BU43" s="423"/>
      <c r="BV43" s="207"/>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07"/>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04"/>
      <c r="DG43" s="425" t="str">
        <f>IF('各会計、関係団体の財政状況及び健全化判断比率'!BR16="","",'各会計、関係団体の財政状況及び健全化判断比率'!BR16)</f>
        <v/>
      </c>
      <c r="DH43" s="425"/>
      <c r="DI43" s="211"/>
      <c r="DJ43" s="179"/>
      <c r="DK43" s="179"/>
      <c r="DL43" s="179"/>
      <c r="DM43" s="179"/>
      <c r="DN43" s="179"/>
      <c r="DO43" s="179"/>
    </row>
    <row r="44" spans="1:119" ht="13.5" customHeight="1" thickBot="1" x14ac:dyDescent="0.25">
      <c r="A44" s="179"/>
      <c r="B44" s="212"/>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c r="CF44" s="213"/>
      <c r="CG44" s="213"/>
      <c r="CH44" s="213"/>
      <c r="CI44" s="213"/>
      <c r="CJ44" s="213"/>
      <c r="CK44" s="213"/>
      <c r="CL44" s="213"/>
      <c r="CM44" s="213"/>
      <c r="CN44" s="213"/>
      <c r="CO44" s="213"/>
      <c r="CP44" s="213"/>
      <c r="CQ44" s="213"/>
      <c r="CR44" s="213"/>
      <c r="CS44" s="213"/>
      <c r="CT44" s="213"/>
      <c r="CU44" s="213"/>
      <c r="CV44" s="213"/>
      <c r="CW44" s="213"/>
      <c r="CX44" s="213"/>
      <c r="CY44" s="213"/>
      <c r="CZ44" s="213"/>
      <c r="DA44" s="213"/>
      <c r="DB44" s="213"/>
      <c r="DC44" s="213"/>
      <c r="DD44" s="213"/>
      <c r="DE44" s="213"/>
      <c r="DF44" s="213"/>
      <c r="DG44" s="213"/>
      <c r="DH44" s="213"/>
      <c r="DI44" s="214"/>
      <c r="DJ44" s="179"/>
      <c r="DK44" s="179"/>
      <c r="DL44" s="179"/>
      <c r="DM44" s="179"/>
      <c r="DN44" s="179"/>
      <c r="DO44" s="179"/>
    </row>
    <row r="45" spans="1:119" x14ac:dyDescent="0.2">
      <c r="A45" s="179"/>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179"/>
      <c r="CA45" s="179"/>
      <c r="CB45" s="179"/>
      <c r="CC45" s="179"/>
      <c r="CD45" s="179"/>
      <c r="CE45" s="179"/>
      <c r="CF45" s="179"/>
      <c r="CG45" s="179"/>
      <c r="CH45" s="179"/>
      <c r="CI45" s="179"/>
      <c r="CJ45" s="179"/>
      <c r="CK45" s="179"/>
      <c r="CL45" s="179"/>
      <c r="CM45" s="179"/>
      <c r="CN45" s="179"/>
      <c r="CO45" s="179"/>
      <c r="CP45" s="179"/>
      <c r="CQ45" s="179"/>
      <c r="CR45" s="179"/>
      <c r="CS45" s="179"/>
      <c r="CT45" s="179"/>
      <c r="CU45" s="179"/>
      <c r="CV45" s="179"/>
      <c r="CW45" s="179"/>
      <c r="CX45" s="179"/>
      <c r="CY45" s="179"/>
      <c r="CZ45" s="179"/>
      <c r="DA45" s="179"/>
      <c r="DB45" s="179"/>
      <c r="DC45" s="179"/>
      <c r="DD45" s="179"/>
      <c r="DE45" s="179"/>
      <c r="DF45" s="179"/>
      <c r="DG45" s="179"/>
      <c r="DH45" s="179"/>
      <c r="DI45" s="179"/>
      <c r="DJ45" s="179"/>
      <c r="DK45" s="179"/>
      <c r="DL45" s="179"/>
      <c r="DM45" s="179"/>
      <c r="DN45" s="179"/>
      <c r="DO45" s="179"/>
    </row>
    <row r="46" spans="1:119" x14ac:dyDescent="0.2">
      <c r="B46" s="179" t="s">
        <v>203</v>
      </c>
      <c r="C46" s="179"/>
      <c r="D46" s="179"/>
      <c r="E46" s="179" t="s">
        <v>204</v>
      </c>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row>
    <row r="47" spans="1:119" x14ac:dyDescent="0.2">
      <c r="B47" s="179"/>
      <c r="C47" s="179"/>
      <c r="D47" s="179"/>
      <c r="E47" s="179" t="s">
        <v>205</v>
      </c>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179"/>
      <c r="CA47" s="179"/>
      <c r="CB47" s="179"/>
      <c r="CC47" s="179"/>
      <c r="CD47" s="179"/>
      <c r="CE47" s="179"/>
      <c r="CF47" s="179"/>
      <c r="CG47" s="179"/>
      <c r="CH47" s="179"/>
      <c r="CI47" s="179"/>
      <c r="CJ47" s="179"/>
      <c r="CK47" s="179"/>
      <c r="CL47" s="179"/>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row>
    <row r="48" spans="1:119" x14ac:dyDescent="0.2">
      <c r="B48" s="179"/>
      <c r="C48" s="179"/>
      <c r="D48" s="179"/>
      <c r="E48" s="179" t="s">
        <v>206</v>
      </c>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179"/>
      <c r="CA48" s="179"/>
      <c r="CB48" s="179"/>
      <c r="CC48" s="179"/>
      <c r="CD48" s="179"/>
      <c r="CE48" s="179"/>
      <c r="CF48" s="179"/>
      <c r="CG48" s="179"/>
      <c r="CH48" s="179"/>
      <c r="CI48" s="179"/>
      <c r="CJ48" s="179"/>
      <c r="CK48" s="179"/>
      <c r="CL48" s="179"/>
      <c r="CM48" s="179"/>
      <c r="CN48" s="179"/>
      <c r="CO48" s="179"/>
      <c r="CP48" s="179"/>
      <c r="CQ48" s="179"/>
      <c r="CR48" s="179"/>
      <c r="CS48" s="179"/>
      <c r="CT48" s="179"/>
      <c r="CU48" s="179"/>
      <c r="CV48" s="179"/>
      <c r="CW48" s="179"/>
      <c r="CX48" s="179"/>
      <c r="CY48" s="179"/>
      <c r="CZ48" s="179"/>
      <c r="DA48" s="179"/>
      <c r="DB48" s="179"/>
      <c r="DC48" s="179"/>
      <c r="DD48" s="179"/>
      <c r="DE48" s="179"/>
      <c r="DF48" s="179"/>
      <c r="DG48" s="179"/>
      <c r="DH48" s="179"/>
      <c r="DI48" s="179"/>
    </row>
    <row r="49" spans="5:5" x14ac:dyDescent="0.2">
      <c r="E49" s="215" t="s">
        <v>207</v>
      </c>
    </row>
    <row r="50" spans="5:5" x14ac:dyDescent="0.2">
      <c r="E50" s="181" t="s">
        <v>208</v>
      </c>
    </row>
    <row r="51" spans="5:5" x14ac:dyDescent="0.2">
      <c r="E51" s="181" t="s">
        <v>209</v>
      </c>
    </row>
    <row r="52" spans="5:5" x14ac:dyDescent="0.2">
      <c r="E52" s="181" t="s">
        <v>210</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gshxGm1++ByDM/BBSHA5xWP++qIAQmjPxOtXTOFwwo7cWOo0bCKgM0d9MaiafVwChIcWfXVS+55QnamFnZyjiw==" saltValue="+wp2LiVXkEBaKjIFrqQgg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253" t="s">
        <v>556</v>
      </c>
      <c r="D34" s="1253"/>
      <c r="E34" s="1254"/>
      <c r="F34" s="32">
        <v>7.27</v>
      </c>
      <c r="G34" s="33">
        <v>6.38</v>
      </c>
      <c r="H34" s="33">
        <v>7.54</v>
      </c>
      <c r="I34" s="33">
        <v>12.74</v>
      </c>
      <c r="J34" s="34">
        <v>11.73</v>
      </c>
      <c r="K34" s="22"/>
      <c r="L34" s="22"/>
      <c r="M34" s="22"/>
      <c r="N34" s="22"/>
      <c r="O34" s="22"/>
      <c r="P34" s="22"/>
    </row>
    <row r="35" spans="1:16" ht="39" customHeight="1" x14ac:dyDescent="0.2">
      <c r="A35" s="22"/>
      <c r="B35" s="35"/>
      <c r="C35" s="1247" t="s">
        <v>557</v>
      </c>
      <c r="D35" s="1248"/>
      <c r="E35" s="1249"/>
      <c r="F35" s="36">
        <v>1.62</v>
      </c>
      <c r="G35" s="37">
        <v>1.1399999999999999</v>
      </c>
      <c r="H35" s="37">
        <v>1.4</v>
      </c>
      <c r="I35" s="37">
        <v>2.02</v>
      </c>
      <c r="J35" s="38">
        <v>2.6</v>
      </c>
      <c r="K35" s="22"/>
      <c r="L35" s="22"/>
      <c r="M35" s="22"/>
      <c r="N35" s="22"/>
      <c r="O35" s="22"/>
      <c r="P35" s="22"/>
    </row>
    <row r="36" spans="1:16" ht="39" customHeight="1" x14ac:dyDescent="0.2">
      <c r="A36" s="22"/>
      <c r="B36" s="35"/>
      <c r="C36" s="1247" t="s">
        <v>558</v>
      </c>
      <c r="D36" s="1248"/>
      <c r="E36" s="1249"/>
      <c r="F36" s="36">
        <v>3.86</v>
      </c>
      <c r="G36" s="37">
        <v>3.61</v>
      </c>
      <c r="H36" s="37">
        <v>5.49</v>
      </c>
      <c r="I36" s="37">
        <v>1.56</v>
      </c>
      <c r="J36" s="38">
        <v>1.4</v>
      </c>
      <c r="K36" s="22"/>
      <c r="L36" s="22"/>
      <c r="M36" s="22"/>
      <c r="N36" s="22"/>
      <c r="O36" s="22"/>
      <c r="P36" s="22"/>
    </row>
    <row r="37" spans="1:16" ht="39" customHeight="1" x14ac:dyDescent="0.2">
      <c r="A37" s="22"/>
      <c r="B37" s="35"/>
      <c r="C37" s="1247" t="s">
        <v>559</v>
      </c>
      <c r="D37" s="1248"/>
      <c r="E37" s="1249"/>
      <c r="F37" s="36">
        <v>0.32</v>
      </c>
      <c r="G37" s="37">
        <v>0.47</v>
      </c>
      <c r="H37" s="37">
        <v>0.56999999999999995</v>
      </c>
      <c r="I37" s="37">
        <v>0.96</v>
      </c>
      <c r="J37" s="38">
        <v>1.33</v>
      </c>
      <c r="K37" s="22"/>
      <c r="L37" s="22"/>
      <c r="M37" s="22"/>
      <c r="N37" s="22"/>
      <c r="O37" s="22"/>
      <c r="P37" s="22"/>
    </row>
    <row r="38" spans="1:16" ht="39" customHeight="1" x14ac:dyDescent="0.2">
      <c r="A38" s="22"/>
      <c r="B38" s="35"/>
      <c r="C38" s="1247" t="s">
        <v>560</v>
      </c>
      <c r="D38" s="1248"/>
      <c r="E38" s="1249"/>
      <c r="F38" s="36">
        <v>0.21</v>
      </c>
      <c r="G38" s="37">
        <v>0.19</v>
      </c>
      <c r="H38" s="37">
        <v>0.21</v>
      </c>
      <c r="I38" s="37">
        <v>0.23</v>
      </c>
      <c r="J38" s="38">
        <v>0.24</v>
      </c>
      <c r="K38" s="22"/>
      <c r="L38" s="22"/>
      <c r="M38" s="22"/>
      <c r="N38" s="22"/>
      <c r="O38" s="22"/>
      <c r="P38" s="22"/>
    </row>
    <row r="39" spans="1:16" ht="39" customHeight="1" x14ac:dyDescent="0.2">
      <c r="A39" s="22"/>
      <c r="B39" s="35"/>
      <c r="C39" s="1247" t="s">
        <v>561</v>
      </c>
      <c r="D39" s="1248"/>
      <c r="E39" s="1249"/>
      <c r="F39" s="36">
        <v>0</v>
      </c>
      <c r="G39" s="37">
        <v>0</v>
      </c>
      <c r="H39" s="37">
        <v>0</v>
      </c>
      <c r="I39" s="37">
        <v>0</v>
      </c>
      <c r="J39" s="38">
        <v>0</v>
      </c>
      <c r="K39" s="22"/>
      <c r="L39" s="22"/>
      <c r="M39" s="22"/>
      <c r="N39" s="22"/>
      <c r="O39" s="22"/>
      <c r="P39" s="22"/>
    </row>
    <row r="40" spans="1:16" ht="39" customHeight="1" x14ac:dyDescent="0.2">
      <c r="A40" s="22"/>
      <c r="B40" s="35"/>
      <c r="C40" s="1247"/>
      <c r="D40" s="1248"/>
      <c r="E40" s="1249"/>
      <c r="F40" s="36"/>
      <c r="G40" s="37"/>
      <c r="H40" s="37"/>
      <c r="I40" s="37"/>
      <c r="J40" s="38"/>
      <c r="K40" s="22"/>
      <c r="L40" s="22"/>
      <c r="M40" s="22"/>
      <c r="N40" s="22"/>
      <c r="O40" s="22"/>
      <c r="P40" s="22"/>
    </row>
    <row r="41" spans="1:16" ht="39" customHeight="1" x14ac:dyDescent="0.2">
      <c r="A41" s="22"/>
      <c r="B41" s="35"/>
      <c r="C41" s="1247"/>
      <c r="D41" s="1248"/>
      <c r="E41" s="1249"/>
      <c r="F41" s="36"/>
      <c r="G41" s="37"/>
      <c r="H41" s="37"/>
      <c r="I41" s="37"/>
      <c r="J41" s="38"/>
      <c r="K41" s="22"/>
      <c r="L41" s="22"/>
      <c r="M41" s="22"/>
      <c r="N41" s="22"/>
      <c r="O41" s="22"/>
      <c r="P41" s="22"/>
    </row>
    <row r="42" spans="1:16" ht="39" customHeight="1" x14ac:dyDescent="0.2">
      <c r="A42" s="22"/>
      <c r="B42" s="39"/>
      <c r="C42" s="1247" t="s">
        <v>562</v>
      </c>
      <c r="D42" s="1248"/>
      <c r="E42" s="1249"/>
      <c r="F42" s="36" t="s">
        <v>509</v>
      </c>
      <c r="G42" s="37" t="s">
        <v>509</v>
      </c>
      <c r="H42" s="37" t="s">
        <v>509</v>
      </c>
      <c r="I42" s="37" t="s">
        <v>509</v>
      </c>
      <c r="J42" s="38" t="s">
        <v>509</v>
      </c>
      <c r="K42" s="22"/>
      <c r="L42" s="22"/>
      <c r="M42" s="22"/>
      <c r="N42" s="22"/>
      <c r="O42" s="22"/>
      <c r="P42" s="22"/>
    </row>
    <row r="43" spans="1:16" ht="39" customHeight="1" thickBot="1" x14ac:dyDescent="0.25">
      <c r="A43" s="22"/>
      <c r="B43" s="40"/>
      <c r="C43" s="1250" t="s">
        <v>563</v>
      </c>
      <c r="D43" s="1251"/>
      <c r="E43" s="1252"/>
      <c r="F43" s="41" t="s">
        <v>509</v>
      </c>
      <c r="G43" s="42" t="s">
        <v>509</v>
      </c>
      <c r="H43" s="42" t="s">
        <v>509</v>
      </c>
      <c r="I43" s="42" t="s">
        <v>509</v>
      </c>
      <c r="J43" s="43" t="s">
        <v>509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NeMwRkowqEd0ol1DHUk5Zg0o4D4CA1YuhhqOuf6+IZPevt8238WaBWBJx8B8hygxVn5CyVPzNGyYmfgkBpirkQ==" saltValue="on+8jQ23/fcwqK4w4EJs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273" t="s">
        <v>11</v>
      </c>
      <c r="C45" s="1274"/>
      <c r="D45" s="58"/>
      <c r="E45" s="1279" t="s">
        <v>12</v>
      </c>
      <c r="F45" s="1279"/>
      <c r="G45" s="1279"/>
      <c r="H45" s="1279"/>
      <c r="I45" s="1279"/>
      <c r="J45" s="1280"/>
      <c r="K45" s="59">
        <v>1482</v>
      </c>
      <c r="L45" s="60">
        <v>1423</v>
      </c>
      <c r="M45" s="60">
        <v>1249</v>
      </c>
      <c r="N45" s="60">
        <v>1135</v>
      </c>
      <c r="O45" s="61">
        <v>1139</v>
      </c>
      <c r="P45" s="48"/>
      <c r="Q45" s="48"/>
      <c r="R45" s="48"/>
      <c r="S45" s="48"/>
      <c r="T45" s="48"/>
      <c r="U45" s="48"/>
    </row>
    <row r="46" spans="1:21" ht="30.75" customHeight="1" x14ac:dyDescent="0.2">
      <c r="A46" s="48"/>
      <c r="B46" s="1275"/>
      <c r="C46" s="1276"/>
      <c r="D46" s="62"/>
      <c r="E46" s="1257" t="s">
        <v>13</v>
      </c>
      <c r="F46" s="1257"/>
      <c r="G46" s="1257"/>
      <c r="H46" s="1257"/>
      <c r="I46" s="1257"/>
      <c r="J46" s="1258"/>
      <c r="K46" s="63" t="s">
        <v>509</v>
      </c>
      <c r="L46" s="64" t="s">
        <v>509</v>
      </c>
      <c r="M46" s="64" t="s">
        <v>509</v>
      </c>
      <c r="N46" s="64" t="s">
        <v>509</v>
      </c>
      <c r="O46" s="65" t="s">
        <v>509</v>
      </c>
      <c r="P46" s="48"/>
      <c r="Q46" s="48"/>
      <c r="R46" s="48"/>
      <c r="S46" s="48"/>
      <c r="T46" s="48"/>
      <c r="U46" s="48"/>
    </row>
    <row r="47" spans="1:21" ht="30.75" customHeight="1" x14ac:dyDescent="0.2">
      <c r="A47" s="48"/>
      <c r="B47" s="1275"/>
      <c r="C47" s="1276"/>
      <c r="D47" s="62"/>
      <c r="E47" s="1257" t="s">
        <v>14</v>
      </c>
      <c r="F47" s="1257"/>
      <c r="G47" s="1257"/>
      <c r="H47" s="1257"/>
      <c r="I47" s="1257"/>
      <c r="J47" s="1258"/>
      <c r="K47" s="63" t="s">
        <v>509</v>
      </c>
      <c r="L47" s="64" t="s">
        <v>509</v>
      </c>
      <c r="M47" s="64" t="s">
        <v>509</v>
      </c>
      <c r="N47" s="64" t="s">
        <v>509</v>
      </c>
      <c r="O47" s="65" t="s">
        <v>509</v>
      </c>
      <c r="P47" s="48"/>
      <c r="Q47" s="48"/>
      <c r="R47" s="48"/>
      <c r="S47" s="48"/>
      <c r="T47" s="48"/>
      <c r="U47" s="48"/>
    </row>
    <row r="48" spans="1:21" ht="30.75" customHeight="1" x14ac:dyDescent="0.2">
      <c r="A48" s="48"/>
      <c r="B48" s="1275"/>
      <c r="C48" s="1276"/>
      <c r="D48" s="62"/>
      <c r="E48" s="1257" t="s">
        <v>15</v>
      </c>
      <c r="F48" s="1257"/>
      <c r="G48" s="1257"/>
      <c r="H48" s="1257"/>
      <c r="I48" s="1257"/>
      <c r="J48" s="1258"/>
      <c r="K48" s="63">
        <v>473</v>
      </c>
      <c r="L48" s="64">
        <v>320</v>
      </c>
      <c r="M48" s="64">
        <v>297</v>
      </c>
      <c r="N48" s="64">
        <v>293</v>
      </c>
      <c r="O48" s="65">
        <v>250</v>
      </c>
      <c r="P48" s="48"/>
      <c r="Q48" s="48"/>
      <c r="R48" s="48"/>
      <c r="S48" s="48"/>
      <c r="T48" s="48"/>
      <c r="U48" s="48"/>
    </row>
    <row r="49" spans="1:21" ht="30.75" customHeight="1" x14ac:dyDescent="0.2">
      <c r="A49" s="48"/>
      <c r="B49" s="1275"/>
      <c r="C49" s="1276"/>
      <c r="D49" s="62"/>
      <c r="E49" s="1257" t="s">
        <v>16</v>
      </c>
      <c r="F49" s="1257"/>
      <c r="G49" s="1257"/>
      <c r="H49" s="1257"/>
      <c r="I49" s="1257"/>
      <c r="J49" s="1258"/>
      <c r="K49" s="63" t="s">
        <v>509</v>
      </c>
      <c r="L49" s="64" t="s">
        <v>509</v>
      </c>
      <c r="M49" s="64" t="s">
        <v>509</v>
      </c>
      <c r="N49" s="64" t="s">
        <v>509</v>
      </c>
      <c r="O49" s="65" t="s">
        <v>509</v>
      </c>
      <c r="P49" s="48"/>
      <c r="Q49" s="48"/>
      <c r="R49" s="48"/>
      <c r="S49" s="48"/>
      <c r="T49" s="48"/>
      <c r="U49" s="48"/>
    </row>
    <row r="50" spans="1:21" ht="30.75" customHeight="1" x14ac:dyDescent="0.2">
      <c r="A50" s="48"/>
      <c r="B50" s="1275"/>
      <c r="C50" s="1276"/>
      <c r="D50" s="62"/>
      <c r="E50" s="1257" t="s">
        <v>17</v>
      </c>
      <c r="F50" s="1257"/>
      <c r="G50" s="1257"/>
      <c r="H50" s="1257"/>
      <c r="I50" s="1257"/>
      <c r="J50" s="1258"/>
      <c r="K50" s="63">
        <v>99</v>
      </c>
      <c r="L50" s="64">
        <v>99</v>
      </c>
      <c r="M50" s="64">
        <v>99</v>
      </c>
      <c r="N50" s="64">
        <v>99</v>
      </c>
      <c r="O50" s="65">
        <v>99</v>
      </c>
      <c r="P50" s="48"/>
      <c r="Q50" s="48"/>
      <c r="R50" s="48"/>
      <c r="S50" s="48"/>
      <c r="T50" s="48"/>
      <c r="U50" s="48"/>
    </row>
    <row r="51" spans="1:21" ht="30.75" customHeight="1" x14ac:dyDescent="0.2">
      <c r="A51" s="48"/>
      <c r="B51" s="1277"/>
      <c r="C51" s="1278"/>
      <c r="D51" s="66"/>
      <c r="E51" s="1257" t="s">
        <v>18</v>
      </c>
      <c r="F51" s="1257"/>
      <c r="G51" s="1257"/>
      <c r="H51" s="1257"/>
      <c r="I51" s="1257"/>
      <c r="J51" s="1258"/>
      <c r="K51" s="63" t="s">
        <v>509</v>
      </c>
      <c r="L51" s="64" t="s">
        <v>509</v>
      </c>
      <c r="M51" s="64" t="s">
        <v>509</v>
      </c>
      <c r="N51" s="64" t="s">
        <v>509</v>
      </c>
      <c r="O51" s="65" t="s">
        <v>509</v>
      </c>
      <c r="P51" s="48"/>
      <c r="Q51" s="48"/>
      <c r="R51" s="48"/>
      <c r="S51" s="48"/>
      <c r="T51" s="48"/>
      <c r="U51" s="48"/>
    </row>
    <row r="52" spans="1:21" ht="30.75" customHeight="1" x14ac:dyDescent="0.2">
      <c r="A52" s="48"/>
      <c r="B52" s="1255" t="s">
        <v>19</v>
      </c>
      <c r="C52" s="1256"/>
      <c r="D52" s="66"/>
      <c r="E52" s="1257" t="s">
        <v>20</v>
      </c>
      <c r="F52" s="1257"/>
      <c r="G52" s="1257"/>
      <c r="H52" s="1257"/>
      <c r="I52" s="1257"/>
      <c r="J52" s="1258"/>
      <c r="K52" s="63">
        <v>1604</v>
      </c>
      <c r="L52" s="64">
        <v>1424</v>
      </c>
      <c r="M52" s="64">
        <v>1377</v>
      </c>
      <c r="N52" s="64">
        <v>1290</v>
      </c>
      <c r="O52" s="65">
        <v>1193</v>
      </c>
      <c r="P52" s="48"/>
      <c r="Q52" s="48"/>
      <c r="R52" s="48"/>
      <c r="S52" s="48"/>
      <c r="T52" s="48"/>
      <c r="U52" s="48"/>
    </row>
    <row r="53" spans="1:21" ht="30.75" customHeight="1" thickBot="1" x14ac:dyDescent="0.25">
      <c r="A53" s="48"/>
      <c r="B53" s="1259" t="s">
        <v>21</v>
      </c>
      <c r="C53" s="1260"/>
      <c r="D53" s="67"/>
      <c r="E53" s="1261" t="s">
        <v>22</v>
      </c>
      <c r="F53" s="1261"/>
      <c r="G53" s="1261"/>
      <c r="H53" s="1261"/>
      <c r="I53" s="1261"/>
      <c r="J53" s="1262"/>
      <c r="K53" s="68">
        <v>450</v>
      </c>
      <c r="L53" s="69">
        <v>418</v>
      </c>
      <c r="M53" s="69">
        <v>268</v>
      </c>
      <c r="N53" s="69">
        <v>237</v>
      </c>
      <c r="O53" s="70">
        <v>295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x14ac:dyDescent="0.2">
      <c r="B57" s="1263" t="s">
        <v>25</v>
      </c>
      <c r="C57" s="1264"/>
      <c r="D57" s="1267" t="s">
        <v>26</v>
      </c>
      <c r="E57" s="1268"/>
      <c r="F57" s="1268"/>
      <c r="G57" s="1268"/>
      <c r="H57" s="1268"/>
      <c r="I57" s="1268"/>
      <c r="J57" s="1269"/>
      <c r="K57" s="379" t="s">
        <v>574</v>
      </c>
      <c r="L57" s="380" t="s">
        <v>574</v>
      </c>
      <c r="M57" s="380" t="s">
        <v>575</v>
      </c>
      <c r="N57" s="380" t="s">
        <v>575</v>
      </c>
      <c r="O57" s="381" t="s">
        <v>574</v>
      </c>
    </row>
    <row r="58" spans="1:21" ht="31.5" customHeight="1" thickBot="1" x14ac:dyDescent="0.25">
      <c r="B58" s="1265"/>
      <c r="C58" s="1266"/>
      <c r="D58" s="1270" t="s">
        <v>27</v>
      </c>
      <c r="E58" s="1271"/>
      <c r="F58" s="1271"/>
      <c r="G58" s="1271"/>
      <c r="H58" s="1271"/>
      <c r="I58" s="1271"/>
      <c r="J58" s="1272"/>
      <c r="K58" s="382" t="s">
        <v>576</v>
      </c>
      <c r="L58" s="383" t="s">
        <v>577</v>
      </c>
      <c r="M58" s="383" t="s">
        <v>574</v>
      </c>
      <c r="N58" s="383" t="s">
        <v>574</v>
      </c>
      <c r="O58" s="384" t="s">
        <v>574</v>
      </c>
    </row>
    <row r="59" spans="1:21" ht="24" customHeight="1" x14ac:dyDescent="0.2">
      <c r="B59" s="82"/>
      <c r="C59" s="82"/>
      <c r="D59" s="83" t="s">
        <v>28</v>
      </c>
      <c r="E59" s="84"/>
      <c r="F59" s="84"/>
      <c r="G59" s="84"/>
      <c r="H59" s="84"/>
      <c r="I59" s="84"/>
      <c r="J59" s="84"/>
      <c r="K59" s="84"/>
      <c r="L59" s="84"/>
      <c r="M59" s="84"/>
      <c r="N59" s="84"/>
      <c r="O59" s="84"/>
    </row>
    <row r="60" spans="1:21" ht="24" customHeight="1" x14ac:dyDescent="0.2">
      <c r="B60" s="85"/>
      <c r="C60" s="85"/>
      <c r="D60" s="83" t="s">
        <v>29</v>
      </c>
      <c r="E60" s="84"/>
      <c r="F60" s="84"/>
      <c r="G60" s="84"/>
      <c r="H60" s="84"/>
      <c r="I60" s="84"/>
      <c r="J60" s="84"/>
      <c r="K60" s="84"/>
      <c r="L60" s="84"/>
      <c r="M60" s="84"/>
      <c r="N60" s="84"/>
      <c r="O60" s="84"/>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m0OngBa+Vba2T+dbcVBiNE1QXiL4oNOl+hxIe6cHuy6Kcz8DDEM5pkpz4MjTwE1+heCA9UhaiX0vAacNuhjbg==" saltValue="xY4U3xTUACMYeN4BUTD30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86" customWidth="1"/>
    <col min="2" max="3" width="12.6640625" style="86" customWidth="1"/>
    <col min="4" max="4" width="11.6640625" style="86" customWidth="1"/>
    <col min="5" max="8" width="10.33203125" style="86" customWidth="1"/>
    <col min="9" max="13" width="16.33203125" style="86" customWidth="1"/>
    <col min="14" max="19" width="12.6640625" style="86" customWidth="1"/>
    <col min="20" max="16384" width="0" style="8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7" t="s">
        <v>9</v>
      </c>
    </row>
    <row r="40" spans="2:13" ht="27.75" customHeight="1" thickBot="1" x14ac:dyDescent="0.25">
      <c r="B40" s="88" t="s">
        <v>10</v>
      </c>
      <c r="C40" s="89"/>
      <c r="D40" s="89"/>
      <c r="E40" s="90"/>
      <c r="F40" s="90"/>
      <c r="G40" s="90"/>
      <c r="H40" s="91" t="s">
        <v>2</v>
      </c>
      <c r="I40" s="92" t="s">
        <v>550</v>
      </c>
      <c r="J40" s="93" t="s">
        <v>551</v>
      </c>
      <c r="K40" s="93" t="s">
        <v>552</v>
      </c>
      <c r="L40" s="93" t="s">
        <v>553</v>
      </c>
      <c r="M40" s="94" t="s">
        <v>554</v>
      </c>
    </row>
    <row r="41" spans="2:13" ht="27.75" customHeight="1" x14ac:dyDescent="0.2">
      <c r="B41" s="1293" t="s">
        <v>30</v>
      </c>
      <c r="C41" s="1294"/>
      <c r="D41" s="95"/>
      <c r="E41" s="1295" t="s">
        <v>31</v>
      </c>
      <c r="F41" s="1295"/>
      <c r="G41" s="1295"/>
      <c r="H41" s="1296"/>
      <c r="I41" s="96">
        <v>10504</v>
      </c>
      <c r="J41" s="97">
        <v>9809</v>
      </c>
      <c r="K41" s="97">
        <v>9069</v>
      </c>
      <c r="L41" s="97">
        <v>8526</v>
      </c>
      <c r="M41" s="98">
        <v>7901</v>
      </c>
    </row>
    <row r="42" spans="2:13" ht="27.75" customHeight="1" x14ac:dyDescent="0.2">
      <c r="B42" s="1283"/>
      <c r="C42" s="1284"/>
      <c r="D42" s="99"/>
      <c r="E42" s="1287" t="s">
        <v>32</v>
      </c>
      <c r="F42" s="1287"/>
      <c r="G42" s="1287"/>
      <c r="H42" s="1288"/>
      <c r="I42" s="100">
        <v>1080</v>
      </c>
      <c r="J42" s="101">
        <v>990</v>
      </c>
      <c r="K42" s="101">
        <v>900</v>
      </c>
      <c r="L42" s="101">
        <v>809</v>
      </c>
      <c r="M42" s="102">
        <v>717</v>
      </c>
    </row>
    <row r="43" spans="2:13" ht="27.75" customHeight="1" x14ac:dyDescent="0.2">
      <c r="B43" s="1283"/>
      <c r="C43" s="1284"/>
      <c r="D43" s="99"/>
      <c r="E43" s="1287" t="s">
        <v>33</v>
      </c>
      <c r="F43" s="1287"/>
      <c r="G43" s="1287"/>
      <c r="H43" s="1288"/>
      <c r="I43" s="100">
        <v>4340</v>
      </c>
      <c r="J43" s="101">
        <v>3726</v>
      </c>
      <c r="K43" s="101">
        <v>3255</v>
      </c>
      <c r="L43" s="101">
        <v>2935</v>
      </c>
      <c r="M43" s="102">
        <v>2779</v>
      </c>
    </row>
    <row r="44" spans="2:13" ht="27.75" customHeight="1" x14ac:dyDescent="0.2">
      <c r="B44" s="1283"/>
      <c r="C44" s="1284"/>
      <c r="D44" s="99"/>
      <c r="E44" s="1287" t="s">
        <v>34</v>
      </c>
      <c r="F44" s="1287"/>
      <c r="G44" s="1287"/>
      <c r="H44" s="1288"/>
      <c r="I44" s="100" t="s">
        <v>509</v>
      </c>
      <c r="J44" s="101" t="s">
        <v>509</v>
      </c>
      <c r="K44" s="101" t="s">
        <v>509</v>
      </c>
      <c r="L44" s="101" t="s">
        <v>509</v>
      </c>
      <c r="M44" s="102" t="s">
        <v>509</v>
      </c>
    </row>
    <row r="45" spans="2:13" ht="27.75" customHeight="1" x14ac:dyDescent="0.2">
      <c r="B45" s="1283"/>
      <c r="C45" s="1284"/>
      <c r="D45" s="99"/>
      <c r="E45" s="1287" t="s">
        <v>35</v>
      </c>
      <c r="F45" s="1287"/>
      <c r="G45" s="1287"/>
      <c r="H45" s="1288"/>
      <c r="I45" s="100">
        <v>1680</v>
      </c>
      <c r="J45" s="101">
        <v>1635</v>
      </c>
      <c r="K45" s="101">
        <v>1476</v>
      </c>
      <c r="L45" s="101">
        <v>1431</v>
      </c>
      <c r="M45" s="102">
        <v>1171</v>
      </c>
    </row>
    <row r="46" spans="2:13" ht="27.75" customHeight="1" x14ac:dyDescent="0.2">
      <c r="B46" s="1283"/>
      <c r="C46" s="1284"/>
      <c r="D46" s="103"/>
      <c r="E46" s="1287" t="s">
        <v>36</v>
      </c>
      <c r="F46" s="1287"/>
      <c r="G46" s="1287"/>
      <c r="H46" s="1288"/>
      <c r="I46" s="100" t="s">
        <v>509</v>
      </c>
      <c r="J46" s="101" t="s">
        <v>509</v>
      </c>
      <c r="K46" s="101" t="s">
        <v>509</v>
      </c>
      <c r="L46" s="101" t="s">
        <v>509</v>
      </c>
      <c r="M46" s="102" t="s">
        <v>509</v>
      </c>
    </row>
    <row r="47" spans="2:13" ht="27.75" customHeight="1" x14ac:dyDescent="0.2">
      <c r="B47" s="1283"/>
      <c r="C47" s="1284"/>
      <c r="D47" s="104"/>
      <c r="E47" s="1297" t="s">
        <v>37</v>
      </c>
      <c r="F47" s="1298"/>
      <c r="G47" s="1298"/>
      <c r="H47" s="1299"/>
      <c r="I47" s="100" t="s">
        <v>509</v>
      </c>
      <c r="J47" s="101" t="s">
        <v>509</v>
      </c>
      <c r="K47" s="101" t="s">
        <v>509</v>
      </c>
      <c r="L47" s="101" t="s">
        <v>509</v>
      </c>
      <c r="M47" s="102" t="s">
        <v>509</v>
      </c>
    </row>
    <row r="48" spans="2:13" ht="27.75" customHeight="1" x14ac:dyDescent="0.2">
      <c r="B48" s="1283"/>
      <c r="C48" s="1284"/>
      <c r="D48" s="99"/>
      <c r="E48" s="1287" t="s">
        <v>38</v>
      </c>
      <c r="F48" s="1287"/>
      <c r="G48" s="1287"/>
      <c r="H48" s="1288"/>
      <c r="I48" s="100" t="s">
        <v>509</v>
      </c>
      <c r="J48" s="101" t="s">
        <v>509</v>
      </c>
      <c r="K48" s="101" t="s">
        <v>509</v>
      </c>
      <c r="L48" s="101" t="s">
        <v>509</v>
      </c>
      <c r="M48" s="102" t="s">
        <v>509</v>
      </c>
    </row>
    <row r="49" spans="2:13" ht="27.75" customHeight="1" x14ac:dyDescent="0.2">
      <c r="B49" s="1285"/>
      <c r="C49" s="1286"/>
      <c r="D49" s="99"/>
      <c r="E49" s="1287" t="s">
        <v>39</v>
      </c>
      <c r="F49" s="1287"/>
      <c r="G49" s="1287"/>
      <c r="H49" s="1288"/>
      <c r="I49" s="100">
        <v>0</v>
      </c>
      <c r="J49" s="101" t="s">
        <v>509</v>
      </c>
      <c r="K49" s="101" t="s">
        <v>509</v>
      </c>
      <c r="L49" s="101" t="s">
        <v>509</v>
      </c>
      <c r="M49" s="102" t="s">
        <v>509</v>
      </c>
    </row>
    <row r="50" spans="2:13" ht="27.75" customHeight="1" x14ac:dyDescent="0.2">
      <c r="B50" s="1281" t="s">
        <v>40</v>
      </c>
      <c r="C50" s="1282"/>
      <c r="D50" s="105"/>
      <c r="E50" s="1287" t="s">
        <v>41</v>
      </c>
      <c r="F50" s="1287"/>
      <c r="G50" s="1287"/>
      <c r="H50" s="1288"/>
      <c r="I50" s="100">
        <v>3003</v>
      </c>
      <c r="J50" s="101">
        <v>3089</v>
      </c>
      <c r="K50" s="101">
        <v>3496</v>
      </c>
      <c r="L50" s="101">
        <v>4237</v>
      </c>
      <c r="M50" s="102">
        <v>4612</v>
      </c>
    </row>
    <row r="51" spans="2:13" ht="27.75" customHeight="1" x14ac:dyDescent="0.2">
      <c r="B51" s="1283"/>
      <c r="C51" s="1284"/>
      <c r="D51" s="99"/>
      <c r="E51" s="1287" t="s">
        <v>42</v>
      </c>
      <c r="F51" s="1287"/>
      <c r="G51" s="1287"/>
      <c r="H51" s="1288"/>
      <c r="I51" s="100">
        <v>2812</v>
      </c>
      <c r="J51" s="101">
        <v>2561</v>
      </c>
      <c r="K51" s="101">
        <v>2423</v>
      </c>
      <c r="L51" s="101">
        <v>2371</v>
      </c>
      <c r="M51" s="102">
        <v>2294</v>
      </c>
    </row>
    <row r="52" spans="2:13" ht="27.75" customHeight="1" x14ac:dyDescent="0.2">
      <c r="B52" s="1285"/>
      <c r="C52" s="1286"/>
      <c r="D52" s="99"/>
      <c r="E52" s="1287" t="s">
        <v>43</v>
      </c>
      <c r="F52" s="1287"/>
      <c r="G52" s="1287"/>
      <c r="H52" s="1288"/>
      <c r="I52" s="100">
        <v>9289</v>
      </c>
      <c r="J52" s="101">
        <v>8653</v>
      </c>
      <c r="K52" s="101">
        <v>8026</v>
      </c>
      <c r="L52" s="101">
        <v>7395</v>
      </c>
      <c r="M52" s="102">
        <v>6777</v>
      </c>
    </row>
    <row r="53" spans="2:13" ht="27.75" customHeight="1" thickBot="1" x14ac:dyDescent="0.25">
      <c r="B53" s="1289" t="s">
        <v>44</v>
      </c>
      <c r="C53" s="1290"/>
      <c r="D53" s="106"/>
      <c r="E53" s="1291" t="s">
        <v>45</v>
      </c>
      <c r="F53" s="1291"/>
      <c r="G53" s="1291"/>
      <c r="H53" s="1292"/>
      <c r="I53" s="107">
        <v>2500</v>
      </c>
      <c r="J53" s="108">
        <v>1858</v>
      </c>
      <c r="K53" s="108">
        <v>755</v>
      </c>
      <c r="L53" s="108">
        <v>-302</v>
      </c>
      <c r="M53" s="109">
        <v>-1114</v>
      </c>
    </row>
    <row r="54" spans="2:13" ht="27.75" customHeight="1" x14ac:dyDescent="0.2">
      <c r="B54" s="110" t="s">
        <v>46</v>
      </c>
      <c r="C54" s="111"/>
      <c r="D54" s="111"/>
      <c r="E54" s="112"/>
      <c r="F54" s="112"/>
      <c r="G54" s="112"/>
      <c r="H54" s="112"/>
      <c r="I54" s="113"/>
      <c r="J54" s="113"/>
      <c r="K54" s="113"/>
      <c r="L54" s="113"/>
      <c r="M54" s="113"/>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VYuZtIK2fvp2KjEo6IZI3/AcaFZOu491xWb6hyxZhNxywE1zHp04jzba1oSIkIv6cyUZZIFtWzO/4XAcSlGhww==" saltValue="0DYdll7mFfDVdxX2xRT4/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4" t="s">
        <v>47</v>
      </c>
    </row>
    <row r="54" spans="2:8" ht="29.25" customHeight="1" thickBot="1" x14ac:dyDescent="0.3">
      <c r="B54" s="115" t="s">
        <v>1</v>
      </c>
      <c r="C54" s="116"/>
      <c r="D54" s="116"/>
      <c r="E54" s="117" t="s">
        <v>2</v>
      </c>
      <c r="F54" s="118" t="s">
        <v>552</v>
      </c>
      <c r="G54" s="118" t="s">
        <v>553</v>
      </c>
      <c r="H54" s="119" t="s">
        <v>554</v>
      </c>
    </row>
    <row r="55" spans="2:8" ht="52.5" customHeight="1" x14ac:dyDescent="0.2">
      <c r="B55" s="120"/>
      <c r="C55" s="1308" t="s">
        <v>48</v>
      </c>
      <c r="D55" s="1308"/>
      <c r="E55" s="1309"/>
      <c r="F55" s="121">
        <v>1511</v>
      </c>
      <c r="G55" s="121">
        <v>1333</v>
      </c>
      <c r="H55" s="122">
        <v>1922</v>
      </c>
    </row>
    <row r="56" spans="2:8" ht="52.5" customHeight="1" x14ac:dyDescent="0.2">
      <c r="B56" s="123"/>
      <c r="C56" s="1310" t="s">
        <v>49</v>
      </c>
      <c r="D56" s="1310"/>
      <c r="E56" s="1311"/>
      <c r="F56" s="124">
        <v>47</v>
      </c>
      <c r="G56" s="124">
        <v>47</v>
      </c>
      <c r="H56" s="125">
        <v>47</v>
      </c>
    </row>
    <row r="57" spans="2:8" ht="53.25" customHeight="1" x14ac:dyDescent="0.2">
      <c r="B57" s="123"/>
      <c r="C57" s="1312" t="s">
        <v>50</v>
      </c>
      <c r="D57" s="1312"/>
      <c r="E57" s="1313"/>
      <c r="F57" s="126">
        <v>735</v>
      </c>
      <c r="G57" s="126">
        <v>1281</v>
      </c>
      <c r="H57" s="127">
        <v>1267</v>
      </c>
    </row>
    <row r="58" spans="2:8" ht="45.75" customHeight="1" x14ac:dyDescent="0.2">
      <c r="B58" s="128"/>
      <c r="C58" s="1300" t="s">
        <v>569</v>
      </c>
      <c r="D58" s="1301"/>
      <c r="E58" s="1302"/>
      <c r="F58" s="129">
        <v>620</v>
      </c>
      <c r="G58" s="129">
        <v>620</v>
      </c>
      <c r="H58" s="130">
        <v>620</v>
      </c>
    </row>
    <row r="59" spans="2:8" ht="45.75" customHeight="1" x14ac:dyDescent="0.2">
      <c r="B59" s="128"/>
      <c r="C59" s="1300" t="s">
        <v>570</v>
      </c>
      <c r="D59" s="1301"/>
      <c r="E59" s="1302"/>
      <c r="F59" s="129">
        <v>47</v>
      </c>
      <c r="G59" s="129">
        <v>594</v>
      </c>
      <c r="H59" s="130">
        <v>579</v>
      </c>
    </row>
    <row r="60" spans="2:8" ht="45.75" customHeight="1" x14ac:dyDescent="0.2">
      <c r="B60" s="128"/>
      <c r="C60" s="1300" t="s">
        <v>571</v>
      </c>
      <c r="D60" s="1301"/>
      <c r="E60" s="1302"/>
      <c r="F60" s="129">
        <v>25</v>
      </c>
      <c r="G60" s="129">
        <v>25</v>
      </c>
      <c r="H60" s="130">
        <v>25</v>
      </c>
    </row>
    <row r="61" spans="2:8" ht="45.75" customHeight="1" x14ac:dyDescent="0.2">
      <c r="B61" s="128"/>
      <c r="C61" s="1300" t="s">
        <v>572</v>
      </c>
      <c r="D61" s="1301"/>
      <c r="E61" s="1302"/>
      <c r="F61" s="129">
        <v>19</v>
      </c>
      <c r="G61" s="129">
        <v>18</v>
      </c>
      <c r="H61" s="130">
        <v>18</v>
      </c>
    </row>
    <row r="62" spans="2:8" ht="45.75" customHeight="1" thickBot="1" x14ac:dyDescent="0.25">
      <c r="B62" s="131"/>
      <c r="C62" s="1303" t="s">
        <v>573</v>
      </c>
      <c r="D62" s="1304"/>
      <c r="E62" s="1305"/>
      <c r="F62" s="132">
        <v>8</v>
      </c>
      <c r="G62" s="132">
        <v>8</v>
      </c>
      <c r="H62" s="133">
        <v>8</v>
      </c>
    </row>
    <row r="63" spans="2:8" ht="52.5" customHeight="1" thickBot="1" x14ac:dyDescent="0.25">
      <c r="B63" s="134"/>
      <c r="C63" s="1306" t="s">
        <v>51</v>
      </c>
      <c r="D63" s="1306"/>
      <c r="E63" s="1307"/>
      <c r="F63" s="135">
        <v>2293</v>
      </c>
      <c r="G63" s="135">
        <v>2661</v>
      </c>
      <c r="H63" s="136">
        <v>3235</v>
      </c>
    </row>
    <row r="64" spans="2:8" ht="15" customHeight="1" x14ac:dyDescent="0.2"/>
    <row r="65" ht="0" hidden="1" customHeight="1" x14ac:dyDescent="0.2"/>
    <row r="66" ht="0" hidden="1" customHeight="1" x14ac:dyDescent="0.2"/>
  </sheetData>
  <sheetProtection algorithmName="SHA-512" hashValue="xtFNp2Hwz5v4c5lGffsayn8qhohulNNHef3lIkSQYpNh9OQpbFMyzzdF5pgWv0k51CcuvQVwT+bNWu21V58tnw==" saltValue="OHhLmwSoTnBEJl0JAasp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84"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85"/>
      <c r="DG4" s="285"/>
      <c r="DH4" s="285"/>
      <c r="DI4" s="285"/>
      <c r="DJ4" s="285"/>
      <c r="DK4" s="285"/>
      <c r="DL4" s="285"/>
      <c r="DM4" s="285"/>
      <c r="DN4" s="285"/>
      <c r="DO4" s="285"/>
      <c r="DP4" s="285"/>
      <c r="DQ4" s="285"/>
      <c r="DR4" s="285"/>
      <c r="DS4" s="285"/>
      <c r="DT4" s="285"/>
      <c r="DU4" s="285"/>
      <c r="DV4" s="285"/>
      <c r="DW4" s="285"/>
    </row>
    <row r="5" spans="1:143" s="284"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85"/>
      <c r="DG5" s="285"/>
      <c r="DH5" s="285"/>
      <c r="DI5" s="285"/>
      <c r="DJ5" s="285"/>
      <c r="DK5" s="285"/>
      <c r="DL5" s="285"/>
      <c r="DM5" s="285"/>
      <c r="DN5" s="285"/>
      <c r="DO5" s="285"/>
      <c r="DP5" s="285"/>
      <c r="DQ5" s="285"/>
      <c r="DR5" s="285"/>
      <c r="DS5" s="285"/>
      <c r="DT5" s="285"/>
      <c r="DU5" s="285"/>
      <c r="DV5" s="285"/>
      <c r="DW5" s="285"/>
    </row>
    <row r="6" spans="1:143" s="284"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85"/>
      <c r="DG6" s="285"/>
      <c r="DH6" s="285"/>
      <c r="DI6" s="285"/>
      <c r="DJ6" s="285"/>
      <c r="DK6" s="285"/>
      <c r="DL6" s="285"/>
      <c r="DM6" s="285"/>
      <c r="DN6" s="285"/>
      <c r="DO6" s="285"/>
      <c r="DP6" s="285"/>
      <c r="DQ6" s="285"/>
      <c r="DR6" s="285"/>
      <c r="DS6" s="285"/>
      <c r="DT6" s="285"/>
      <c r="DU6" s="285"/>
      <c r="DV6" s="285"/>
      <c r="DW6" s="285"/>
    </row>
    <row r="7" spans="1:143" s="284"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85"/>
      <c r="DG7" s="285"/>
      <c r="DH7" s="285"/>
      <c r="DI7" s="285"/>
      <c r="DJ7" s="285"/>
      <c r="DK7" s="285"/>
      <c r="DL7" s="285"/>
      <c r="DM7" s="285"/>
      <c r="DN7" s="285"/>
      <c r="DO7" s="285"/>
      <c r="DP7" s="285"/>
      <c r="DQ7" s="285"/>
      <c r="DR7" s="285"/>
      <c r="DS7" s="285"/>
      <c r="DT7" s="285"/>
      <c r="DU7" s="285"/>
      <c r="DV7" s="285"/>
      <c r="DW7" s="285"/>
    </row>
    <row r="8" spans="1:143" s="284"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85"/>
      <c r="DG8" s="285"/>
      <c r="DH8" s="285"/>
      <c r="DI8" s="285"/>
      <c r="DJ8" s="285"/>
      <c r="DK8" s="285"/>
      <c r="DL8" s="285"/>
      <c r="DM8" s="285"/>
      <c r="DN8" s="285"/>
      <c r="DO8" s="285"/>
      <c r="DP8" s="285"/>
      <c r="DQ8" s="285"/>
      <c r="DR8" s="285"/>
      <c r="DS8" s="285"/>
      <c r="DT8" s="285"/>
      <c r="DU8" s="285"/>
      <c r="DV8" s="285"/>
      <c r="DW8" s="285"/>
    </row>
    <row r="9" spans="1:143" s="284"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85"/>
      <c r="DG9" s="285"/>
      <c r="DH9" s="285"/>
      <c r="DI9" s="285"/>
      <c r="DJ9" s="285"/>
      <c r="DK9" s="285"/>
      <c r="DL9" s="285"/>
      <c r="DM9" s="285"/>
      <c r="DN9" s="285"/>
      <c r="DO9" s="285"/>
      <c r="DP9" s="285"/>
      <c r="DQ9" s="285"/>
      <c r="DR9" s="285"/>
      <c r="DS9" s="285"/>
      <c r="DT9" s="285"/>
      <c r="DU9" s="285"/>
      <c r="DV9" s="285"/>
      <c r="DW9" s="285"/>
    </row>
    <row r="10" spans="1:143" s="284"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85"/>
      <c r="DG10" s="285"/>
      <c r="DH10" s="285"/>
      <c r="DI10" s="285"/>
      <c r="DJ10" s="285"/>
      <c r="DK10" s="285"/>
      <c r="DL10" s="285"/>
      <c r="DM10" s="285"/>
      <c r="DN10" s="285"/>
      <c r="DO10" s="285"/>
      <c r="DP10" s="285"/>
      <c r="DQ10" s="285"/>
      <c r="DR10" s="285"/>
      <c r="DS10" s="285"/>
      <c r="DT10" s="285"/>
      <c r="DU10" s="285"/>
      <c r="DV10" s="285"/>
      <c r="DW10" s="285"/>
      <c r="EM10" s="284" t="s">
        <v>595</v>
      </c>
    </row>
    <row r="11" spans="1:143" s="284"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85"/>
      <c r="DG11" s="285"/>
      <c r="DH11" s="285"/>
      <c r="DI11" s="285"/>
      <c r="DJ11" s="285"/>
      <c r="DK11" s="285"/>
      <c r="DL11" s="285"/>
      <c r="DM11" s="285"/>
      <c r="DN11" s="285"/>
      <c r="DO11" s="285"/>
      <c r="DP11" s="285"/>
      <c r="DQ11" s="285"/>
      <c r="DR11" s="285"/>
      <c r="DS11" s="285"/>
      <c r="DT11" s="285"/>
      <c r="DU11" s="285"/>
      <c r="DV11" s="285"/>
      <c r="DW11" s="285"/>
    </row>
    <row r="12" spans="1:143" s="284"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85"/>
      <c r="DG12" s="285"/>
      <c r="DH12" s="285"/>
      <c r="DI12" s="285"/>
      <c r="DJ12" s="285"/>
      <c r="DK12" s="285"/>
      <c r="DL12" s="285"/>
      <c r="DM12" s="285"/>
      <c r="DN12" s="285"/>
      <c r="DO12" s="285"/>
      <c r="DP12" s="285"/>
      <c r="DQ12" s="285"/>
      <c r="DR12" s="285"/>
      <c r="DS12" s="285"/>
      <c r="DT12" s="285"/>
      <c r="DU12" s="285"/>
      <c r="DV12" s="285"/>
      <c r="DW12" s="285"/>
      <c r="EM12" s="284" t="s">
        <v>595</v>
      </c>
    </row>
    <row r="13" spans="1:143" s="284"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85"/>
      <c r="DG13" s="285"/>
      <c r="DH13" s="285"/>
      <c r="DI13" s="285"/>
      <c r="DJ13" s="285"/>
      <c r="DK13" s="285"/>
      <c r="DL13" s="285"/>
      <c r="DM13" s="285"/>
      <c r="DN13" s="285"/>
      <c r="DO13" s="285"/>
      <c r="DP13" s="285"/>
      <c r="DQ13" s="285"/>
      <c r="DR13" s="285"/>
      <c r="DS13" s="285"/>
      <c r="DT13" s="285"/>
      <c r="DU13" s="285"/>
      <c r="DV13" s="285"/>
      <c r="DW13" s="285"/>
    </row>
    <row r="14" spans="1:143" s="284"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85"/>
      <c r="DG14" s="285"/>
      <c r="DH14" s="285"/>
      <c r="DI14" s="285"/>
      <c r="DJ14" s="285"/>
      <c r="DK14" s="285"/>
      <c r="DL14" s="285"/>
      <c r="DM14" s="285"/>
      <c r="DN14" s="285"/>
      <c r="DO14" s="285"/>
      <c r="DP14" s="285"/>
      <c r="DQ14" s="285"/>
      <c r="DR14" s="285"/>
      <c r="DS14" s="285"/>
      <c r="DT14" s="285"/>
      <c r="DU14" s="285"/>
      <c r="DV14" s="285"/>
      <c r="DW14" s="285"/>
    </row>
    <row r="15" spans="1:143" s="284"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85"/>
      <c r="DG15" s="285"/>
      <c r="DH15" s="285"/>
      <c r="DI15" s="285"/>
      <c r="DJ15" s="285"/>
      <c r="DK15" s="285"/>
      <c r="DL15" s="285"/>
      <c r="DM15" s="285"/>
      <c r="DN15" s="285"/>
      <c r="DO15" s="285"/>
      <c r="DP15" s="285"/>
      <c r="DQ15" s="285"/>
      <c r="DR15" s="285"/>
      <c r="DS15" s="285"/>
      <c r="DT15" s="285"/>
      <c r="DU15" s="285"/>
      <c r="DV15" s="285"/>
      <c r="DW15" s="285"/>
    </row>
    <row r="16" spans="1:143" s="284"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85"/>
      <c r="DG16" s="285"/>
      <c r="DH16" s="285"/>
      <c r="DI16" s="285"/>
      <c r="DJ16" s="285"/>
      <c r="DK16" s="285"/>
      <c r="DL16" s="285"/>
      <c r="DM16" s="285"/>
      <c r="DN16" s="285"/>
      <c r="DO16" s="285"/>
      <c r="DP16" s="285"/>
      <c r="DQ16" s="285"/>
      <c r="DR16" s="285"/>
      <c r="DS16" s="285"/>
      <c r="DT16" s="285"/>
      <c r="DU16" s="285"/>
      <c r="DV16" s="285"/>
      <c r="DW16" s="285"/>
    </row>
    <row r="17" spans="1:351" s="284"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85"/>
      <c r="DG17" s="285"/>
      <c r="DH17" s="285"/>
      <c r="DI17" s="285"/>
      <c r="DJ17" s="285"/>
      <c r="DK17" s="285"/>
      <c r="DL17" s="285"/>
      <c r="DM17" s="285"/>
      <c r="DN17" s="285"/>
      <c r="DO17" s="285"/>
      <c r="DP17" s="285"/>
      <c r="DQ17" s="285"/>
      <c r="DR17" s="285"/>
      <c r="DS17" s="285"/>
      <c r="DT17" s="285"/>
      <c r="DU17" s="285"/>
      <c r="DV17" s="285"/>
      <c r="DW17" s="285"/>
    </row>
    <row r="18" spans="1:351" s="284"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85"/>
      <c r="DG18" s="285"/>
      <c r="DH18" s="285"/>
      <c r="DI18" s="285"/>
      <c r="DJ18" s="285"/>
      <c r="DK18" s="285"/>
      <c r="DL18" s="285"/>
      <c r="DM18" s="285"/>
      <c r="DN18" s="285"/>
      <c r="DO18" s="285"/>
      <c r="DP18" s="285"/>
      <c r="DQ18" s="285"/>
      <c r="DR18" s="285"/>
      <c r="DS18" s="285"/>
      <c r="DT18" s="285"/>
      <c r="DU18" s="285"/>
      <c r="DV18" s="285"/>
      <c r="DW18" s="285"/>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596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597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22" t="s">
        <v>605</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2" x14ac:dyDescent="0.2">
      <c r="B44" s="394"/>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2" x14ac:dyDescent="0.2">
      <c r="B45" s="394"/>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2" x14ac:dyDescent="0.2">
      <c r="B46" s="394"/>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2" x14ac:dyDescent="0.2">
      <c r="B47" s="394"/>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598</v>
      </c>
    </row>
    <row r="50" spans="1:109" ht="13.2" x14ac:dyDescent="0.2">
      <c r="B50" s="394"/>
      <c r="G50" s="1314"/>
      <c r="H50" s="1314"/>
      <c r="I50" s="1314"/>
      <c r="J50" s="1314"/>
      <c r="K50" s="404"/>
      <c r="L50" s="404"/>
      <c r="M50" s="405"/>
      <c r="N50" s="405"/>
      <c r="AN50" s="1332"/>
      <c r="AO50" s="1333"/>
      <c r="AP50" s="1333"/>
      <c r="AQ50" s="1333"/>
      <c r="AR50" s="1333"/>
      <c r="AS50" s="1333"/>
      <c r="AT50" s="1333"/>
      <c r="AU50" s="1333"/>
      <c r="AV50" s="1333"/>
      <c r="AW50" s="1333"/>
      <c r="AX50" s="1333"/>
      <c r="AY50" s="1333"/>
      <c r="AZ50" s="1333"/>
      <c r="BA50" s="1333"/>
      <c r="BB50" s="1333"/>
      <c r="BC50" s="1333"/>
      <c r="BD50" s="1333"/>
      <c r="BE50" s="1333"/>
      <c r="BF50" s="1333"/>
      <c r="BG50" s="1333"/>
      <c r="BH50" s="1333"/>
      <c r="BI50" s="1333"/>
      <c r="BJ50" s="1333"/>
      <c r="BK50" s="1333"/>
      <c r="BL50" s="1333"/>
      <c r="BM50" s="1333"/>
      <c r="BN50" s="1333"/>
      <c r="BO50" s="1334"/>
      <c r="BP50" s="1320" t="s">
        <v>550</v>
      </c>
      <c r="BQ50" s="1320"/>
      <c r="BR50" s="1320"/>
      <c r="BS50" s="1320"/>
      <c r="BT50" s="1320"/>
      <c r="BU50" s="1320"/>
      <c r="BV50" s="1320"/>
      <c r="BW50" s="1320"/>
      <c r="BX50" s="1320" t="s">
        <v>551</v>
      </c>
      <c r="BY50" s="1320"/>
      <c r="BZ50" s="1320"/>
      <c r="CA50" s="1320"/>
      <c r="CB50" s="1320"/>
      <c r="CC50" s="1320"/>
      <c r="CD50" s="1320"/>
      <c r="CE50" s="1320"/>
      <c r="CF50" s="1320" t="s">
        <v>552</v>
      </c>
      <c r="CG50" s="1320"/>
      <c r="CH50" s="1320"/>
      <c r="CI50" s="1320"/>
      <c r="CJ50" s="1320"/>
      <c r="CK50" s="1320"/>
      <c r="CL50" s="1320"/>
      <c r="CM50" s="1320"/>
      <c r="CN50" s="1320" t="s">
        <v>553</v>
      </c>
      <c r="CO50" s="1320"/>
      <c r="CP50" s="1320"/>
      <c r="CQ50" s="1320"/>
      <c r="CR50" s="1320"/>
      <c r="CS50" s="1320"/>
      <c r="CT50" s="1320"/>
      <c r="CU50" s="1320"/>
      <c r="CV50" s="1320" t="s">
        <v>554</v>
      </c>
      <c r="CW50" s="1320"/>
      <c r="CX50" s="1320"/>
      <c r="CY50" s="1320"/>
      <c r="CZ50" s="1320"/>
      <c r="DA50" s="1320"/>
      <c r="DB50" s="1320"/>
      <c r="DC50" s="1320"/>
    </row>
    <row r="51" spans="1:109" ht="13.5" customHeight="1" x14ac:dyDescent="0.2">
      <c r="B51" s="394"/>
      <c r="G51" s="1331"/>
      <c r="H51" s="1331"/>
      <c r="I51" s="1335"/>
      <c r="J51" s="1335"/>
      <c r="K51" s="1321"/>
      <c r="L51" s="1321"/>
      <c r="M51" s="1321"/>
      <c r="N51" s="1321"/>
      <c r="AM51" s="403"/>
      <c r="AN51" s="1319" t="s">
        <v>599</v>
      </c>
      <c r="AO51" s="1319"/>
      <c r="AP51" s="1319"/>
      <c r="AQ51" s="1319"/>
      <c r="AR51" s="1319"/>
      <c r="AS51" s="1319"/>
      <c r="AT51" s="1319"/>
      <c r="AU51" s="1319"/>
      <c r="AV51" s="1319"/>
      <c r="AW51" s="1319"/>
      <c r="AX51" s="1319"/>
      <c r="AY51" s="1319"/>
      <c r="AZ51" s="1319"/>
      <c r="BA51" s="1319"/>
      <c r="BB51" s="1319" t="s">
        <v>600</v>
      </c>
      <c r="BC51" s="1319"/>
      <c r="BD51" s="1319"/>
      <c r="BE51" s="1319"/>
      <c r="BF51" s="1319"/>
      <c r="BG51" s="1319"/>
      <c r="BH51" s="1319"/>
      <c r="BI51" s="1319"/>
      <c r="BJ51" s="1319"/>
      <c r="BK51" s="1319"/>
      <c r="BL51" s="1319"/>
      <c r="BM51" s="1319"/>
      <c r="BN51" s="1319"/>
      <c r="BO51" s="1319"/>
      <c r="BP51" s="1336"/>
      <c r="BQ51" s="1316"/>
      <c r="BR51" s="1316"/>
      <c r="BS51" s="1316"/>
      <c r="BT51" s="1316"/>
      <c r="BU51" s="1316"/>
      <c r="BV51" s="1316"/>
      <c r="BW51" s="1316"/>
      <c r="BX51" s="1316">
        <v>23.1</v>
      </c>
      <c r="BY51" s="1316"/>
      <c r="BZ51" s="1316"/>
      <c r="CA51" s="1316"/>
      <c r="CB51" s="1316"/>
      <c r="CC51" s="1316"/>
      <c r="CD51" s="1316"/>
      <c r="CE51" s="1316"/>
      <c r="CF51" s="1316">
        <v>9.3000000000000007</v>
      </c>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ht="13.2" x14ac:dyDescent="0.2">
      <c r="B52" s="394"/>
      <c r="G52" s="1331"/>
      <c r="H52" s="1331"/>
      <c r="I52" s="1335"/>
      <c r="J52" s="1335"/>
      <c r="K52" s="1321"/>
      <c r="L52" s="1321"/>
      <c r="M52" s="1321"/>
      <c r="N52" s="1321"/>
      <c r="AM52" s="403"/>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ht="13.2" x14ac:dyDescent="0.2">
      <c r="A53" s="402"/>
      <c r="B53" s="394"/>
      <c r="G53" s="1331"/>
      <c r="H53" s="1331"/>
      <c r="I53" s="1314"/>
      <c r="J53" s="1314"/>
      <c r="K53" s="1321"/>
      <c r="L53" s="1321"/>
      <c r="M53" s="1321"/>
      <c r="N53" s="1321"/>
      <c r="AM53" s="403"/>
      <c r="AN53" s="1319"/>
      <c r="AO53" s="1319"/>
      <c r="AP53" s="1319"/>
      <c r="AQ53" s="1319"/>
      <c r="AR53" s="1319"/>
      <c r="AS53" s="1319"/>
      <c r="AT53" s="1319"/>
      <c r="AU53" s="1319"/>
      <c r="AV53" s="1319"/>
      <c r="AW53" s="1319"/>
      <c r="AX53" s="1319"/>
      <c r="AY53" s="1319"/>
      <c r="AZ53" s="1319"/>
      <c r="BA53" s="1319"/>
      <c r="BB53" s="1319" t="s">
        <v>601</v>
      </c>
      <c r="BC53" s="1319"/>
      <c r="BD53" s="1319"/>
      <c r="BE53" s="1319"/>
      <c r="BF53" s="1319"/>
      <c r="BG53" s="1319"/>
      <c r="BH53" s="1319"/>
      <c r="BI53" s="1319"/>
      <c r="BJ53" s="1319"/>
      <c r="BK53" s="1319"/>
      <c r="BL53" s="1319"/>
      <c r="BM53" s="1319"/>
      <c r="BN53" s="1319"/>
      <c r="BO53" s="1319"/>
      <c r="BP53" s="1336"/>
      <c r="BQ53" s="1316"/>
      <c r="BR53" s="1316"/>
      <c r="BS53" s="1316"/>
      <c r="BT53" s="1316"/>
      <c r="BU53" s="1316"/>
      <c r="BV53" s="1316"/>
      <c r="BW53" s="1316"/>
      <c r="BX53" s="1316">
        <v>57</v>
      </c>
      <c r="BY53" s="1316"/>
      <c r="BZ53" s="1316"/>
      <c r="CA53" s="1316"/>
      <c r="CB53" s="1316"/>
      <c r="CC53" s="1316"/>
      <c r="CD53" s="1316"/>
      <c r="CE53" s="1316"/>
      <c r="CF53" s="1316">
        <v>61.9</v>
      </c>
      <c r="CG53" s="1316"/>
      <c r="CH53" s="1316"/>
      <c r="CI53" s="1316"/>
      <c r="CJ53" s="1316"/>
      <c r="CK53" s="1316"/>
      <c r="CL53" s="1316"/>
      <c r="CM53" s="1316"/>
      <c r="CN53" s="1316">
        <v>63.7</v>
      </c>
      <c r="CO53" s="1316"/>
      <c r="CP53" s="1316"/>
      <c r="CQ53" s="1316"/>
      <c r="CR53" s="1316"/>
      <c r="CS53" s="1316"/>
      <c r="CT53" s="1316"/>
      <c r="CU53" s="1316"/>
      <c r="CV53" s="1316">
        <v>65.099999999999994</v>
      </c>
      <c r="CW53" s="1316"/>
      <c r="CX53" s="1316"/>
      <c r="CY53" s="1316"/>
      <c r="CZ53" s="1316"/>
      <c r="DA53" s="1316"/>
      <c r="DB53" s="1316"/>
      <c r="DC53" s="1316"/>
    </row>
    <row r="54" spans="1:109" ht="13.2" x14ac:dyDescent="0.2">
      <c r="A54" s="402"/>
      <c r="B54" s="394"/>
      <c r="G54" s="1331"/>
      <c r="H54" s="1331"/>
      <c r="I54" s="1314"/>
      <c r="J54" s="1314"/>
      <c r="K54" s="1321"/>
      <c r="L54" s="1321"/>
      <c r="M54" s="1321"/>
      <c r="N54" s="1321"/>
      <c r="AM54" s="403"/>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ht="13.2" x14ac:dyDescent="0.2">
      <c r="A55" s="402"/>
      <c r="B55" s="394"/>
      <c r="G55" s="1314"/>
      <c r="H55" s="1314"/>
      <c r="I55" s="1314"/>
      <c r="J55" s="1314"/>
      <c r="K55" s="1321"/>
      <c r="L55" s="1321"/>
      <c r="M55" s="1321"/>
      <c r="N55" s="1321"/>
      <c r="AN55" s="1320" t="s">
        <v>602</v>
      </c>
      <c r="AO55" s="1320"/>
      <c r="AP55" s="1320"/>
      <c r="AQ55" s="1320"/>
      <c r="AR55" s="1320"/>
      <c r="AS55" s="1320"/>
      <c r="AT55" s="1320"/>
      <c r="AU55" s="1320"/>
      <c r="AV55" s="1320"/>
      <c r="AW55" s="1320"/>
      <c r="AX55" s="1320"/>
      <c r="AY55" s="1320"/>
      <c r="AZ55" s="1320"/>
      <c r="BA55" s="1320"/>
      <c r="BB55" s="1319" t="s">
        <v>600</v>
      </c>
      <c r="BC55" s="1319"/>
      <c r="BD55" s="1319"/>
      <c r="BE55" s="1319"/>
      <c r="BF55" s="1319"/>
      <c r="BG55" s="1319"/>
      <c r="BH55" s="1319"/>
      <c r="BI55" s="1319"/>
      <c r="BJ55" s="1319"/>
      <c r="BK55" s="1319"/>
      <c r="BL55" s="1319"/>
      <c r="BM55" s="1319"/>
      <c r="BN55" s="1319"/>
      <c r="BO55" s="1319"/>
      <c r="BP55" s="1336"/>
      <c r="BQ55" s="1316"/>
      <c r="BR55" s="1316"/>
      <c r="BS55" s="1316"/>
      <c r="BT55" s="1316"/>
      <c r="BU55" s="1316"/>
      <c r="BV55" s="1316"/>
      <c r="BW55" s="1316"/>
      <c r="BX55" s="1316">
        <v>20.2</v>
      </c>
      <c r="BY55" s="1316"/>
      <c r="BZ55" s="1316"/>
      <c r="CA55" s="1316"/>
      <c r="CB55" s="1316"/>
      <c r="CC55" s="1316"/>
      <c r="CD55" s="1316"/>
      <c r="CE55" s="1316"/>
      <c r="CF55" s="1316">
        <v>21</v>
      </c>
      <c r="CG55" s="1316"/>
      <c r="CH55" s="1316"/>
      <c r="CI55" s="1316"/>
      <c r="CJ55" s="1316"/>
      <c r="CK55" s="1316"/>
      <c r="CL55" s="1316"/>
      <c r="CM55" s="1316"/>
      <c r="CN55" s="1316">
        <v>20.2</v>
      </c>
      <c r="CO55" s="1316"/>
      <c r="CP55" s="1316"/>
      <c r="CQ55" s="1316"/>
      <c r="CR55" s="1316"/>
      <c r="CS55" s="1316"/>
      <c r="CT55" s="1316"/>
      <c r="CU55" s="1316"/>
      <c r="CV55" s="1316">
        <v>18.3</v>
      </c>
      <c r="CW55" s="1316"/>
      <c r="CX55" s="1316"/>
      <c r="CY55" s="1316"/>
      <c r="CZ55" s="1316"/>
      <c r="DA55" s="1316"/>
      <c r="DB55" s="1316"/>
      <c r="DC55" s="1316"/>
    </row>
    <row r="56" spans="1:109" ht="13.2" x14ac:dyDescent="0.2">
      <c r="A56" s="402"/>
      <c r="B56" s="394"/>
      <c r="G56" s="1314"/>
      <c r="H56" s="1314"/>
      <c r="I56" s="1314"/>
      <c r="J56" s="1314"/>
      <c r="K56" s="1321"/>
      <c r="L56" s="1321"/>
      <c r="M56" s="1321"/>
      <c r="N56" s="1321"/>
      <c r="AN56" s="1320"/>
      <c r="AO56" s="1320"/>
      <c r="AP56" s="1320"/>
      <c r="AQ56" s="1320"/>
      <c r="AR56" s="1320"/>
      <c r="AS56" s="1320"/>
      <c r="AT56" s="1320"/>
      <c r="AU56" s="1320"/>
      <c r="AV56" s="1320"/>
      <c r="AW56" s="1320"/>
      <c r="AX56" s="1320"/>
      <c r="AY56" s="1320"/>
      <c r="AZ56" s="1320"/>
      <c r="BA56" s="1320"/>
      <c r="BB56" s="1319"/>
      <c r="BC56" s="1319"/>
      <c r="BD56" s="1319"/>
      <c r="BE56" s="1319"/>
      <c r="BF56" s="1319"/>
      <c r="BG56" s="1319"/>
      <c r="BH56" s="1319"/>
      <c r="BI56" s="1319"/>
      <c r="BJ56" s="1319"/>
      <c r="BK56" s="1319"/>
      <c r="BL56" s="1319"/>
      <c r="BM56" s="1319"/>
      <c r="BN56" s="1319"/>
      <c r="BO56" s="1319"/>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2" customFormat="1" ht="13.2" x14ac:dyDescent="0.2">
      <c r="B57" s="406"/>
      <c r="G57" s="1314"/>
      <c r="H57" s="1314"/>
      <c r="I57" s="1317"/>
      <c r="J57" s="1317"/>
      <c r="K57" s="1321"/>
      <c r="L57" s="1321"/>
      <c r="M57" s="1321"/>
      <c r="N57" s="1321"/>
      <c r="AM57" s="387"/>
      <c r="AN57" s="1320"/>
      <c r="AO57" s="1320"/>
      <c r="AP57" s="1320"/>
      <c r="AQ57" s="1320"/>
      <c r="AR57" s="1320"/>
      <c r="AS57" s="1320"/>
      <c r="AT57" s="1320"/>
      <c r="AU57" s="1320"/>
      <c r="AV57" s="1320"/>
      <c r="AW57" s="1320"/>
      <c r="AX57" s="1320"/>
      <c r="AY57" s="1320"/>
      <c r="AZ57" s="1320"/>
      <c r="BA57" s="1320"/>
      <c r="BB57" s="1319" t="s">
        <v>601</v>
      </c>
      <c r="BC57" s="1319"/>
      <c r="BD57" s="1319"/>
      <c r="BE57" s="1319"/>
      <c r="BF57" s="1319"/>
      <c r="BG57" s="1319"/>
      <c r="BH57" s="1319"/>
      <c r="BI57" s="1319"/>
      <c r="BJ57" s="1319"/>
      <c r="BK57" s="1319"/>
      <c r="BL57" s="1319"/>
      <c r="BM57" s="1319"/>
      <c r="BN57" s="1319"/>
      <c r="BO57" s="1319"/>
      <c r="BP57" s="1336"/>
      <c r="BQ57" s="1316"/>
      <c r="BR57" s="1316"/>
      <c r="BS57" s="1316"/>
      <c r="BT57" s="1316"/>
      <c r="BU57" s="1316"/>
      <c r="BV57" s="1316"/>
      <c r="BW57" s="1316"/>
      <c r="BX57" s="1316">
        <v>54.5</v>
      </c>
      <c r="BY57" s="1316"/>
      <c r="BZ57" s="1316"/>
      <c r="CA57" s="1316"/>
      <c r="CB57" s="1316"/>
      <c r="CC57" s="1316"/>
      <c r="CD57" s="1316"/>
      <c r="CE57" s="1316"/>
      <c r="CF57" s="1316">
        <v>56.1</v>
      </c>
      <c r="CG57" s="1316"/>
      <c r="CH57" s="1316"/>
      <c r="CI57" s="1316"/>
      <c r="CJ57" s="1316"/>
      <c r="CK57" s="1316"/>
      <c r="CL57" s="1316"/>
      <c r="CM57" s="1316"/>
      <c r="CN57" s="1316">
        <v>58.1</v>
      </c>
      <c r="CO57" s="1316"/>
      <c r="CP57" s="1316"/>
      <c r="CQ57" s="1316"/>
      <c r="CR57" s="1316"/>
      <c r="CS57" s="1316"/>
      <c r="CT57" s="1316"/>
      <c r="CU57" s="1316"/>
      <c r="CV57" s="1316">
        <v>59.1</v>
      </c>
      <c r="CW57" s="1316"/>
      <c r="CX57" s="1316"/>
      <c r="CY57" s="1316"/>
      <c r="CZ57" s="1316"/>
      <c r="DA57" s="1316"/>
      <c r="DB57" s="1316"/>
      <c r="DC57" s="1316"/>
      <c r="DD57" s="407"/>
      <c r="DE57" s="406"/>
    </row>
    <row r="58" spans="1:109" s="402" customFormat="1" ht="13.2" x14ac:dyDescent="0.2">
      <c r="A58" s="387"/>
      <c r="B58" s="406"/>
      <c r="G58" s="1314"/>
      <c r="H58" s="1314"/>
      <c r="I58" s="1317"/>
      <c r="J58" s="1317"/>
      <c r="K58" s="1321"/>
      <c r="L58" s="1321"/>
      <c r="M58" s="1321"/>
      <c r="N58" s="1321"/>
      <c r="AM58" s="387"/>
      <c r="AN58" s="1320"/>
      <c r="AO58" s="1320"/>
      <c r="AP58" s="1320"/>
      <c r="AQ58" s="1320"/>
      <c r="AR58" s="1320"/>
      <c r="AS58" s="1320"/>
      <c r="AT58" s="1320"/>
      <c r="AU58" s="1320"/>
      <c r="AV58" s="1320"/>
      <c r="AW58" s="1320"/>
      <c r="AX58" s="1320"/>
      <c r="AY58" s="1320"/>
      <c r="AZ58" s="1320"/>
      <c r="BA58" s="1320"/>
      <c r="BB58" s="1319"/>
      <c r="BC58" s="1319"/>
      <c r="BD58" s="1319"/>
      <c r="BE58" s="1319"/>
      <c r="BF58" s="1319"/>
      <c r="BG58" s="1319"/>
      <c r="BH58" s="1319"/>
      <c r="BI58" s="1319"/>
      <c r="BJ58" s="1319"/>
      <c r="BK58" s="1319"/>
      <c r="BL58" s="1319"/>
      <c r="BM58" s="1319"/>
      <c r="BN58" s="1319"/>
      <c r="BO58" s="1319"/>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603</v>
      </c>
    </row>
    <row r="64" spans="1:109" ht="13.2" x14ac:dyDescent="0.2">
      <c r="B64" s="394"/>
      <c r="G64" s="401"/>
      <c r="I64" s="414"/>
      <c r="J64" s="414"/>
      <c r="K64" s="414"/>
      <c r="L64" s="414"/>
      <c r="M64" s="414"/>
      <c r="N64" s="415"/>
      <c r="AM64" s="401"/>
      <c r="AN64" s="401" t="s">
        <v>597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2">
      <c r="B65" s="394"/>
      <c r="AN65" s="1322" t="s">
        <v>606</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2" x14ac:dyDescent="0.2">
      <c r="B66" s="394"/>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2" x14ac:dyDescent="0.2">
      <c r="B67" s="394"/>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2" x14ac:dyDescent="0.2">
      <c r="B68" s="394"/>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2" x14ac:dyDescent="0.2">
      <c r="B69" s="394"/>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598</v>
      </c>
    </row>
    <row r="72" spans="2:107" ht="13.2" x14ac:dyDescent="0.2">
      <c r="B72" s="394"/>
      <c r="G72" s="1314"/>
      <c r="H72" s="1314"/>
      <c r="I72" s="1314"/>
      <c r="J72" s="1314"/>
      <c r="K72" s="404"/>
      <c r="L72" s="404"/>
      <c r="M72" s="405"/>
      <c r="N72" s="405"/>
      <c r="AN72" s="1332"/>
      <c r="AO72" s="1333"/>
      <c r="AP72" s="1333"/>
      <c r="AQ72" s="1333"/>
      <c r="AR72" s="1333"/>
      <c r="AS72" s="1333"/>
      <c r="AT72" s="1333"/>
      <c r="AU72" s="1333"/>
      <c r="AV72" s="1333"/>
      <c r="AW72" s="1333"/>
      <c r="AX72" s="1333"/>
      <c r="AY72" s="1333"/>
      <c r="AZ72" s="1333"/>
      <c r="BA72" s="1333"/>
      <c r="BB72" s="1333"/>
      <c r="BC72" s="1333"/>
      <c r="BD72" s="1333"/>
      <c r="BE72" s="1333"/>
      <c r="BF72" s="1333"/>
      <c r="BG72" s="1333"/>
      <c r="BH72" s="1333"/>
      <c r="BI72" s="1333"/>
      <c r="BJ72" s="1333"/>
      <c r="BK72" s="1333"/>
      <c r="BL72" s="1333"/>
      <c r="BM72" s="1333"/>
      <c r="BN72" s="1333"/>
      <c r="BO72" s="1334"/>
      <c r="BP72" s="1320" t="s">
        <v>550</v>
      </c>
      <c r="BQ72" s="1320"/>
      <c r="BR72" s="1320"/>
      <c r="BS72" s="1320"/>
      <c r="BT72" s="1320"/>
      <c r="BU72" s="1320"/>
      <c r="BV72" s="1320"/>
      <c r="BW72" s="1320"/>
      <c r="BX72" s="1320" t="s">
        <v>551</v>
      </c>
      <c r="BY72" s="1320"/>
      <c r="BZ72" s="1320"/>
      <c r="CA72" s="1320"/>
      <c r="CB72" s="1320"/>
      <c r="CC72" s="1320"/>
      <c r="CD72" s="1320"/>
      <c r="CE72" s="1320"/>
      <c r="CF72" s="1320" t="s">
        <v>552</v>
      </c>
      <c r="CG72" s="1320"/>
      <c r="CH72" s="1320"/>
      <c r="CI72" s="1320"/>
      <c r="CJ72" s="1320"/>
      <c r="CK72" s="1320"/>
      <c r="CL72" s="1320"/>
      <c r="CM72" s="1320"/>
      <c r="CN72" s="1320" t="s">
        <v>553</v>
      </c>
      <c r="CO72" s="1320"/>
      <c r="CP72" s="1320"/>
      <c r="CQ72" s="1320"/>
      <c r="CR72" s="1320"/>
      <c r="CS72" s="1320"/>
      <c r="CT72" s="1320"/>
      <c r="CU72" s="1320"/>
      <c r="CV72" s="1320" t="s">
        <v>554</v>
      </c>
      <c r="CW72" s="1320"/>
      <c r="CX72" s="1320"/>
      <c r="CY72" s="1320"/>
      <c r="CZ72" s="1320"/>
      <c r="DA72" s="1320"/>
      <c r="DB72" s="1320"/>
      <c r="DC72" s="1320"/>
    </row>
    <row r="73" spans="2:107" ht="13.2" x14ac:dyDescent="0.2">
      <c r="B73" s="394"/>
      <c r="G73" s="1331"/>
      <c r="H73" s="1331"/>
      <c r="I73" s="1331"/>
      <c r="J73" s="1331"/>
      <c r="K73" s="1315"/>
      <c r="L73" s="1315"/>
      <c r="M73" s="1315"/>
      <c r="N73" s="1315"/>
      <c r="AM73" s="403"/>
      <c r="AN73" s="1319" t="s">
        <v>599</v>
      </c>
      <c r="AO73" s="1319"/>
      <c r="AP73" s="1319"/>
      <c r="AQ73" s="1319"/>
      <c r="AR73" s="1319"/>
      <c r="AS73" s="1319"/>
      <c r="AT73" s="1319"/>
      <c r="AU73" s="1319"/>
      <c r="AV73" s="1319"/>
      <c r="AW73" s="1319"/>
      <c r="AX73" s="1319"/>
      <c r="AY73" s="1319"/>
      <c r="AZ73" s="1319"/>
      <c r="BA73" s="1319"/>
      <c r="BB73" s="1319" t="s">
        <v>600</v>
      </c>
      <c r="BC73" s="1319"/>
      <c r="BD73" s="1319"/>
      <c r="BE73" s="1319"/>
      <c r="BF73" s="1319"/>
      <c r="BG73" s="1319"/>
      <c r="BH73" s="1319"/>
      <c r="BI73" s="1319"/>
      <c r="BJ73" s="1319"/>
      <c r="BK73" s="1319"/>
      <c r="BL73" s="1319"/>
      <c r="BM73" s="1319"/>
      <c r="BN73" s="1319"/>
      <c r="BO73" s="1319"/>
      <c r="BP73" s="1316">
        <v>32.5</v>
      </c>
      <c r="BQ73" s="1316"/>
      <c r="BR73" s="1316"/>
      <c r="BS73" s="1316"/>
      <c r="BT73" s="1316"/>
      <c r="BU73" s="1316"/>
      <c r="BV73" s="1316"/>
      <c r="BW73" s="1316"/>
      <c r="BX73" s="1316">
        <v>23.1</v>
      </c>
      <c r="BY73" s="1316"/>
      <c r="BZ73" s="1316"/>
      <c r="CA73" s="1316"/>
      <c r="CB73" s="1316"/>
      <c r="CC73" s="1316"/>
      <c r="CD73" s="1316"/>
      <c r="CE73" s="1316"/>
      <c r="CF73" s="1316">
        <v>9.3000000000000007</v>
      </c>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ht="13.2" x14ac:dyDescent="0.2">
      <c r="B74" s="394"/>
      <c r="G74" s="1331"/>
      <c r="H74" s="1331"/>
      <c r="I74" s="1331"/>
      <c r="J74" s="1331"/>
      <c r="K74" s="1315"/>
      <c r="L74" s="1315"/>
      <c r="M74" s="1315"/>
      <c r="N74" s="1315"/>
      <c r="AM74" s="403"/>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ht="13.2" x14ac:dyDescent="0.2">
      <c r="B75" s="394"/>
      <c r="G75" s="1331"/>
      <c r="H75" s="1331"/>
      <c r="I75" s="1314"/>
      <c r="J75" s="1314"/>
      <c r="K75" s="1321"/>
      <c r="L75" s="1321"/>
      <c r="M75" s="1321"/>
      <c r="N75" s="1321"/>
      <c r="AM75" s="403"/>
      <c r="AN75" s="1319"/>
      <c r="AO75" s="1319"/>
      <c r="AP75" s="1319"/>
      <c r="AQ75" s="1319"/>
      <c r="AR75" s="1319"/>
      <c r="AS75" s="1319"/>
      <c r="AT75" s="1319"/>
      <c r="AU75" s="1319"/>
      <c r="AV75" s="1319"/>
      <c r="AW75" s="1319"/>
      <c r="AX75" s="1319"/>
      <c r="AY75" s="1319"/>
      <c r="AZ75" s="1319"/>
      <c r="BA75" s="1319"/>
      <c r="BB75" s="1319" t="s">
        <v>604</v>
      </c>
      <c r="BC75" s="1319"/>
      <c r="BD75" s="1319"/>
      <c r="BE75" s="1319"/>
      <c r="BF75" s="1319"/>
      <c r="BG75" s="1319"/>
      <c r="BH75" s="1319"/>
      <c r="BI75" s="1319"/>
      <c r="BJ75" s="1319"/>
      <c r="BK75" s="1319"/>
      <c r="BL75" s="1319"/>
      <c r="BM75" s="1319"/>
      <c r="BN75" s="1319"/>
      <c r="BO75" s="1319"/>
      <c r="BP75" s="1316">
        <v>6.1</v>
      </c>
      <c r="BQ75" s="1316"/>
      <c r="BR75" s="1316"/>
      <c r="BS75" s="1316"/>
      <c r="BT75" s="1316"/>
      <c r="BU75" s="1316"/>
      <c r="BV75" s="1316"/>
      <c r="BW75" s="1316"/>
      <c r="BX75" s="1316">
        <v>5.6</v>
      </c>
      <c r="BY75" s="1316"/>
      <c r="BZ75" s="1316"/>
      <c r="CA75" s="1316"/>
      <c r="CB75" s="1316"/>
      <c r="CC75" s="1316"/>
      <c r="CD75" s="1316"/>
      <c r="CE75" s="1316"/>
      <c r="CF75" s="1316">
        <v>4.7</v>
      </c>
      <c r="CG75" s="1316"/>
      <c r="CH75" s="1316"/>
      <c r="CI75" s="1316"/>
      <c r="CJ75" s="1316"/>
      <c r="CK75" s="1316"/>
      <c r="CL75" s="1316"/>
      <c r="CM75" s="1316"/>
      <c r="CN75" s="1316">
        <v>3.8</v>
      </c>
      <c r="CO75" s="1316"/>
      <c r="CP75" s="1316"/>
      <c r="CQ75" s="1316"/>
      <c r="CR75" s="1316"/>
      <c r="CS75" s="1316"/>
      <c r="CT75" s="1316"/>
      <c r="CU75" s="1316"/>
      <c r="CV75" s="1316">
        <v>3.2</v>
      </c>
      <c r="CW75" s="1316"/>
      <c r="CX75" s="1316"/>
      <c r="CY75" s="1316"/>
      <c r="CZ75" s="1316"/>
      <c r="DA75" s="1316"/>
      <c r="DB75" s="1316"/>
      <c r="DC75" s="1316"/>
    </row>
    <row r="76" spans="2:107" ht="13.2" x14ac:dyDescent="0.2">
      <c r="B76" s="394"/>
      <c r="G76" s="1331"/>
      <c r="H76" s="1331"/>
      <c r="I76" s="1314"/>
      <c r="J76" s="1314"/>
      <c r="K76" s="1321"/>
      <c r="L76" s="1321"/>
      <c r="M76" s="1321"/>
      <c r="N76" s="1321"/>
      <c r="AM76" s="403"/>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ht="13.2" x14ac:dyDescent="0.2">
      <c r="B77" s="394"/>
      <c r="G77" s="1314"/>
      <c r="H77" s="1314"/>
      <c r="I77" s="1314"/>
      <c r="J77" s="1314"/>
      <c r="K77" s="1315"/>
      <c r="L77" s="1315"/>
      <c r="M77" s="1315"/>
      <c r="N77" s="1315"/>
      <c r="AN77" s="1320" t="s">
        <v>602</v>
      </c>
      <c r="AO77" s="1320"/>
      <c r="AP77" s="1320"/>
      <c r="AQ77" s="1320"/>
      <c r="AR77" s="1320"/>
      <c r="AS77" s="1320"/>
      <c r="AT77" s="1320"/>
      <c r="AU77" s="1320"/>
      <c r="AV77" s="1320"/>
      <c r="AW77" s="1320"/>
      <c r="AX77" s="1320"/>
      <c r="AY77" s="1320"/>
      <c r="AZ77" s="1320"/>
      <c r="BA77" s="1320"/>
      <c r="BB77" s="1319" t="s">
        <v>600</v>
      </c>
      <c r="BC77" s="1319"/>
      <c r="BD77" s="1319"/>
      <c r="BE77" s="1319"/>
      <c r="BF77" s="1319"/>
      <c r="BG77" s="1319"/>
      <c r="BH77" s="1319"/>
      <c r="BI77" s="1319"/>
      <c r="BJ77" s="1319"/>
      <c r="BK77" s="1319"/>
      <c r="BL77" s="1319"/>
      <c r="BM77" s="1319"/>
      <c r="BN77" s="1319"/>
      <c r="BO77" s="1319"/>
      <c r="BP77" s="1316">
        <v>20.3</v>
      </c>
      <c r="BQ77" s="1316"/>
      <c r="BR77" s="1316"/>
      <c r="BS77" s="1316"/>
      <c r="BT77" s="1316"/>
      <c r="BU77" s="1316"/>
      <c r="BV77" s="1316"/>
      <c r="BW77" s="1316"/>
      <c r="BX77" s="1316">
        <v>20.2</v>
      </c>
      <c r="BY77" s="1316"/>
      <c r="BZ77" s="1316"/>
      <c r="CA77" s="1316"/>
      <c r="CB77" s="1316"/>
      <c r="CC77" s="1316"/>
      <c r="CD77" s="1316"/>
      <c r="CE77" s="1316"/>
      <c r="CF77" s="1316">
        <v>21</v>
      </c>
      <c r="CG77" s="1316"/>
      <c r="CH77" s="1316"/>
      <c r="CI77" s="1316"/>
      <c r="CJ77" s="1316"/>
      <c r="CK77" s="1316"/>
      <c r="CL77" s="1316"/>
      <c r="CM77" s="1316"/>
      <c r="CN77" s="1316">
        <v>20.2</v>
      </c>
      <c r="CO77" s="1316"/>
      <c r="CP77" s="1316"/>
      <c r="CQ77" s="1316"/>
      <c r="CR77" s="1316"/>
      <c r="CS77" s="1316"/>
      <c r="CT77" s="1316"/>
      <c r="CU77" s="1316"/>
      <c r="CV77" s="1316">
        <v>18.3</v>
      </c>
      <c r="CW77" s="1316"/>
      <c r="CX77" s="1316"/>
      <c r="CY77" s="1316"/>
      <c r="CZ77" s="1316"/>
      <c r="DA77" s="1316"/>
      <c r="DB77" s="1316"/>
      <c r="DC77" s="1316"/>
    </row>
    <row r="78" spans="2:107" ht="13.2" x14ac:dyDescent="0.2">
      <c r="B78" s="394"/>
      <c r="G78" s="1314"/>
      <c r="H78" s="1314"/>
      <c r="I78" s="1314"/>
      <c r="J78" s="1314"/>
      <c r="K78" s="1315"/>
      <c r="L78" s="1315"/>
      <c r="M78" s="1315"/>
      <c r="N78" s="1315"/>
      <c r="AN78" s="1320"/>
      <c r="AO78" s="1320"/>
      <c r="AP78" s="1320"/>
      <c r="AQ78" s="1320"/>
      <c r="AR78" s="1320"/>
      <c r="AS78" s="1320"/>
      <c r="AT78" s="1320"/>
      <c r="AU78" s="1320"/>
      <c r="AV78" s="1320"/>
      <c r="AW78" s="1320"/>
      <c r="AX78" s="1320"/>
      <c r="AY78" s="1320"/>
      <c r="AZ78" s="1320"/>
      <c r="BA78" s="1320"/>
      <c r="BB78" s="1319"/>
      <c r="BC78" s="1319"/>
      <c r="BD78" s="1319"/>
      <c r="BE78" s="1319"/>
      <c r="BF78" s="1319"/>
      <c r="BG78" s="1319"/>
      <c r="BH78" s="1319"/>
      <c r="BI78" s="1319"/>
      <c r="BJ78" s="1319"/>
      <c r="BK78" s="1319"/>
      <c r="BL78" s="1319"/>
      <c r="BM78" s="1319"/>
      <c r="BN78" s="1319"/>
      <c r="BO78" s="1319"/>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ht="13.2" x14ac:dyDescent="0.2">
      <c r="B79" s="394"/>
      <c r="G79" s="1314"/>
      <c r="H79" s="1314"/>
      <c r="I79" s="1317"/>
      <c r="J79" s="1317"/>
      <c r="K79" s="1318"/>
      <c r="L79" s="1318"/>
      <c r="M79" s="1318"/>
      <c r="N79" s="1318"/>
      <c r="AN79" s="1320"/>
      <c r="AO79" s="1320"/>
      <c r="AP79" s="1320"/>
      <c r="AQ79" s="1320"/>
      <c r="AR79" s="1320"/>
      <c r="AS79" s="1320"/>
      <c r="AT79" s="1320"/>
      <c r="AU79" s="1320"/>
      <c r="AV79" s="1320"/>
      <c r="AW79" s="1320"/>
      <c r="AX79" s="1320"/>
      <c r="AY79" s="1320"/>
      <c r="AZ79" s="1320"/>
      <c r="BA79" s="1320"/>
      <c r="BB79" s="1319" t="s">
        <v>604</v>
      </c>
      <c r="BC79" s="1319"/>
      <c r="BD79" s="1319"/>
      <c r="BE79" s="1319"/>
      <c r="BF79" s="1319"/>
      <c r="BG79" s="1319"/>
      <c r="BH79" s="1319"/>
      <c r="BI79" s="1319"/>
      <c r="BJ79" s="1319"/>
      <c r="BK79" s="1319"/>
      <c r="BL79" s="1319"/>
      <c r="BM79" s="1319"/>
      <c r="BN79" s="1319"/>
      <c r="BO79" s="1319"/>
      <c r="BP79" s="1316">
        <v>7.7</v>
      </c>
      <c r="BQ79" s="1316"/>
      <c r="BR79" s="1316"/>
      <c r="BS79" s="1316"/>
      <c r="BT79" s="1316"/>
      <c r="BU79" s="1316"/>
      <c r="BV79" s="1316"/>
      <c r="BW79" s="1316"/>
      <c r="BX79" s="1316">
        <v>7.1</v>
      </c>
      <c r="BY79" s="1316"/>
      <c r="BZ79" s="1316"/>
      <c r="CA79" s="1316"/>
      <c r="CB79" s="1316"/>
      <c r="CC79" s="1316"/>
      <c r="CD79" s="1316"/>
      <c r="CE79" s="1316"/>
      <c r="CF79" s="1316">
        <v>6.8</v>
      </c>
      <c r="CG79" s="1316"/>
      <c r="CH79" s="1316"/>
      <c r="CI79" s="1316"/>
      <c r="CJ79" s="1316"/>
      <c r="CK79" s="1316"/>
      <c r="CL79" s="1316"/>
      <c r="CM79" s="1316"/>
      <c r="CN79" s="1316">
        <v>6.8</v>
      </c>
      <c r="CO79" s="1316"/>
      <c r="CP79" s="1316"/>
      <c r="CQ79" s="1316"/>
      <c r="CR79" s="1316"/>
      <c r="CS79" s="1316"/>
      <c r="CT79" s="1316"/>
      <c r="CU79" s="1316"/>
      <c r="CV79" s="1316">
        <v>6.8</v>
      </c>
      <c r="CW79" s="1316"/>
      <c r="CX79" s="1316"/>
      <c r="CY79" s="1316"/>
      <c r="CZ79" s="1316"/>
      <c r="DA79" s="1316"/>
      <c r="DB79" s="1316"/>
      <c r="DC79" s="1316"/>
    </row>
    <row r="80" spans="2:107" ht="13.2" x14ac:dyDescent="0.2">
      <c r="B80" s="394"/>
      <c r="G80" s="1314"/>
      <c r="H80" s="1314"/>
      <c r="I80" s="1317"/>
      <c r="J80" s="1317"/>
      <c r="K80" s="1318"/>
      <c r="L80" s="1318"/>
      <c r="M80" s="1318"/>
      <c r="N80" s="1318"/>
      <c r="AN80" s="1320"/>
      <c r="AO80" s="1320"/>
      <c r="AP80" s="1320"/>
      <c r="AQ80" s="1320"/>
      <c r="AR80" s="1320"/>
      <c r="AS80" s="1320"/>
      <c r="AT80" s="1320"/>
      <c r="AU80" s="1320"/>
      <c r="AV80" s="1320"/>
      <c r="AW80" s="1320"/>
      <c r="AX80" s="1320"/>
      <c r="AY80" s="1320"/>
      <c r="AZ80" s="1320"/>
      <c r="BA80" s="1320"/>
      <c r="BB80" s="1319"/>
      <c r="BC80" s="1319"/>
      <c r="BD80" s="1319"/>
      <c r="BE80" s="1319"/>
      <c r="BF80" s="1319"/>
      <c r="BG80" s="1319"/>
      <c r="BH80" s="1319"/>
      <c r="BI80" s="1319"/>
      <c r="BJ80" s="1319"/>
      <c r="BK80" s="1319"/>
      <c r="BL80" s="1319"/>
      <c r="BM80" s="1319"/>
      <c r="BN80" s="1319"/>
      <c r="BO80" s="1319"/>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BplAkSX9dKHzEci9Ee4ngO0oQh0CPNzfrAHgs9ddiYwkkB0EbYmnFeTeZHTGs5JbGUM4bn7V5VT7VE1Zozyr0g==" saltValue="m+91r6FT2dE76lTAMzJpL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85" customWidth="1"/>
    <col min="35" max="122" width="2.44140625" style="284" customWidth="1"/>
    <col min="123" max="16384" width="2.44140625" style="284" hidden="1"/>
  </cols>
  <sheetData>
    <row r="1" spans="2:34" ht="13.5" customHeight="1" x14ac:dyDescent="0.2">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row>
    <row r="2" spans="2:34" ht="13.2" x14ac:dyDescent="0.2">
      <c r="S2" s="284"/>
      <c r="AH2" s="284"/>
    </row>
    <row r="3" spans="2:34" ht="13.2" x14ac:dyDescent="0.2">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row>
    <row r="4" spans="2:34" ht="13.2" x14ac:dyDescent="0.2"/>
    <row r="5" spans="2:34" ht="13.2" x14ac:dyDescent="0.2"/>
    <row r="6" spans="2:34" ht="13.2" x14ac:dyDescent="0.2"/>
    <row r="7" spans="2:34" ht="13.2" x14ac:dyDescent="0.2"/>
    <row r="8" spans="2:34" ht="13.2" x14ac:dyDescent="0.2"/>
    <row r="9" spans="2:34" ht="13.2" x14ac:dyDescent="0.2">
      <c r="AH9" s="284"/>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84"/>
    </row>
    <row r="18" spans="12:34" ht="13.2" x14ac:dyDescent="0.2"/>
    <row r="19" spans="12:34" ht="13.2" x14ac:dyDescent="0.2"/>
    <row r="20" spans="12:34" ht="13.2" x14ac:dyDescent="0.2">
      <c r="AH20" s="284"/>
    </row>
    <row r="21" spans="12:34" ht="13.2" x14ac:dyDescent="0.2">
      <c r="AH21" s="284"/>
    </row>
    <row r="22" spans="12:34" ht="13.2" x14ac:dyDescent="0.2"/>
    <row r="23" spans="12:34" ht="13.2" x14ac:dyDescent="0.2"/>
    <row r="24" spans="12:34" ht="13.2" x14ac:dyDescent="0.2">
      <c r="Q24" s="284"/>
    </row>
    <row r="25" spans="12:34" ht="13.2" x14ac:dyDescent="0.2"/>
    <row r="26" spans="12:34" ht="13.2" x14ac:dyDescent="0.2"/>
    <row r="27" spans="12:34" ht="13.2" x14ac:dyDescent="0.2"/>
    <row r="28" spans="12:34" ht="13.2" x14ac:dyDescent="0.2">
      <c r="O28" s="284"/>
      <c r="T28" s="284"/>
      <c r="AH28" s="284"/>
    </row>
    <row r="29" spans="12:34" ht="13.2" x14ac:dyDescent="0.2"/>
    <row r="30" spans="12:34" ht="13.2" x14ac:dyDescent="0.2"/>
    <row r="31" spans="12:34" ht="13.2" x14ac:dyDescent="0.2">
      <c r="Q31" s="284"/>
    </row>
    <row r="32" spans="12:34" ht="13.2" x14ac:dyDescent="0.2">
      <c r="L32" s="284"/>
    </row>
    <row r="33" spans="2:34" ht="13.2" x14ac:dyDescent="0.2">
      <c r="C33" s="284"/>
      <c r="E33" s="284"/>
      <c r="G33" s="284"/>
      <c r="I33" s="284"/>
      <c r="X33" s="284"/>
    </row>
    <row r="34" spans="2:34" ht="13.2" x14ac:dyDescent="0.2">
      <c r="B34" s="284"/>
      <c r="P34" s="284"/>
      <c r="R34" s="284"/>
      <c r="T34" s="284"/>
    </row>
    <row r="35" spans="2:34" ht="13.2" x14ac:dyDescent="0.2">
      <c r="D35" s="284"/>
      <c r="W35" s="284"/>
      <c r="AC35" s="284"/>
      <c r="AD35" s="284"/>
      <c r="AE35" s="284"/>
      <c r="AF35" s="284"/>
      <c r="AG35" s="284"/>
      <c r="AH35" s="284"/>
    </row>
    <row r="36" spans="2:34" ht="13.2" x14ac:dyDescent="0.2">
      <c r="H36" s="284"/>
      <c r="J36" s="284"/>
      <c r="K36" s="284"/>
      <c r="M36" s="284"/>
      <c r="Y36" s="284"/>
      <c r="Z36" s="284"/>
      <c r="AA36" s="284"/>
      <c r="AB36" s="284"/>
      <c r="AC36" s="284"/>
      <c r="AD36" s="284"/>
      <c r="AE36" s="284"/>
      <c r="AF36" s="284"/>
      <c r="AG36" s="284"/>
      <c r="AH36" s="284"/>
    </row>
    <row r="37" spans="2:34" ht="13.2" x14ac:dyDescent="0.2">
      <c r="AH37" s="284"/>
    </row>
    <row r="38" spans="2:34" ht="13.2" x14ac:dyDescent="0.2">
      <c r="AG38" s="284"/>
      <c r="AH38" s="284"/>
    </row>
    <row r="39" spans="2:34" ht="13.2" x14ac:dyDescent="0.2"/>
    <row r="40" spans="2:34" ht="13.2" x14ac:dyDescent="0.2">
      <c r="X40" s="284"/>
    </row>
    <row r="41" spans="2:34" ht="13.2" x14ac:dyDescent="0.2">
      <c r="R41" s="284"/>
    </row>
    <row r="42" spans="2:34" ht="13.2" x14ac:dyDescent="0.2">
      <c r="W42" s="284"/>
    </row>
    <row r="43" spans="2:34" ht="13.2" x14ac:dyDescent="0.2">
      <c r="Y43" s="284"/>
      <c r="Z43" s="284"/>
      <c r="AA43" s="284"/>
      <c r="AB43" s="284"/>
      <c r="AC43" s="284"/>
      <c r="AD43" s="284"/>
      <c r="AE43" s="284"/>
      <c r="AF43" s="284"/>
      <c r="AG43" s="284"/>
      <c r="AH43" s="284"/>
    </row>
    <row r="44" spans="2:34" ht="13.2" x14ac:dyDescent="0.2">
      <c r="AH44" s="284"/>
    </row>
    <row r="45" spans="2:34" ht="13.2" x14ac:dyDescent="0.2">
      <c r="X45" s="284"/>
    </row>
    <row r="46" spans="2:34" ht="13.2" x14ac:dyDescent="0.2"/>
    <row r="47" spans="2:34" ht="13.2" x14ac:dyDescent="0.2"/>
    <row r="48" spans="2:34" ht="13.2" x14ac:dyDescent="0.2">
      <c r="W48" s="284"/>
      <c r="Y48" s="284"/>
      <c r="Z48" s="284"/>
      <c r="AA48" s="284"/>
      <c r="AB48" s="284"/>
      <c r="AC48" s="284"/>
      <c r="AD48" s="284"/>
      <c r="AE48" s="284"/>
      <c r="AF48" s="284"/>
      <c r="AG48" s="284"/>
      <c r="AH48" s="284"/>
    </row>
    <row r="49" spans="28:34" ht="13.2" x14ac:dyDescent="0.2"/>
    <row r="50" spans="28:34" ht="13.2" x14ac:dyDescent="0.2">
      <c r="AE50" s="284"/>
      <c r="AF50" s="284"/>
      <c r="AG50" s="284"/>
      <c r="AH50" s="284"/>
    </row>
    <row r="51" spans="28:34" ht="13.2" x14ac:dyDescent="0.2">
      <c r="AC51" s="284"/>
      <c r="AD51" s="284"/>
      <c r="AE51" s="284"/>
      <c r="AF51" s="284"/>
      <c r="AG51" s="284"/>
      <c r="AH51" s="284"/>
    </row>
    <row r="52" spans="28:34" ht="13.2" x14ac:dyDescent="0.2"/>
    <row r="53" spans="28:34" ht="13.2" x14ac:dyDescent="0.2">
      <c r="AF53" s="284"/>
      <c r="AG53" s="284"/>
      <c r="AH53" s="284"/>
    </row>
    <row r="54" spans="28:34" ht="13.2" x14ac:dyDescent="0.2">
      <c r="AH54" s="284"/>
    </row>
    <row r="55" spans="28:34" ht="13.2" x14ac:dyDescent="0.2"/>
    <row r="56" spans="28:34" ht="13.2" x14ac:dyDescent="0.2">
      <c r="AB56" s="284"/>
      <c r="AC56" s="284"/>
      <c r="AD56" s="284"/>
      <c r="AE56" s="284"/>
      <c r="AF56" s="284"/>
      <c r="AG56" s="284"/>
      <c r="AH56" s="284"/>
    </row>
    <row r="57" spans="28:34" ht="13.2" x14ac:dyDescent="0.2">
      <c r="AH57" s="284"/>
    </row>
    <row r="58" spans="28:34" ht="13.2" x14ac:dyDescent="0.2">
      <c r="AH58" s="284"/>
    </row>
    <row r="59" spans="28:34" ht="13.2" x14ac:dyDescent="0.2"/>
    <row r="60" spans="28:34" ht="13.2" x14ac:dyDescent="0.2"/>
    <row r="61" spans="28:34" ht="13.2" x14ac:dyDescent="0.2"/>
    <row r="62" spans="28:34" ht="13.2" x14ac:dyDescent="0.2"/>
    <row r="63" spans="28:34" ht="13.2" x14ac:dyDescent="0.2">
      <c r="AH63" s="284"/>
    </row>
    <row r="64" spans="28:34" ht="13.2" x14ac:dyDescent="0.2">
      <c r="AG64" s="284"/>
      <c r="AH64" s="284"/>
    </row>
    <row r="65" spans="28:34" ht="13.2" x14ac:dyDescent="0.2"/>
    <row r="66" spans="28:34" ht="13.2" x14ac:dyDescent="0.2"/>
    <row r="67" spans="28:34" ht="13.2" x14ac:dyDescent="0.2"/>
    <row r="68" spans="28:34" ht="13.2" x14ac:dyDescent="0.2">
      <c r="AB68" s="284"/>
      <c r="AC68" s="284"/>
      <c r="AD68" s="284"/>
      <c r="AE68" s="284"/>
      <c r="AF68" s="284"/>
      <c r="AG68" s="284"/>
      <c r="AH68" s="284"/>
    </row>
    <row r="69" spans="28:34" ht="13.2" x14ac:dyDescent="0.2">
      <c r="AF69" s="284"/>
      <c r="AG69" s="284"/>
      <c r="AH69" s="284"/>
    </row>
    <row r="70" spans="28:34" ht="13.2" x14ac:dyDescent="0.2"/>
    <row r="71" spans="28:34" ht="13.2" x14ac:dyDescent="0.2"/>
    <row r="72" spans="28:34" ht="13.2" x14ac:dyDescent="0.2"/>
    <row r="73" spans="28:34" ht="13.2" x14ac:dyDescent="0.2"/>
    <row r="74" spans="28:34" ht="13.2" x14ac:dyDescent="0.2"/>
    <row r="75" spans="28:34" ht="13.2" x14ac:dyDescent="0.2">
      <c r="AH75" s="284"/>
    </row>
    <row r="76" spans="28:34" ht="13.2" x14ac:dyDescent="0.2">
      <c r="AF76" s="284"/>
      <c r="AG76" s="284"/>
      <c r="AH76" s="284"/>
    </row>
    <row r="77" spans="28:34" ht="13.2" x14ac:dyDescent="0.2">
      <c r="AG77" s="284"/>
      <c r="AH77" s="284"/>
    </row>
    <row r="78" spans="28:34" ht="13.2" x14ac:dyDescent="0.2"/>
    <row r="79" spans="28:34" ht="13.2" x14ac:dyDescent="0.2"/>
    <row r="80" spans="28:34" ht="13.2" x14ac:dyDescent="0.2"/>
    <row r="81" spans="25:34" ht="13.2" x14ac:dyDescent="0.2"/>
    <row r="82" spans="25:34" ht="13.2" x14ac:dyDescent="0.2">
      <c r="Y82" s="284"/>
    </row>
    <row r="83" spans="25:34" ht="13.2" x14ac:dyDescent="0.2">
      <c r="Y83" s="284"/>
      <c r="Z83" s="284"/>
      <c r="AA83" s="284"/>
      <c r="AB83" s="284"/>
      <c r="AC83" s="284"/>
      <c r="AD83" s="284"/>
      <c r="AE83" s="284"/>
      <c r="AF83" s="284"/>
      <c r="AG83" s="284"/>
      <c r="AH83" s="284"/>
    </row>
    <row r="84" spans="25:34" ht="13.2" x14ac:dyDescent="0.2"/>
    <row r="85" spans="25:34" ht="13.2" x14ac:dyDescent="0.2"/>
    <row r="86" spans="25:34" ht="13.2" x14ac:dyDescent="0.2"/>
    <row r="87" spans="25:34" ht="13.2" x14ac:dyDescent="0.2"/>
    <row r="88" spans="25:34" ht="13.2" x14ac:dyDescent="0.2">
      <c r="AH88" s="284"/>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4"/>
      <c r="AG94" s="284"/>
      <c r="AH94" s="284"/>
    </row>
    <row r="95" spans="25:34" ht="13.5" customHeight="1" x14ac:dyDescent="0.2">
      <c r="AH95" s="28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4"/>
    </row>
    <row r="102" spans="33:34" ht="13.5" customHeight="1" x14ac:dyDescent="0.2"/>
    <row r="103" spans="33:34" ht="13.5" customHeight="1" x14ac:dyDescent="0.2"/>
    <row r="104" spans="33:34" ht="13.5" customHeight="1" x14ac:dyDescent="0.2">
      <c r="AG104" s="284"/>
      <c r="AH104" s="28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4"/>
    </row>
    <row r="117" spans="34:122" ht="13.5" customHeight="1" x14ac:dyDescent="0.2"/>
    <row r="118" spans="34:122" ht="13.5" customHeight="1" x14ac:dyDescent="0.2"/>
    <row r="119" spans="34:122" ht="13.5" customHeight="1" x14ac:dyDescent="0.2"/>
    <row r="120" spans="34:122" ht="13.5" customHeight="1" x14ac:dyDescent="0.2">
      <c r="AH120" s="284"/>
    </row>
    <row r="121" spans="34:122" ht="13.5" customHeight="1" x14ac:dyDescent="0.2">
      <c r="AH121" s="284"/>
    </row>
    <row r="122" spans="34:122" ht="13.5" customHeight="1" x14ac:dyDescent="0.2"/>
    <row r="123" spans="34:122" ht="13.5" customHeight="1" x14ac:dyDescent="0.2"/>
    <row r="124" spans="34:122" ht="13.5" customHeight="1" x14ac:dyDescent="0.2"/>
    <row r="125" spans="34:122" ht="13.5" customHeight="1" x14ac:dyDescent="0.2">
      <c r="DR125" s="284" t="s">
        <v>496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cJ3Jghew96O9LcH/sTpeWoCRqci+lQaj1t/3LrM5GMQadB+/kKyr7A5Z3fKCj8mHDMzeh7SDetBtxburHr0aQQ==" saltValue="Er7OEvSSq4Zknz9lj1Pib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85" customWidth="1"/>
    <col min="35" max="122" width="2.44140625" style="284" customWidth="1"/>
    <col min="123" max="16384" width="2.44140625" style="284" hidden="1"/>
  </cols>
  <sheetData>
    <row r="1" spans="2:34" ht="13.5" customHeight="1" x14ac:dyDescent="0.2">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row>
    <row r="2" spans="2:34" ht="13.2" x14ac:dyDescent="0.2">
      <c r="S2" s="284"/>
      <c r="AH2" s="284"/>
    </row>
    <row r="3" spans="2:34" ht="13.2" x14ac:dyDescent="0.2">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row>
    <row r="4" spans="2:34" ht="13.2" x14ac:dyDescent="0.2"/>
    <row r="5" spans="2:34" ht="13.2" x14ac:dyDescent="0.2"/>
    <row r="6" spans="2:34" ht="13.2" x14ac:dyDescent="0.2"/>
    <row r="7" spans="2:34" ht="13.2" x14ac:dyDescent="0.2"/>
    <row r="8" spans="2:34" ht="13.2" x14ac:dyDescent="0.2"/>
    <row r="9" spans="2:34" ht="13.2" x14ac:dyDescent="0.2">
      <c r="AH9" s="284"/>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84"/>
    </row>
    <row r="18" spans="12:34" ht="13.2" x14ac:dyDescent="0.2"/>
    <row r="19" spans="12:34" ht="13.2" x14ac:dyDescent="0.2"/>
    <row r="20" spans="12:34" ht="13.2" x14ac:dyDescent="0.2">
      <c r="AH20" s="284"/>
    </row>
    <row r="21" spans="12:34" ht="13.2" x14ac:dyDescent="0.2">
      <c r="AH21" s="284"/>
    </row>
    <row r="22" spans="12:34" ht="13.2" x14ac:dyDescent="0.2"/>
    <row r="23" spans="12:34" ht="13.2" x14ac:dyDescent="0.2"/>
    <row r="24" spans="12:34" ht="13.2" x14ac:dyDescent="0.2">
      <c r="Q24" s="284"/>
    </row>
    <row r="25" spans="12:34" ht="13.2" x14ac:dyDescent="0.2"/>
    <row r="26" spans="12:34" ht="13.2" x14ac:dyDescent="0.2"/>
    <row r="27" spans="12:34" ht="13.2" x14ac:dyDescent="0.2"/>
    <row r="28" spans="12:34" ht="13.2" x14ac:dyDescent="0.2">
      <c r="O28" s="284"/>
      <c r="T28" s="284"/>
      <c r="AH28" s="284"/>
    </row>
    <row r="29" spans="12:34" ht="13.2" x14ac:dyDescent="0.2"/>
    <row r="30" spans="12:34" ht="13.2" x14ac:dyDescent="0.2"/>
    <row r="31" spans="12:34" ht="13.2" x14ac:dyDescent="0.2">
      <c r="Q31" s="284"/>
    </row>
    <row r="32" spans="12:34" ht="13.2" x14ac:dyDescent="0.2">
      <c r="L32" s="284"/>
    </row>
    <row r="33" spans="2:34" ht="13.2" x14ac:dyDescent="0.2">
      <c r="C33" s="284"/>
      <c r="E33" s="284"/>
      <c r="G33" s="284"/>
      <c r="I33" s="284"/>
      <c r="X33" s="284"/>
    </row>
    <row r="34" spans="2:34" ht="13.2" x14ac:dyDescent="0.2">
      <c r="B34" s="284"/>
      <c r="P34" s="284"/>
      <c r="R34" s="284"/>
      <c r="T34" s="284"/>
    </row>
    <row r="35" spans="2:34" ht="13.2" x14ac:dyDescent="0.2">
      <c r="D35" s="284"/>
      <c r="W35" s="284"/>
      <c r="AC35" s="284"/>
      <c r="AD35" s="284"/>
      <c r="AE35" s="284"/>
      <c r="AF35" s="284"/>
      <c r="AG35" s="284"/>
      <c r="AH35" s="284"/>
    </row>
    <row r="36" spans="2:34" ht="13.2" x14ac:dyDescent="0.2">
      <c r="H36" s="284"/>
      <c r="J36" s="284"/>
      <c r="K36" s="284"/>
      <c r="M36" s="284"/>
      <c r="Y36" s="284"/>
      <c r="Z36" s="284"/>
      <c r="AA36" s="284"/>
      <c r="AB36" s="284"/>
      <c r="AC36" s="284"/>
      <c r="AD36" s="284"/>
      <c r="AE36" s="284"/>
      <c r="AF36" s="284"/>
      <c r="AG36" s="284"/>
      <c r="AH36" s="284"/>
    </row>
    <row r="37" spans="2:34" ht="13.2" x14ac:dyDescent="0.2">
      <c r="AH37" s="284"/>
    </row>
    <row r="38" spans="2:34" ht="13.2" x14ac:dyDescent="0.2">
      <c r="AG38" s="284"/>
      <c r="AH38" s="284"/>
    </row>
    <row r="39" spans="2:34" ht="13.2" x14ac:dyDescent="0.2"/>
    <row r="40" spans="2:34" ht="13.2" x14ac:dyDescent="0.2">
      <c r="X40" s="284"/>
    </row>
    <row r="41" spans="2:34" ht="13.2" x14ac:dyDescent="0.2">
      <c r="R41" s="284"/>
    </row>
    <row r="42" spans="2:34" ht="13.2" x14ac:dyDescent="0.2">
      <c r="W42" s="284"/>
    </row>
    <row r="43" spans="2:34" ht="13.2" x14ac:dyDescent="0.2">
      <c r="Y43" s="284"/>
      <c r="Z43" s="284"/>
      <c r="AA43" s="284"/>
      <c r="AB43" s="284"/>
      <c r="AC43" s="284"/>
      <c r="AD43" s="284"/>
      <c r="AE43" s="284"/>
      <c r="AF43" s="284"/>
      <c r="AG43" s="284"/>
      <c r="AH43" s="284"/>
    </row>
    <row r="44" spans="2:34" ht="13.2" x14ac:dyDescent="0.2">
      <c r="AH44" s="284"/>
    </row>
    <row r="45" spans="2:34" ht="13.2" x14ac:dyDescent="0.2">
      <c r="X45" s="284"/>
    </row>
    <row r="46" spans="2:34" ht="13.2" x14ac:dyDescent="0.2"/>
    <row r="47" spans="2:34" ht="13.2" x14ac:dyDescent="0.2"/>
    <row r="48" spans="2:34" ht="13.2" x14ac:dyDescent="0.2">
      <c r="W48" s="284"/>
      <c r="Y48" s="284"/>
      <c r="Z48" s="284"/>
      <c r="AA48" s="284"/>
      <c r="AB48" s="284"/>
      <c r="AC48" s="284"/>
      <c r="AD48" s="284"/>
      <c r="AE48" s="284"/>
      <c r="AF48" s="284"/>
      <c r="AG48" s="284"/>
      <c r="AH48" s="284"/>
    </row>
    <row r="49" spans="28:34" ht="13.2" x14ac:dyDescent="0.2"/>
    <row r="50" spans="28:34" ht="13.2" x14ac:dyDescent="0.2">
      <c r="AE50" s="284"/>
      <c r="AF50" s="284"/>
      <c r="AG50" s="284"/>
      <c r="AH50" s="284"/>
    </row>
    <row r="51" spans="28:34" ht="13.2" x14ac:dyDescent="0.2">
      <c r="AC51" s="284"/>
      <c r="AD51" s="284"/>
      <c r="AE51" s="284"/>
      <c r="AF51" s="284"/>
      <c r="AG51" s="284"/>
      <c r="AH51" s="284"/>
    </row>
    <row r="52" spans="28:34" ht="13.2" x14ac:dyDescent="0.2"/>
    <row r="53" spans="28:34" ht="13.2" x14ac:dyDescent="0.2">
      <c r="AF53" s="284"/>
      <c r="AG53" s="284"/>
      <c r="AH53" s="284"/>
    </row>
    <row r="54" spans="28:34" ht="13.2" x14ac:dyDescent="0.2">
      <c r="AH54" s="284"/>
    </row>
    <row r="55" spans="28:34" ht="13.2" x14ac:dyDescent="0.2"/>
    <row r="56" spans="28:34" ht="13.2" x14ac:dyDescent="0.2">
      <c r="AB56" s="284"/>
      <c r="AC56" s="284"/>
      <c r="AD56" s="284"/>
      <c r="AE56" s="284"/>
      <c r="AF56" s="284"/>
      <c r="AG56" s="284"/>
      <c r="AH56" s="284"/>
    </row>
    <row r="57" spans="28:34" ht="13.2" x14ac:dyDescent="0.2">
      <c r="AH57" s="284"/>
    </row>
    <row r="58" spans="28:34" ht="13.2" x14ac:dyDescent="0.2">
      <c r="AH58" s="284"/>
    </row>
    <row r="59" spans="28:34" ht="13.2" x14ac:dyDescent="0.2">
      <c r="AG59" s="284"/>
      <c r="AH59" s="284"/>
    </row>
    <row r="60" spans="28:34" ht="13.2" x14ac:dyDescent="0.2"/>
    <row r="61" spans="28:34" ht="13.2" x14ac:dyDescent="0.2"/>
    <row r="62" spans="28:34" ht="13.2" x14ac:dyDescent="0.2"/>
    <row r="63" spans="28:34" ht="13.2" x14ac:dyDescent="0.2">
      <c r="AH63" s="284"/>
    </row>
    <row r="64" spans="28:34" ht="13.2" x14ac:dyDescent="0.2">
      <c r="AG64" s="284"/>
      <c r="AH64" s="284"/>
    </row>
    <row r="65" spans="28:34" ht="13.2" x14ac:dyDescent="0.2"/>
    <row r="66" spans="28:34" ht="13.2" x14ac:dyDescent="0.2"/>
    <row r="67" spans="28:34" ht="13.2" x14ac:dyDescent="0.2"/>
    <row r="68" spans="28:34" ht="13.2" x14ac:dyDescent="0.2">
      <c r="AB68" s="284"/>
      <c r="AC68" s="284"/>
      <c r="AD68" s="284"/>
      <c r="AE68" s="284"/>
      <c r="AF68" s="284"/>
      <c r="AG68" s="284"/>
      <c r="AH68" s="284"/>
    </row>
    <row r="69" spans="28:34" ht="13.2" x14ac:dyDescent="0.2">
      <c r="AF69" s="284"/>
      <c r="AG69" s="284"/>
      <c r="AH69" s="284"/>
    </row>
    <row r="70" spans="28:34" ht="13.2" x14ac:dyDescent="0.2"/>
    <row r="71" spans="28:34" ht="13.2" x14ac:dyDescent="0.2"/>
    <row r="72" spans="28:34" ht="13.2" x14ac:dyDescent="0.2"/>
    <row r="73" spans="28:34" ht="13.2" x14ac:dyDescent="0.2"/>
    <row r="74" spans="28:34" ht="13.2" x14ac:dyDescent="0.2"/>
    <row r="75" spans="28:34" ht="13.2" x14ac:dyDescent="0.2">
      <c r="AH75" s="284"/>
    </row>
    <row r="76" spans="28:34" ht="13.2" x14ac:dyDescent="0.2">
      <c r="AF76" s="284"/>
      <c r="AG76" s="284"/>
      <c r="AH76" s="284"/>
    </row>
    <row r="77" spans="28:34" ht="13.2" x14ac:dyDescent="0.2">
      <c r="AG77" s="284"/>
      <c r="AH77" s="284"/>
    </row>
    <row r="78" spans="28:34" ht="13.2" x14ac:dyDescent="0.2"/>
    <row r="79" spans="28:34" ht="13.2" x14ac:dyDescent="0.2"/>
    <row r="80" spans="28:34" ht="13.2" x14ac:dyDescent="0.2"/>
    <row r="81" spans="25:34" ht="13.2" x14ac:dyDescent="0.2"/>
    <row r="82" spans="25:34" ht="13.2" x14ac:dyDescent="0.2">
      <c r="Y82" s="284"/>
    </row>
    <row r="83" spans="25:34" ht="13.2" x14ac:dyDescent="0.2">
      <c r="Y83" s="284"/>
      <c r="Z83" s="284"/>
      <c r="AA83" s="284"/>
      <c r="AB83" s="284"/>
      <c r="AC83" s="284"/>
      <c r="AD83" s="284"/>
      <c r="AE83" s="284"/>
      <c r="AF83" s="284"/>
      <c r="AG83" s="284"/>
      <c r="AH83" s="284"/>
    </row>
    <row r="84" spans="25:34" ht="13.2" x14ac:dyDescent="0.2"/>
    <row r="85" spans="25:34" ht="13.2" x14ac:dyDescent="0.2"/>
    <row r="86" spans="25:34" ht="13.2" x14ac:dyDescent="0.2"/>
    <row r="87" spans="25:34" ht="13.2" x14ac:dyDescent="0.2"/>
    <row r="88" spans="25:34" ht="13.2" x14ac:dyDescent="0.2">
      <c r="AH88" s="284"/>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4"/>
      <c r="AG94" s="284"/>
      <c r="AH94" s="284"/>
    </row>
    <row r="95" spans="25:34" ht="13.5" customHeight="1" x14ac:dyDescent="0.2">
      <c r="AH95" s="28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4"/>
    </row>
    <row r="102" spans="33:34" ht="13.5" customHeight="1" x14ac:dyDescent="0.2"/>
    <row r="103" spans="33:34" ht="13.5" customHeight="1" x14ac:dyDescent="0.2"/>
    <row r="104" spans="33:34" ht="13.5" customHeight="1" x14ac:dyDescent="0.2">
      <c r="AG104" s="284"/>
      <c r="AH104" s="28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4"/>
    </row>
    <row r="117" spans="34:122" ht="13.5" customHeight="1" x14ac:dyDescent="0.2"/>
    <row r="118" spans="34:122" ht="13.5" customHeight="1" x14ac:dyDescent="0.2"/>
    <row r="119" spans="34:122" ht="13.5" customHeight="1" x14ac:dyDescent="0.2"/>
    <row r="120" spans="34:122" ht="13.5" customHeight="1" x14ac:dyDescent="0.2">
      <c r="AH120" s="284"/>
    </row>
    <row r="121" spans="34:122" ht="13.5" customHeight="1" x14ac:dyDescent="0.2">
      <c r="AH121" s="284"/>
    </row>
    <row r="122" spans="34:122" ht="13.5" customHeight="1" x14ac:dyDescent="0.2"/>
    <row r="123" spans="34:122" ht="13.5" customHeight="1" x14ac:dyDescent="0.2"/>
    <row r="124" spans="34:122" ht="13.5" customHeight="1" x14ac:dyDescent="0.2"/>
    <row r="125" spans="34:122" ht="13.5" customHeight="1" x14ac:dyDescent="0.2">
      <c r="DR125" s="284" t="s">
        <v>496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Aq78l1uvLloSdBJnYdKCWW8XrPaMtZWVD10gKUZn3BuG4TixJVTfADUR6Onc3umdEzfDOsSubTAModMzhQQLLg==" saltValue="BcU8oehiMGiuiBQyuzul0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3" customWidth="1"/>
    <col min="2" max="8" width="13.33203125" style="143" customWidth="1"/>
    <col min="9" max="16384" width="11.109375" style="143"/>
  </cols>
  <sheetData>
    <row r="1" spans="1:8" x14ac:dyDescent="0.2">
      <c r="A1" s="137"/>
      <c r="B1" s="138"/>
      <c r="C1" s="139"/>
      <c r="D1" s="140"/>
      <c r="E1" s="141"/>
      <c r="F1" s="141"/>
      <c r="G1" s="141"/>
      <c r="H1" s="142"/>
    </row>
    <row r="2" spans="1:8" x14ac:dyDescent="0.2">
      <c r="A2" s="144"/>
      <c r="B2" s="145"/>
      <c r="C2" s="146"/>
      <c r="D2" s="147" t="s">
        <v>52</v>
      </c>
      <c r="E2" s="148"/>
      <c r="F2" s="149" t="s">
        <v>547</v>
      </c>
      <c r="G2" s="150"/>
      <c r="H2" s="151"/>
    </row>
    <row r="3" spans="1:8" x14ac:dyDescent="0.2">
      <c r="A3" s="147" t="s">
        <v>540</v>
      </c>
      <c r="B3" s="152"/>
      <c r="C3" s="153"/>
      <c r="D3" s="154">
        <v>20812</v>
      </c>
      <c r="E3" s="155"/>
      <c r="F3" s="156">
        <v>53292</v>
      </c>
      <c r="G3" s="157"/>
      <c r="H3" s="158"/>
    </row>
    <row r="4" spans="1:8" x14ac:dyDescent="0.2">
      <c r="A4" s="159"/>
      <c r="B4" s="160"/>
      <c r="C4" s="161"/>
      <c r="D4" s="162">
        <v>13629</v>
      </c>
      <c r="E4" s="163"/>
      <c r="F4" s="164">
        <v>28900</v>
      </c>
      <c r="G4" s="165"/>
      <c r="H4" s="166"/>
    </row>
    <row r="5" spans="1:8" x14ac:dyDescent="0.2">
      <c r="A5" s="147" t="s">
        <v>542</v>
      </c>
      <c r="B5" s="152"/>
      <c r="C5" s="153"/>
      <c r="D5" s="154">
        <v>26286</v>
      </c>
      <c r="E5" s="155"/>
      <c r="F5" s="156">
        <v>56894</v>
      </c>
      <c r="G5" s="157"/>
      <c r="H5" s="158"/>
    </row>
    <row r="6" spans="1:8" x14ac:dyDescent="0.2">
      <c r="A6" s="159"/>
      <c r="B6" s="160"/>
      <c r="C6" s="161"/>
      <c r="D6" s="162">
        <v>19008</v>
      </c>
      <c r="E6" s="163"/>
      <c r="F6" s="164">
        <v>32548</v>
      </c>
      <c r="G6" s="165"/>
      <c r="H6" s="166"/>
    </row>
    <row r="7" spans="1:8" x14ac:dyDescent="0.2">
      <c r="A7" s="147" t="s">
        <v>543</v>
      </c>
      <c r="B7" s="152"/>
      <c r="C7" s="153"/>
      <c r="D7" s="154">
        <v>21463</v>
      </c>
      <c r="E7" s="155"/>
      <c r="F7" s="156">
        <v>47738</v>
      </c>
      <c r="G7" s="157"/>
      <c r="H7" s="158"/>
    </row>
    <row r="8" spans="1:8" x14ac:dyDescent="0.2">
      <c r="A8" s="159"/>
      <c r="B8" s="160"/>
      <c r="C8" s="161"/>
      <c r="D8" s="162">
        <v>18489</v>
      </c>
      <c r="E8" s="163"/>
      <c r="F8" s="164">
        <v>24937</v>
      </c>
      <c r="G8" s="165"/>
      <c r="H8" s="166"/>
    </row>
    <row r="9" spans="1:8" x14ac:dyDescent="0.2">
      <c r="A9" s="147" t="s">
        <v>544</v>
      </c>
      <c r="B9" s="152"/>
      <c r="C9" s="153"/>
      <c r="D9" s="154">
        <v>26796</v>
      </c>
      <c r="E9" s="155"/>
      <c r="F9" s="156">
        <v>52191</v>
      </c>
      <c r="G9" s="157"/>
      <c r="H9" s="158"/>
    </row>
    <row r="10" spans="1:8" x14ac:dyDescent="0.2">
      <c r="A10" s="159"/>
      <c r="B10" s="160"/>
      <c r="C10" s="161"/>
      <c r="D10" s="162">
        <v>14063</v>
      </c>
      <c r="E10" s="163"/>
      <c r="F10" s="164">
        <v>24843</v>
      </c>
      <c r="G10" s="165"/>
      <c r="H10" s="166"/>
    </row>
    <row r="11" spans="1:8" x14ac:dyDescent="0.2">
      <c r="A11" s="147" t="s">
        <v>545</v>
      </c>
      <c r="B11" s="152"/>
      <c r="C11" s="153"/>
      <c r="D11" s="154">
        <v>18293</v>
      </c>
      <c r="E11" s="155"/>
      <c r="F11" s="156">
        <v>47387</v>
      </c>
      <c r="G11" s="157"/>
      <c r="H11" s="158"/>
    </row>
    <row r="12" spans="1:8" x14ac:dyDescent="0.2">
      <c r="A12" s="159"/>
      <c r="B12" s="160"/>
      <c r="C12" s="167"/>
      <c r="D12" s="162">
        <v>14632</v>
      </c>
      <c r="E12" s="163"/>
      <c r="F12" s="164">
        <v>24928</v>
      </c>
      <c r="G12" s="165"/>
      <c r="H12" s="166"/>
    </row>
    <row r="13" spans="1:8" x14ac:dyDescent="0.2">
      <c r="A13" s="147"/>
      <c r="B13" s="152"/>
      <c r="C13" s="168"/>
      <c r="D13" s="169">
        <v>22730</v>
      </c>
      <c r="E13" s="170"/>
      <c r="F13" s="171">
        <v>51500</v>
      </c>
      <c r="G13" s="172"/>
      <c r="H13" s="158"/>
    </row>
    <row r="14" spans="1:8" x14ac:dyDescent="0.2">
      <c r="A14" s="159"/>
      <c r="B14" s="160"/>
      <c r="C14" s="161"/>
      <c r="D14" s="162">
        <v>15964</v>
      </c>
      <c r="E14" s="163"/>
      <c r="F14" s="164">
        <v>27231</v>
      </c>
      <c r="G14" s="165"/>
      <c r="H14" s="166"/>
    </row>
    <row r="17" spans="1:11" x14ac:dyDescent="0.2">
      <c r="A17" s="143" t="s">
        <v>53</v>
      </c>
    </row>
    <row r="18" spans="1:11" x14ac:dyDescent="0.2">
      <c r="A18" s="173"/>
      <c r="B18" s="173" t="str">
        <f>実質収支比率等に係る経年分析!F$46</f>
        <v>H26</v>
      </c>
      <c r="C18" s="173" t="str">
        <f>実質収支比率等に係る経年分析!G$46</f>
        <v>H27</v>
      </c>
      <c r="D18" s="173" t="str">
        <f>実質収支比率等に係る経年分析!H$46</f>
        <v>H28</v>
      </c>
      <c r="E18" s="173" t="str">
        <f>実質収支比率等に係る経年分析!I$46</f>
        <v>H29</v>
      </c>
      <c r="F18" s="173" t="str">
        <f>実質収支比率等に係る経年分析!J$46</f>
        <v>H30</v>
      </c>
    </row>
    <row r="19" spans="1:11" x14ac:dyDescent="0.2">
      <c r="A19" s="173" t="s">
        <v>54</v>
      </c>
      <c r="B19" s="173">
        <f>ROUND(VALUE(SUBSTITUTE(実質収支比率等に係る経年分析!F$48,"▲","-")),2)</f>
        <v>7.27</v>
      </c>
      <c r="C19" s="173">
        <f>ROUND(VALUE(SUBSTITUTE(実質収支比率等に係る経年分析!G$48,"▲","-")),2)</f>
        <v>6.38</v>
      </c>
      <c r="D19" s="173">
        <f>ROUND(VALUE(SUBSTITUTE(実質収支比率等に係る経年分析!H$48,"▲","-")),2)</f>
        <v>7.55</v>
      </c>
      <c r="E19" s="173">
        <f>ROUND(VALUE(SUBSTITUTE(実質収支比率等に係る経年分析!I$48,"▲","-")),2)</f>
        <v>12.74</v>
      </c>
      <c r="F19" s="173">
        <f>ROUND(VALUE(SUBSTITUTE(実質収支比率等に係る経年分析!J$48,"▲","-")),2)</f>
        <v>11.73</v>
      </c>
    </row>
    <row r="20" spans="1:11" x14ac:dyDescent="0.2">
      <c r="A20" s="173" t="s">
        <v>55</v>
      </c>
      <c r="B20" s="173">
        <f>ROUND(VALUE(SUBSTITUTE(実質収支比率等に係る経年分析!F$47,"▲","-")),2)</f>
        <v>15.2</v>
      </c>
      <c r="C20" s="173">
        <f>ROUND(VALUE(SUBSTITUTE(実質収支比率等に係る経年分析!G$47,"▲","-")),2)</f>
        <v>17.100000000000001</v>
      </c>
      <c r="D20" s="173">
        <f>ROUND(VALUE(SUBSTITUTE(実質収支比率等に係る経年分析!H$47,"▲","-")),2)</f>
        <v>16.68</v>
      </c>
      <c r="E20" s="173">
        <f>ROUND(VALUE(SUBSTITUTE(実質収支比率等に係る経年分析!I$47,"▲","-")),2)</f>
        <v>14.61</v>
      </c>
      <c r="F20" s="173">
        <f>ROUND(VALUE(SUBSTITUTE(実質収支比率等に係る経年分析!J$47,"▲","-")),2)</f>
        <v>20.63</v>
      </c>
    </row>
    <row r="21" spans="1:11" x14ac:dyDescent="0.2">
      <c r="A21" s="173" t="s">
        <v>56</v>
      </c>
      <c r="B21" s="173">
        <f>IF(ISNUMBER(VALUE(SUBSTITUTE(実質収支比率等に係る経年分析!F$49,"▲","-"))),ROUND(VALUE(SUBSTITUTE(実質収支比率等に係る経年分析!F$49,"▲","-")),2),NA())</f>
        <v>-0.66</v>
      </c>
      <c r="C21" s="173">
        <f>IF(ISNUMBER(VALUE(SUBSTITUTE(実質収支比率等に係る経年分析!G$49,"▲","-"))),ROUND(VALUE(SUBSTITUTE(実質収支比率等に係る経年分析!G$49,"▲","-")),2),NA())</f>
        <v>1.48</v>
      </c>
      <c r="D21" s="173">
        <f>IF(ISNUMBER(VALUE(SUBSTITUTE(実質収支比率等に係る経年分析!H$49,"▲","-"))),ROUND(VALUE(SUBSTITUTE(実質収支比率等に係る経年分析!H$49,"▲","-")),2),NA())</f>
        <v>0.74</v>
      </c>
      <c r="E21" s="173">
        <f>IF(ISNUMBER(VALUE(SUBSTITUTE(実質収支比率等に係る経年分析!I$49,"▲","-"))),ROUND(VALUE(SUBSTITUTE(実質収支比率等に係る経年分析!I$49,"▲","-")),2),NA())</f>
        <v>3.3</v>
      </c>
      <c r="F21" s="173">
        <f>IF(ISNUMBER(VALUE(SUBSTITUTE(実質収支比率等に係る経年分析!J$49,"▲","-"))),ROUND(VALUE(SUBSTITUTE(実質収支比率等に係る経年分析!J$49,"▲","-")),2),NA())</f>
        <v>5.58</v>
      </c>
    </row>
    <row r="24" spans="1:11" x14ac:dyDescent="0.2">
      <c r="A24" s="143" t="s">
        <v>57</v>
      </c>
    </row>
    <row r="25" spans="1:11" x14ac:dyDescent="0.2">
      <c r="A25" s="174"/>
      <c r="B25" s="174" t="str">
        <f>連結実質赤字比率に係る赤字・黒字の構成分析!F$33</f>
        <v>H26</v>
      </c>
      <c r="C25" s="174"/>
      <c r="D25" s="174" t="str">
        <f>連結実質赤字比率に係る赤字・黒字の構成分析!G$33</f>
        <v>H27</v>
      </c>
      <c r="E25" s="174"/>
      <c r="F25" s="174" t="str">
        <f>連結実質赤字比率に係る赤字・黒字の構成分析!H$33</f>
        <v>H28</v>
      </c>
      <c r="G25" s="174"/>
      <c r="H25" s="174" t="str">
        <f>連結実質赤字比率に係る赤字・黒字の構成分析!I$33</f>
        <v>H29</v>
      </c>
      <c r="I25" s="174"/>
      <c r="J25" s="174" t="str">
        <f>連結実質赤字比率に係る赤字・黒字の構成分析!J$33</f>
        <v>H30</v>
      </c>
      <c r="K25" s="174"/>
    </row>
    <row r="26" spans="1:11" x14ac:dyDescent="0.2">
      <c r="A26" s="174"/>
      <c r="B26" s="174" t="s">
        <v>58</v>
      </c>
      <c r="C26" s="174" t="s">
        <v>59</v>
      </c>
      <c r="D26" s="174" t="s">
        <v>58</v>
      </c>
      <c r="E26" s="174" t="s">
        <v>59</v>
      </c>
      <c r="F26" s="174" t="s">
        <v>58</v>
      </c>
      <c r="G26" s="174" t="s">
        <v>59</v>
      </c>
      <c r="H26" s="174" t="s">
        <v>58</v>
      </c>
      <c r="I26" s="174" t="s">
        <v>59</v>
      </c>
      <c r="J26" s="174" t="s">
        <v>58</v>
      </c>
      <c r="K26" s="174" t="s">
        <v>59</v>
      </c>
    </row>
    <row r="27" spans="1:11" x14ac:dyDescent="0.2">
      <c r="A27" s="174" t="str">
        <f>IF(連結実質赤字比率に係る赤字・黒字の構成分析!C$43="",NA(),連結実質赤字比率に係る赤字・黒字の構成分析!C$43)</f>
        <v>その他会計（黒字）</v>
      </c>
      <c r="B27" s="174" t="e">
        <f>IF(ROUND(VALUE(SUBSTITUTE(連結実質赤字比率に係る赤字・黒字の構成分析!F$43,"▲", "-")), 2) &lt; 0, ABS(ROUND(VALUE(SUBSTITUTE(連結実質赤字比率に係る赤字・黒字の構成分析!F$43,"▲", "-")), 2)), NA())</f>
        <v>#VALUE!</v>
      </c>
      <c r="C27" s="174" t="e">
        <f>IF(ROUND(VALUE(SUBSTITUTE(連結実質赤字比率に係る赤字・黒字の構成分析!F$43,"▲", "-")), 2) &gt;= 0, ABS(ROUND(VALUE(SUBSTITUTE(連結実質赤字比率に係る赤字・黒字の構成分析!F$43,"▲", "-")), 2)), NA())</f>
        <v>#VALUE!</v>
      </c>
      <c r="D27" s="174" t="e">
        <f>IF(ROUND(VALUE(SUBSTITUTE(連結実質赤字比率に係る赤字・黒字の構成分析!G$43,"▲", "-")), 2) &lt; 0, ABS(ROUND(VALUE(SUBSTITUTE(連結実質赤字比率に係る赤字・黒字の構成分析!G$43,"▲", "-")), 2)), NA())</f>
        <v>#VALUE!</v>
      </c>
      <c r="E27" s="174" t="e">
        <f>IF(ROUND(VALUE(SUBSTITUTE(連結実質赤字比率に係る赤字・黒字の構成分析!G$43,"▲", "-")), 2) &gt;= 0, ABS(ROUND(VALUE(SUBSTITUTE(連結実質赤字比率に係る赤字・黒字の構成分析!G$43,"▲", "-")), 2)), NA())</f>
        <v>#VALUE!</v>
      </c>
      <c r="F27" s="174" t="e">
        <f>IF(ROUND(VALUE(SUBSTITUTE(連結実質赤字比率に係る赤字・黒字の構成分析!H$43,"▲", "-")), 2) &lt; 0, ABS(ROUND(VALUE(SUBSTITUTE(連結実質赤字比率に係る赤字・黒字の構成分析!H$43,"▲", "-")), 2)), NA())</f>
        <v>#VALUE!</v>
      </c>
      <c r="G27" s="174" t="e">
        <f>IF(ROUND(VALUE(SUBSTITUTE(連結実質赤字比率に係る赤字・黒字の構成分析!H$43,"▲", "-")), 2) &gt;= 0, ABS(ROUND(VALUE(SUBSTITUTE(連結実質赤字比率に係る赤字・黒字の構成分析!H$43,"▲", "-")), 2)), NA())</f>
        <v>#VALUE!</v>
      </c>
      <c r="H27" s="174" t="e">
        <f>IF(ROUND(VALUE(SUBSTITUTE(連結実質赤字比率に係る赤字・黒字の構成分析!I$43,"▲", "-")), 2) &lt; 0, ABS(ROUND(VALUE(SUBSTITUTE(連結実質赤字比率に係る赤字・黒字の構成分析!I$43,"▲", "-")), 2)), NA())</f>
        <v>#VALUE!</v>
      </c>
      <c r="I27" s="174" t="e">
        <f>IF(ROUND(VALUE(SUBSTITUTE(連結実質赤字比率に係る赤字・黒字の構成分析!I$43,"▲", "-")), 2) &gt;= 0, ABS(ROUND(VALUE(SUBSTITUTE(連結実質赤字比率に係る赤字・黒字の構成分析!I$43,"▲", "-")), 2)), NA())</f>
        <v>#VALUE!</v>
      </c>
      <c r="J27" s="174" t="e">
        <f>IF(ROUND(VALUE(SUBSTITUTE(連結実質赤字比率に係る赤字・黒字の構成分析!J$43,"▲", "-")), 2) &lt; 0, ABS(ROUND(VALUE(SUBSTITUTE(連結実質赤字比率に係る赤字・黒字の構成分析!J$43,"▲", "-")), 2)), NA())</f>
        <v>#VALUE!</v>
      </c>
      <c r="K27" s="174" t="e">
        <f>IF(ROUND(VALUE(SUBSTITUTE(連結実質赤字比率に係る赤字・黒字の構成分析!J$43,"▲", "-")), 2) &gt;= 0, ABS(ROUND(VALUE(SUBSTITUTE(連結実質赤字比率に係る赤字・黒字の構成分析!J$43,"▲", "-")), 2)), NA())</f>
        <v>#VALUE!</v>
      </c>
    </row>
    <row r="28" spans="1:11" x14ac:dyDescent="0.2">
      <c r="A28" s="174" t="str">
        <f>IF(連結実質赤字比率に係る赤字・黒字の構成分析!C$42="",NA(),連結実質赤字比率に係る赤字・黒字の構成分析!C$42)</f>
        <v>その他会計（赤字）</v>
      </c>
      <c r="B28" s="174" t="e">
        <f>IF(ROUND(VALUE(SUBSTITUTE(連結実質赤字比率に係る赤字・黒字の構成分析!F$42,"▲", "-")), 2) &lt; 0, ABS(ROUND(VALUE(SUBSTITUTE(連結実質赤字比率に係る赤字・黒字の構成分析!F$42,"▲", "-")), 2)), NA())</f>
        <v>#VALUE!</v>
      </c>
      <c r="C28" s="174" t="e">
        <f>IF(ROUND(VALUE(SUBSTITUTE(連結実質赤字比率に係る赤字・黒字の構成分析!F$42,"▲", "-")), 2) &gt;= 0, ABS(ROUND(VALUE(SUBSTITUTE(連結実質赤字比率に係る赤字・黒字の構成分析!F$42,"▲", "-")), 2)), NA())</f>
        <v>#VALUE!</v>
      </c>
      <c r="D28" s="174" t="e">
        <f>IF(ROUND(VALUE(SUBSTITUTE(連結実質赤字比率に係る赤字・黒字の構成分析!G$42,"▲", "-")), 2) &lt; 0, ABS(ROUND(VALUE(SUBSTITUTE(連結実質赤字比率に係る赤字・黒字の構成分析!G$42,"▲", "-")), 2)), NA())</f>
        <v>#VALUE!</v>
      </c>
      <c r="E28" s="174" t="e">
        <f>IF(ROUND(VALUE(SUBSTITUTE(連結実質赤字比率に係る赤字・黒字の構成分析!G$42,"▲", "-")), 2) &gt;= 0, ABS(ROUND(VALUE(SUBSTITUTE(連結実質赤字比率に係る赤字・黒字の構成分析!G$42,"▲", "-")), 2)), NA())</f>
        <v>#VALUE!</v>
      </c>
      <c r="F28" s="174" t="e">
        <f>IF(ROUND(VALUE(SUBSTITUTE(連結実質赤字比率に係る赤字・黒字の構成分析!H$42,"▲", "-")), 2) &lt; 0, ABS(ROUND(VALUE(SUBSTITUTE(連結実質赤字比率に係る赤字・黒字の構成分析!H$42,"▲", "-")), 2)), NA())</f>
        <v>#VALUE!</v>
      </c>
      <c r="G28" s="174" t="e">
        <f>IF(ROUND(VALUE(SUBSTITUTE(連結実質赤字比率に係る赤字・黒字の構成分析!H$42,"▲", "-")), 2) &gt;= 0, ABS(ROUND(VALUE(SUBSTITUTE(連結実質赤字比率に係る赤字・黒字の構成分析!H$42,"▲", "-")), 2)), NA())</f>
        <v>#VALUE!</v>
      </c>
      <c r="H28" s="174" t="e">
        <f>IF(ROUND(VALUE(SUBSTITUTE(連結実質赤字比率に係る赤字・黒字の構成分析!I$42,"▲", "-")), 2) &lt; 0, ABS(ROUND(VALUE(SUBSTITUTE(連結実質赤字比率に係る赤字・黒字の構成分析!I$42,"▲", "-")), 2)), NA())</f>
        <v>#VALUE!</v>
      </c>
      <c r="I28" s="174" t="e">
        <f>IF(ROUND(VALUE(SUBSTITUTE(連結実質赤字比率に係る赤字・黒字の構成分析!I$42,"▲", "-")), 2) &gt;= 0, ABS(ROUND(VALUE(SUBSTITUTE(連結実質赤字比率に係る赤字・黒字の構成分析!I$42,"▲", "-")), 2)), NA())</f>
        <v>#VALUE!</v>
      </c>
      <c r="J28" s="174" t="e">
        <f>IF(ROUND(VALUE(SUBSTITUTE(連結実質赤字比率に係る赤字・黒字の構成分析!J$42,"▲", "-")), 2) &lt; 0, ABS(ROUND(VALUE(SUBSTITUTE(連結実質赤字比率に係る赤字・黒字の構成分析!J$42,"▲", "-")), 2)), NA())</f>
        <v>#VALUE!</v>
      </c>
      <c r="K28" s="174" t="e">
        <f>IF(ROUND(VALUE(SUBSTITUTE(連結実質赤字比率に係る赤字・黒字の構成分析!J$42,"▲", "-")), 2) &gt;= 0, ABS(ROUND(VALUE(SUBSTITUTE(連結実質赤字比率に係る赤字・黒字の構成分析!J$42,"▲", "-")), 2)), NA())</f>
        <v>#VALUE!</v>
      </c>
    </row>
    <row r="29" spans="1:11" x14ac:dyDescent="0.2">
      <c r="A29" s="174" t="e">
        <f>IF(連結実質赤字比率に係る赤字・黒字の構成分析!C$41="",NA(),連結実質赤字比率に係る赤字・黒字の構成分析!C$41)</f>
        <v>#N/A</v>
      </c>
      <c r="B29" s="174" t="e">
        <f>IF(ROUND(VALUE(SUBSTITUTE(連結実質赤字比率に係る赤字・黒字の構成分析!F$41,"▲", "-")), 2) &lt; 0, ABS(ROUND(VALUE(SUBSTITUTE(連結実質赤字比率に係る赤字・黒字の構成分析!F$41,"▲", "-")), 2)), NA())</f>
        <v>#VALUE!</v>
      </c>
      <c r="C29" s="174" t="e">
        <f>IF(ROUND(VALUE(SUBSTITUTE(連結実質赤字比率に係る赤字・黒字の構成分析!F$41,"▲", "-")), 2) &gt;= 0, ABS(ROUND(VALUE(SUBSTITUTE(連結実質赤字比率に係る赤字・黒字の構成分析!F$41,"▲", "-")), 2)), NA())</f>
        <v>#VALUE!</v>
      </c>
      <c r="D29" s="174" t="e">
        <f>IF(ROUND(VALUE(SUBSTITUTE(連結実質赤字比率に係る赤字・黒字の構成分析!G$41,"▲", "-")), 2) &lt; 0, ABS(ROUND(VALUE(SUBSTITUTE(連結実質赤字比率に係る赤字・黒字の構成分析!G$41,"▲", "-")), 2)), NA())</f>
        <v>#VALUE!</v>
      </c>
      <c r="E29" s="174" t="e">
        <f>IF(ROUND(VALUE(SUBSTITUTE(連結実質赤字比率に係る赤字・黒字の構成分析!G$41,"▲", "-")), 2) &gt;= 0, ABS(ROUND(VALUE(SUBSTITUTE(連結実質赤字比率に係る赤字・黒字の構成分析!G$41,"▲", "-")), 2)), NA())</f>
        <v>#VALUE!</v>
      </c>
      <c r="F29" s="174" t="e">
        <f>IF(ROUND(VALUE(SUBSTITUTE(連結実質赤字比率に係る赤字・黒字の構成分析!H$41,"▲", "-")), 2) &lt; 0, ABS(ROUND(VALUE(SUBSTITUTE(連結実質赤字比率に係る赤字・黒字の構成分析!H$41,"▲", "-")), 2)), NA())</f>
        <v>#VALUE!</v>
      </c>
      <c r="G29" s="174" t="e">
        <f>IF(ROUND(VALUE(SUBSTITUTE(連結実質赤字比率に係る赤字・黒字の構成分析!H$41,"▲", "-")), 2) &gt;= 0, ABS(ROUND(VALUE(SUBSTITUTE(連結実質赤字比率に係る赤字・黒字の構成分析!H$41,"▲", "-")), 2)), NA())</f>
        <v>#VALUE!</v>
      </c>
      <c r="H29" s="174" t="e">
        <f>IF(ROUND(VALUE(SUBSTITUTE(連結実質赤字比率に係る赤字・黒字の構成分析!I$41,"▲", "-")), 2) &lt; 0, ABS(ROUND(VALUE(SUBSTITUTE(連結実質赤字比率に係る赤字・黒字の構成分析!I$41,"▲", "-")), 2)), NA())</f>
        <v>#VALUE!</v>
      </c>
      <c r="I29" s="174" t="e">
        <f>IF(ROUND(VALUE(SUBSTITUTE(連結実質赤字比率に係る赤字・黒字の構成分析!I$41,"▲", "-")), 2) &gt;= 0, ABS(ROUND(VALUE(SUBSTITUTE(連結実質赤字比率に係る赤字・黒字の構成分析!I$41,"▲", "-")), 2)), NA())</f>
        <v>#VALUE!</v>
      </c>
      <c r="J29" s="174" t="e">
        <f>IF(ROUND(VALUE(SUBSTITUTE(連結実質赤字比率に係る赤字・黒字の構成分析!J$41,"▲", "-")), 2) &lt; 0, ABS(ROUND(VALUE(SUBSTITUTE(連結実質赤字比率に係る赤字・黒字の構成分析!J$41,"▲", "-")), 2)), NA())</f>
        <v>#VALUE!</v>
      </c>
      <c r="K29" s="174" t="e">
        <f>IF(ROUND(VALUE(SUBSTITUTE(連結実質赤字比率に係る赤字・黒字の構成分析!J$41,"▲", "-")), 2) &gt;= 0, ABS(ROUND(VALUE(SUBSTITUTE(連結実質赤字比率に係る赤字・黒字の構成分析!J$41,"▲", "-")), 2)), NA())</f>
        <v>#VALUE!</v>
      </c>
    </row>
    <row r="30" spans="1:11" x14ac:dyDescent="0.2">
      <c r="A30" s="174" t="e">
        <f>IF(連結実質赤字比率に係る赤字・黒字の構成分析!C$40="",NA(),連結実質赤字比率に係る赤字・黒字の構成分析!C$40)</f>
        <v>#N/A</v>
      </c>
      <c r="B30" s="174" t="e">
        <f>IF(ROUND(VALUE(SUBSTITUTE(連結実質赤字比率に係る赤字・黒字の構成分析!F$40,"▲", "-")), 2) &lt; 0, ABS(ROUND(VALUE(SUBSTITUTE(連結実質赤字比率に係る赤字・黒字の構成分析!F$40,"▲", "-")), 2)), NA())</f>
        <v>#VALUE!</v>
      </c>
      <c r="C30" s="174" t="e">
        <f>IF(ROUND(VALUE(SUBSTITUTE(連結実質赤字比率に係る赤字・黒字の構成分析!F$40,"▲", "-")), 2) &gt;= 0, ABS(ROUND(VALUE(SUBSTITUTE(連結実質赤字比率に係る赤字・黒字の構成分析!F$40,"▲", "-")), 2)), NA())</f>
        <v>#VALUE!</v>
      </c>
      <c r="D30" s="174" t="e">
        <f>IF(ROUND(VALUE(SUBSTITUTE(連結実質赤字比率に係る赤字・黒字の構成分析!G$40,"▲", "-")), 2) &lt; 0, ABS(ROUND(VALUE(SUBSTITUTE(連結実質赤字比率に係る赤字・黒字の構成分析!G$40,"▲", "-")), 2)), NA())</f>
        <v>#VALUE!</v>
      </c>
      <c r="E30" s="174" t="e">
        <f>IF(ROUND(VALUE(SUBSTITUTE(連結実質赤字比率に係る赤字・黒字の構成分析!G$40,"▲", "-")), 2) &gt;= 0, ABS(ROUND(VALUE(SUBSTITUTE(連結実質赤字比率に係る赤字・黒字の構成分析!G$40,"▲", "-")), 2)), NA())</f>
        <v>#VALUE!</v>
      </c>
      <c r="F30" s="174" t="e">
        <f>IF(ROUND(VALUE(SUBSTITUTE(連結実質赤字比率に係る赤字・黒字の構成分析!H$40,"▲", "-")), 2) &lt; 0, ABS(ROUND(VALUE(SUBSTITUTE(連結実質赤字比率に係る赤字・黒字の構成分析!H$40,"▲", "-")), 2)), NA())</f>
        <v>#VALUE!</v>
      </c>
      <c r="G30" s="174" t="e">
        <f>IF(ROUND(VALUE(SUBSTITUTE(連結実質赤字比率に係る赤字・黒字の構成分析!H$40,"▲", "-")), 2) &gt;= 0, ABS(ROUND(VALUE(SUBSTITUTE(連結実質赤字比率に係る赤字・黒字の構成分析!H$40,"▲", "-")), 2)), NA())</f>
        <v>#VALUE!</v>
      </c>
      <c r="H30" s="174" t="e">
        <f>IF(ROUND(VALUE(SUBSTITUTE(連結実質赤字比率に係る赤字・黒字の構成分析!I$40,"▲", "-")), 2) &lt; 0, ABS(ROUND(VALUE(SUBSTITUTE(連結実質赤字比率に係る赤字・黒字の構成分析!I$40,"▲", "-")), 2)), NA())</f>
        <v>#VALUE!</v>
      </c>
      <c r="I30" s="174" t="e">
        <f>IF(ROUND(VALUE(SUBSTITUTE(連結実質赤字比率に係る赤字・黒字の構成分析!I$40,"▲", "-")), 2) &gt;= 0, ABS(ROUND(VALUE(SUBSTITUTE(連結実質赤字比率に係る赤字・黒字の構成分析!I$40,"▲", "-")), 2)), NA())</f>
        <v>#VALUE!</v>
      </c>
      <c r="J30" s="174" t="e">
        <f>IF(ROUND(VALUE(SUBSTITUTE(連結実質赤字比率に係る赤字・黒字の構成分析!J$40,"▲", "-")), 2) &lt; 0, ABS(ROUND(VALUE(SUBSTITUTE(連結実質赤字比率に係る赤字・黒字の構成分析!J$40,"▲", "-")), 2)), NA())</f>
        <v>#VALUE!</v>
      </c>
      <c r="K30" s="174" t="e">
        <f>IF(ROUND(VALUE(SUBSTITUTE(連結実質赤字比率に係る赤字・黒字の構成分析!J$40,"▲", "-")), 2) &gt;= 0, ABS(ROUND(VALUE(SUBSTITUTE(連結実質赤字比率に係る赤字・黒字の構成分析!J$40,"▲", "-")), 2)), NA())</f>
        <v>#VALUE!</v>
      </c>
    </row>
    <row r="31" spans="1:11" x14ac:dyDescent="0.2">
      <c r="A31" s="174" t="str">
        <f>IF(連結実質赤字比率に係る赤字・黒字の構成分析!C$39="",NA(),連結実質赤字比率に係る赤字・黒字の構成分析!C$39)</f>
        <v>（仮称）健康福祉総合センター用地取得事業特別会計</v>
      </c>
      <c r="B31" s="174" t="e">
        <f>IF(ROUND(VALUE(SUBSTITUTE(連結実質赤字比率に係る赤字・黒字の構成分析!F$39,"▲", "-")), 2) &lt; 0, ABS(ROUND(VALUE(SUBSTITUTE(連結実質赤字比率に係る赤字・黒字の構成分析!F$39,"▲", "-")), 2)), NA())</f>
        <v>#N/A</v>
      </c>
      <c r="C31" s="174">
        <f>IF(ROUND(VALUE(SUBSTITUTE(連結実質赤字比率に係る赤字・黒字の構成分析!F$39,"▲", "-")), 2) &gt;= 0, ABS(ROUND(VALUE(SUBSTITUTE(連結実質赤字比率に係る赤字・黒字の構成分析!F$39,"▲", "-")), 2)), NA())</f>
        <v>0</v>
      </c>
      <c r="D31" s="174" t="e">
        <f>IF(ROUND(VALUE(SUBSTITUTE(連結実質赤字比率に係る赤字・黒字の構成分析!G$39,"▲", "-")), 2) &lt; 0, ABS(ROUND(VALUE(SUBSTITUTE(連結実質赤字比率に係る赤字・黒字の構成分析!G$39,"▲", "-")), 2)), NA())</f>
        <v>#N/A</v>
      </c>
      <c r="E31" s="174">
        <f>IF(ROUND(VALUE(SUBSTITUTE(連結実質赤字比率に係る赤字・黒字の構成分析!G$39,"▲", "-")), 2) &gt;= 0, ABS(ROUND(VALUE(SUBSTITUTE(連結実質赤字比率に係る赤字・黒字の構成分析!G$39,"▲", "-")), 2)), NA())</f>
        <v>0</v>
      </c>
      <c r="F31" s="174" t="e">
        <f>IF(ROUND(VALUE(SUBSTITUTE(連結実質赤字比率に係る赤字・黒字の構成分析!H$39,"▲", "-")), 2) &lt; 0, ABS(ROUND(VALUE(SUBSTITUTE(連結実質赤字比率に係る赤字・黒字の構成分析!H$39,"▲", "-")), 2)), NA())</f>
        <v>#N/A</v>
      </c>
      <c r="G31" s="174">
        <f>IF(ROUND(VALUE(SUBSTITUTE(連結実質赤字比率に係る赤字・黒字の構成分析!H$39,"▲", "-")), 2) &gt;= 0, ABS(ROUND(VALUE(SUBSTITUTE(連結実質赤字比率に係る赤字・黒字の構成分析!H$39,"▲", "-")), 2)), NA())</f>
        <v>0</v>
      </c>
      <c r="H31" s="174" t="e">
        <f>IF(ROUND(VALUE(SUBSTITUTE(連結実質赤字比率に係る赤字・黒字の構成分析!I$39,"▲", "-")), 2) &lt; 0, ABS(ROUND(VALUE(SUBSTITUTE(連結実質赤字比率に係る赤字・黒字の構成分析!I$39,"▲", "-")), 2)), NA())</f>
        <v>#N/A</v>
      </c>
      <c r="I31" s="174">
        <f>IF(ROUND(VALUE(SUBSTITUTE(連結実質赤字比率に係る赤字・黒字の構成分析!I$39,"▲", "-")), 2) &gt;= 0, ABS(ROUND(VALUE(SUBSTITUTE(連結実質赤字比率に係る赤字・黒字の構成分析!I$39,"▲", "-")), 2)), NA())</f>
        <v>0</v>
      </c>
      <c r="J31" s="174" t="e">
        <f>IF(ROUND(VALUE(SUBSTITUTE(連結実質赤字比率に係る赤字・黒字の構成分析!J$39,"▲", "-")), 2) &lt; 0, ABS(ROUND(VALUE(SUBSTITUTE(連結実質赤字比率に係る赤字・黒字の構成分析!J$39,"▲", "-")), 2)), NA())</f>
        <v>#N/A</v>
      </c>
      <c r="K31" s="174">
        <f>IF(ROUND(VALUE(SUBSTITUTE(連結実質赤字比率に係る赤字・黒字の構成分析!J$39,"▲", "-")), 2) &gt;= 0, ABS(ROUND(VALUE(SUBSTITUTE(連結実質赤字比率に係る赤字・黒字の構成分析!J$39,"▲", "-")), 2)), NA())</f>
        <v>0</v>
      </c>
    </row>
    <row r="32" spans="1:11" x14ac:dyDescent="0.2">
      <c r="A32" s="174" t="str">
        <f>IF(連結実質赤字比率に係る赤字・黒字の構成分析!C$38="",NA(),連結実質赤字比率に係る赤字・黒字の構成分析!C$38)</f>
        <v>後期高齢者医療事業特別会計</v>
      </c>
      <c r="B32" s="174" t="e">
        <f>IF(ROUND(VALUE(SUBSTITUTE(連結実質赤字比率に係る赤字・黒字の構成分析!F$38,"▲", "-")), 2) &lt; 0, ABS(ROUND(VALUE(SUBSTITUTE(連結実質赤字比率に係る赤字・黒字の構成分析!F$38,"▲", "-")), 2)), NA())</f>
        <v>#N/A</v>
      </c>
      <c r="C32" s="174">
        <f>IF(ROUND(VALUE(SUBSTITUTE(連結実質赤字比率に係る赤字・黒字の構成分析!F$38,"▲", "-")), 2) &gt;= 0, ABS(ROUND(VALUE(SUBSTITUTE(連結実質赤字比率に係る赤字・黒字の構成分析!F$38,"▲", "-")), 2)), NA())</f>
        <v>0.21</v>
      </c>
      <c r="D32" s="174" t="e">
        <f>IF(ROUND(VALUE(SUBSTITUTE(連結実質赤字比率に係る赤字・黒字の構成分析!G$38,"▲", "-")), 2) &lt; 0, ABS(ROUND(VALUE(SUBSTITUTE(連結実質赤字比率に係る赤字・黒字の構成分析!G$38,"▲", "-")), 2)), NA())</f>
        <v>#N/A</v>
      </c>
      <c r="E32" s="174">
        <f>IF(ROUND(VALUE(SUBSTITUTE(連結実質赤字比率に係る赤字・黒字の構成分析!G$38,"▲", "-")), 2) &gt;= 0, ABS(ROUND(VALUE(SUBSTITUTE(連結実質赤字比率に係る赤字・黒字の構成分析!G$38,"▲", "-")), 2)), NA())</f>
        <v>0.19</v>
      </c>
      <c r="F32" s="174" t="e">
        <f>IF(ROUND(VALUE(SUBSTITUTE(連結実質赤字比率に係る赤字・黒字の構成分析!H$38,"▲", "-")), 2) &lt; 0, ABS(ROUND(VALUE(SUBSTITUTE(連結実質赤字比率に係る赤字・黒字の構成分析!H$38,"▲", "-")), 2)), NA())</f>
        <v>#N/A</v>
      </c>
      <c r="G32" s="174">
        <f>IF(ROUND(VALUE(SUBSTITUTE(連結実質赤字比率に係る赤字・黒字の構成分析!H$38,"▲", "-")), 2) &gt;= 0, ABS(ROUND(VALUE(SUBSTITUTE(連結実質赤字比率に係る赤字・黒字の構成分析!H$38,"▲", "-")), 2)), NA())</f>
        <v>0.21</v>
      </c>
      <c r="H32" s="174" t="e">
        <f>IF(ROUND(VALUE(SUBSTITUTE(連結実質赤字比率に係る赤字・黒字の構成分析!I$38,"▲", "-")), 2) &lt; 0, ABS(ROUND(VALUE(SUBSTITUTE(連結実質赤字比率に係る赤字・黒字の構成分析!I$38,"▲", "-")), 2)), NA())</f>
        <v>#N/A</v>
      </c>
      <c r="I32" s="174">
        <f>IF(ROUND(VALUE(SUBSTITUTE(連結実質赤字比率に係る赤字・黒字の構成分析!I$38,"▲", "-")), 2) &gt;= 0, ABS(ROUND(VALUE(SUBSTITUTE(連結実質赤字比率に係る赤字・黒字の構成分析!I$38,"▲", "-")), 2)), NA())</f>
        <v>0.23</v>
      </c>
      <c r="J32" s="174" t="e">
        <f>IF(ROUND(VALUE(SUBSTITUTE(連結実質赤字比率に係る赤字・黒字の構成分析!J$38,"▲", "-")), 2) &lt; 0, ABS(ROUND(VALUE(SUBSTITUTE(連結実質赤字比率に係る赤字・黒字の構成分析!J$38,"▲", "-")), 2)), NA())</f>
        <v>#N/A</v>
      </c>
      <c r="K32" s="174">
        <f>IF(ROUND(VALUE(SUBSTITUTE(連結実質赤字比率に係る赤字・黒字の構成分析!J$38,"▲", "-")), 2) &gt;= 0, ABS(ROUND(VALUE(SUBSTITUTE(連結実質赤字比率に係る赤字・黒字の構成分析!J$38,"▲", "-")), 2)), NA())</f>
        <v>0.24</v>
      </c>
    </row>
    <row r="33" spans="1:16" x14ac:dyDescent="0.2">
      <c r="A33" s="174" t="str">
        <f>IF(連結実質赤字比率に係る赤字・黒字の構成分析!C$37="",NA(),連結実質赤字比率に係る赤字・黒字の構成分析!C$37)</f>
        <v>下水道事業特別会計</v>
      </c>
      <c r="B33" s="174" t="e">
        <f>IF(ROUND(VALUE(SUBSTITUTE(連結実質赤字比率に係る赤字・黒字の構成分析!F$37,"▲", "-")), 2) &lt; 0, ABS(ROUND(VALUE(SUBSTITUTE(連結実質赤字比率に係る赤字・黒字の構成分析!F$37,"▲", "-")), 2)), NA())</f>
        <v>#N/A</v>
      </c>
      <c r="C33" s="174">
        <f>IF(ROUND(VALUE(SUBSTITUTE(連結実質赤字比率に係る赤字・黒字の構成分析!F$37,"▲", "-")), 2) &gt;= 0, ABS(ROUND(VALUE(SUBSTITUTE(連結実質赤字比率に係る赤字・黒字の構成分析!F$37,"▲", "-")), 2)), NA())</f>
        <v>0.32</v>
      </c>
      <c r="D33" s="174" t="e">
        <f>IF(ROUND(VALUE(SUBSTITUTE(連結実質赤字比率に係る赤字・黒字の構成分析!G$37,"▲", "-")), 2) &lt; 0, ABS(ROUND(VALUE(SUBSTITUTE(連結実質赤字比率に係る赤字・黒字の構成分析!G$37,"▲", "-")), 2)), NA())</f>
        <v>#N/A</v>
      </c>
      <c r="E33" s="174">
        <f>IF(ROUND(VALUE(SUBSTITUTE(連結実質赤字比率に係る赤字・黒字の構成分析!G$37,"▲", "-")), 2) &gt;= 0, ABS(ROUND(VALUE(SUBSTITUTE(連結実質赤字比率に係る赤字・黒字の構成分析!G$37,"▲", "-")), 2)), NA())</f>
        <v>0.47</v>
      </c>
      <c r="F33" s="174" t="e">
        <f>IF(ROUND(VALUE(SUBSTITUTE(連結実質赤字比率に係る赤字・黒字の構成分析!H$37,"▲", "-")), 2) &lt; 0, ABS(ROUND(VALUE(SUBSTITUTE(連結実質赤字比率に係る赤字・黒字の構成分析!H$37,"▲", "-")), 2)), NA())</f>
        <v>#N/A</v>
      </c>
      <c r="G33" s="174">
        <f>IF(ROUND(VALUE(SUBSTITUTE(連結実質赤字比率に係る赤字・黒字の構成分析!H$37,"▲", "-")), 2) &gt;= 0, ABS(ROUND(VALUE(SUBSTITUTE(連結実質赤字比率に係る赤字・黒字の構成分析!H$37,"▲", "-")), 2)), NA())</f>
        <v>0.56999999999999995</v>
      </c>
      <c r="H33" s="174" t="e">
        <f>IF(ROUND(VALUE(SUBSTITUTE(連結実質赤字比率に係る赤字・黒字の構成分析!I$37,"▲", "-")), 2) &lt; 0, ABS(ROUND(VALUE(SUBSTITUTE(連結実質赤字比率に係る赤字・黒字の構成分析!I$37,"▲", "-")), 2)), NA())</f>
        <v>#N/A</v>
      </c>
      <c r="I33" s="174">
        <f>IF(ROUND(VALUE(SUBSTITUTE(連結実質赤字比率に係る赤字・黒字の構成分析!I$37,"▲", "-")), 2) &gt;= 0, ABS(ROUND(VALUE(SUBSTITUTE(連結実質赤字比率に係る赤字・黒字の構成分析!I$37,"▲", "-")), 2)), NA())</f>
        <v>0.96</v>
      </c>
      <c r="J33" s="174" t="e">
        <f>IF(ROUND(VALUE(SUBSTITUTE(連結実質赤字比率に係る赤字・黒字の構成分析!J$37,"▲", "-")), 2) &lt; 0, ABS(ROUND(VALUE(SUBSTITUTE(連結実質赤字比率に係る赤字・黒字の構成分析!J$37,"▲", "-")), 2)), NA())</f>
        <v>#N/A</v>
      </c>
      <c r="K33" s="174">
        <f>IF(ROUND(VALUE(SUBSTITUTE(連結実質赤字比率に係る赤字・黒字の構成分析!J$37,"▲", "-")), 2) &gt;= 0, ABS(ROUND(VALUE(SUBSTITUTE(連結実質赤字比率に係る赤字・黒字の構成分析!J$37,"▲", "-")), 2)), NA())</f>
        <v>1.33</v>
      </c>
    </row>
    <row r="34" spans="1:16" x14ac:dyDescent="0.2">
      <c r="A34" s="174" t="str">
        <f>IF(連結実質赤字比率に係る赤字・黒字の構成分析!C$36="",NA(),連結実質赤字比率に係る赤字・黒字の構成分析!C$36)</f>
        <v>国民健康保険事業特別会計</v>
      </c>
      <c r="B34" s="174" t="e">
        <f>IF(ROUND(VALUE(SUBSTITUTE(連結実質赤字比率に係る赤字・黒字の構成分析!F$36,"▲", "-")), 2) &lt; 0, ABS(ROUND(VALUE(SUBSTITUTE(連結実質赤字比率に係る赤字・黒字の構成分析!F$36,"▲", "-")), 2)), NA())</f>
        <v>#N/A</v>
      </c>
      <c r="C34" s="174">
        <f>IF(ROUND(VALUE(SUBSTITUTE(連結実質赤字比率に係る赤字・黒字の構成分析!F$36,"▲", "-")), 2) &gt;= 0, ABS(ROUND(VALUE(SUBSTITUTE(連結実質赤字比率に係る赤字・黒字の構成分析!F$36,"▲", "-")), 2)), NA())</f>
        <v>3.86</v>
      </c>
      <c r="D34" s="174" t="e">
        <f>IF(ROUND(VALUE(SUBSTITUTE(連結実質赤字比率に係る赤字・黒字の構成分析!G$36,"▲", "-")), 2) &lt; 0, ABS(ROUND(VALUE(SUBSTITUTE(連結実質赤字比率に係る赤字・黒字の構成分析!G$36,"▲", "-")), 2)), NA())</f>
        <v>#N/A</v>
      </c>
      <c r="E34" s="174">
        <f>IF(ROUND(VALUE(SUBSTITUTE(連結実質赤字比率に係る赤字・黒字の構成分析!G$36,"▲", "-")), 2) &gt;= 0, ABS(ROUND(VALUE(SUBSTITUTE(連結実質赤字比率に係る赤字・黒字の構成分析!G$36,"▲", "-")), 2)), NA())</f>
        <v>3.61</v>
      </c>
      <c r="F34" s="174" t="e">
        <f>IF(ROUND(VALUE(SUBSTITUTE(連結実質赤字比率に係る赤字・黒字の構成分析!H$36,"▲", "-")), 2) &lt; 0, ABS(ROUND(VALUE(SUBSTITUTE(連結実質赤字比率に係る赤字・黒字の構成分析!H$36,"▲", "-")), 2)), NA())</f>
        <v>#N/A</v>
      </c>
      <c r="G34" s="174">
        <f>IF(ROUND(VALUE(SUBSTITUTE(連結実質赤字比率に係る赤字・黒字の構成分析!H$36,"▲", "-")), 2) &gt;= 0, ABS(ROUND(VALUE(SUBSTITUTE(連結実質赤字比率に係る赤字・黒字の構成分析!H$36,"▲", "-")), 2)), NA())</f>
        <v>5.49</v>
      </c>
      <c r="H34" s="174" t="e">
        <f>IF(ROUND(VALUE(SUBSTITUTE(連結実質赤字比率に係る赤字・黒字の構成分析!I$36,"▲", "-")), 2) &lt; 0, ABS(ROUND(VALUE(SUBSTITUTE(連結実質赤字比率に係る赤字・黒字の構成分析!I$36,"▲", "-")), 2)), NA())</f>
        <v>#N/A</v>
      </c>
      <c r="I34" s="174">
        <f>IF(ROUND(VALUE(SUBSTITUTE(連結実質赤字比率に係る赤字・黒字の構成分析!I$36,"▲", "-")), 2) &gt;= 0, ABS(ROUND(VALUE(SUBSTITUTE(連結実質赤字比率に係る赤字・黒字の構成分析!I$36,"▲", "-")), 2)), NA())</f>
        <v>1.56</v>
      </c>
      <c r="J34" s="174" t="e">
        <f>IF(ROUND(VALUE(SUBSTITUTE(連結実質赤字比率に係る赤字・黒字の構成分析!J$36,"▲", "-")), 2) &lt; 0, ABS(ROUND(VALUE(SUBSTITUTE(連結実質赤字比率に係る赤字・黒字の構成分析!J$36,"▲", "-")), 2)), NA())</f>
        <v>#N/A</v>
      </c>
      <c r="K34" s="174">
        <f>IF(ROUND(VALUE(SUBSTITUTE(連結実質赤字比率に係る赤字・黒字の構成分析!J$36,"▲", "-")), 2) &gt;= 0, ABS(ROUND(VALUE(SUBSTITUTE(連結実質赤字比率に係る赤字・黒字の構成分析!J$36,"▲", "-")), 2)), NA())</f>
        <v>1.4</v>
      </c>
    </row>
    <row r="35" spans="1:16" x14ac:dyDescent="0.2">
      <c r="A35" s="174" t="str">
        <f>IF(連結実質赤字比率に係る赤字・黒字の構成分析!C$35="",NA(),連結実質赤字比率に係る赤字・黒字の構成分析!C$35)</f>
        <v>介護保険事業特別会計</v>
      </c>
      <c r="B35" s="174" t="e">
        <f>IF(ROUND(VALUE(SUBSTITUTE(連結実質赤字比率に係る赤字・黒字の構成分析!F$35,"▲", "-")), 2) &lt; 0, ABS(ROUND(VALUE(SUBSTITUTE(連結実質赤字比率に係る赤字・黒字の構成分析!F$35,"▲", "-")), 2)), NA())</f>
        <v>#N/A</v>
      </c>
      <c r="C35" s="174">
        <f>IF(ROUND(VALUE(SUBSTITUTE(連結実質赤字比率に係る赤字・黒字の構成分析!F$35,"▲", "-")), 2) &gt;= 0, ABS(ROUND(VALUE(SUBSTITUTE(連結実質赤字比率に係る赤字・黒字の構成分析!F$35,"▲", "-")), 2)), NA())</f>
        <v>1.62</v>
      </c>
      <c r="D35" s="174" t="e">
        <f>IF(ROUND(VALUE(SUBSTITUTE(連結実質赤字比率に係る赤字・黒字の構成分析!G$35,"▲", "-")), 2) &lt; 0, ABS(ROUND(VALUE(SUBSTITUTE(連結実質赤字比率に係る赤字・黒字の構成分析!G$35,"▲", "-")), 2)), NA())</f>
        <v>#N/A</v>
      </c>
      <c r="E35" s="174">
        <f>IF(ROUND(VALUE(SUBSTITUTE(連結実質赤字比率に係る赤字・黒字の構成分析!G$35,"▲", "-")), 2) &gt;= 0, ABS(ROUND(VALUE(SUBSTITUTE(連結実質赤字比率に係る赤字・黒字の構成分析!G$35,"▲", "-")), 2)), NA())</f>
        <v>1.1399999999999999</v>
      </c>
      <c r="F35" s="174" t="e">
        <f>IF(ROUND(VALUE(SUBSTITUTE(連結実質赤字比率に係る赤字・黒字の構成分析!H$35,"▲", "-")), 2) &lt; 0, ABS(ROUND(VALUE(SUBSTITUTE(連結実質赤字比率に係る赤字・黒字の構成分析!H$35,"▲", "-")), 2)), NA())</f>
        <v>#N/A</v>
      </c>
      <c r="G35" s="174">
        <f>IF(ROUND(VALUE(SUBSTITUTE(連結実質赤字比率に係る赤字・黒字の構成分析!H$35,"▲", "-")), 2) &gt;= 0, ABS(ROUND(VALUE(SUBSTITUTE(連結実質赤字比率に係る赤字・黒字の構成分析!H$35,"▲", "-")), 2)), NA())</f>
        <v>1.4</v>
      </c>
      <c r="H35" s="174" t="e">
        <f>IF(ROUND(VALUE(SUBSTITUTE(連結実質赤字比率に係る赤字・黒字の構成分析!I$35,"▲", "-")), 2) &lt; 0, ABS(ROUND(VALUE(SUBSTITUTE(連結実質赤字比率に係る赤字・黒字の構成分析!I$35,"▲", "-")), 2)), NA())</f>
        <v>#N/A</v>
      </c>
      <c r="I35" s="174">
        <f>IF(ROUND(VALUE(SUBSTITUTE(連結実質赤字比率に係る赤字・黒字の構成分析!I$35,"▲", "-")), 2) &gt;= 0, ABS(ROUND(VALUE(SUBSTITUTE(連結実質赤字比率に係る赤字・黒字の構成分析!I$35,"▲", "-")), 2)), NA())</f>
        <v>2.02</v>
      </c>
      <c r="J35" s="174" t="e">
        <f>IF(ROUND(VALUE(SUBSTITUTE(連結実質赤字比率に係る赤字・黒字の構成分析!J$35,"▲", "-")), 2) &lt; 0, ABS(ROUND(VALUE(SUBSTITUTE(連結実質赤字比率に係る赤字・黒字の構成分析!J$35,"▲", "-")), 2)), NA())</f>
        <v>#N/A</v>
      </c>
      <c r="K35" s="174">
        <f>IF(ROUND(VALUE(SUBSTITUTE(連結実質赤字比率に係る赤字・黒字の構成分析!J$35,"▲", "-")), 2) &gt;= 0, ABS(ROUND(VALUE(SUBSTITUTE(連結実質赤字比率に係る赤字・黒字の構成分析!J$35,"▲", "-")), 2)), NA())</f>
        <v>2.6</v>
      </c>
    </row>
    <row r="36" spans="1:16" x14ac:dyDescent="0.2">
      <c r="A36" s="174" t="str">
        <f>IF(連結実質赤字比率に係る赤字・黒字の構成分析!C$34="",NA(),連結実質赤字比率に係る赤字・黒字の構成分析!C$34)</f>
        <v>一般会計</v>
      </c>
      <c r="B36" s="174" t="e">
        <f>IF(ROUND(VALUE(SUBSTITUTE(連結実質赤字比率に係る赤字・黒字の構成分析!F$34,"▲", "-")), 2) &lt; 0, ABS(ROUND(VALUE(SUBSTITUTE(連結実質赤字比率に係る赤字・黒字の構成分析!F$34,"▲", "-")), 2)), NA())</f>
        <v>#N/A</v>
      </c>
      <c r="C36" s="174">
        <f>IF(ROUND(VALUE(SUBSTITUTE(連結実質赤字比率に係る赤字・黒字の構成分析!F$34,"▲", "-")), 2) &gt;= 0, ABS(ROUND(VALUE(SUBSTITUTE(連結実質赤字比率に係る赤字・黒字の構成分析!F$34,"▲", "-")), 2)), NA())</f>
        <v>7.27</v>
      </c>
      <c r="D36" s="174" t="e">
        <f>IF(ROUND(VALUE(SUBSTITUTE(連結実質赤字比率に係る赤字・黒字の構成分析!G$34,"▲", "-")), 2) &lt; 0, ABS(ROUND(VALUE(SUBSTITUTE(連結実質赤字比率に係る赤字・黒字の構成分析!G$34,"▲", "-")), 2)), NA())</f>
        <v>#N/A</v>
      </c>
      <c r="E36" s="174">
        <f>IF(ROUND(VALUE(SUBSTITUTE(連結実質赤字比率に係る赤字・黒字の構成分析!G$34,"▲", "-")), 2) &gt;= 0, ABS(ROUND(VALUE(SUBSTITUTE(連結実質赤字比率に係る赤字・黒字の構成分析!G$34,"▲", "-")), 2)), NA())</f>
        <v>6.38</v>
      </c>
      <c r="F36" s="174" t="e">
        <f>IF(ROUND(VALUE(SUBSTITUTE(連結実質赤字比率に係る赤字・黒字の構成分析!H$34,"▲", "-")), 2) &lt; 0, ABS(ROUND(VALUE(SUBSTITUTE(連結実質赤字比率に係る赤字・黒字の構成分析!H$34,"▲", "-")), 2)), NA())</f>
        <v>#N/A</v>
      </c>
      <c r="G36" s="174">
        <f>IF(ROUND(VALUE(SUBSTITUTE(連結実質赤字比率に係る赤字・黒字の構成分析!H$34,"▲", "-")), 2) &gt;= 0, ABS(ROUND(VALUE(SUBSTITUTE(連結実質赤字比率に係る赤字・黒字の構成分析!H$34,"▲", "-")), 2)), NA())</f>
        <v>7.54</v>
      </c>
      <c r="H36" s="174" t="e">
        <f>IF(ROUND(VALUE(SUBSTITUTE(連結実質赤字比率に係る赤字・黒字の構成分析!I$34,"▲", "-")), 2) &lt; 0, ABS(ROUND(VALUE(SUBSTITUTE(連結実質赤字比率に係る赤字・黒字の構成分析!I$34,"▲", "-")), 2)), NA())</f>
        <v>#N/A</v>
      </c>
      <c r="I36" s="174">
        <f>IF(ROUND(VALUE(SUBSTITUTE(連結実質赤字比率に係る赤字・黒字の構成分析!I$34,"▲", "-")), 2) &gt;= 0, ABS(ROUND(VALUE(SUBSTITUTE(連結実質赤字比率に係る赤字・黒字の構成分析!I$34,"▲", "-")), 2)), NA())</f>
        <v>12.74</v>
      </c>
      <c r="J36" s="174" t="e">
        <f>IF(ROUND(VALUE(SUBSTITUTE(連結実質赤字比率に係る赤字・黒字の構成分析!J$34,"▲", "-")), 2) &lt; 0, ABS(ROUND(VALUE(SUBSTITUTE(連結実質赤字比率に係る赤字・黒字の構成分析!J$34,"▲", "-")), 2)), NA())</f>
        <v>#N/A</v>
      </c>
      <c r="K36" s="174">
        <f>IF(ROUND(VALUE(SUBSTITUTE(連結実質赤字比率に係る赤字・黒字の構成分析!J$34,"▲", "-")), 2) &gt;= 0, ABS(ROUND(VALUE(SUBSTITUTE(連結実質赤字比率に係る赤字・黒字の構成分析!J$34,"▲", "-")), 2)), NA())</f>
        <v>11.73</v>
      </c>
    </row>
    <row r="39" spans="1:16" x14ac:dyDescent="0.2">
      <c r="A39" s="143" t="s">
        <v>60</v>
      </c>
    </row>
    <row r="40" spans="1:16" x14ac:dyDescent="0.2">
      <c r="A40" s="175"/>
      <c r="B40" s="175" t="str">
        <f>'実質公債費比率（分子）の構造'!K$44</f>
        <v>H26</v>
      </c>
      <c r="C40" s="175"/>
      <c r="D40" s="175"/>
      <c r="E40" s="175" t="str">
        <f>'実質公債費比率（分子）の構造'!L$44</f>
        <v>H27</v>
      </c>
      <c r="F40" s="175"/>
      <c r="G40" s="175"/>
      <c r="H40" s="175" t="str">
        <f>'実質公債費比率（分子）の構造'!M$44</f>
        <v>H28</v>
      </c>
      <c r="I40" s="175"/>
      <c r="J40" s="175"/>
      <c r="K40" s="175" t="str">
        <f>'実質公債費比率（分子）の構造'!N$44</f>
        <v>H29</v>
      </c>
      <c r="L40" s="175"/>
      <c r="M40" s="175"/>
      <c r="N40" s="175" t="str">
        <f>'実質公債費比率（分子）の構造'!O$44</f>
        <v>H30</v>
      </c>
      <c r="O40" s="175"/>
      <c r="P40" s="175"/>
    </row>
    <row r="41" spans="1:16" x14ac:dyDescent="0.2">
      <c r="A41" s="175"/>
      <c r="B41" s="175" t="s">
        <v>61</v>
      </c>
      <c r="C41" s="175"/>
      <c r="D41" s="175" t="s">
        <v>62</v>
      </c>
      <c r="E41" s="175" t="s">
        <v>61</v>
      </c>
      <c r="F41" s="175"/>
      <c r="G41" s="175" t="s">
        <v>62</v>
      </c>
      <c r="H41" s="175" t="s">
        <v>61</v>
      </c>
      <c r="I41" s="175"/>
      <c r="J41" s="175" t="s">
        <v>62</v>
      </c>
      <c r="K41" s="175" t="s">
        <v>61</v>
      </c>
      <c r="L41" s="175"/>
      <c r="M41" s="175" t="s">
        <v>62</v>
      </c>
      <c r="N41" s="175" t="s">
        <v>61</v>
      </c>
      <c r="O41" s="175"/>
      <c r="P41" s="175" t="s">
        <v>62</v>
      </c>
    </row>
    <row r="42" spans="1:16" x14ac:dyDescent="0.2">
      <c r="A42" s="175" t="s">
        <v>63</v>
      </c>
      <c r="B42" s="175"/>
      <c r="C42" s="175"/>
      <c r="D42" s="175">
        <f>'実質公債費比率（分子）の構造'!K$52</f>
        <v>1604</v>
      </c>
      <c r="E42" s="175"/>
      <c r="F42" s="175"/>
      <c r="G42" s="175">
        <f>'実質公債費比率（分子）の構造'!L$52</f>
        <v>1424</v>
      </c>
      <c r="H42" s="175"/>
      <c r="I42" s="175"/>
      <c r="J42" s="175">
        <f>'実質公債費比率（分子）の構造'!M$52</f>
        <v>1377</v>
      </c>
      <c r="K42" s="175"/>
      <c r="L42" s="175"/>
      <c r="M42" s="175">
        <f>'実質公債費比率（分子）の構造'!N$52</f>
        <v>1290</v>
      </c>
      <c r="N42" s="175"/>
      <c r="O42" s="175"/>
      <c r="P42" s="175">
        <f>'実質公債費比率（分子）の構造'!O$52</f>
        <v>1193</v>
      </c>
    </row>
    <row r="43" spans="1:16" x14ac:dyDescent="0.2">
      <c r="A43" s="175" t="s">
        <v>64</v>
      </c>
      <c r="B43" s="175" t="str">
        <f>'実質公債費比率（分子）の構造'!K$51</f>
        <v>-</v>
      </c>
      <c r="C43" s="175"/>
      <c r="D43" s="175"/>
      <c r="E43" s="175" t="str">
        <f>'実質公債費比率（分子）の構造'!L$51</f>
        <v>-</v>
      </c>
      <c r="F43" s="175"/>
      <c r="G43" s="175"/>
      <c r="H43" s="175" t="str">
        <f>'実質公債費比率（分子）の構造'!M$51</f>
        <v>-</v>
      </c>
      <c r="I43" s="175"/>
      <c r="J43" s="175"/>
      <c r="K43" s="175" t="str">
        <f>'実質公債費比率（分子）の構造'!N$51</f>
        <v>-</v>
      </c>
      <c r="L43" s="175"/>
      <c r="M43" s="175"/>
      <c r="N43" s="175" t="str">
        <f>'実質公債費比率（分子）の構造'!O$51</f>
        <v>-</v>
      </c>
      <c r="O43" s="175"/>
      <c r="P43" s="175"/>
    </row>
    <row r="44" spans="1:16" x14ac:dyDescent="0.2">
      <c r="A44" s="175" t="s">
        <v>65</v>
      </c>
      <c r="B44" s="175">
        <f>'実質公債費比率（分子）の構造'!K$50</f>
        <v>99</v>
      </c>
      <c r="C44" s="175"/>
      <c r="D44" s="175"/>
      <c r="E44" s="175">
        <f>'実質公債費比率（分子）の構造'!L$50</f>
        <v>99</v>
      </c>
      <c r="F44" s="175"/>
      <c r="G44" s="175"/>
      <c r="H44" s="175">
        <f>'実質公債費比率（分子）の構造'!M$50</f>
        <v>99</v>
      </c>
      <c r="I44" s="175"/>
      <c r="J44" s="175"/>
      <c r="K44" s="175">
        <f>'実質公債費比率（分子）の構造'!N$50</f>
        <v>99</v>
      </c>
      <c r="L44" s="175"/>
      <c r="M44" s="175"/>
      <c r="N44" s="175">
        <f>'実質公債費比率（分子）の構造'!O$50</f>
        <v>99</v>
      </c>
      <c r="O44" s="175"/>
      <c r="P44" s="175"/>
    </row>
    <row r="45" spans="1:16" x14ac:dyDescent="0.2">
      <c r="A45" s="175" t="s">
        <v>66</v>
      </c>
      <c r="B45" s="175" t="str">
        <f>'実質公債費比率（分子）の構造'!K$49</f>
        <v>-</v>
      </c>
      <c r="C45" s="175"/>
      <c r="D45" s="175"/>
      <c r="E45" s="175" t="str">
        <f>'実質公債費比率（分子）の構造'!L$49</f>
        <v>-</v>
      </c>
      <c r="F45" s="175"/>
      <c r="G45" s="175"/>
      <c r="H45" s="175" t="str">
        <f>'実質公債費比率（分子）の構造'!M$49</f>
        <v>-</v>
      </c>
      <c r="I45" s="175"/>
      <c r="J45" s="175"/>
      <c r="K45" s="175" t="str">
        <f>'実質公債費比率（分子）の構造'!N$49</f>
        <v>-</v>
      </c>
      <c r="L45" s="175"/>
      <c r="M45" s="175"/>
      <c r="N45" s="175" t="str">
        <f>'実質公債費比率（分子）の構造'!O$49</f>
        <v>-</v>
      </c>
      <c r="O45" s="175"/>
      <c r="P45" s="175"/>
    </row>
    <row r="46" spans="1:16" x14ac:dyDescent="0.2">
      <c r="A46" s="175" t="s">
        <v>67</v>
      </c>
      <c r="B46" s="175">
        <f>'実質公債費比率（分子）の構造'!K$48</f>
        <v>473</v>
      </c>
      <c r="C46" s="175"/>
      <c r="D46" s="175"/>
      <c r="E46" s="175">
        <f>'実質公債費比率（分子）の構造'!L$48</f>
        <v>320</v>
      </c>
      <c r="F46" s="175"/>
      <c r="G46" s="175"/>
      <c r="H46" s="175">
        <f>'実質公債費比率（分子）の構造'!M$48</f>
        <v>297</v>
      </c>
      <c r="I46" s="175"/>
      <c r="J46" s="175"/>
      <c r="K46" s="175">
        <f>'実質公債費比率（分子）の構造'!N$48</f>
        <v>293</v>
      </c>
      <c r="L46" s="175"/>
      <c r="M46" s="175"/>
      <c r="N46" s="175">
        <f>'実質公債費比率（分子）の構造'!O$48</f>
        <v>250</v>
      </c>
      <c r="O46" s="175"/>
      <c r="P46" s="175"/>
    </row>
    <row r="47" spans="1:16" x14ac:dyDescent="0.2">
      <c r="A47" s="175" t="s">
        <v>68</v>
      </c>
      <c r="B47" s="175" t="str">
        <f>'実質公債費比率（分子）の構造'!K$47</f>
        <v>-</v>
      </c>
      <c r="C47" s="175"/>
      <c r="D47" s="175"/>
      <c r="E47" s="175" t="str">
        <f>'実質公債費比率（分子）の構造'!L$47</f>
        <v>-</v>
      </c>
      <c r="F47" s="175"/>
      <c r="G47" s="175"/>
      <c r="H47" s="175" t="str">
        <f>'実質公債費比率（分子）の構造'!M$47</f>
        <v>-</v>
      </c>
      <c r="I47" s="175"/>
      <c r="J47" s="175"/>
      <c r="K47" s="175" t="str">
        <f>'実質公債費比率（分子）の構造'!N$47</f>
        <v>-</v>
      </c>
      <c r="L47" s="175"/>
      <c r="M47" s="175"/>
      <c r="N47" s="175" t="str">
        <f>'実質公債費比率（分子）の構造'!O$47</f>
        <v>-</v>
      </c>
      <c r="O47" s="175"/>
      <c r="P47" s="175"/>
    </row>
    <row r="48" spans="1:16" x14ac:dyDescent="0.2">
      <c r="A48" s="175" t="s">
        <v>69</v>
      </c>
      <c r="B48" s="175" t="str">
        <f>'実質公債費比率（分子）の構造'!K$46</f>
        <v>-</v>
      </c>
      <c r="C48" s="175"/>
      <c r="D48" s="175"/>
      <c r="E48" s="175" t="str">
        <f>'実質公債費比率（分子）の構造'!L$46</f>
        <v>-</v>
      </c>
      <c r="F48" s="175"/>
      <c r="G48" s="175"/>
      <c r="H48" s="175" t="str">
        <f>'実質公債費比率（分子）の構造'!M$46</f>
        <v>-</v>
      </c>
      <c r="I48" s="175"/>
      <c r="J48" s="175"/>
      <c r="K48" s="175" t="str">
        <f>'実質公債費比率（分子）の構造'!N$46</f>
        <v>-</v>
      </c>
      <c r="L48" s="175"/>
      <c r="M48" s="175"/>
      <c r="N48" s="175" t="str">
        <f>'実質公債費比率（分子）の構造'!O$46</f>
        <v>-</v>
      </c>
      <c r="O48" s="175"/>
      <c r="P48" s="175"/>
    </row>
    <row r="49" spans="1:16" x14ac:dyDescent="0.2">
      <c r="A49" s="175" t="s">
        <v>70</v>
      </c>
      <c r="B49" s="175">
        <f>'実質公債費比率（分子）の構造'!K$45</f>
        <v>1482</v>
      </c>
      <c r="C49" s="175"/>
      <c r="D49" s="175"/>
      <c r="E49" s="175">
        <f>'実質公債費比率（分子）の構造'!L$45</f>
        <v>1423</v>
      </c>
      <c r="F49" s="175"/>
      <c r="G49" s="175"/>
      <c r="H49" s="175">
        <f>'実質公債費比率（分子）の構造'!M$45</f>
        <v>1249</v>
      </c>
      <c r="I49" s="175"/>
      <c r="J49" s="175"/>
      <c r="K49" s="175">
        <f>'実質公債費比率（分子）の構造'!N$45</f>
        <v>1135</v>
      </c>
      <c r="L49" s="175"/>
      <c r="M49" s="175"/>
      <c r="N49" s="175">
        <f>'実質公債費比率（分子）の構造'!O$45</f>
        <v>1139</v>
      </c>
      <c r="O49" s="175"/>
      <c r="P49" s="175"/>
    </row>
    <row r="50" spans="1:16" x14ac:dyDescent="0.2">
      <c r="A50" s="175" t="s">
        <v>71</v>
      </c>
      <c r="B50" s="175" t="e">
        <f>NA()</f>
        <v>#N/A</v>
      </c>
      <c r="C50" s="175">
        <f>IF(ISNUMBER('実質公債費比率（分子）の構造'!K$53),'実質公債費比率（分子）の構造'!K$53,NA())</f>
        <v>450</v>
      </c>
      <c r="D50" s="175" t="e">
        <f>NA()</f>
        <v>#N/A</v>
      </c>
      <c r="E50" s="175" t="e">
        <f>NA()</f>
        <v>#N/A</v>
      </c>
      <c r="F50" s="175">
        <f>IF(ISNUMBER('実質公債費比率（分子）の構造'!L$53),'実質公債費比率（分子）の構造'!L$53,NA())</f>
        <v>418</v>
      </c>
      <c r="G50" s="175" t="e">
        <f>NA()</f>
        <v>#N/A</v>
      </c>
      <c r="H50" s="175" t="e">
        <f>NA()</f>
        <v>#N/A</v>
      </c>
      <c r="I50" s="175">
        <f>IF(ISNUMBER('実質公債費比率（分子）の構造'!M$53),'実質公債費比率（分子）の構造'!M$53,NA())</f>
        <v>268</v>
      </c>
      <c r="J50" s="175" t="e">
        <f>NA()</f>
        <v>#N/A</v>
      </c>
      <c r="K50" s="175" t="e">
        <f>NA()</f>
        <v>#N/A</v>
      </c>
      <c r="L50" s="175">
        <f>IF(ISNUMBER('実質公債費比率（分子）の構造'!N$53),'実質公債費比率（分子）の構造'!N$53,NA())</f>
        <v>237</v>
      </c>
      <c r="M50" s="175" t="e">
        <f>NA()</f>
        <v>#N/A</v>
      </c>
      <c r="N50" s="175" t="e">
        <f>NA()</f>
        <v>#N/A</v>
      </c>
      <c r="O50" s="175">
        <f>IF(ISNUMBER('実質公債費比率（分子）の構造'!O$53),'実質公債費比率（分子）の構造'!O$53,NA())</f>
        <v>295</v>
      </c>
      <c r="P50" s="175" t="e">
        <f>NA()</f>
        <v>#N/A</v>
      </c>
    </row>
    <row r="53" spans="1:16" x14ac:dyDescent="0.2">
      <c r="A53" s="143" t="s">
        <v>72</v>
      </c>
    </row>
    <row r="54" spans="1:16" x14ac:dyDescent="0.2">
      <c r="A54" s="174"/>
      <c r="B54" s="174" t="str">
        <f>'将来負担比率（分子）の構造'!I$40</f>
        <v>H26</v>
      </c>
      <c r="C54" s="174"/>
      <c r="D54" s="174"/>
      <c r="E54" s="174" t="str">
        <f>'将来負担比率（分子）の構造'!J$40</f>
        <v>H27</v>
      </c>
      <c r="F54" s="174"/>
      <c r="G54" s="174"/>
      <c r="H54" s="174" t="str">
        <f>'将来負担比率（分子）の構造'!K$40</f>
        <v>H28</v>
      </c>
      <c r="I54" s="174"/>
      <c r="J54" s="174"/>
      <c r="K54" s="174" t="str">
        <f>'将来負担比率（分子）の構造'!L$40</f>
        <v>H29</v>
      </c>
      <c r="L54" s="174"/>
      <c r="M54" s="174"/>
      <c r="N54" s="174" t="str">
        <f>'将来負担比率（分子）の構造'!M$40</f>
        <v>H30</v>
      </c>
      <c r="O54" s="174"/>
      <c r="P54" s="174"/>
    </row>
    <row r="55" spans="1:16" x14ac:dyDescent="0.2">
      <c r="A55" s="174"/>
      <c r="B55" s="174" t="s">
        <v>73</v>
      </c>
      <c r="C55" s="174"/>
      <c r="D55" s="174" t="s">
        <v>74</v>
      </c>
      <c r="E55" s="174" t="s">
        <v>73</v>
      </c>
      <c r="F55" s="174"/>
      <c r="G55" s="174" t="s">
        <v>74</v>
      </c>
      <c r="H55" s="174" t="s">
        <v>73</v>
      </c>
      <c r="I55" s="174"/>
      <c r="J55" s="174" t="s">
        <v>74</v>
      </c>
      <c r="K55" s="174" t="s">
        <v>73</v>
      </c>
      <c r="L55" s="174"/>
      <c r="M55" s="174" t="s">
        <v>74</v>
      </c>
      <c r="N55" s="174" t="s">
        <v>73</v>
      </c>
      <c r="O55" s="174"/>
      <c r="P55" s="174" t="s">
        <v>74</v>
      </c>
    </row>
    <row r="56" spans="1:16" x14ac:dyDescent="0.2">
      <c r="A56" s="174" t="s">
        <v>43</v>
      </c>
      <c r="B56" s="174"/>
      <c r="C56" s="174"/>
      <c r="D56" s="174">
        <f>'将来負担比率（分子）の構造'!I$52</f>
        <v>9289</v>
      </c>
      <c r="E56" s="174"/>
      <c r="F56" s="174"/>
      <c r="G56" s="174">
        <f>'将来負担比率（分子）の構造'!J$52</f>
        <v>8653</v>
      </c>
      <c r="H56" s="174"/>
      <c r="I56" s="174"/>
      <c r="J56" s="174">
        <f>'将来負担比率（分子）の構造'!K$52</f>
        <v>8026</v>
      </c>
      <c r="K56" s="174"/>
      <c r="L56" s="174"/>
      <c r="M56" s="174">
        <f>'将来負担比率（分子）の構造'!L$52</f>
        <v>7395</v>
      </c>
      <c r="N56" s="174"/>
      <c r="O56" s="174"/>
      <c r="P56" s="174">
        <f>'将来負担比率（分子）の構造'!M$52</f>
        <v>6777</v>
      </c>
    </row>
    <row r="57" spans="1:16" x14ac:dyDescent="0.2">
      <c r="A57" s="174" t="s">
        <v>42</v>
      </c>
      <c r="B57" s="174"/>
      <c r="C57" s="174"/>
      <c r="D57" s="174">
        <f>'将来負担比率（分子）の構造'!I$51</f>
        <v>2812</v>
      </c>
      <c r="E57" s="174"/>
      <c r="F57" s="174"/>
      <c r="G57" s="174">
        <f>'将来負担比率（分子）の構造'!J$51</f>
        <v>2561</v>
      </c>
      <c r="H57" s="174"/>
      <c r="I57" s="174"/>
      <c r="J57" s="174">
        <f>'将来負担比率（分子）の構造'!K$51</f>
        <v>2423</v>
      </c>
      <c r="K57" s="174"/>
      <c r="L57" s="174"/>
      <c r="M57" s="174">
        <f>'将来負担比率（分子）の構造'!L$51</f>
        <v>2371</v>
      </c>
      <c r="N57" s="174"/>
      <c r="O57" s="174"/>
      <c r="P57" s="174">
        <f>'将来負担比率（分子）の構造'!M$51</f>
        <v>2294</v>
      </c>
    </row>
    <row r="58" spans="1:16" x14ac:dyDescent="0.2">
      <c r="A58" s="174" t="s">
        <v>41</v>
      </c>
      <c r="B58" s="174"/>
      <c r="C58" s="174"/>
      <c r="D58" s="174">
        <f>'将来負担比率（分子）の構造'!I$50</f>
        <v>3003</v>
      </c>
      <c r="E58" s="174"/>
      <c r="F58" s="174"/>
      <c r="G58" s="174">
        <f>'将来負担比率（分子）の構造'!J$50</f>
        <v>3089</v>
      </c>
      <c r="H58" s="174"/>
      <c r="I58" s="174"/>
      <c r="J58" s="174">
        <f>'将来負担比率（分子）の構造'!K$50</f>
        <v>3496</v>
      </c>
      <c r="K58" s="174"/>
      <c r="L58" s="174"/>
      <c r="M58" s="174">
        <f>'将来負担比率（分子）の構造'!L$50</f>
        <v>4237</v>
      </c>
      <c r="N58" s="174"/>
      <c r="O58" s="174"/>
      <c r="P58" s="174">
        <f>'将来負担比率（分子）の構造'!M$50</f>
        <v>4612</v>
      </c>
    </row>
    <row r="59" spans="1:16" x14ac:dyDescent="0.2">
      <c r="A59" s="174" t="s">
        <v>39</v>
      </c>
      <c r="B59" s="174">
        <f>'将来負担比率（分子）の構造'!I$49</f>
        <v>0</v>
      </c>
      <c r="C59" s="174"/>
      <c r="D59" s="174"/>
      <c r="E59" s="174" t="str">
        <f>'将来負担比率（分子）の構造'!J$49</f>
        <v>-</v>
      </c>
      <c r="F59" s="174"/>
      <c r="G59" s="174"/>
      <c r="H59" s="174" t="str">
        <f>'将来負担比率（分子）の構造'!K$49</f>
        <v>-</v>
      </c>
      <c r="I59" s="174"/>
      <c r="J59" s="174"/>
      <c r="K59" s="174" t="str">
        <f>'将来負担比率（分子）の構造'!L$49</f>
        <v>-</v>
      </c>
      <c r="L59" s="174"/>
      <c r="M59" s="174"/>
      <c r="N59" s="174" t="str">
        <f>'将来負担比率（分子）の構造'!M$49</f>
        <v>-</v>
      </c>
      <c r="O59" s="174"/>
      <c r="P59" s="174"/>
    </row>
    <row r="60" spans="1:16" x14ac:dyDescent="0.2">
      <c r="A60" s="174" t="s">
        <v>38</v>
      </c>
      <c r="B60" s="174" t="str">
        <f>'将来負担比率（分子）の構造'!I$48</f>
        <v>-</v>
      </c>
      <c r="C60" s="174"/>
      <c r="D60" s="174"/>
      <c r="E60" s="174" t="str">
        <f>'将来負担比率（分子）の構造'!J$48</f>
        <v>-</v>
      </c>
      <c r="F60" s="174"/>
      <c r="G60" s="174"/>
      <c r="H60" s="174" t="str">
        <f>'将来負担比率（分子）の構造'!K$48</f>
        <v>-</v>
      </c>
      <c r="I60" s="174"/>
      <c r="J60" s="174"/>
      <c r="K60" s="174" t="str">
        <f>'将来負担比率（分子）の構造'!L$48</f>
        <v>-</v>
      </c>
      <c r="L60" s="174"/>
      <c r="M60" s="174"/>
      <c r="N60" s="174" t="str">
        <f>'将来負担比率（分子）の構造'!M$48</f>
        <v>-</v>
      </c>
      <c r="O60" s="174"/>
      <c r="P60" s="174"/>
    </row>
    <row r="61" spans="1:16" x14ac:dyDescent="0.2">
      <c r="A61" s="174" t="s">
        <v>36</v>
      </c>
      <c r="B61" s="174" t="str">
        <f>'将来負担比率（分子）の構造'!I$46</f>
        <v>-</v>
      </c>
      <c r="C61" s="174"/>
      <c r="D61" s="174"/>
      <c r="E61" s="174" t="str">
        <f>'将来負担比率（分子）の構造'!J$46</f>
        <v>-</v>
      </c>
      <c r="F61" s="174"/>
      <c r="G61" s="174"/>
      <c r="H61" s="174" t="str">
        <f>'将来負担比率（分子）の構造'!K$46</f>
        <v>-</v>
      </c>
      <c r="I61" s="174"/>
      <c r="J61" s="174"/>
      <c r="K61" s="174" t="str">
        <f>'将来負担比率（分子）の構造'!L$46</f>
        <v>-</v>
      </c>
      <c r="L61" s="174"/>
      <c r="M61" s="174"/>
      <c r="N61" s="174" t="str">
        <f>'将来負担比率（分子）の構造'!M$46</f>
        <v>-</v>
      </c>
      <c r="O61" s="174"/>
      <c r="P61" s="174"/>
    </row>
    <row r="62" spans="1:16" x14ac:dyDescent="0.2">
      <c r="A62" s="174" t="s">
        <v>35</v>
      </c>
      <c r="B62" s="174">
        <f>'将来負担比率（分子）の構造'!I$45</f>
        <v>1680</v>
      </c>
      <c r="C62" s="174"/>
      <c r="D62" s="174"/>
      <c r="E62" s="174">
        <f>'将来負担比率（分子）の構造'!J$45</f>
        <v>1635</v>
      </c>
      <c r="F62" s="174"/>
      <c r="G62" s="174"/>
      <c r="H62" s="174">
        <f>'将来負担比率（分子）の構造'!K$45</f>
        <v>1476</v>
      </c>
      <c r="I62" s="174"/>
      <c r="J62" s="174"/>
      <c r="K62" s="174">
        <f>'将来負担比率（分子）の構造'!L$45</f>
        <v>1431</v>
      </c>
      <c r="L62" s="174"/>
      <c r="M62" s="174"/>
      <c r="N62" s="174">
        <f>'将来負担比率（分子）の構造'!M$45</f>
        <v>1171</v>
      </c>
      <c r="O62" s="174"/>
      <c r="P62" s="174"/>
    </row>
    <row r="63" spans="1:16" x14ac:dyDescent="0.2">
      <c r="A63" s="174" t="s">
        <v>34</v>
      </c>
      <c r="B63" s="174" t="str">
        <f>'将来負担比率（分子）の構造'!I$44</f>
        <v>-</v>
      </c>
      <c r="C63" s="174"/>
      <c r="D63" s="174"/>
      <c r="E63" s="174" t="str">
        <f>'将来負担比率（分子）の構造'!J$44</f>
        <v>-</v>
      </c>
      <c r="F63" s="174"/>
      <c r="G63" s="174"/>
      <c r="H63" s="174" t="str">
        <f>'将来負担比率（分子）の構造'!K$44</f>
        <v>-</v>
      </c>
      <c r="I63" s="174"/>
      <c r="J63" s="174"/>
      <c r="K63" s="174" t="str">
        <f>'将来負担比率（分子）の構造'!L$44</f>
        <v>-</v>
      </c>
      <c r="L63" s="174"/>
      <c r="M63" s="174"/>
      <c r="N63" s="174" t="str">
        <f>'将来負担比率（分子）の構造'!M$44</f>
        <v>-</v>
      </c>
      <c r="O63" s="174"/>
      <c r="P63" s="174"/>
    </row>
    <row r="64" spans="1:16" x14ac:dyDescent="0.2">
      <c r="A64" s="174" t="s">
        <v>33</v>
      </c>
      <c r="B64" s="174">
        <f>'将来負担比率（分子）の構造'!I$43</f>
        <v>4340</v>
      </c>
      <c r="C64" s="174"/>
      <c r="D64" s="174"/>
      <c r="E64" s="174">
        <f>'将来負担比率（分子）の構造'!J$43</f>
        <v>3726</v>
      </c>
      <c r="F64" s="174"/>
      <c r="G64" s="174"/>
      <c r="H64" s="174">
        <f>'将来負担比率（分子）の構造'!K$43</f>
        <v>3255</v>
      </c>
      <c r="I64" s="174"/>
      <c r="J64" s="174"/>
      <c r="K64" s="174">
        <f>'将来負担比率（分子）の構造'!L$43</f>
        <v>2935</v>
      </c>
      <c r="L64" s="174"/>
      <c r="M64" s="174"/>
      <c r="N64" s="174">
        <f>'将来負担比率（分子）の構造'!M$43</f>
        <v>2779</v>
      </c>
      <c r="O64" s="174"/>
      <c r="P64" s="174"/>
    </row>
    <row r="65" spans="1:16" x14ac:dyDescent="0.2">
      <c r="A65" s="174" t="s">
        <v>32</v>
      </c>
      <c r="B65" s="174">
        <f>'将来負担比率（分子）の構造'!I$42</f>
        <v>1080</v>
      </c>
      <c r="C65" s="174"/>
      <c r="D65" s="174"/>
      <c r="E65" s="174">
        <f>'将来負担比率（分子）の構造'!J$42</f>
        <v>990</v>
      </c>
      <c r="F65" s="174"/>
      <c r="G65" s="174"/>
      <c r="H65" s="174">
        <f>'将来負担比率（分子）の構造'!K$42</f>
        <v>900</v>
      </c>
      <c r="I65" s="174"/>
      <c r="J65" s="174"/>
      <c r="K65" s="174">
        <f>'将来負担比率（分子）の構造'!L$42</f>
        <v>809</v>
      </c>
      <c r="L65" s="174"/>
      <c r="M65" s="174"/>
      <c r="N65" s="174">
        <f>'将来負担比率（分子）の構造'!M$42</f>
        <v>717</v>
      </c>
      <c r="O65" s="174"/>
      <c r="P65" s="174"/>
    </row>
    <row r="66" spans="1:16" x14ac:dyDescent="0.2">
      <c r="A66" s="174" t="s">
        <v>31</v>
      </c>
      <c r="B66" s="174">
        <f>'将来負担比率（分子）の構造'!I$41</f>
        <v>10504</v>
      </c>
      <c r="C66" s="174"/>
      <c r="D66" s="174"/>
      <c r="E66" s="174">
        <f>'将来負担比率（分子）の構造'!J$41</f>
        <v>9809</v>
      </c>
      <c r="F66" s="174"/>
      <c r="G66" s="174"/>
      <c r="H66" s="174">
        <f>'将来負担比率（分子）の構造'!K$41</f>
        <v>9069</v>
      </c>
      <c r="I66" s="174"/>
      <c r="J66" s="174"/>
      <c r="K66" s="174">
        <f>'将来負担比率（分子）の構造'!L$41</f>
        <v>8526</v>
      </c>
      <c r="L66" s="174"/>
      <c r="M66" s="174"/>
      <c r="N66" s="174">
        <f>'将来負担比率（分子）の構造'!M$41</f>
        <v>7901</v>
      </c>
      <c r="O66" s="174"/>
      <c r="P66" s="174"/>
    </row>
    <row r="67" spans="1:16" x14ac:dyDescent="0.2">
      <c r="A67" s="174" t="s">
        <v>75</v>
      </c>
      <c r="B67" s="174" t="e">
        <f>NA()</f>
        <v>#N/A</v>
      </c>
      <c r="C67" s="174">
        <f>IF(ISNUMBER('将来負担比率（分子）の構造'!I$53), IF('将来負担比率（分子）の構造'!I$53 &lt; 0, 0, '将来負担比率（分子）の構造'!I$53), NA())</f>
        <v>2500</v>
      </c>
      <c r="D67" s="174" t="e">
        <f>NA()</f>
        <v>#N/A</v>
      </c>
      <c r="E67" s="174" t="e">
        <f>NA()</f>
        <v>#N/A</v>
      </c>
      <c r="F67" s="174">
        <f>IF(ISNUMBER('将来負担比率（分子）の構造'!J$53), IF('将来負担比率（分子）の構造'!J$53 &lt; 0, 0, '将来負担比率（分子）の構造'!J$53), NA())</f>
        <v>1858</v>
      </c>
      <c r="G67" s="174" t="e">
        <f>NA()</f>
        <v>#N/A</v>
      </c>
      <c r="H67" s="174" t="e">
        <f>NA()</f>
        <v>#N/A</v>
      </c>
      <c r="I67" s="174">
        <f>IF(ISNUMBER('将来負担比率（分子）の構造'!K$53), IF('将来負担比率（分子）の構造'!K$53 &lt; 0, 0, '将来負担比率（分子）の構造'!K$53), NA())</f>
        <v>755</v>
      </c>
      <c r="J67" s="174" t="e">
        <f>NA()</f>
        <v>#N/A</v>
      </c>
      <c r="K67" s="174" t="e">
        <f>NA()</f>
        <v>#N/A</v>
      </c>
      <c r="L67" s="174">
        <f>IF(ISNUMBER('将来負担比率（分子）の構造'!L$53), IF('将来負担比率（分子）の構造'!L$53 &lt; 0, 0, '将来負担比率（分子）の構造'!L$53), NA())</f>
        <v>0</v>
      </c>
      <c r="M67" s="174" t="e">
        <f>NA()</f>
        <v>#N/A</v>
      </c>
      <c r="N67" s="174" t="e">
        <f>NA()</f>
        <v>#N/A</v>
      </c>
      <c r="O67" s="174">
        <f>IF(ISNUMBER('将来負担比率（分子）の構造'!M$53), IF('将来負担比率（分子）の構造'!M$53 &lt; 0, 0, '将来負担比率（分子）の構造'!M$53), NA())</f>
        <v>0</v>
      </c>
      <c r="P67" s="174" t="e">
        <f>NA()</f>
        <v>#N/A</v>
      </c>
    </row>
    <row r="70" spans="1:16" x14ac:dyDescent="0.2">
      <c r="A70" s="176" t="s">
        <v>76</v>
      </c>
      <c r="B70" s="176"/>
      <c r="C70" s="176"/>
      <c r="D70" s="176"/>
      <c r="E70" s="176"/>
      <c r="F70" s="176"/>
    </row>
    <row r="71" spans="1:16" x14ac:dyDescent="0.2">
      <c r="A71" s="177"/>
      <c r="B71" s="177" t="str">
        <f>基金残高に係る経年分析!F54</f>
        <v>H28</v>
      </c>
      <c r="C71" s="177" t="str">
        <f>基金残高に係る経年分析!G54</f>
        <v>H29</v>
      </c>
      <c r="D71" s="177" t="str">
        <f>基金残高に係る経年分析!H54</f>
        <v>H30</v>
      </c>
    </row>
    <row r="72" spans="1:16" x14ac:dyDescent="0.2">
      <c r="A72" s="177" t="s">
        <v>77</v>
      </c>
      <c r="B72" s="178">
        <f>基金残高に係る経年分析!F55</f>
        <v>1511</v>
      </c>
      <c r="C72" s="178">
        <f>基金残高に係る経年分析!G55</f>
        <v>1333</v>
      </c>
      <c r="D72" s="178">
        <f>基金残高に係る経年分析!H55</f>
        <v>1922</v>
      </c>
    </row>
    <row r="73" spans="1:16" x14ac:dyDescent="0.2">
      <c r="A73" s="177" t="s">
        <v>78</v>
      </c>
      <c r="B73" s="178">
        <f>基金残高に係る経年分析!F56</f>
        <v>47</v>
      </c>
      <c r="C73" s="178">
        <f>基金残高に係る経年分析!G56</f>
        <v>47</v>
      </c>
      <c r="D73" s="178">
        <f>基金残高に係る経年分析!H56</f>
        <v>47</v>
      </c>
    </row>
    <row r="74" spans="1:16" x14ac:dyDescent="0.2">
      <c r="A74" s="177" t="s">
        <v>79</v>
      </c>
      <c r="B74" s="178">
        <f>基金残高に係る経年分析!F57</f>
        <v>735</v>
      </c>
      <c r="C74" s="178">
        <f>基金残高に係る経年分析!G57</f>
        <v>1281</v>
      </c>
      <c r="D74" s="178">
        <f>基金残高に係る経年分析!H57</f>
        <v>1267</v>
      </c>
    </row>
  </sheetData>
  <sheetProtection algorithmName="SHA-512" hashValue="oVglQQWOBoKaUluxjsTxcbg+flf8+54AZf5LHYYcyslh8uVlul/PjCg2m1rokJmswOW6PN+0EZLyASuAg412xA==" saltValue="bXSFKlFKAyFhNYqRM5Q9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19" customWidth="1"/>
    <col min="96" max="133" width="1.6640625" style="235" customWidth="1"/>
    <col min="134" max="143" width="1.6640625" style="219" customWidth="1"/>
    <col min="144" max="16384" width="0" style="219" hidden="1"/>
  </cols>
  <sheetData>
    <row r="1" spans="2:143" ht="22.5" customHeight="1" thickBot="1" x14ac:dyDescent="0.25">
      <c r="B1" s="216"/>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793" t="s">
        <v>211</v>
      </c>
      <c r="DI1" s="794"/>
      <c r="DJ1" s="794"/>
      <c r="DK1" s="794"/>
      <c r="DL1" s="794"/>
      <c r="DM1" s="794"/>
      <c r="DN1" s="795"/>
      <c r="DO1" s="219"/>
      <c r="DP1" s="793" t="s">
        <v>212</v>
      </c>
      <c r="DQ1" s="794"/>
      <c r="DR1" s="794"/>
      <c r="DS1" s="794"/>
      <c r="DT1" s="794"/>
      <c r="DU1" s="794"/>
      <c r="DV1" s="794"/>
      <c r="DW1" s="794"/>
      <c r="DX1" s="794"/>
      <c r="DY1" s="794"/>
      <c r="DZ1" s="794"/>
      <c r="EA1" s="794"/>
      <c r="EB1" s="794"/>
      <c r="EC1" s="795"/>
      <c r="ED1" s="217"/>
      <c r="EE1" s="217"/>
      <c r="EF1" s="217"/>
      <c r="EG1" s="217"/>
      <c r="EH1" s="217"/>
      <c r="EI1" s="217"/>
      <c r="EJ1" s="217"/>
      <c r="EK1" s="217"/>
      <c r="EL1" s="217"/>
      <c r="EM1" s="217"/>
    </row>
    <row r="2" spans="2:143" ht="22.5" customHeight="1" x14ac:dyDescent="0.2">
      <c r="B2" s="220" t="s">
        <v>213</v>
      </c>
      <c r="R2" s="221"/>
      <c r="S2" s="221"/>
      <c r="T2" s="221"/>
      <c r="U2" s="221"/>
      <c r="V2" s="221"/>
      <c r="W2" s="221"/>
      <c r="X2" s="221"/>
      <c r="Y2" s="221"/>
      <c r="Z2" s="221"/>
      <c r="AA2" s="221"/>
      <c r="AB2" s="221"/>
      <c r="AC2" s="221"/>
      <c r="AE2" s="222"/>
      <c r="AF2" s="222"/>
      <c r="AG2" s="222"/>
      <c r="AH2" s="222"/>
      <c r="AI2" s="222"/>
      <c r="AJ2" s="221"/>
      <c r="AK2" s="221"/>
      <c r="AL2" s="221"/>
      <c r="AM2" s="221"/>
      <c r="AN2" s="221"/>
      <c r="AO2" s="221"/>
      <c r="AP2" s="221"/>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218"/>
      <c r="DK2" s="218"/>
      <c r="DL2" s="218"/>
      <c r="DM2" s="218"/>
      <c r="DN2" s="218"/>
      <c r="DO2" s="218"/>
      <c r="DP2" s="218"/>
      <c r="DQ2" s="218"/>
      <c r="DR2" s="218"/>
      <c r="DS2" s="218"/>
      <c r="DT2" s="218"/>
      <c r="DU2" s="218"/>
      <c r="DV2" s="218"/>
      <c r="DW2" s="218"/>
      <c r="DX2" s="218"/>
      <c r="DY2" s="218"/>
      <c r="DZ2" s="218"/>
      <c r="EA2" s="218"/>
      <c r="EB2" s="218"/>
      <c r="EC2" s="218"/>
    </row>
    <row r="3" spans="2:143" ht="11.25" customHeight="1" x14ac:dyDescent="0.2">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3" customFormat="1" ht="11.25" customHeight="1" x14ac:dyDescent="0.2">
      <c r="B5" s="760" t="s">
        <v>224</v>
      </c>
      <c r="C5" s="761"/>
      <c r="D5" s="761"/>
      <c r="E5" s="761"/>
      <c r="F5" s="761"/>
      <c r="G5" s="761"/>
      <c r="H5" s="761"/>
      <c r="I5" s="761"/>
      <c r="J5" s="761"/>
      <c r="K5" s="761"/>
      <c r="L5" s="761"/>
      <c r="M5" s="761"/>
      <c r="N5" s="761"/>
      <c r="O5" s="761"/>
      <c r="P5" s="761"/>
      <c r="Q5" s="762"/>
      <c r="R5" s="726">
        <v>8706858</v>
      </c>
      <c r="S5" s="727"/>
      <c r="T5" s="727"/>
      <c r="U5" s="727"/>
      <c r="V5" s="727"/>
      <c r="W5" s="727"/>
      <c r="X5" s="727"/>
      <c r="Y5" s="773"/>
      <c r="Z5" s="791">
        <v>55.4</v>
      </c>
      <c r="AA5" s="791"/>
      <c r="AB5" s="791"/>
      <c r="AC5" s="791"/>
      <c r="AD5" s="792">
        <v>8198556</v>
      </c>
      <c r="AE5" s="792"/>
      <c r="AF5" s="792"/>
      <c r="AG5" s="792"/>
      <c r="AH5" s="792"/>
      <c r="AI5" s="792"/>
      <c r="AJ5" s="792"/>
      <c r="AK5" s="792"/>
      <c r="AL5" s="774">
        <v>87.2</v>
      </c>
      <c r="AM5" s="743"/>
      <c r="AN5" s="743"/>
      <c r="AO5" s="775"/>
      <c r="AP5" s="760" t="s">
        <v>225</v>
      </c>
      <c r="AQ5" s="761"/>
      <c r="AR5" s="761"/>
      <c r="AS5" s="761"/>
      <c r="AT5" s="761"/>
      <c r="AU5" s="761"/>
      <c r="AV5" s="761"/>
      <c r="AW5" s="761"/>
      <c r="AX5" s="761"/>
      <c r="AY5" s="761"/>
      <c r="AZ5" s="761"/>
      <c r="BA5" s="761"/>
      <c r="BB5" s="761"/>
      <c r="BC5" s="761"/>
      <c r="BD5" s="761"/>
      <c r="BE5" s="761"/>
      <c r="BF5" s="762"/>
      <c r="BG5" s="661">
        <v>8198556</v>
      </c>
      <c r="BH5" s="664"/>
      <c r="BI5" s="664"/>
      <c r="BJ5" s="664"/>
      <c r="BK5" s="664"/>
      <c r="BL5" s="664"/>
      <c r="BM5" s="664"/>
      <c r="BN5" s="665"/>
      <c r="BO5" s="723">
        <v>94.2</v>
      </c>
      <c r="BP5" s="723"/>
      <c r="BQ5" s="723"/>
      <c r="BR5" s="723"/>
      <c r="BS5" s="724">
        <v>97346</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2">
      <c r="B6" s="658" t="s">
        <v>229</v>
      </c>
      <c r="C6" s="659"/>
      <c r="D6" s="659"/>
      <c r="E6" s="659"/>
      <c r="F6" s="659"/>
      <c r="G6" s="659"/>
      <c r="H6" s="659"/>
      <c r="I6" s="659"/>
      <c r="J6" s="659"/>
      <c r="K6" s="659"/>
      <c r="L6" s="659"/>
      <c r="M6" s="659"/>
      <c r="N6" s="659"/>
      <c r="O6" s="659"/>
      <c r="P6" s="659"/>
      <c r="Q6" s="660"/>
      <c r="R6" s="661">
        <v>99046</v>
      </c>
      <c r="S6" s="664"/>
      <c r="T6" s="664"/>
      <c r="U6" s="664"/>
      <c r="V6" s="664"/>
      <c r="W6" s="664"/>
      <c r="X6" s="664"/>
      <c r="Y6" s="665"/>
      <c r="Z6" s="723">
        <v>0.6</v>
      </c>
      <c r="AA6" s="723"/>
      <c r="AB6" s="723"/>
      <c r="AC6" s="723"/>
      <c r="AD6" s="724">
        <v>99046</v>
      </c>
      <c r="AE6" s="724"/>
      <c r="AF6" s="724"/>
      <c r="AG6" s="724"/>
      <c r="AH6" s="724"/>
      <c r="AI6" s="724"/>
      <c r="AJ6" s="724"/>
      <c r="AK6" s="724"/>
      <c r="AL6" s="666">
        <v>1.1000000000000001</v>
      </c>
      <c r="AM6" s="667"/>
      <c r="AN6" s="667"/>
      <c r="AO6" s="725"/>
      <c r="AP6" s="658" t="s">
        <v>230</v>
      </c>
      <c r="AQ6" s="659"/>
      <c r="AR6" s="659"/>
      <c r="AS6" s="659"/>
      <c r="AT6" s="659"/>
      <c r="AU6" s="659"/>
      <c r="AV6" s="659"/>
      <c r="AW6" s="659"/>
      <c r="AX6" s="659"/>
      <c r="AY6" s="659"/>
      <c r="AZ6" s="659"/>
      <c r="BA6" s="659"/>
      <c r="BB6" s="659"/>
      <c r="BC6" s="659"/>
      <c r="BD6" s="659"/>
      <c r="BE6" s="659"/>
      <c r="BF6" s="660"/>
      <c r="BG6" s="661">
        <v>8198556</v>
      </c>
      <c r="BH6" s="664"/>
      <c r="BI6" s="664"/>
      <c r="BJ6" s="664"/>
      <c r="BK6" s="664"/>
      <c r="BL6" s="664"/>
      <c r="BM6" s="664"/>
      <c r="BN6" s="665"/>
      <c r="BO6" s="723">
        <v>94.2</v>
      </c>
      <c r="BP6" s="723"/>
      <c r="BQ6" s="723"/>
      <c r="BR6" s="723"/>
      <c r="BS6" s="724">
        <v>97346</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197234</v>
      </c>
      <c r="CS6" s="664"/>
      <c r="CT6" s="664"/>
      <c r="CU6" s="664"/>
      <c r="CV6" s="664"/>
      <c r="CW6" s="664"/>
      <c r="CX6" s="664"/>
      <c r="CY6" s="665"/>
      <c r="CZ6" s="774">
        <v>1.4</v>
      </c>
      <c r="DA6" s="743"/>
      <c r="DB6" s="743"/>
      <c r="DC6" s="777"/>
      <c r="DD6" s="669" t="s">
        <v>129</v>
      </c>
      <c r="DE6" s="664"/>
      <c r="DF6" s="664"/>
      <c r="DG6" s="664"/>
      <c r="DH6" s="664"/>
      <c r="DI6" s="664"/>
      <c r="DJ6" s="664"/>
      <c r="DK6" s="664"/>
      <c r="DL6" s="664"/>
      <c r="DM6" s="664"/>
      <c r="DN6" s="664"/>
      <c r="DO6" s="664"/>
      <c r="DP6" s="665"/>
      <c r="DQ6" s="669">
        <v>196928</v>
      </c>
      <c r="DR6" s="664"/>
      <c r="DS6" s="664"/>
      <c r="DT6" s="664"/>
      <c r="DU6" s="664"/>
      <c r="DV6" s="664"/>
      <c r="DW6" s="664"/>
      <c r="DX6" s="664"/>
      <c r="DY6" s="664"/>
      <c r="DZ6" s="664"/>
      <c r="EA6" s="664"/>
      <c r="EB6" s="664"/>
      <c r="EC6" s="704"/>
    </row>
    <row r="7" spans="2:143" ht="11.25" customHeight="1" x14ac:dyDescent="0.2">
      <c r="B7" s="658" t="s">
        <v>232</v>
      </c>
      <c r="C7" s="659"/>
      <c r="D7" s="659"/>
      <c r="E7" s="659"/>
      <c r="F7" s="659"/>
      <c r="G7" s="659"/>
      <c r="H7" s="659"/>
      <c r="I7" s="659"/>
      <c r="J7" s="659"/>
      <c r="K7" s="659"/>
      <c r="L7" s="659"/>
      <c r="M7" s="659"/>
      <c r="N7" s="659"/>
      <c r="O7" s="659"/>
      <c r="P7" s="659"/>
      <c r="Q7" s="660"/>
      <c r="R7" s="661">
        <v>7524</v>
      </c>
      <c r="S7" s="664"/>
      <c r="T7" s="664"/>
      <c r="U7" s="664"/>
      <c r="V7" s="664"/>
      <c r="W7" s="664"/>
      <c r="X7" s="664"/>
      <c r="Y7" s="665"/>
      <c r="Z7" s="723">
        <v>0</v>
      </c>
      <c r="AA7" s="723"/>
      <c r="AB7" s="723"/>
      <c r="AC7" s="723"/>
      <c r="AD7" s="724">
        <v>7524</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3364698</v>
      </c>
      <c r="BH7" s="664"/>
      <c r="BI7" s="664"/>
      <c r="BJ7" s="664"/>
      <c r="BK7" s="664"/>
      <c r="BL7" s="664"/>
      <c r="BM7" s="664"/>
      <c r="BN7" s="665"/>
      <c r="BO7" s="723">
        <v>38.6</v>
      </c>
      <c r="BP7" s="723"/>
      <c r="BQ7" s="723"/>
      <c r="BR7" s="723"/>
      <c r="BS7" s="724">
        <v>97346</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2671482</v>
      </c>
      <c r="CS7" s="664"/>
      <c r="CT7" s="664"/>
      <c r="CU7" s="664"/>
      <c r="CV7" s="664"/>
      <c r="CW7" s="664"/>
      <c r="CX7" s="664"/>
      <c r="CY7" s="665"/>
      <c r="CZ7" s="723">
        <v>18.3</v>
      </c>
      <c r="DA7" s="723"/>
      <c r="DB7" s="723"/>
      <c r="DC7" s="723"/>
      <c r="DD7" s="669">
        <v>10151</v>
      </c>
      <c r="DE7" s="664"/>
      <c r="DF7" s="664"/>
      <c r="DG7" s="664"/>
      <c r="DH7" s="664"/>
      <c r="DI7" s="664"/>
      <c r="DJ7" s="664"/>
      <c r="DK7" s="664"/>
      <c r="DL7" s="664"/>
      <c r="DM7" s="664"/>
      <c r="DN7" s="664"/>
      <c r="DO7" s="664"/>
      <c r="DP7" s="665"/>
      <c r="DQ7" s="669">
        <v>2456471</v>
      </c>
      <c r="DR7" s="664"/>
      <c r="DS7" s="664"/>
      <c r="DT7" s="664"/>
      <c r="DU7" s="664"/>
      <c r="DV7" s="664"/>
      <c r="DW7" s="664"/>
      <c r="DX7" s="664"/>
      <c r="DY7" s="664"/>
      <c r="DZ7" s="664"/>
      <c r="EA7" s="664"/>
      <c r="EB7" s="664"/>
      <c r="EC7" s="704"/>
    </row>
    <row r="8" spans="2:143" ht="11.25" customHeight="1" x14ac:dyDescent="0.2">
      <c r="B8" s="658" t="s">
        <v>235</v>
      </c>
      <c r="C8" s="659"/>
      <c r="D8" s="659"/>
      <c r="E8" s="659"/>
      <c r="F8" s="659"/>
      <c r="G8" s="659"/>
      <c r="H8" s="659"/>
      <c r="I8" s="659"/>
      <c r="J8" s="659"/>
      <c r="K8" s="659"/>
      <c r="L8" s="659"/>
      <c r="M8" s="659"/>
      <c r="N8" s="659"/>
      <c r="O8" s="659"/>
      <c r="P8" s="659"/>
      <c r="Q8" s="660"/>
      <c r="R8" s="661">
        <v>31565</v>
      </c>
      <c r="S8" s="664"/>
      <c r="T8" s="664"/>
      <c r="U8" s="664"/>
      <c r="V8" s="664"/>
      <c r="W8" s="664"/>
      <c r="X8" s="664"/>
      <c r="Y8" s="665"/>
      <c r="Z8" s="723">
        <v>0.2</v>
      </c>
      <c r="AA8" s="723"/>
      <c r="AB8" s="723"/>
      <c r="AC8" s="723"/>
      <c r="AD8" s="724">
        <v>31565</v>
      </c>
      <c r="AE8" s="724"/>
      <c r="AF8" s="724"/>
      <c r="AG8" s="724"/>
      <c r="AH8" s="724"/>
      <c r="AI8" s="724"/>
      <c r="AJ8" s="724"/>
      <c r="AK8" s="724"/>
      <c r="AL8" s="666">
        <v>0.3</v>
      </c>
      <c r="AM8" s="667"/>
      <c r="AN8" s="667"/>
      <c r="AO8" s="725"/>
      <c r="AP8" s="658" t="s">
        <v>236</v>
      </c>
      <c r="AQ8" s="659"/>
      <c r="AR8" s="659"/>
      <c r="AS8" s="659"/>
      <c r="AT8" s="659"/>
      <c r="AU8" s="659"/>
      <c r="AV8" s="659"/>
      <c r="AW8" s="659"/>
      <c r="AX8" s="659"/>
      <c r="AY8" s="659"/>
      <c r="AZ8" s="659"/>
      <c r="BA8" s="659"/>
      <c r="BB8" s="659"/>
      <c r="BC8" s="659"/>
      <c r="BD8" s="659"/>
      <c r="BE8" s="659"/>
      <c r="BF8" s="660"/>
      <c r="BG8" s="661">
        <v>85823</v>
      </c>
      <c r="BH8" s="664"/>
      <c r="BI8" s="664"/>
      <c r="BJ8" s="664"/>
      <c r="BK8" s="664"/>
      <c r="BL8" s="664"/>
      <c r="BM8" s="664"/>
      <c r="BN8" s="665"/>
      <c r="BO8" s="723">
        <v>1</v>
      </c>
      <c r="BP8" s="723"/>
      <c r="BQ8" s="723"/>
      <c r="BR8" s="723"/>
      <c r="BS8" s="669" t="s">
        <v>138</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5127871</v>
      </c>
      <c r="CS8" s="664"/>
      <c r="CT8" s="664"/>
      <c r="CU8" s="664"/>
      <c r="CV8" s="664"/>
      <c r="CW8" s="664"/>
      <c r="CX8" s="664"/>
      <c r="CY8" s="665"/>
      <c r="CZ8" s="723">
        <v>35.1</v>
      </c>
      <c r="DA8" s="723"/>
      <c r="DB8" s="723"/>
      <c r="DC8" s="723"/>
      <c r="DD8" s="669">
        <v>33226</v>
      </c>
      <c r="DE8" s="664"/>
      <c r="DF8" s="664"/>
      <c r="DG8" s="664"/>
      <c r="DH8" s="664"/>
      <c r="DI8" s="664"/>
      <c r="DJ8" s="664"/>
      <c r="DK8" s="664"/>
      <c r="DL8" s="664"/>
      <c r="DM8" s="664"/>
      <c r="DN8" s="664"/>
      <c r="DO8" s="664"/>
      <c r="DP8" s="665"/>
      <c r="DQ8" s="669">
        <v>2562172</v>
      </c>
      <c r="DR8" s="664"/>
      <c r="DS8" s="664"/>
      <c r="DT8" s="664"/>
      <c r="DU8" s="664"/>
      <c r="DV8" s="664"/>
      <c r="DW8" s="664"/>
      <c r="DX8" s="664"/>
      <c r="DY8" s="664"/>
      <c r="DZ8" s="664"/>
      <c r="EA8" s="664"/>
      <c r="EB8" s="664"/>
      <c r="EC8" s="704"/>
    </row>
    <row r="9" spans="2:143" ht="11.25" customHeight="1" x14ac:dyDescent="0.2">
      <c r="B9" s="658" t="s">
        <v>238</v>
      </c>
      <c r="C9" s="659"/>
      <c r="D9" s="659"/>
      <c r="E9" s="659"/>
      <c r="F9" s="659"/>
      <c r="G9" s="659"/>
      <c r="H9" s="659"/>
      <c r="I9" s="659"/>
      <c r="J9" s="659"/>
      <c r="K9" s="659"/>
      <c r="L9" s="659"/>
      <c r="M9" s="659"/>
      <c r="N9" s="659"/>
      <c r="O9" s="659"/>
      <c r="P9" s="659"/>
      <c r="Q9" s="660"/>
      <c r="R9" s="661">
        <v>27688</v>
      </c>
      <c r="S9" s="664"/>
      <c r="T9" s="664"/>
      <c r="U9" s="664"/>
      <c r="V9" s="664"/>
      <c r="W9" s="664"/>
      <c r="X9" s="664"/>
      <c r="Y9" s="665"/>
      <c r="Z9" s="723">
        <v>0.2</v>
      </c>
      <c r="AA9" s="723"/>
      <c r="AB9" s="723"/>
      <c r="AC9" s="723"/>
      <c r="AD9" s="724">
        <v>27688</v>
      </c>
      <c r="AE9" s="724"/>
      <c r="AF9" s="724"/>
      <c r="AG9" s="724"/>
      <c r="AH9" s="724"/>
      <c r="AI9" s="724"/>
      <c r="AJ9" s="724"/>
      <c r="AK9" s="724"/>
      <c r="AL9" s="666">
        <v>0.3</v>
      </c>
      <c r="AM9" s="667"/>
      <c r="AN9" s="667"/>
      <c r="AO9" s="725"/>
      <c r="AP9" s="658" t="s">
        <v>239</v>
      </c>
      <c r="AQ9" s="659"/>
      <c r="AR9" s="659"/>
      <c r="AS9" s="659"/>
      <c r="AT9" s="659"/>
      <c r="AU9" s="659"/>
      <c r="AV9" s="659"/>
      <c r="AW9" s="659"/>
      <c r="AX9" s="659"/>
      <c r="AY9" s="659"/>
      <c r="AZ9" s="659"/>
      <c r="BA9" s="659"/>
      <c r="BB9" s="659"/>
      <c r="BC9" s="659"/>
      <c r="BD9" s="659"/>
      <c r="BE9" s="659"/>
      <c r="BF9" s="660"/>
      <c r="BG9" s="661">
        <v>2583117</v>
      </c>
      <c r="BH9" s="664"/>
      <c r="BI9" s="664"/>
      <c r="BJ9" s="664"/>
      <c r="BK9" s="664"/>
      <c r="BL9" s="664"/>
      <c r="BM9" s="664"/>
      <c r="BN9" s="665"/>
      <c r="BO9" s="723">
        <v>29.7</v>
      </c>
      <c r="BP9" s="723"/>
      <c r="BQ9" s="723"/>
      <c r="BR9" s="723"/>
      <c r="BS9" s="669" t="s">
        <v>129</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1345026</v>
      </c>
      <c r="CS9" s="664"/>
      <c r="CT9" s="664"/>
      <c r="CU9" s="664"/>
      <c r="CV9" s="664"/>
      <c r="CW9" s="664"/>
      <c r="CX9" s="664"/>
      <c r="CY9" s="665"/>
      <c r="CZ9" s="723">
        <v>9.1999999999999993</v>
      </c>
      <c r="DA9" s="723"/>
      <c r="DB9" s="723"/>
      <c r="DC9" s="723"/>
      <c r="DD9" s="669">
        <v>5976</v>
      </c>
      <c r="DE9" s="664"/>
      <c r="DF9" s="664"/>
      <c r="DG9" s="664"/>
      <c r="DH9" s="664"/>
      <c r="DI9" s="664"/>
      <c r="DJ9" s="664"/>
      <c r="DK9" s="664"/>
      <c r="DL9" s="664"/>
      <c r="DM9" s="664"/>
      <c r="DN9" s="664"/>
      <c r="DO9" s="664"/>
      <c r="DP9" s="665"/>
      <c r="DQ9" s="669">
        <v>817221</v>
      </c>
      <c r="DR9" s="664"/>
      <c r="DS9" s="664"/>
      <c r="DT9" s="664"/>
      <c r="DU9" s="664"/>
      <c r="DV9" s="664"/>
      <c r="DW9" s="664"/>
      <c r="DX9" s="664"/>
      <c r="DY9" s="664"/>
      <c r="DZ9" s="664"/>
      <c r="EA9" s="664"/>
      <c r="EB9" s="664"/>
      <c r="EC9" s="704"/>
    </row>
    <row r="10" spans="2:143" ht="11.25" customHeight="1" x14ac:dyDescent="0.2">
      <c r="B10" s="658" t="s">
        <v>241</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129</v>
      </c>
      <c r="AA10" s="723"/>
      <c r="AB10" s="723"/>
      <c r="AC10" s="723"/>
      <c r="AD10" s="724" t="s">
        <v>129</v>
      </c>
      <c r="AE10" s="724"/>
      <c r="AF10" s="724"/>
      <c r="AG10" s="724"/>
      <c r="AH10" s="724"/>
      <c r="AI10" s="724"/>
      <c r="AJ10" s="724"/>
      <c r="AK10" s="724"/>
      <c r="AL10" s="666" t="s">
        <v>138</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153526</v>
      </c>
      <c r="BH10" s="664"/>
      <c r="BI10" s="664"/>
      <c r="BJ10" s="664"/>
      <c r="BK10" s="664"/>
      <c r="BL10" s="664"/>
      <c r="BM10" s="664"/>
      <c r="BN10" s="665"/>
      <c r="BO10" s="723">
        <v>1.8</v>
      </c>
      <c r="BP10" s="723"/>
      <c r="BQ10" s="723"/>
      <c r="BR10" s="723"/>
      <c r="BS10" s="669" t="s">
        <v>243</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58776</v>
      </c>
      <c r="CS10" s="664"/>
      <c r="CT10" s="664"/>
      <c r="CU10" s="664"/>
      <c r="CV10" s="664"/>
      <c r="CW10" s="664"/>
      <c r="CX10" s="664"/>
      <c r="CY10" s="665"/>
      <c r="CZ10" s="723">
        <v>0.4</v>
      </c>
      <c r="DA10" s="723"/>
      <c r="DB10" s="723"/>
      <c r="DC10" s="723"/>
      <c r="DD10" s="669" t="s">
        <v>243</v>
      </c>
      <c r="DE10" s="664"/>
      <c r="DF10" s="664"/>
      <c r="DG10" s="664"/>
      <c r="DH10" s="664"/>
      <c r="DI10" s="664"/>
      <c r="DJ10" s="664"/>
      <c r="DK10" s="664"/>
      <c r="DL10" s="664"/>
      <c r="DM10" s="664"/>
      <c r="DN10" s="664"/>
      <c r="DO10" s="664"/>
      <c r="DP10" s="665"/>
      <c r="DQ10" s="669">
        <v>6506</v>
      </c>
      <c r="DR10" s="664"/>
      <c r="DS10" s="664"/>
      <c r="DT10" s="664"/>
      <c r="DU10" s="664"/>
      <c r="DV10" s="664"/>
      <c r="DW10" s="664"/>
      <c r="DX10" s="664"/>
      <c r="DY10" s="664"/>
      <c r="DZ10" s="664"/>
      <c r="EA10" s="664"/>
      <c r="EB10" s="664"/>
      <c r="EC10" s="704"/>
    </row>
    <row r="11" spans="2:143" ht="11.25" customHeight="1" x14ac:dyDescent="0.2">
      <c r="B11" s="658" t="s">
        <v>245</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129</v>
      </c>
      <c r="AA11" s="723"/>
      <c r="AB11" s="723"/>
      <c r="AC11" s="723"/>
      <c r="AD11" s="724" t="s">
        <v>243</v>
      </c>
      <c r="AE11" s="724"/>
      <c r="AF11" s="724"/>
      <c r="AG11" s="724"/>
      <c r="AH11" s="724"/>
      <c r="AI11" s="724"/>
      <c r="AJ11" s="724"/>
      <c r="AK11" s="724"/>
      <c r="AL11" s="666" t="s">
        <v>243</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542232</v>
      </c>
      <c r="BH11" s="664"/>
      <c r="BI11" s="664"/>
      <c r="BJ11" s="664"/>
      <c r="BK11" s="664"/>
      <c r="BL11" s="664"/>
      <c r="BM11" s="664"/>
      <c r="BN11" s="665"/>
      <c r="BO11" s="723">
        <v>6.2</v>
      </c>
      <c r="BP11" s="723"/>
      <c r="BQ11" s="723"/>
      <c r="BR11" s="723"/>
      <c r="BS11" s="669">
        <v>97346</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81664</v>
      </c>
      <c r="CS11" s="664"/>
      <c r="CT11" s="664"/>
      <c r="CU11" s="664"/>
      <c r="CV11" s="664"/>
      <c r="CW11" s="664"/>
      <c r="CX11" s="664"/>
      <c r="CY11" s="665"/>
      <c r="CZ11" s="723">
        <v>0.6</v>
      </c>
      <c r="DA11" s="723"/>
      <c r="DB11" s="723"/>
      <c r="DC11" s="723"/>
      <c r="DD11" s="669">
        <v>6919</v>
      </c>
      <c r="DE11" s="664"/>
      <c r="DF11" s="664"/>
      <c r="DG11" s="664"/>
      <c r="DH11" s="664"/>
      <c r="DI11" s="664"/>
      <c r="DJ11" s="664"/>
      <c r="DK11" s="664"/>
      <c r="DL11" s="664"/>
      <c r="DM11" s="664"/>
      <c r="DN11" s="664"/>
      <c r="DO11" s="664"/>
      <c r="DP11" s="665"/>
      <c r="DQ11" s="669">
        <v>78211</v>
      </c>
      <c r="DR11" s="664"/>
      <c r="DS11" s="664"/>
      <c r="DT11" s="664"/>
      <c r="DU11" s="664"/>
      <c r="DV11" s="664"/>
      <c r="DW11" s="664"/>
      <c r="DX11" s="664"/>
      <c r="DY11" s="664"/>
      <c r="DZ11" s="664"/>
      <c r="EA11" s="664"/>
      <c r="EB11" s="664"/>
      <c r="EC11" s="704"/>
    </row>
    <row r="12" spans="2:143" ht="11.25" customHeight="1" x14ac:dyDescent="0.2">
      <c r="B12" s="658" t="s">
        <v>248</v>
      </c>
      <c r="C12" s="659"/>
      <c r="D12" s="659"/>
      <c r="E12" s="659"/>
      <c r="F12" s="659"/>
      <c r="G12" s="659"/>
      <c r="H12" s="659"/>
      <c r="I12" s="659"/>
      <c r="J12" s="659"/>
      <c r="K12" s="659"/>
      <c r="L12" s="659"/>
      <c r="M12" s="659"/>
      <c r="N12" s="659"/>
      <c r="O12" s="659"/>
      <c r="P12" s="659"/>
      <c r="Q12" s="660"/>
      <c r="R12" s="661">
        <v>874984</v>
      </c>
      <c r="S12" s="664"/>
      <c r="T12" s="664"/>
      <c r="U12" s="664"/>
      <c r="V12" s="664"/>
      <c r="W12" s="664"/>
      <c r="X12" s="664"/>
      <c r="Y12" s="665"/>
      <c r="Z12" s="723">
        <v>5.6</v>
      </c>
      <c r="AA12" s="723"/>
      <c r="AB12" s="723"/>
      <c r="AC12" s="723"/>
      <c r="AD12" s="724">
        <v>874984</v>
      </c>
      <c r="AE12" s="724"/>
      <c r="AF12" s="724"/>
      <c r="AG12" s="724"/>
      <c r="AH12" s="724"/>
      <c r="AI12" s="724"/>
      <c r="AJ12" s="724"/>
      <c r="AK12" s="724"/>
      <c r="AL12" s="666">
        <v>9.3000000000000007</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4374670</v>
      </c>
      <c r="BH12" s="664"/>
      <c r="BI12" s="664"/>
      <c r="BJ12" s="664"/>
      <c r="BK12" s="664"/>
      <c r="BL12" s="664"/>
      <c r="BM12" s="664"/>
      <c r="BN12" s="665"/>
      <c r="BO12" s="723">
        <v>50.2</v>
      </c>
      <c r="BP12" s="723"/>
      <c r="BQ12" s="723"/>
      <c r="BR12" s="723"/>
      <c r="BS12" s="669" t="s">
        <v>138</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158323</v>
      </c>
      <c r="CS12" s="664"/>
      <c r="CT12" s="664"/>
      <c r="CU12" s="664"/>
      <c r="CV12" s="664"/>
      <c r="CW12" s="664"/>
      <c r="CX12" s="664"/>
      <c r="CY12" s="665"/>
      <c r="CZ12" s="723">
        <v>1.1000000000000001</v>
      </c>
      <c r="DA12" s="723"/>
      <c r="DB12" s="723"/>
      <c r="DC12" s="723"/>
      <c r="DD12" s="669">
        <v>2651</v>
      </c>
      <c r="DE12" s="664"/>
      <c r="DF12" s="664"/>
      <c r="DG12" s="664"/>
      <c r="DH12" s="664"/>
      <c r="DI12" s="664"/>
      <c r="DJ12" s="664"/>
      <c r="DK12" s="664"/>
      <c r="DL12" s="664"/>
      <c r="DM12" s="664"/>
      <c r="DN12" s="664"/>
      <c r="DO12" s="664"/>
      <c r="DP12" s="665"/>
      <c r="DQ12" s="669">
        <v>113904</v>
      </c>
      <c r="DR12" s="664"/>
      <c r="DS12" s="664"/>
      <c r="DT12" s="664"/>
      <c r="DU12" s="664"/>
      <c r="DV12" s="664"/>
      <c r="DW12" s="664"/>
      <c r="DX12" s="664"/>
      <c r="DY12" s="664"/>
      <c r="DZ12" s="664"/>
      <c r="EA12" s="664"/>
      <c r="EB12" s="664"/>
      <c r="EC12" s="704"/>
    </row>
    <row r="13" spans="2:143" ht="11.25" customHeight="1" x14ac:dyDescent="0.2">
      <c r="B13" s="658" t="s">
        <v>251</v>
      </c>
      <c r="C13" s="659"/>
      <c r="D13" s="659"/>
      <c r="E13" s="659"/>
      <c r="F13" s="659"/>
      <c r="G13" s="659"/>
      <c r="H13" s="659"/>
      <c r="I13" s="659"/>
      <c r="J13" s="659"/>
      <c r="K13" s="659"/>
      <c r="L13" s="659"/>
      <c r="M13" s="659"/>
      <c r="N13" s="659"/>
      <c r="O13" s="659"/>
      <c r="P13" s="659"/>
      <c r="Q13" s="660"/>
      <c r="R13" s="661" t="s">
        <v>243</v>
      </c>
      <c r="S13" s="664"/>
      <c r="T13" s="664"/>
      <c r="U13" s="664"/>
      <c r="V13" s="664"/>
      <c r="W13" s="664"/>
      <c r="X13" s="664"/>
      <c r="Y13" s="665"/>
      <c r="Z13" s="723" t="s">
        <v>129</v>
      </c>
      <c r="AA13" s="723"/>
      <c r="AB13" s="723"/>
      <c r="AC13" s="723"/>
      <c r="AD13" s="724" t="s">
        <v>129</v>
      </c>
      <c r="AE13" s="724"/>
      <c r="AF13" s="724"/>
      <c r="AG13" s="724"/>
      <c r="AH13" s="724"/>
      <c r="AI13" s="724"/>
      <c r="AJ13" s="724"/>
      <c r="AK13" s="724"/>
      <c r="AL13" s="666" t="s">
        <v>129</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4236294</v>
      </c>
      <c r="BH13" s="664"/>
      <c r="BI13" s="664"/>
      <c r="BJ13" s="664"/>
      <c r="BK13" s="664"/>
      <c r="BL13" s="664"/>
      <c r="BM13" s="664"/>
      <c r="BN13" s="665"/>
      <c r="BO13" s="723">
        <v>48.7</v>
      </c>
      <c r="BP13" s="723"/>
      <c r="BQ13" s="723"/>
      <c r="BR13" s="723"/>
      <c r="BS13" s="669" t="s">
        <v>129</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1515134</v>
      </c>
      <c r="CS13" s="664"/>
      <c r="CT13" s="664"/>
      <c r="CU13" s="664"/>
      <c r="CV13" s="664"/>
      <c r="CW13" s="664"/>
      <c r="CX13" s="664"/>
      <c r="CY13" s="665"/>
      <c r="CZ13" s="723">
        <v>10.4</v>
      </c>
      <c r="DA13" s="723"/>
      <c r="DB13" s="723"/>
      <c r="DC13" s="723"/>
      <c r="DD13" s="669">
        <v>306666</v>
      </c>
      <c r="DE13" s="664"/>
      <c r="DF13" s="664"/>
      <c r="DG13" s="664"/>
      <c r="DH13" s="664"/>
      <c r="DI13" s="664"/>
      <c r="DJ13" s="664"/>
      <c r="DK13" s="664"/>
      <c r="DL13" s="664"/>
      <c r="DM13" s="664"/>
      <c r="DN13" s="664"/>
      <c r="DO13" s="664"/>
      <c r="DP13" s="665"/>
      <c r="DQ13" s="669">
        <v>1248627</v>
      </c>
      <c r="DR13" s="664"/>
      <c r="DS13" s="664"/>
      <c r="DT13" s="664"/>
      <c r="DU13" s="664"/>
      <c r="DV13" s="664"/>
      <c r="DW13" s="664"/>
      <c r="DX13" s="664"/>
      <c r="DY13" s="664"/>
      <c r="DZ13" s="664"/>
      <c r="EA13" s="664"/>
      <c r="EB13" s="664"/>
      <c r="EC13" s="704"/>
    </row>
    <row r="14" spans="2:143" ht="11.25" customHeight="1" x14ac:dyDescent="0.2">
      <c r="B14" s="658" t="s">
        <v>254</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129</v>
      </c>
      <c r="AA14" s="723"/>
      <c r="AB14" s="723"/>
      <c r="AC14" s="723"/>
      <c r="AD14" s="724" t="s">
        <v>129</v>
      </c>
      <c r="AE14" s="724"/>
      <c r="AF14" s="724"/>
      <c r="AG14" s="724"/>
      <c r="AH14" s="724"/>
      <c r="AI14" s="724"/>
      <c r="AJ14" s="724"/>
      <c r="AK14" s="724"/>
      <c r="AL14" s="666" t="s">
        <v>243</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96538</v>
      </c>
      <c r="BH14" s="664"/>
      <c r="BI14" s="664"/>
      <c r="BJ14" s="664"/>
      <c r="BK14" s="664"/>
      <c r="BL14" s="664"/>
      <c r="BM14" s="664"/>
      <c r="BN14" s="665"/>
      <c r="BO14" s="723">
        <v>1.1000000000000001</v>
      </c>
      <c r="BP14" s="723"/>
      <c r="BQ14" s="723"/>
      <c r="BR14" s="723"/>
      <c r="BS14" s="669" t="s">
        <v>129</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585394</v>
      </c>
      <c r="CS14" s="664"/>
      <c r="CT14" s="664"/>
      <c r="CU14" s="664"/>
      <c r="CV14" s="664"/>
      <c r="CW14" s="664"/>
      <c r="CX14" s="664"/>
      <c r="CY14" s="665"/>
      <c r="CZ14" s="723">
        <v>4</v>
      </c>
      <c r="DA14" s="723"/>
      <c r="DB14" s="723"/>
      <c r="DC14" s="723"/>
      <c r="DD14" s="669">
        <v>16166</v>
      </c>
      <c r="DE14" s="664"/>
      <c r="DF14" s="664"/>
      <c r="DG14" s="664"/>
      <c r="DH14" s="664"/>
      <c r="DI14" s="664"/>
      <c r="DJ14" s="664"/>
      <c r="DK14" s="664"/>
      <c r="DL14" s="664"/>
      <c r="DM14" s="664"/>
      <c r="DN14" s="664"/>
      <c r="DO14" s="664"/>
      <c r="DP14" s="665"/>
      <c r="DQ14" s="669">
        <v>561299</v>
      </c>
      <c r="DR14" s="664"/>
      <c r="DS14" s="664"/>
      <c r="DT14" s="664"/>
      <c r="DU14" s="664"/>
      <c r="DV14" s="664"/>
      <c r="DW14" s="664"/>
      <c r="DX14" s="664"/>
      <c r="DY14" s="664"/>
      <c r="DZ14" s="664"/>
      <c r="EA14" s="664"/>
      <c r="EB14" s="664"/>
      <c r="EC14" s="704"/>
    </row>
    <row r="15" spans="2:143" ht="11.25" customHeight="1" x14ac:dyDescent="0.2">
      <c r="B15" s="658" t="s">
        <v>257</v>
      </c>
      <c r="C15" s="659"/>
      <c r="D15" s="659"/>
      <c r="E15" s="659"/>
      <c r="F15" s="659"/>
      <c r="G15" s="659"/>
      <c r="H15" s="659"/>
      <c r="I15" s="659"/>
      <c r="J15" s="659"/>
      <c r="K15" s="659"/>
      <c r="L15" s="659"/>
      <c r="M15" s="659"/>
      <c r="N15" s="659"/>
      <c r="O15" s="659"/>
      <c r="P15" s="659"/>
      <c r="Q15" s="660"/>
      <c r="R15" s="661">
        <v>52555</v>
      </c>
      <c r="S15" s="664"/>
      <c r="T15" s="664"/>
      <c r="U15" s="664"/>
      <c r="V15" s="664"/>
      <c r="W15" s="664"/>
      <c r="X15" s="664"/>
      <c r="Y15" s="665"/>
      <c r="Z15" s="723">
        <v>0.3</v>
      </c>
      <c r="AA15" s="723"/>
      <c r="AB15" s="723"/>
      <c r="AC15" s="723"/>
      <c r="AD15" s="724">
        <v>52555</v>
      </c>
      <c r="AE15" s="724"/>
      <c r="AF15" s="724"/>
      <c r="AG15" s="724"/>
      <c r="AH15" s="724"/>
      <c r="AI15" s="724"/>
      <c r="AJ15" s="724"/>
      <c r="AK15" s="724"/>
      <c r="AL15" s="666">
        <v>0.6</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362650</v>
      </c>
      <c r="BH15" s="664"/>
      <c r="BI15" s="664"/>
      <c r="BJ15" s="664"/>
      <c r="BK15" s="664"/>
      <c r="BL15" s="664"/>
      <c r="BM15" s="664"/>
      <c r="BN15" s="665"/>
      <c r="BO15" s="723">
        <v>4.2</v>
      </c>
      <c r="BP15" s="723"/>
      <c r="BQ15" s="723"/>
      <c r="BR15" s="723"/>
      <c r="BS15" s="669" t="s">
        <v>243</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1719694</v>
      </c>
      <c r="CS15" s="664"/>
      <c r="CT15" s="664"/>
      <c r="CU15" s="664"/>
      <c r="CV15" s="664"/>
      <c r="CW15" s="664"/>
      <c r="CX15" s="664"/>
      <c r="CY15" s="665"/>
      <c r="CZ15" s="723">
        <v>11.8</v>
      </c>
      <c r="DA15" s="723"/>
      <c r="DB15" s="723"/>
      <c r="DC15" s="723"/>
      <c r="DD15" s="669">
        <v>507051</v>
      </c>
      <c r="DE15" s="664"/>
      <c r="DF15" s="664"/>
      <c r="DG15" s="664"/>
      <c r="DH15" s="664"/>
      <c r="DI15" s="664"/>
      <c r="DJ15" s="664"/>
      <c r="DK15" s="664"/>
      <c r="DL15" s="664"/>
      <c r="DM15" s="664"/>
      <c r="DN15" s="664"/>
      <c r="DO15" s="664"/>
      <c r="DP15" s="665"/>
      <c r="DQ15" s="669">
        <v>1343403</v>
      </c>
      <c r="DR15" s="664"/>
      <c r="DS15" s="664"/>
      <c r="DT15" s="664"/>
      <c r="DU15" s="664"/>
      <c r="DV15" s="664"/>
      <c r="DW15" s="664"/>
      <c r="DX15" s="664"/>
      <c r="DY15" s="664"/>
      <c r="DZ15" s="664"/>
      <c r="EA15" s="664"/>
      <c r="EB15" s="664"/>
      <c r="EC15" s="704"/>
    </row>
    <row r="16" spans="2:143" ht="11.25" customHeight="1" x14ac:dyDescent="0.2">
      <c r="B16" s="658" t="s">
        <v>260</v>
      </c>
      <c r="C16" s="659"/>
      <c r="D16" s="659"/>
      <c r="E16" s="659"/>
      <c r="F16" s="659"/>
      <c r="G16" s="659"/>
      <c r="H16" s="659"/>
      <c r="I16" s="659"/>
      <c r="J16" s="659"/>
      <c r="K16" s="659"/>
      <c r="L16" s="659"/>
      <c r="M16" s="659"/>
      <c r="N16" s="659"/>
      <c r="O16" s="659"/>
      <c r="P16" s="659"/>
      <c r="Q16" s="660"/>
      <c r="R16" s="661" t="s">
        <v>243</v>
      </c>
      <c r="S16" s="664"/>
      <c r="T16" s="664"/>
      <c r="U16" s="664"/>
      <c r="V16" s="664"/>
      <c r="W16" s="664"/>
      <c r="X16" s="664"/>
      <c r="Y16" s="665"/>
      <c r="Z16" s="723" t="s">
        <v>129</v>
      </c>
      <c r="AA16" s="723"/>
      <c r="AB16" s="723"/>
      <c r="AC16" s="723"/>
      <c r="AD16" s="724" t="s">
        <v>129</v>
      </c>
      <c r="AE16" s="724"/>
      <c r="AF16" s="724"/>
      <c r="AG16" s="724"/>
      <c r="AH16" s="724"/>
      <c r="AI16" s="724"/>
      <c r="AJ16" s="724"/>
      <c r="AK16" s="724"/>
      <c r="AL16" s="666" t="s">
        <v>243</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138</v>
      </c>
      <c r="BH16" s="664"/>
      <c r="BI16" s="664"/>
      <c r="BJ16" s="664"/>
      <c r="BK16" s="664"/>
      <c r="BL16" s="664"/>
      <c r="BM16" s="664"/>
      <c r="BN16" s="665"/>
      <c r="BO16" s="723" t="s">
        <v>129</v>
      </c>
      <c r="BP16" s="723"/>
      <c r="BQ16" s="723"/>
      <c r="BR16" s="723"/>
      <c r="BS16" s="669" t="s">
        <v>243</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t="s">
        <v>138</v>
      </c>
      <c r="CS16" s="664"/>
      <c r="CT16" s="664"/>
      <c r="CU16" s="664"/>
      <c r="CV16" s="664"/>
      <c r="CW16" s="664"/>
      <c r="CX16" s="664"/>
      <c r="CY16" s="665"/>
      <c r="CZ16" s="723" t="s">
        <v>129</v>
      </c>
      <c r="DA16" s="723"/>
      <c r="DB16" s="723"/>
      <c r="DC16" s="723"/>
      <c r="DD16" s="669" t="s">
        <v>129</v>
      </c>
      <c r="DE16" s="664"/>
      <c r="DF16" s="664"/>
      <c r="DG16" s="664"/>
      <c r="DH16" s="664"/>
      <c r="DI16" s="664"/>
      <c r="DJ16" s="664"/>
      <c r="DK16" s="664"/>
      <c r="DL16" s="664"/>
      <c r="DM16" s="664"/>
      <c r="DN16" s="664"/>
      <c r="DO16" s="664"/>
      <c r="DP16" s="665"/>
      <c r="DQ16" s="669" t="s">
        <v>138</v>
      </c>
      <c r="DR16" s="664"/>
      <c r="DS16" s="664"/>
      <c r="DT16" s="664"/>
      <c r="DU16" s="664"/>
      <c r="DV16" s="664"/>
      <c r="DW16" s="664"/>
      <c r="DX16" s="664"/>
      <c r="DY16" s="664"/>
      <c r="DZ16" s="664"/>
      <c r="EA16" s="664"/>
      <c r="EB16" s="664"/>
      <c r="EC16" s="704"/>
    </row>
    <row r="17" spans="2:133" ht="11.25" customHeight="1" x14ac:dyDescent="0.2">
      <c r="B17" s="658" t="s">
        <v>263</v>
      </c>
      <c r="C17" s="659"/>
      <c r="D17" s="659"/>
      <c r="E17" s="659"/>
      <c r="F17" s="659"/>
      <c r="G17" s="659"/>
      <c r="H17" s="659"/>
      <c r="I17" s="659"/>
      <c r="J17" s="659"/>
      <c r="K17" s="659"/>
      <c r="L17" s="659"/>
      <c r="M17" s="659"/>
      <c r="N17" s="659"/>
      <c r="O17" s="659"/>
      <c r="P17" s="659"/>
      <c r="Q17" s="660"/>
      <c r="R17" s="661">
        <v>58437</v>
      </c>
      <c r="S17" s="664"/>
      <c r="T17" s="664"/>
      <c r="U17" s="664"/>
      <c r="V17" s="664"/>
      <c r="W17" s="664"/>
      <c r="X17" s="664"/>
      <c r="Y17" s="665"/>
      <c r="Z17" s="723">
        <v>0.4</v>
      </c>
      <c r="AA17" s="723"/>
      <c r="AB17" s="723"/>
      <c r="AC17" s="723"/>
      <c r="AD17" s="724">
        <v>58437</v>
      </c>
      <c r="AE17" s="724"/>
      <c r="AF17" s="724"/>
      <c r="AG17" s="724"/>
      <c r="AH17" s="724"/>
      <c r="AI17" s="724"/>
      <c r="AJ17" s="724"/>
      <c r="AK17" s="724"/>
      <c r="AL17" s="666">
        <v>0.6</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138</v>
      </c>
      <c r="BH17" s="664"/>
      <c r="BI17" s="664"/>
      <c r="BJ17" s="664"/>
      <c r="BK17" s="664"/>
      <c r="BL17" s="664"/>
      <c r="BM17" s="664"/>
      <c r="BN17" s="665"/>
      <c r="BO17" s="723" t="s">
        <v>138</v>
      </c>
      <c r="BP17" s="723"/>
      <c r="BQ17" s="723"/>
      <c r="BR17" s="723"/>
      <c r="BS17" s="669" t="s">
        <v>138</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1139369</v>
      </c>
      <c r="CS17" s="664"/>
      <c r="CT17" s="664"/>
      <c r="CU17" s="664"/>
      <c r="CV17" s="664"/>
      <c r="CW17" s="664"/>
      <c r="CX17" s="664"/>
      <c r="CY17" s="665"/>
      <c r="CZ17" s="723">
        <v>7.8</v>
      </c>
      <c r="DA17" s="723"/>
      <c r="DB17" s="723"/>
      <c r="DC17" s="723"/>
      <c r="DD17" s="669" t="s">
        <v>138</v>
      </c>
      <c r="DE17" s="664"/>
      <c r="DF17" s="664"/>
      <c r="DG17" s="664"/>
      <c r="DH17" s="664"/>
      <c r="DI17" s="664"/>
      <c r="DJ17" s="664"/>
      <c r="DK17" s="664"/>
      <c r="DL17" s="664"/>
      <c r="DM17" s="664"/>
      <c r="DN17" s="664"/>
      <c r="DO17" s="664"/>
      <c r="DP17" s="665"/>
      <c r="DQ17" s="669">
        <v>1139369</v>
      </c>
      <c r="DR17" s="664"/>
      <c r="DS17" s="664"/>
      <c r="DT17" s="664"/>
      <c r="DU17" s="664"/>
      <c r="DV17" s="664"/>
      <c r="DW17" s="664"/>
      <c r="DX17" s="664"/>
      <c r="DY17" s="664"/>
      <c r="DZ17" s="664"/>
      <c r="EA17" s="664"/>
      <c r="EB17" s="664"/>
      <c r="EC17" s="704"/>
    </row>
    <row r="18" spans="2:133" ht="11.25" customHeight="1" x14ac:dyDescent="0.2">
      <c r="B18" s="658" t="s">
        <v>266</v>
      </c>
      <c r="C18" s="659"/>
      <c r="D18" s="659"/>
      <c r="E18" s="659"/>
      <c r="F18" s="659"/>
      <c r="G18" s="659"/>
      <c r="H18" s="659"/>
      <c r="I18" s="659"/>
      <c r="J18" s="659"/>
      <c r="K18" s="659"/>
      <c r="L18" s="659"/>
      <c r="M18" s="659"/>
      <c r="N18" s="659"/>
      <c r="O18" s="659"/>
      <c r="P18" s="659"/>
      <c r="Q18" s="660"/>
      <c r="R18" s="661">
        <v>8150</v>
      </c>
      <c r="S18" s="664"/>
      <c r="T18" s="664"/>
      <c r="U18" s="664"/>
      <c r="V18" s="664"/>
      <c r="W18" s="664"/>
      <c r="X18" s="664"/>
      <c r="Y18" s="665"/>
      <c r="Z18" s="723">
        <v>0.1</v>
      </c>
      <c r="AA18" s="723"/>
      <c r="AB18" s="723"/>
      <c r="AC18" s="723"/>
      <c r="AD18" s="724" t="s">
        <v>129</v>
      </c>
      <c r="AE18" s="724"/>
      <c r="AF18" s="724"/>
      <c r="AG18" s="724"/>
      <c r="AH18" s="724"/>
      <c r="AI18" s="724"/>
      <c r="AJ18" s="724"/>
      <c r="AK18" s="724"/>
      <c r="AL18" s="666" t="s">
        <v>243</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138</v>
      </c>
      <c r="BH18" s="664"/>
      <c r="BI18" s="664"/>
      <c r="BJ18" s="664"/>
      <c r="BK18" s="664"/>
      <c r="BL18" s="664"/>
      <c r="BM18" s="664"/>
      <c r="BN18" s="665"/>
      <c r="BO18" s="723" t="s">
        <v>138</v>
      </c>
      <c r="BP18" s="723"/>
      <c r="BQ18" s="723"/>
      <c r="BR18" s="723"/>
      <c r="BS18" s="669" t="s">
        <v>129</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138</v>
      </c>
      <c r="CS18" s="664"/>
      <c r="CT18" s="664"/>
      <c r="CU18" s="664"/>
      <c r="CV18" s="664"/>
      <c r="CW18" s="664"/>
      <c r="CX18" s="664"/>
      <c r="CY18" s="665"/>
      <c r="CZ18" s="723" t="s">
        <v>243</v>
      </c>
      <c r="DA18" s="723"/>
      <c r="DB18" s="723"/>
      <c r="DC18" s="723"/>
      <c r="DD18" s="669" t="s">
        <v>129</v>
      </c>
      <c r="DE18" s="664"/>
      <c r="DF18" s="664"/>
      <c r="DG18" s="664"/>
      <c r="DH18" s="664"/>
      <c r="DI18" s="664"/>
      <c r="DJ18" s="664"/>
      <c r="DK18" s="664"/>
      <c r="DL18" s="664"/>
      <c r="DM18" s="664"/>
      <c r="DN18" s="664"/>
      <c r="DO18" s="664"/>
      <c r="DP18" s="665"/>
      <c r="DQ18" s="669" t="s">
        <v>129</v>
      </c>
      <c r="DR18" s="664"/>
      <c r="DS18" s="664"/>
      <c r="DT18" s="664"/>
      <c r="DU18" s="664"/>
      <c r="DV18" s="664"/>
      <c r="DW18" s="664"/>
      <c r="DX18" s="664"/>
      <c r="DY18" s="664"/>
      <c r="DZ18" s="664"/>
      <c r="EA18" s="664"/>
      <c r="EB18" s="664"/>
      <c r="EC18" s="704"/>
    </row>
    <row r="19" spans="2:133" ht="11.25" customHeight="1" x14ac:dyDescent="0.2">
      <c r="B19" s="658" t="s">
        <v>269</v>
      </c>
      <c r="C19" s="659"/>
      <c r="D19" s="659"/>
      <c r="E19" s="659"/>
      <c r="F19" s="659"/>
      <c r="G19" s="659"/>
      <c r="H19" s="659"/>
      <c r="I19" s="659"/>
      <c r="J19" s="659"/>
      <c r="K19" s="659"/>
      <c r="L19" s="659"/>
      <c r="M19" s="659"/>
      <c r="N19" s="659"/>
      <c r="O19" s="659"/>
      <c r="P19" s="659"/>
      <c r="Q19" s="660"/>
      <c r="R19" s="661" t="s">
        <v>138</v>
      </c>
      <c r="S19" s="664"/>
      <c r="T19" s="664"/>
      <c r="U19" s="664"/>
      <c r="V19" s="664"/>
      <c r="W19" s="664"/>
      <c r="X19" s="664"/>
      <c r="Y19" s="665"/>
      <c r="Z19" s="723" t="s">
        <v>129</v>
      </c>
      <c r="AA19" s="723"/>
      <c r="AB19" s="723"/>
      <c r="AC19" s="723"/>
      <c r="AD19" s="724" t="s">
        <v>138</v>
      </c>
      <c r="AE19" s="724"/>
      <c r="AF19" s="724"/>
      <c r="AG19" s="724"/>
      <c r="AH19" s="724"/>
      <c r="AI19" s="724"/>
      <c r="AJ19" s="724"/>
      <c r="AK19" s="724"/>
      <c r="AL19" s="666" t="s">
        <v>138</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508302</v>
      </c>
      <c r="BH19" s="664"/>
      <c r="BI19" s="664"/>
      <c r="BJ19" s="664"/>
      <c r="BK19" s="664"/>
      <c r="BL19" s="664"/>
      <c r="BM19" s="664"/>
      <c r="BN19" s="665"/>
      <c r="BO19" s="723">
        <v>5.8</v>
      </c>
      <c r="BP19" s="723"/>
      <c r="BQ19" s="723"/>
      <c r="BR19" s="723"/>
      <c r="BS19" s="669" t="s">
        <v>243</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129</v>
      </c>
      <c r="DA19" s="723"/>
      <c r="DB19" s="723"/>
      <c r="DC19" s="723"/>
      <c r="DD19" s="669" t="s">
        <v>129</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x14ac:dyDescent="0.2">
      <c r="B20" s="658" t="s">
        <v>272</v>
      </c>
      <c r="C20" s="659"/>
      <c r="D20" s="659"/>
      <c r="E20" s="659"/>
      <c r="F20" s="659"/>
      <c r="G20" s="659"/>
      <c r="H20" s="659"/>
      <c r="I20" s="659"/>
      <c r="J20" s="659"/>
      <c r="K20" s="659"/>
      <c r="L20" s="659"/>
      <c r="M20" s="659"/>
      <c r="N20" s="659"/>
      <c r="O20" s="659"/>
      <c r="P20" s="659"/>
      <c r="Q20" s="660"/>
      <c r="R20" s="661">
        <v>8150</v>
      </c>
      <c r="S20" s="664"/>
      <c r="T20" s="664"/>
      <c r="U20" s="664"/>
      <c r="V20" s="664"/>
      <c r="W20" s="664"/>
      <c r="X20" s="664"/>
      <c r="Y20" s="665"/>
      <c r="Z20" s="723">
        <v>0.1</v>
      </c>
      <c r="AA20" s="723"/>
      <c r="AB20" s="723"/>
      <c r="AC20" s="723"/>
      <c r="AD20" s="724" t="s">
        <v>129</v>
      </c>
      <c r="AE20" s="724"/>
      <c r="AF20" s="724"/>
      <c r="AG20" s="724"/>
      <c r="AH20" s="724"/>
      <c r="AI20" s="724"/>
      <c r="AJ20" s="724"/>
      <c r="AK20" s="724"/>
      <c r="AL20" s="666" t="s">
        <v>129</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508302</v>
      </c>
      <c r="BH20" s="664"/>
      <c r="BI20" s="664"/>
      <c r="BJ20" s="664"/>
      <c r="BK20" s="664"/>
      <c r="BL20" s="664"/>
      <c r="BM20" s="664"/>
      <c r="BN20" s="665"/>
      <c r="BO20" s="723">
        <v>5.8</v>
      </c>
      <c r="BP20" s="723"/>
      <c r="BQ20" s="723"/>
      <c r="BR20" s="723"/>
      <c r="BS20" s="669" t="s">
        <v>129</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14599967</v>
      </c>
      <c r="CS20" s="664"/>
      <c r="CT20" s="664"/>
      <c r="CU20" s="664"/>
      <c r="CV20" s="664"/>
      <c r="CW20" s="664"/>
      <c r="CX20" s="664"/>
      <c r="CY20" s="665"/>
      <c r="CZ20" s="723">
        <v>100</v>
      </c>
      <c r="DA20" s="723"/>
      <c r="DB20" s="723"/>
      <c r="DC20" s="723"/>
      <c r="DD20" s="669">
        <v>888806</v>
      </c>
      <c r="DE20" s="664"/>
      <c r="DF20" s="664"/>
      <c r="DG20" s="664"/>
      <c r="DH20" s="664"/>
      <c r="DI20" s="664"/>
      <c r="DJ20" s="664"/>
      <c r="DK20" s="664"/>
      <c r="DL20" s="664"/>
      <c r="DM20" s="664"/>
      <c r="DN20" s="664"/>
      <c r="DO20" s="664"/>
      <c r="DP20" s="665"/>
      <c r="DQ20" s="669">
        <v>10524111</v>
      </c>
      <c r="DR20" s="664"/>
      <c r="DS20" s="664"/>
      <c r="DT20" s="664"/>
      <c r="DU20" s="664"/>
      <c r="DV20" s="664"/>
      <c r="DW20" s="664"/>
      <c r="DX20" s="664"/>
      <c r="DY20" s="664"/>
      <c r="DZ20" s="664"/>
      <c r="EA20" s="664"/>
      <c r="EB20" s="664"/>
      <c r="EC20" s="704"/>
    </row>
    <row r="21" spans="2:133" ht="11.25" customHeight="1" x14ac:dyDescent="0.2">
      <c r="B21" s="658" t="s">
        <v>275</v>
      </c>
      <c r="C21" s="659"/>
      <c r="D21" s="659"/>
      <c r="E21" s="659"/>
      <c r="F21" s="659"/>
      <c r="G21" s="659"/>
      <c r="H21" s="659"/>
      <c r="I21" s="659"/>
      <c r="J21" s="659"/>
      <c r="K21" s="659"/>
      <c r="L21" s="659"/>
      <c r="M21" s="659"/>
      <c r="N21" s="659"/>
      <c r="O21" s="659"/>
      <c r="P21" s="659"/>
      <c r="Q21" s="660"/>
      <c r="R21" s="661" t="s">
        <v>243</v>
      </c>
      <c r="S21" s="664"/>
      <c r="T21" s="664"/>
      <c r="U21" s="664"/>
      <c r="V21" s="664"/>
      <c r="W21" s="664"/>
      <c r="X21" s="664"/>
      <c r="Y21" s="665"/>
      <c r="Z21" s="723" t="s">
        <v>129</v>
      </c>
      <c r="AA21" s="723"/>
      <c r="AB21" s="723"/>
      <c r="AC21" s="723"/>
      <c r="AD21" s="724" t="s">
        <v>138</v>
      </c>
      <c r="AE21" s="724"/>
      <c r="AF21" s="724"/>
      <c r="AG21" s="724"/>
      <c r="AH21" s="724"/>
      <c r="AI21" s="724"/>
      <c r="AJ21" s="724"/>
      <c r="AK21" s="724"/>
      <c r="AL21" s="666" t="s">
        <v>138</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t="s">
        <v>129</v>
      </c>
      <c r="BH21" s="664"/>
      <c r="BI21" s="664"/>
      <c r="BJ21" s="664"/>
      <c r="BK21" s="664"/>
      <c r="BL21" s="664"/>
      <c r="BM21" s="664"/>
      <c r="BN21" s="665"/>
      <c r="BO21" s="723" t="s">
        <v>129</v>
      </c>
      <c r="BP21" s="723"/>
      <c r="BQ21" s="723"/>
      <c r="BR21" s="723"/>
      <c r="BS21" s="669" t="s">
        <v>243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277</v>
      </c>
      <c r="C22" s="659"/>
      <c r="D22" s="659"/>
      <c r="E22" s="659"/>
      <c r="F22" s="659"/>
      <c r="G22" s="659"/>
      <c r="H22" s="659"/>
      <c r="I22" s="659"/>
      <c r="J22" s="659"/>
      <c r="K22" s="659"/>
      <c r="L22" s="659"/>
      <c r="M22" s="659"/>
      <c r="N22" s="659"/>
      <c r="O22" s="659"/>
      <c r="P22" s="659"/>
      <c r="Q22" s="660"/>
      <c r="R22" s="661">
        <v>9866807</v>
      </c>
      <c r="S22" s="664"/>
      <c r="T22" s="664"/>
      <c r="U22" s="664"/>
      <c r="V22" s="664"/>
      <c r="W22" s="664"/>
      <c r="X22" s="664"/>
      <c r="Y22" s="665"/>
      <c r="Z22" s="723">
        <v>62.8</v>
      </c>
      <c r="AA22" s="723"/>
      <c r="AB22" s="723"/>
      <c r="AC22" s="723"/>
      <c r="AD22" s="724">
        <v>9350355</v>
      </c>
      <c r="AE22" s="724"/>
      <c r="AF22" s="724"/>
      <c r="AG22" s="724"/>
      <c r="AH22" s="724"/>
      <c r="AI22" s="724"/>
      <c r="AJ22" s="724"/>
      <c r="AK22" s="724"/>
      <c r="AL22" s="666">
        <v>99.5</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243</v>
      </c>
      <c r="BH22" s="664"/>
      <c r="BI22" s="664"/>
      <c r="BJ22" s="664"/>
      <c r="BK22" s="664"/>
      <c r="BL22" s="664"/>
      <c r="BM22" s="664"/>
      <c r="BN22" s="665"/>
      <c r="BO22" s="723" t="s">
        <v>129</v>
      </c>
      <c r="BP22" s="723"/>
      <c r="BQ22" s="723"/>
      <c r="BR22" s="723"/>
      <c r="BS22" s="669" t="s">
        <v>129</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280</v>
      </c>
      <c r="C23" s="659"/>
      <c r="D23" s="659"/>
      <c r="E23" s="659"/>
      <c r="F23" s="659"/>
      <c r="G23" s="659"/>
      <c r="H23" s="659"/>
      <c r="I23" s="659"/>
      <c r="J23" s="659"/>
      <c r="K23" s="659"/>
      <c r="L23" s="659"/>
      <c r="M23" s="659"/>
      <c r="N23" s="659"/>
      <c r="O23" s="659"/>
      <c r="P23" s="659"/>
      <c r="Q23" s="660"/>
      <c r="R23" s="661">
        <v>6730</v>
      </c>
      <c r="S23" s="664"/>
      <c r="T23" s="664"/>
      <c r="U23" s="664"/>
      <c r="V23" s="664"/>
      <c r="W23" s="664"/>
      <c r="X23" s="664"/>
      <c r="Y23" s="665"/>
      <c r="Z23" s="723">
        <v>0</v>
      </c>
      <c r="AA23" s="723"/>
      <c r="AB23" s="723"/>
      <c r="AC23" s="723"/>
      <c r="AD23" s="724">
        <v>6730</v>
      </c>
      <c r="AE23" s="724"/>
      <c r="AF23" s="724"/>
      <c r="AG23" s="724"/>
      <c r="AH23" s="724"/>
      <c r="AI23" s="724"/>
      <c r="AJ23" s="724"/>
      <c r="AK23" s="724"/>
      <c r="AL23" s="666">
        <v>0.1</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v>508302</v>
      </c>
      <c r="BH23" s="664"/>
      <c r="BI23" s="664"/>
      <c r="BJ23" s="664"/>
      <c r="BK23" s="664"/>
      <c r="BL23" s="664"/>
      <c r="BM23" s="664"/>
      <c r="BN23" s="665"/>
      <c r="BO23" s="723">
        <v>5.8</v>
      </c>
      <c r="BP23" s="723"/>
      <c r="BQ23" s="723"/>
      <c r="BR23" s="723"/>
      <c r="BS23" s="669" t="s">
        <v>129</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2">
      <c r="B24" s="658" t="s">
        <v>287</v>
      </c>
      <c r="C24" s="659"/>
      <c r="D24" s="659"/>
      <c r="E24" s="659"/>
      <c r="F24" s="659"/>
      <c r="G24" s="659"/>
      <c r="H24" s="659"/>
      <c r="I24" s="659"/>
      <c r="J24" s="659"/>
      <c r="K24" s="659"/>
      <c r="L24" s="659"/>
      <c r="M24" s="659"/>
      <c r="N24" s="659"/>
      <c r="O24" s="659"/>
      <c r="P24" s="659"/>
      <c r="Q24" s="660"/>
      <c r="R24" s="661">
        <v>511782</v>
      </c>
      <c r="S24" s="664"/>
      <c r="T24" s="664"/>
      <c r="U24" s="664"/>
      <c r="V24" s="664"/>
      <c r="W24" s="664"/>
      <c r="X24" s="664"/>
      <c r="Y24" s="665"/>
      <c r="Z24" s="723">
        <v>3.3</v>
      </c>
      <c r="AA24" s="723"/>
      <c r="AB24" s="723"/>
      <c r="AC24" s="723"/>
      <c r="AD24" s="724" t="s">
        <v>138</v>
      </c>
      <c r="AE24" s="724"/>
      <c r="AF24" s="724"/>
      <c r="AG24" s="724"/>
      <c r="AH24" s="724"/>
      <c r="AI24" s="724"/>
      <c r="AJ24" s="724"/>
      <c r="AK24" s="724"/>
      <c r="AL24" s="666" t="s">
        <v>138</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129</v>
      </c>
      <c r="BP24" s="723"/>
      <c r="BQ24" s="723"/>
      <c r="BR24" s="723"/>
      <c r="BS24" s="669" t="s">
        <v>129</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7441151</v>
      </c>
      <c r="CS24" s="727"/>
      <c r="CT24" s="727"/>
      <c r="CU24" s="727"/>
      <c r="CV24" s="727"/>
      <c r="CW24" s="727"/>
      <c r="CX24" s="727"/>
      <c r="CY24" s="773"/>
      <c r="CZ24" s="774">
        <v>51</v>
      </c>
      <c r="DA24" s="743"/>
      <c r="DB24" s="743"/>
      <c r="DC24" s="777"/>
      <c r="DD24" s="772">
        <v>5063930</v>
      </c>
      <c r="DE24" s="727"/>
      <c r="DF24" s="727"/>
      <c r="DG24" s="727"/>
      <c r="DH24" s="727"/>
      <c r="DI24" s="727"/>
      <c r="DJ24" s="727"/>
      <c r="DK24" s="773"/>
      <c r="DL24" s="772">
        <v>5063680</v>
      </c>
      <c r="DM24" s="727"/>
      <c r="DN24" s="727"/>
      <c r="DO24" s="727"/>
      <c r="DP24" s="727"/>
      <c r="DQ24" s="727"/>
      <c r="DR24" s="727"/>
      <c r="DS24" s="727"/>
      <c r="DT24" s="727"/>
      <c r="DU24" s="727"/>
      <c r="DV24" s="773"/>
      <c r="DW24" s="774">
        <v>53.9</v>
      </c>
      <c r="DX24" s="743"/>
      <c r="DY24" s="743"/>
      <c r="DZ24" s="743"/>
      <c r="EA24" s="743"/>
      <c r="EB24" s="743"/>
      <c r="EC24" s="775"/>
    </row>
    <row r="25" spans="2:133" ht="11.25" customHeight="1" x14ac:dyDescent="0.2">
      <c r="B25" s="658" t="s">
        <v>290</v>
      </c>
      <c r="C25" s="659"/>
      <c r="D25" s="659"/>
      <c r="E25" s="659"/>
      <c r="F25" s="659"/>
      <c r="G25" s="659"/>
      <c r="H25" s="659"/>
      <c r="I25" s="659"/>
      <c r="J25" s="659"/>
      <c r="K25" s="659"/>
      <c r="L25" s="659"/>
      <c r="M25" s="659"/>
      <c r="N25" s="659"/>
      <c r="O25" s="659"/>
      <c r="P25" s="659"/>
      <c r="Q25" s="660"/>
      <c r="R25" s="661">
        <v>48260</v>
      </c>
      <c r="S25" s="664"/>
      <c r="T25" s="664"/>
      <c r="U25" s="664"/>
      <c r="V25" s="664"/>
      <c r="W25" s="664"/>
      <c r="X25" s="664"/>
      <c r="Y25" s="665"/>
      <c r="Z25" s="723">
        <v>0.3</v>
      </c>
      <c r="AA25" s="723"/>
      <c r="AB25" s="723"/>
      <c r="AC25" s="723"/>
      <c r="AD25" s="724">
        <v>41848</v>
      </c>
      <c r="AE25" s="724"/>
      <c r="AF25" s="724"/>
      <c r="AG25" s="724"/>
      <c r="AH25" s="724"/>
      <c r="AI25" s="724"/>
      <c r="AJ25" s="724"/>
      <c r="AK25" s="724"/>
      <c r="AL25" s="666">
        <v>0.4</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243</v>
      </c>
      <c r="BH25" s="664"/>
      <c r="BI25" s="664"/>
      <c r="BJ25" s="664"/>
      <c r="BK25" s="664"/>
      <c r="BL25" s="664"/>
      <c r="BM25" s="664"/>
      <c r="BN25" s="665"/>
      <c r="BO25" s="723" t="s">
        <v>243</v>
      </c>
      <c r="BP25" s="723"/>
      <c r="BQ25" s="723"/>
      <c r="BR25" s="723"/>
      <c r="BS25" s="669" t="s">
        <v>243</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3067290</v>
      </c>
      <c r="CS25" s="662"/>
      <c r="CT25" s="662"/>
      <c r="CU25" s="662"/>
      <c r="CV25" s="662"/>
      <c r="CW25" s="662"/>
      <c r="CX25" s="662"/>
      <c r="CY25" s="663"/>
      <c r="CZ25" s="666">
        <v>21</v>
      </c>
      <c r="DA25" s="695"/>
      <c r="DB25" s="695"/>
      <c r="DC25" s="696"/>
      <c r="DD25" s="669">
        <v>2928553</v>
      </c>
      <c r="DE25" s="662"/>
      <c r="DF25" s="662"/>
      <c r="DG25" s="662"/>
      <c r="DH25" s="662"/>
      <c r="DI25" s="662"/>
      <c r="DJ25" s="662"/>
      <c r="DK25" s="663"/>
      <c r="DL25" s="669">
        <v>2928303</v>
      </c>
      <c r="DM25" s="662"/>
      <c r="DN25" s="662"/>
      <c r="DO25" s="662"/>
      <c r="DP25" s="662"/>
      <c r="DQ25" s="662"/>
      <c r="DR25" s="662"/>
      <c r="DS25" s="662"/>
      <c r="DT25" s="662"/>
      <c r="DU25" s="662"/>
      <c r="DV25" s="663"/>
      <c r="DW25" s="666">
        <v>31.2</v>
      </c>
      <c r="DX25" s="695"/>
      <c r="DY25" s="695"/>
      <c r="DZ25" s="695"/>
      <c r="EA25" s="695"/>
      <c r="EB25" s="695"/>
      <c r="EC25" s="697"/>
    </row>
    <row r="26" spans="2:133" ht="11.25" customHeight="1" x14ac:dyDescent="0.2">
      <c r="B26" s="658" t="s">
        <v>293</v>
      </c>
      <c r="C26" s="659"/>
      <c r="D26" s="659"/>
      <c r="E26" s="659"/>
      <c r="F26" s="659"/>
      <c r="G26" s="659"/>
      <c r="H26" s="659"/>
      <c r="I26" s="659"/>
      <c r="J26" s="659"/>
      <c r="K26" s="659"/>
      <c r="L26" s="659"/>
      <c r="M26" s="659"/>
      <c r="N26" s="659"/>
      <c r="O26" s="659"/>
      <c r="P26" s="659"/>
      <c r="Q26" s="660"/>
      <c r="R26" s="661">
        <v>28886</v>
      </c>
      <c r="S26" s="664"/>
      <c r="T26" s="664"/>
      <c r="U26" s="664"/>
      <c r="V26" s="664"/>
      <c r="W26" s="664"/>
      <c r="X26" s="664"/>
      <c r="Y26" s="665"/>
      <c r="Z26" s="723">
        <v>0.2</v>
      </c>
      <c r="AA26" s="723"/>
      <c r="AB26" s="723"/>
      <c r="AC26" s="723"/>
      <c r="AD26" s="724" t="s">
        <v>129</v>
      </c>
      <c r="AE26" s="724"/>
      <c r="AF26" s="724"/>
      <c r="AG26" s="724"/>
      <c r="AH26" s="724"/>
      <c r="AI26" s="724"/>
      <c r="AJ26" s="724"/>
      <c r="AK26" s="724"/>
      <c r="AL26" s="666" t="s">
        <v>129</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129</v>
      </c>
      <c r="BP26" s="723"/>
      <c r="BQ26" s="723"/>
      <c r="BR26" s="723"/>
      <c r="BS26" s="669" t="s">
        <v>243</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2175003</v>
      </c>
      <c r="CS26" s="664"/>
      <c r="CT26" s="664"/>
      <c r="CU26" s="664"/>
      <c r="CV26" s="664"/>
      <c r="CW26" s="664"/>
      <c r="CX26" s="664"/>
      <c r="CY26" s="665"/>
      <c r="CZ26" s="666">
        <v>14.9</v>
      </c>
      <c r="DA26" s="695"/>
      <c r="DB26" s="695"/>
      <c r="DC26" s="696"/>
      <c r="DD26" s="669">
        <v>2049775</v>
      </c>
      <c r="DE26" s="664"/>
      <c r="DF26" s="664"/>
      <c r="DG26" s="664"/>
      <c r="DH26" s="664"/>
      <c r="DI26" s="664"/>
      <c r="DJ26" s="664"/>
      <c r="DK26" s="665"/>
      <c r="DL26" s="669" t="s">
        <v>138</v>
      </c>
      <c r="DM26" s="664"/>
      <c r="DN26" s="664"/>
      <c r="DO26" s="664"/>
      <c r="DP26" s="664"/>
      <c r="DQ26" s="664"/>
      <c r="DR26" s="664"/>
      <c r="DS26" s="664"/>
      <c r="DT26" s="664"/>
      <c r="DU26" s="664"/>
      <c r="DV26" s="665"/>
      <c r="DW26" s="666" t="s">
        <v>138</v>
      </c>
      <c r="DX26" s="695"/>
      <c r="DY26" s="695"/>
      <c r="DZ26" s="695"/>
      <c r="EA26" s="695"/>
      <c r="EB26" s="695"/>
      <c r="EC26" s="697"/>
    </row>
    <row r="27" spans="2:133" ht="11.25" customHeight="1" x14ac:dyDescent="0.2">
      <c r="B27" s="658" t="s">
        <v>296</v>
      </c>
      <c r="C27" s="659"/>
      <c r="D27" s="659"/>
      <c r="E27" s="659"/>
      <c r="F27" s="659"/>
      <c r="G27" s="659"/>
      <c r="H27" s="659"/>
      <c r="I27" s="659"/>
      <c r="J27" s="659"/>
      <c r="K27" s="659"/>
      <c r="L27" s="659"/>
      <c r="M27" s="659"/>
      <c r="N27" s="659"/>
      <c r="O27" s="659"/>
      <c r="P27" s="659"/>
      <c r="Q27" s="660"/>
      <c r="R27" s="661">
        <v>1631143</v>
      </c>
      <c r="S27" s="664"/>
      <c r="T27" s="664"/>
      <c r="U27" s="664"/>
      <c r="V27" s="664"/>
      <c r="W27" s="664"/>
      <c r="X27" s="664"/>
      <c r="Y27" s="665"/>
      <c r="Z27" s="723">
        <v>10.4</v>
      </c>
      <c r="AA27" s="723"/>
      <c r="AB27" s="723"/>
      <c r="AC27" s="723"/>
      <c r="AD27" s="724" t="s">
        <v>243</v>
      </c>
      <c r="AE27" s="724"/>
      <c r="AF27" s="724"/>
      <c r="AG27" s="724"/>
      <c r="AH27" s="724"/>
      <c r="AI27" s="724"/>
      <c r="AJ27" s="724"/>
      <c r="AK27" s="724"/>
      <c r="AL27" s="666" t="s">
        <v>243</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8706858</v>
      </c>
      <c r="BH27" s="664"/>
      <c r="BI27" s="664"/>
      <c r="BJ27" s="664"/>
      <c r="BK27" s="664"/>
      <c r="BL27" s="664"/>
      <c r="BM27" s="664"/>
      <c r="BN27" s="665"/>
      <c r="BO27" s="723">
        <v>100</v>
      </c>
      <c r="BP27" s="723"/>
      <c r="BQ27" s="723"/>
      <c r="BR27" s="723"/>
      <c r="BS27" s="669">
        <v>97346</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3234492</v>
      </c>
      <c r="CS27" s="662"/>
      <c r="CT27" s="662"/>
      <c r="CU27" s="662"/>
      <c r="CV27" s="662"/>
      <c r="CW27" s="662"/>
      <c r="CX27" s="662"/>
      <c r="CY27" s="663"/>
      <c r="CZ27" s="666">
        <v>22.2</v>
      </c>
      <c r="DA27" s="695"/>
      <c r="DB27" s="695"/>
      <c r="DC27" s="696"/>
      <c r="DD27" s="669">
        <v>996008</v>
      </c>
      <c r="DE27" s="662"/>
      <c r="DF27" s="662"/>
      <c r="DG27" s="662"/>
      <c r="DH27" s="662"/>
      <c r="DI27" s="662"/>
      <c r="DJ27" s="662"/>
      <c r="DK27" s="663"/>
      <c r="DL27" s="669">
        <v>996008</v>
      </c>
      <c r="DM27" s="662"/>
      <c r="DN27" s="662"/>
      <c r="DO27" s="662"/>
      <c r="DP27" s="662"/>
      <c r="DQ27" s="662"/>
      <c r="DR27" s="662"/>
      <c r="DS27" s="662"/>
      <c r="DT27" s="662"/>
      <c r="DU27" s="662"/>
      <c r="DV27" s="663"/>
      <c r="DW27" s="666">
        <v>10.6</v>
      </c>
      <c r="DX27" s="695"/>
      <c r="DY27" s="695"/>
      <c r="DZ27" s="695"/>
      <c r="EA27" s="695"/>
      <c r="EB27" s="695"/>
      <c r="EC27" s="697"/>
    </row>
    <row r="28" spans="2:133" ht="11.25" customHeight="1" x14ac:dyDescent="0.2">
      <c r="B28" s="766" t="s">
        <v>299</v>
      </c>
      <c r="C28" s="767"/>
      <c r="D28" s="767"/>
      <c r="E28" s="767"/>
      <c r="F28" s="767"/>
      <c r="G28" s="767"/>
      <c r="H28" s="767"/>
      <c r="I28" s="767"/>
      <c r="J28" s="767"/>
      <c r="K28" s="767"/>
      <c r="L28" s="767"/>
      <c r="M28" s="767"/>
      <c r="N28" s="767"/>
      <c r="O28" s="767"/>
      <c r="P28" s="767"/>
      <c r="Q28" s="768"/>
      <c r="R28" s="661" t="s">
        <v>243</v>
      </c>
      <c r="S28" s="664"/>
      <c r="T28" s="664"/>
      <c r="U28" s="664"/>
      <c r="V28" s="664"/>
      <c r="W28" s="664"/>
      <c r="X28" s="664"/>
      <c r="Y28" s="665"/>
      <c r="Z28" s="723" t="s">
        <v>129</v>
      </c>
      <c r="AA28" s="723"/>
      <c r="AB28" s="723"/>
      <c r="AC28" s="723"/>
      <c r="AD28" s="724" t="s">
        <v>129</v>
      </c>
      <c r="AE28" s="724"/>
      <c r="AF28" s="724"/>
      <c r="AG28" s="724"/>
      <c r="AH28" s="724"/>
      <c r="AI28" s="724"/>
      <c r="AJ28" s="724"/>
      <c r="AK28" s="724"/>
      <c r="AL28" s="666" t="s">
        <v>138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1139369</v>
      </c>
      <c r="CS28" s="664"/>
      <c r="CT28" s="664"/>
      <c r="CU28" s="664"/>
      <c r="CV28" s="664"/>
      <c r="CW28" s="664"/>
      <c r="CX28" s="664"/>
      <c r="CY28" s="665"/>
      <c r="CZ28" s="666">
        <v>7.8</v>
      </c>
      <c r="DA28" s="695"/>
      <c r="DB28" s="695"/>
      <c r="DC28" s="696"/>
      <c r="DD28" s="669">
        <v>1139369</v>
      </c>
      <c r="DE28" s="664"/>
      <c r="DF28" s="664"/>
      <c r="DG28" s="664"/>
      <c r="DH28" s="664"/>
      <c r="DI28" s="664"/>
      <c r="DJ28" s="664"/>
      <c r="DK28" s="665"/>
      <c r="DL28" s="669">
        <v>1139369</v>
      </c>
      <c r="DM28" s="664"/>
      <c r="DN28" s="664"/>
      <c r="DO28" s="664"/>
      <c r="DP28" s="664"/>
      <c r="DQ28" s="664"/>
      <c r="DR28" s="664"/>
      <c r="DS28" s="664"/>
      <c r="DT28" s="664"/>
      <c r="DU28" s="664"/>
      <c r="DV28" s="665"/>
      <c r="DW28" s="666">
        <v>12.1</v>
      </c>
      <c r="DX28" s="695"/>
      <c r="DY28" s="695"/>
      <c r="DZ28" s="695"/>
      <c r="EA28" s="695"/>
      <c r="EB28" s="695"/>
      <c r="EC28" s="697"/>
    </row>
    <row r="29" spans="2:133" ht="11.25" customHeight="1" x14ac:dyDescent="0.2">
      <c r="B29" s="658" t="s">
        <v>301</v>
      </c>
      <c r="C29" s="659"/>
      <c r="D29" s="659"/>
      <c r="E29" s="659"/>
      <c r="F29" s="659"/>
      <c r="G29" s="659"/>
      <c r="H29" s="659"/>
      <c r="I29" s="659"/>
      <c r="J29" s="659"/>
      <c r="K29" s="659"/>
      <c r="L29" s="659"/>
      <c r="M29" s="659"/>
      <c r="N29" s="659"/>
      <c r="O29" s="659"/>
      <c r="P29" s="659"/>
      <c r="Q29" s="660"/>
      <c r="R29" s="661">
        <v>1014416</v>
      </c>
      <c r="S29" s="664"/>
      <c r="T29" s="664"/>
      <c r="U29" s="664"/>
      <c r="V29" s="664"/>
      <c r="W29" s="664"/>
      <c r="X29" s="664"/>
      <c r="Y29" s="665"/>
      <c r="Z29" s="723">
        <v>6.5</v>
      </c>
      <c r="AA29" s="723"/>
      <c r="AB29" s="723"/>
      <c r="AC29" s="723"/>
      <c r="AD29" s="724" t="s">
        <v>129</v>
      </c>
      <c r="AE29" s="724"/>
      <c r="AF29" s="724"/>
      <c r="AG29" s="724"/>
      <c r="AH29" s="724"/>
      <c r="AI29" s="724"/>
      <c r="AJ29" s="724"/>
      <c r="AK29" s="724"/>
      <c r="AL29" s="666" t="s">
        <v>243</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70</v>
      </c>
      <c r="CG29" s="702"/>
      <c r="CH29" s="702"/>
      <c r="CI29" s="702"/>
      <c r="CJ29" s="702"/>
      <c r="CK29" s="702"/>
      <c r="CL29" s="702"/>
      <c r="CM29" s="702"/>
      <c r="CN29" s="702"/>
      <c r="CO29" s="702"/>
      <c r="CP29" s="702"/>
      <c r="CQ29" s="703"/>
      <c r="CR29" s="661">
        <v>1139369</v>
      </c>
      <c r="CS29" s="662"/>
      <c r="CT29" s="662"/>
      <c r="CU29" s="662"/>
      <c r="CV29" s="662"/>
      <c r="CW29" s="662"/>
      <c r="CX29" s="662"/>
      <c r="CY29" s="663"/>
      <c r="CZ29" s="666">
        <v>7.8</v>
      </c>
      <c r="DA29" s="695"/>
      <c r="DB29" s="695"/>
      <c r="DC29" s="696"/>
      <c r="DD29" s="669">
        <v>1139369</v>
      </c>
      <c r="DE29" s="662"/>
      <c r="DF29" s="662"/>
      <c r="DG29" s="662"/>
      <c r="DH29" s="662"/>
      <c r="DI29" s="662"/>
      <c r="DJ29" s="662"/>
      <c r="DK29" s="663"/>
      <c r="DL29" s="669">
        <v>1139369</v>
      </c>
      <c r="DM29" s="662"/>
      <c r="DN29" s="662"/>
      <c r="DO29" s="662"/>
      <c r="DP29" s="662"/>
      <c r="DQ29" s="662"/>
      <c r="DR29" s="662"/>
      <c r="DS29" s="662"/>
      <c r="DT29" s="662"/>
      <c r="DU29" s="662"/>
      <c r="DV29" s="663"/>
      <c r="DW29" s="666">
        <v>12.1</v>
      </c>
      <c r="DX29" s="695"/>
      <c r="DY29" s="695"/>
      <c r="DZ29" s="695"/>
      <c r="EA29" s="695"/>
      <c r="EB29" s="695"/>
      <c r="EC29" s="697"/>
    </row>
    <row r="30" spans="2:133" ht="11.25" customHeight="1" x14ac:dyDescent="0.2">
      <c r="B30" s="658" t="s">
        <v>305</v>
      </c>
      <c r="C30" s="659"/>
      <c r="D30" s="659"/>
      <c r="E30" s="659"/>
      <c r="F30" s="659"/>
      <c r="G30" s="659"/>
      <c r="H30" s="659"/>
      <c r="I30" s="659"/>
      <c r="J30" s="659"/>
      <c r="K30" s="659"/>
      <c r="L30" s="659"/>
      <c r="M30" s="659"/>
      <c r="N30" s="659"/>
      <c r="O30" s="659"/>
      <c r="P30" s="659"/>
      <c r="Q30" s="660"/>
      <c r="R30" s="661">
        <v>26488</v>
      </c>
      <c r="S30" s="664"/>
      <c r="T30" s="664"/>
      <c r="U30" s="664"/>
      <c r="V30" s="664"/>
      <c r="W30" s="664"/>
      <c r="X30" s="664"/>
      <c r="Y30" s="665"/>
      <c r="Z30" s="723">
        <v>0.2</v>
      </c>
      <c r="AA30" s="723"/>
      <c r="AB30" s="723"/>
      <c r="AC30" s="723"/>
      <c r="AD30" s="724" t="s">
        <v>138</v>
      </c>
      <c r="AE30" s="724"/>
      <c r="AF30" s="724"/>
      <c r="AG30" s="724"/>
      <c r="AH30" s="724"/>
      <c r="AI30" s="724"/>
      <c r="AJ30" s="724"/>
      <c r="AK30" s="724"/>
      <c r="AL30" s="666" t="s">
        <v>129</v>
      </c>
      <c r="AM30" s="667"/>
      <c r="AN30" s="667"/>
      <c r="AO30" s="725"/>
      <c r="AP30" s="751" t="s">
        <v>306</v>
      </c>
      <c r="AQ30" s="752"/>
      <c r="AR30" s="752"/>
      <c r="AS30" s="752"/>
      <c r="AT30" s="757" t="s">
        <v>307</v>
      </c>
      <c r="AU30" s="224"/>
      <c r="AV30" s="224"/>
      <c r="AW30" s="224"/>
      <c r="AX30" s="760" t="s">
        <v>187</v>
      </c>
      <c r="AY30" s="761"/>
      <c r="AZ30" s="761"/>
      <c r="BA30" s="761"/>
      <c r="BB30" s="761"/>
      <c r="BC30" s="761"/>
      <c r="BD30" s="761"/>
      <c r="BE30" s="761"/>
      <c r="BF30" s="762"/>
      <c r="BG30" s="741">
        <v>99.2</v>
      </c>
      <c r="BH30" s="742"/>
      <c r="BI30" s="742"/>
      <c r="BJ30" s="742"/>
      <c r="BK30" s="742"/>
      <c r="BL30" s="742"/>
      <c r="BM30" s="743">
        <v>97.9</v>
      </c>
      <c r="BN30" s="742"/>
      <c r="BO30" s="742"/>
      <c r="BP30" s="742"/>
      <c r="BQ30" s="744"/>
      <c r="BR30" s="741">
        <v>99.2</v>
      </c>
      <c r="BS30" s="742"/>
      <c r="BT30" s="742"/>
      <c r="BU30" s="742"/>
      <c r="BV30" s="742"/>
      <c r="BW30" s="742"/>
      <c r="BX30" s="743">
        <v>97.9</v>
      </c>
      <c r="BY30" s="742"/>
      <c r="BZ30" s="742"/>
      <c r="CA30" s="742"/>
      <c r="CB30" s="744"/>
      <c r="CD30" s="747"/>
      <c r="CE30" s="748"/>
      <c r="CF30" s="705" t="s">
        <v>308</v>
      </c>
      <c r="CG30" s="702"/>
      <c r="CH30" s="702"/>
      <c r="CI30" s="702"/>
      <c r="CJ30" s="702"/>
      <c r="CK30" s="702"/>
      <c r="CL30" s="702"/>
      <c r="CM30" s="702"/>
      <c r="CN30" s="702"/>
      <c r="CO30" s="702"/>
      <c r="CP30" s="702"/>
      <c r="CQ30" s="703"/>
      <c r="CR30" s="661">
        <v>1076429</v>
      </c>
      <c r="CS30" s="664"/>
      <c r="CT30" s="664"/>
      <c r="CU30" s="664"/>
      <c r="CV30" s="664"/>
      <c r="CW30" s="664"/>
      <c r="CX30" s="664"/>
      <c r="CY30" s="665"/>
      <c r="CZ30" s="666">
        <v>7.4</v>
      </c>
      <c r="DA30" s="695"/>
      <c r="DB30" s="695"/>
      <c r="DC30" s="696"/>
      <c r="DD30" s="669">
        <v>1076429</v>
      </c>
      <c r="DE30" s="664"/>
      <c r="DF30" s="664"/>
      <c r="DG30" s="664"/>
      <c r="DH30" s="664"/>
      <c r="DI30" s="664"/>
      <c r="DJ30" s="664"/>
      <c r="DK30" s="665"/>
      <c r="DL30" s="669">
        <v>1076429</v>
      </c>
      <c r="DM30" s="664"/>
      <c r="DN30" s="664"/>
      <c r="DO30" s="664"/>
      <c r="DP30" s="664"/>
      <c r="DQ30" s="664"/>
      <c r="DR30" s="664"/>
      <c r="DS30" s="664"/>
      <c r="DT30" s="664"/>
      <c r="DU30" s="664"/>
      <c r="DV30" s="665"/>
      <c r="DW30" s="666">
        <v>11.5</v>
      </c>
      <c r="DX30" s="695"/>
      <c r="DY30" s="695"/>
      <c r="DZ30" s="695"/>
      <c r="EA30" s="695"/>
      <c r="EB30" s="695"/>
      <c r="EC30" s="697"/>
    </row>
    <row r="31" spans="2:133" ht="11.25" customHeight="1" x14ac:dyDescent="0.2">
      <c r="B31" s="658" t="s">
        <v>309</v>
      </c>
      <c r="C31" s="659"/>
      <c r="D31" s="659"/>
      <c r="E31" s="659"/>
      <c r="F31" s="659"/>
      <c r="G31" s="659"/>
      <c r="H31" s="659"/>
      <c r="I31" s="659"/>
      <c r="J31" s="659"/>
      <c r="K31" s="659"/>
      <c r="L31" s="659"/>
      <c r="M31" s="659"/>
      <c r="N31" s="659"/>
      <c r="O31" s="659"/>
      <c r="P31" s="659"/>
      <c r="Q31" s="660"/>
      <c r="R31" s="661">
        <v>56141</v>
      </c>
      <c r="S31" s="664"/>
      <c r="T31" s="664"/>
      <c r="U31" s="664"/>
      <c r="V31" s="664"/>
      <c r="W31" s="664"/>
      <c r="X31" s="664"/>
      <c r="Y31" s="665"/>
      <c r="Z31" s="723">
        <v>0.4</v>
      </c>
      <c r="AA31" s="723"/>
      <c r="AB31" s="723"/>
      <c r="AC31" s="723"/>
      <c r="AD31" s="724" t="s">
        <v>129</v>
      </c>
      <c r="AE31" s="724"/>
      <c r="AF31" s="724"/>
      <c r="AG31" s="724"/>
      <c r="AH31" s="724"/>
      <c r="AI31" s="724"/>
      <c r="AJ31" s="724"/>
      <c r="AK31" s="724"/>
      <c r="AL31" s="666" t="s">
        <v>243</v>
      </c>
      <c r="AM31" s="667"/>
      <c r="AN31" s="667"/>
      <c r="AO31" s="725"/>
      <c r="AP31" s="753"/>
      <c r="AQ31" s="754"/>
      <c r="AR31" s="754"/>
      <c r="AS31" s="754"/>
      <c r="AT31" s="758"/>
      <c r="AU31" s="223" t="s">
        <v>310</v>
      </c>
      <c r="AV31" s="223"/>
      <c r="AW31" s="223"/>
      <c r="AX31" s="658" t="s">
        <v>311</v>
      </c>
      <c r="AY31" s="659"/>
      <c r="AZ31" s="659"/>
      <c r="BA31" s="659"/>
      <c r="BB31" s="659"/>
      <c r="BC31" s="659"/>
      <c r="BD31" s="659"/>
      <c r="BE31" s="659"/>
      <c r="BF31" s="660"/>
      <c r="BG31" s="739">
        <v>98.8</v>
      </c>
      <c r="BH31" s="662"/>
      <c r="BI31" s="662"/>
      <c r="BJ31" s="662"/>
      <c r="BK31" s="662"/>
      <c r="BL31" s="662"/>
      <c r="BM31" s="667">
        <v>96.4</v>
      </c>
      <c r="BN31" s="740"/>
      <c r="BO31" s="740"/>
      <c r="BP31" s="740"/>
      <c r="BQ31" s="701"/>
      <c r="BR31" s="739">
        <v>98.8</v>
      </c>
      <c r="BS31" s="662"/>
      <c r="BT31" s="662"/>
      <c r="BU31" s="662"/>
      <c r="BV31" s="662"/>
      <c r="BW31" s="662"/>
      <c r="BX31" s="667">
        <v>96.5</v>
      </c>
      <c r="BY31" s="740"/>
      <c r="BZ31" s="740"/>
      <c r="CA31" s="740"/>
      <c r="CB31" s="701"/>
      <c r="CD31" s="747"/>
      <c r="CE31" s="748"/>
      <c r="CF31" s="705" t="s">
        <v>312</v>
      </c>
      <c r="CG31" s="702"/>
      <c r="CH31" s="702"/>
      <c r="CI31" s="702"/>
      <c r="CJ31" s="702"/>
      <c r="CK31" s="702"/>
      <c r="CL31" s="702"/>
      <c r="CM31" s="702"/>
      <c r="CN31" s="702"/>
      <c r="CO31" s="702"/>
      <c r="CP31" s="702"/>
      <c r="CQ31" s="703"/>
      <c r="CR31" s="661">
        <v>62940</v>
      </c>
      <c r="CS31" s="662"/>
      <c r="CT31" s="662"/>
      <c r="CU31" s="662"/>
      <c r="CV31" s="662"/>
      <c r="CW31" s="662"/>
      <c r="CX31" s="662"/>
      <c r="CY31" s="663"/>
      <c r="CZ31" s="666">
        <v>0.4</v>
      </c>
      <c r="DA31" s="695"/>
      <c r="DB31" s="695"/>
      <c r="DC31" s="696"/>
      <c r="DD31" s="669">
        <v>62940</v>
      </c>
      <c r="DE31" s="662"/>
      <c r="DF31" s="662"/>
      <c r="DG31" s="662"/>
      <c r="DH31" s="662"/>
      <c r="DI31" s="662"/>
      <c r="DJ31" s="662"/>
      <c r="DK31" s="663"/>
      <c r="DL31" s="669">
        <v>62940</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2">
      <c r="B32" s="658" t="s">
        <v>313</v>
      </c>
      <c r="C32" s="659"/>
      <c r="D32" s="659"/>
      <c r="E32" s="659"/>
      <c r="F32" s="659"/>
      <c r="G32" s="659"/>
      <c r="H32" s="659"/>
      <c r="I32" s="659"/>
      <c r="J32" s="659"/>
      <c r="K32" s="659"/>
      <c r="L32" s="659"/>
      <c r="M32" s="659"/>
      <c r="N32" s="659"/>
      <c r="O32" s="659"/>
      <c r="P32" s="659"/>
      <c r="Q32" s="660"/>
      <c r="R32" s="661">
        <v>339709</v>
      </c>
      <c r="S32" s="664"/>
      <c r="T32" s="664"/>
      <c r="U32" s="664"/>
      <c r="V32" s="664"/>
      <c r="W32" s="664"/>
      <c r="X32" s="664"/>
      <c r="Y32" s="665"/>
      <c r="Z32" s="723">
        <v>2.2000000000000002</v>
      </c>
      <c r="AA32" s="723"/>
      <c r="AB32" s="723"/>
      <c r="AC32" s="723"/>
      <c r="AD32" s="724" t="s">
        <v>129</v>
      </c>
      <c r="AE32" s="724"/>
      <c r="AF32" s="724"/>
      <c r="AG32" s="724"/>
      <c r="AH32" s="724"/>
      <c r="AI32" s="724"/>
      <c r="AJ32" s="724"/>
      <c r="AK32" s="724"/>
      <c r="AL32" s="666" t="s">
        <v>243</v>
      </c>
      <c r="AM32" s="667"/>
      <c r="AN32" s="667"/>
      <c r="AO32" s="725"/>
      <c r="AP32" s="755"/>
      <c r="AQ32" s="756"/>
      <c r="AR32" s="756"/>
      <c r="AS32" s="756"/>
      <c r="AT32" s="759"/>
      <c r="AU32" s="225"/>
      <c r="AV32" s="225"/>
      <c r="AW32" s="225"/>
      <c r="AX32" s="673" t="s">
        <v>314</v>
      </c>
      <c r="AY32" s="674"/>
      <c r="AZ32" s="674"/>
      <c r="BA32" s="674"/>
      <c r="BB32" s="674"/>
      <c r="BC32" s="674"/>
      <c r="BD32" s="674"/>
      <c r="BE32" s="674"/>
      <c r="BF32" s="675"/>
      <c r="BG32" s="738">
        <v>99.5</v>
      </c>
      <c r="BH32" s="677"/>
      <c r="BI32" s="677"/>
      <c r="BJ32" s="677"/>
      <c r="BK32" s="677"/>
      <c r="BL32" s="677"/>
      <c r="BM32" s="721">
        <v>98.9</v>
      </c>
      <c r="BN32" s="677"/>
      <c r="BO32" s="677"/>
      <c r="BP32" s="677"/>
      <c r="BQ32" s="714"/>
      <c r="BR32" s="738">
        <v>99.4</v>
      </c>
      <c r="BS32" s="677"/>
      <c r="BT32" s="677"/>
      <c r="BU32" s="677"/>
      <c r="BV32" s="677"/>
      <c r="BW32" s="677"/>
      <c r="BX32" s="721">
        <v>98.8</v>
      </c>
      <c r="BY32" s="677"/>
      <c r="BZ32" s="677"/>
      <c r="CA32" s="677"/>
      <c r="CB32" s="714"/>
      <c r="CD32" s="749"/>
      <c r="CE32" s="750"/>
      <c r="CF32" s="705" t="s">
        <v>315</v>
      </c>
      <c r="CG32" s="702"/>
      <c r="CH32" s="702"/>
      <c r="CI32" s="702"/>
      <c r="CJ32" s="702"/>
      <c r="CK32" s="702"/>
      <c r="CL32" s="702"/>
      <c r="CM32" s="702"/>
      <c r="CN32" s="702"/>
      <c r="CO32" s="702"/>
      <c r="CP32" s="702"/>
      <c r="CQ32" s="703"/>
      <c r="CR32" s="661" t="s">
        <v>138</v>
      </c>
      <c r="CS32" s="664"/>
      <c r="CT32" s="664"/>
      <c r="CU32" s="664"/>
      <c r="CV32" s="664"/>
      <c r="CW32" s="664"/>
      <c r="CX32" s="664"/>
      <c r="CY32" s="665"/>
      <c r="CZ32" s="666" t="s">
        <v>129</v>
      </c>
      <c r="DA32" s="695"/>
      <c r="DB32" s="695"/>
      <c r="DC32" s="696"/>
      <c r="DD32" s="669" t="s">
        <v>138</v>
      </c>
      <c r="DE32" s="664"/>
      <c r="DF32" s="664"/>
      <c r="DG32" s="664"/>
      <c r="DH32" s="664"/>
      <c r="DI32" s="664"/>
      <c r="DJ32" s="664"/>
      <c r="DK32" s="665"/>
      <c r="DL32" s="669" t="s">
        <v>243</v>
      </c>
      <c r="DM32" s="664"/>
      <c r="DN32" s="664"/>
      <c r="DO32" s="664"/>
      <c r="DP32" s="664"/>
      <c r="DQ32" s="664"/>
      <c r="DR32" s="664"/>
      <c r="DS32" s="664"/>
      <c r="DT32" s="664"/>
      <c r="DU32" s="664"/>
      <c r="DV32" s="665"/>
      <c r="DW32" s="666" t="s">
        <v>129</v>
      </c>
      <c r="DX32" s="695"/>
      <c r="DY32" s="695"/>
      <c r="DZ32" s="695"/>
      <c r="EA32" s="695"/>
      <c r="EB32" s="695"/>
      <c r="EC32" s="697"/>
    </row>
    <row r="33" spans="2:133" ht="11.25" customHeight="1" x14ac:dyDescent="0.2">
      <c r="B33" s="658" t="s">
        <v>316</v>
      </c>
      <c r="C33" s="659"/>
      <c r="D33" s="659"/>
      <c r="E33" s="659"/>
      <c r="F33" s="659"/>
      <c r="G33" s="659"/>
      <c r="H33" s="659"/>
      <c r="I33" s="659"/>
      <c r="J33" s="659"/>
      <c r="K33" s="659"/>
      <c r="L33" s="659"/>
      <c r="M33" s="659"/>
      <c r="N33" s="659"/>
      <c r="O33" s="659"/>
      <c r="P33" s="659"/>
      <c r="Q33" s="660"/>
      <c r="R33" s="661">
        <v>1234409</v>
      </c>
      <c r="S33" s="664"/>
      <c r="T33" s="664"/>
      <c r="U33" s="664"/>
      <c r="V33" s="664"/>
      <c r="W33" s="664"/>
      <c r="X33" s="664"/>
      <c r="Y33" s="665"/>
      <c r="Z33" s="723">
        <v>7.9</v>
      </c>
      <c r="AA33" s="723"/>
      <c r="AB33" s="723"/>
      <c r="AC33" s="723"/>
      <c r="AD33" s="724" t="s">
        <v>243</v>
      </c>
      <c r="AE33" s="724"/>
      <c r="AF33" s="724"/>
      <c r="AG33" s="724"/>
      <c r="AH33" s="724"/>
      <c r="AI33" s="724"/>
      <c r="AJ33" s="724"/>
      <c r="AK33" s="724"/>
      <c r="AL33" s="666" t="s">
        <v>129</v>
      </c>
      <c r="AM33" s="667"/>
      <c r="AN33" s="667"/>
      <c r="AO33" s="725"/>
      <c r="AP33" s="226"/>
      <c r="AQ33" s="227"/>
      <c r="AR33" s="223"/>
      <c r="AS33" s="224"/>
      <c r="AT33" s="224"/>
      <c r="AU33" s="224"/>
      <c r="AV33" s="224"/>
      <c r="AW33" s="224"/>
      <c r="AX33" s="224"/>
      <c r="AY33" s="224"/>
      <c r="AZ33" s="224"/>
      <c r="BA33" s="224"/>
      <c r="BB33" s="224"/>
      <c r="BC33" s="224"/>
      <c r="BD33" s="224"/>
      <c r="BE33" s="224"/>
      <c r="BF33" s="224"/>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D33" s="705" t="s">
        <v>317</v>
      </c>
      <c r="CE33" s="702"/>
      <c r="CF33" s="702"/>
      <c r="CG33" s="702"/>
      <c r="CH33" s="702"/>
      <c r="CI33" s="702"/>
      <c r="CJ33" s="702"/>
      <c r="CK33" s="702"/>
      <c r="CL33" s="702"/>
      <c r="CM33" s="702"/>
      <c r="CN33" s="702"/>
      <c r="CO33" s="702"/>
      <c r="CP33" s="702"/>
      <c r="CQ33" s="703"/>
      <c r="CR33" s="661">
        <v>6270010</v>
      </c>
      <c r="CS33" s="662"/>
      <c r="CT33" s="662"/>
      <c r="CU33" s="662"/>
      <c r="CV33" s="662"/>
      <c r="CW33" s="662"/>
      <c r="CX33" s="662"/>
      <c r="CY33" s="663"/>
      <c r="CZ33" s="666">
        <v>42.9</v>
      </c>
      <c r="DA33" s="695"/>
      <c r="DB33" s="695"/>
      <c r="DC33" s="696"/>
      <c r="DD33" s="669">
        <v>5203651</v>
      </c>
      <c r="DE33" s="662"/>
      <c r="DF33" s="662"/>
      <c r="DG33" s="662"/>
      <c r="DH33" s="662"/>
      <c r="DI33" s="662"/>
      <c r="DJ33" s="662"/>
      <c r="DK33" s="663"/>
      <c r="DL33" s="669">
        <v>3865897</v>
      </c>
      <c r="DM33" s="662"/>
      <c r="DN33" s="662"/>
      <c r="DO33" s="662"/>
      <c r="DP33" s="662"/>
      <c r="DQ33" s="662"/>
      <c r="DR33" s="662"/>
      <c r="DS33" s="662"/>
      <c r="DT33" s="662"/>
      <c r="DU33" s="662"/>
      <c r="DV33" s="663"/>
      <c r="DW33" s="666">
        <v>41.1</v>
      </c>
      <c r="DX33" s="695"/>
      <c r="DY33" s="695"/>
      <c r="DZ33" s="695"/>
      <c r="EA33" s="695"/>
      <c r="EB33" s="695"/>
      <c r="EC33" s="697"/>
    </row>
    <row r="34" spans="2:133" ht="11.25" customHeight="1" x14ac:dyDescent="0.2">
      <c r="B34" s="658" t="s">
        <v>318</v>
      </c>
      <c r="C34" s="659"/>
      <c r="D34" s="659"/>
      <c r="E34" s="659"/>
      <c r="F34" s="659"/>
      <c r="G34" s="659"/>
      <c r="H34" s="659"/>
      <c r="I34" s="659"/>
      <c r="J34" s="659"/>
      <c r="K34" s="659"/>
      <c r="L34" s="659"/>
      <c r="M34" s="659"/>
      <c r="N34" s="659"/>
      <c r="O34" s="659"/>
      <c r="P34" s="659"/>
      <c r="Q34" s="660"/>
      <c r="R34" s="661">
        <v>505754</v>
      </c>
      <c r="S34" s="664"/>
      <c r="T34" s="664"/>
      <c r="U34" s="664"/>
      <c r="V34" s="664"/>
      <c r="W34" s="664"/>
      <c r="X34" s="664"/>
      <c r="Y34" s="665"/>
      <c r="Z34" s="723">
        <v>3.2</v>
      </c>
      <c r="AA34" s="723"/>
      <c r="AB34" s="723"/>
      <c r="AC34" s="723"/>
      <c r="AD34" s="724">
        <v>356</v>
      </c>
      <c r="AE34" s="724"/>
      <c r="AF34" s="724"/>
      <c r="AG34" s="724"/>
      <c r="AH34" s="724"/>
      <c r="AI34" s="724"/>
      <c r="AJ34" s="724"/>
      <c r="AK34" s="724"/>
      <c r="AL34" s="666">
        <v>0</v>
      </c>
      <c r="AM34" s="667"/>
      <c r="AN34" s="667"/>
      <c r="AO34" s="725"/>
      <c r="AP34" s="228"/>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2585602</v>
      </c>
      <c r="CS34" s="664"/>
      <c r="CT34" s="664"/>
      <c r="CU34" s="664"/>
      <c r="CV34" s="664"/>
      <c r="CW34" s="664"/>
      <c r="CX34" s="664"/>
      <c r="CY34" s="665"/>
      <c r="CZ34" s="666">
        <v>17.7</v>
      </c>
      <c r="DA34" s="695"/>
      <c r="DB34" s="695"/>
      <c r="DC34" s="696"/>
      <c r="DD34" s="669">
        <v>2047504</v>
      </c>
      <c r="DE34" s="664"/>
      <c r="DF34" s="664"/>
      <c r="DG34" s="664"/>
      <c r="DH34" s="664"/>
      <c r="DI34" s="664"/>
      <c r="DJ34" s="664"/>
      <c r="DK34" s="665"/>
      <c r="DL34" s="669">
        <v>2003219</v>
      </c>
      <c r="DM34" s="664"/>
      <c r="DN34" s="664"/>
      <c r="DO34" s="664"/>
      <c r="DP34" s="664"/>
      <c r="DQ34" s="664"/>
      <c r="DR34" s="664"/>
      <c r="DS34" s="664"/>
      <c r="DT34" s="664"/>
      <c r="DU34" s="664"/>
      <c r="DV34" s="665"/>
      <c r="DW34" s="666">
        <v>21.3</v>
      </c>
      <c r="DX34" s="695"/>
      <c r="DY34" s="695"/>
      <c r="DZ34" s="695"/>
      <c r="EA34" s="695"/>
      <c r="EB34" s="695"/>
      <c r="EC34" s="697"/>
    </row>
    <row r="35" spans="2:133" ht="11.25" customHeight="1" x14ac:dyDescent="0.2">
      <c r="B35" s="658" t="s">
        <v>322</v>
      </c>
      <c r="C35" s="659"/>
      <c r="D35" s="659"/>
      <c r="E35" s="659"/>
      <c r="F35" s="659"/>
      <c r="G35" s="659"/>
      <c r="H35" s="659"/>
      <c r="I35" s="659"/>
      <c r="J35" s="659"/>
      <c r="K35" s="659"/>
      <c r="L35" s="659"/>
      <c r="M35" s="659"/>
      <c r="N35" s="659"/>
      <c r="O35" s="659"/>
      <c r="P35" s="659"/>
      <c r="Q35" s="660"/>
      <c r="R35" s="661">
        <v>451300</v>
      </c>
      <c r="S35" s="664"/>
      <c r="T35" s="664"/>
      <c r="U35" s="664"/>
      <c r="V35" s="664"/>
      <c r="W35" s="664"/>
      <c r="X35" s="664"/>
      <c r="Y35" s="665"/>
      <c r="Z35" s="723">
        <v>2.9</v>
      </c>
      <c r="AA35" s="723"/>
      <c r="AB35" s="723"/>
      <c r="AC35" s="723"/>
      <c r="AD35" s="724" t="s">
        <v>129</v>
      </c>
      <c r="AE35" s="724"/>
      <c r="AF35" s="724"/>
      <c r="AG35" s="724"/>
      <c r="AH35" s="724"/>
      <c r="AI35" s="724"/>
      <c r="AJ35" s="724"/>
      <c r="AK35" s="724"/>
      <c r="AL35" s="666" t="s">
        <v>138</v>
      </c>
      <c r="AM35" s="667"/>
      <c r="AN35" s="667"/>
      <c r="AO35" s="725"/>
      <c r="AP35" s="228"/>
      <c r="AQ35" s="729" t="s">
        <v>323</v>
      </c>
      <c r="AR35" s="730"/>
      <c r="AS35" s="730"/>
      <c r="AT35" s="730"/>
      <c r="AU35" s="730"/>
      <c r="AV35" s="730"/>
      <c r="AW35" s="730"/>
      <c r="AX35" s="730"/>
      <c r="AY35" s="731"/>
      <c r="AZ35" s="726">
        <v>1754329</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130625</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136931</v>
      </c>
      <c r="CS35" s="662"/>
      <c r="CT35" s="662"/>
      <c r="CU35" s="662"/>
      <c r="CV35" s="662"/>
      <c r="CW35" s="662"/>
      <c r="CX35" s="662"/>
      <c r="CY35" s="663"/>
      <c r="CZ35" s="666">
        <v>0.9</v>
      </c>
      <c r="DA35" s="695"/>
      <c r="DB35" s="695"/>
      <c r="DC35" s="696"/>
      <c r="DD35" s="669">
        <v>97385</v>
      </c>
      <c r="DE35" s="662"/>
      <c r="DF35" s="662"/>
      <c r="DG35" s="662"/>
      <c r="DH35" s="662"/>
      <c r="DI35" s="662"/>
      <c r="DJ35" s="662"/>
      <c r="DK35" s="663"/>
      <c r="DL35" s="669">
        <v>97239</v>
      </c>
      <c r="DM35" s="662"/>
      <c r="DN35" s="662"/>
      <c r="DO35" s="662"/>
      <c r="DP35" s="662"/>
      <c r="DQ35" s="662"/>
      <c r="DR35" s="662"/>
      <c r="DS35" s="662"/>
      <c r="DT35" s="662"/>
      <c r="DU35" s="662"/>
      <c r="DV35" s="663"/>
      <c r="DW35" s="666">
        <v>1</v>
      </c>
      <c r="DX35" s="695"/>
      <c r="DY35" s="695"/>
      <c r="DZ35" s="695"/>
      <c r="EA35" s="695"/>
      <c r="EB35" s="695"/>
      <c r="EC35" s="697"/>
    </row>
    <row r="36" spans="2:133" ht="11.25" customHeight="1" x14ac:dyDescent="0.2">
      <c r="B36" s="658" t="s">
        <v>326</v>
      </c>
      <c r="C36" s="659"/>
      <c r="D36" s="659"/>
      <c r="E36" s="659"/>
      <c r="F36" s="659"/>
      <c r="G36" s="659"/>
      <c r="H36" s="659"/>
      <c r="I36" s="659"/>
      <c r="J36" s="659"/>
      <c r="K36" s="659"/>
      <c r="L36" s="659"/>
      <c r="M36" s="659"/>
      <c r="N36" s="659"/>
      <c r="O36" s="659"/>
      <c r="P36" s="659"/>
      <c r="Q36" s="660"/>
      <c r="R36" s="661" t="s">
        <v>243</v>
      </c>
      <c r="S36" s="664"/>
      <c r="T36" s="664"/>
      <c r="U36" s="664"/>
      <c r="V36" s="664"/>
      <c r="W36" s="664"/>
      <c r="X36" s="664"/>
      <c r="Y36" s="665"/>
      <c r="Z36" s="723" t="s">
        <v>129</v>
      </c>
      <c r="AA36" s="723"/>
      <c r="AB36" s="723"/>
      <c r="AC36" s="723"/>
      <c r="AD36" s="724" t="s">
        <v>243</v>
      </c>
      <c r="AE36" s="724"/>
      <c r="AF36" s="724"/>
      <c r="AG36" s="724"/>
      <c r="AH36" s="724"/>
      <c r="AI36" s="724"/>
      <c r="AJ36" s="724"/>
      <c r="AK36" s="724"/>
      <c r="AL36" s="666" t="s">
        <v>129</v>
      </c>
      <c r="AM36" s="667"/>
      <c r="AN36" s="667"/>
      <c r="AO36" s="725"/>
      <c r="AQ36" s="698" t="s">
        <v>327</v>
      </c>
      <c r="AR36" s="699"/>
      <c r="AS36" s="699"/>
      <c r="AT36" s="699"/>
      <c r="AU36" s="699"/>
      <c r="AV36" s="699"/>
      <c r="AW36" s="699"/>
      <c r="AX36" s="699"/>
      <c r="AY36" s="700"/>
      <c r="AZ36" s="661">
        <v>468346</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57369</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1259638</v>
      </c>
      <c r="CS36" s="664"/>
      <c r="CT36" s="664"/>
      <c r="CU36" s="664"/>
      <c r="CV36" s="664"/>
      <c r="CW36" s="664"/>
      <c r="CX36" s="664"/>
      <c r="CY36" s="665"/>
      <c r="CZ36" s="666">
        <v>8.6</v>
      </c>
      <c r="DA36" s="695"/>
      <c r="DB36" s="695"/>
      <c r="DC36" s="696"/>
      <c r="DD36" s="669">
        <v>1090489</v>
      </c>
      <c r="DE36" s="664"/>
      <c r="DF36" s="664"/>
      <c r="DG36" s="664"/>
      <c r="DH36" s="664"/>
      <c r="DI36" s="664"/>
      <c r="DJ36" s="664"/>
      <c r="DK36" s="665"/>
      <c r="DL36" s="669">
        <v>737022</v>
      </c>
      <c r="DM36" s="664"/>
      <c r="DN36" s="664"/>
      <c r="DO36" s="664"/>
      <c r="DP36" s="664"/>
      <c r="DQ36" s="664"/>
      <c r="DR36" s="664"/>
      <c r="DS36" s="664"/>
      <c r="DT36" s="664"/>
      <c r="DU36" s="664"/>
      <c r="DV36" s="665"/>
      <c r="DW36" s="666">
        <v>7.8</v>
      </c>
      <c r="DX36" s="695"/>
      <c r="DY36" s="695"/>
      <c r="DZ36" s="695"/>
      <c r="EA36" s="695"/>
      <c r="EB36" s="695"/>
      <c r="EC36" s="697"/>
    </row>
    <row r="37" spans="2:133" ht="11.25" customHeight="1" x14ac:dyDescent="0.2">
      <c r="B37" s="658" t="s">
        <v>330</v>
      </c>
      <c r="C37" s="659"/>
      <c r="D37" s="659"/>
      <c r="E37" s="659"/>
      <c r="F37" s="659"/>
      <c r="G37" s="659"/>
      <c r="H37" s="659"/>
      <c r="I37" s="659"/>
      <c r="J37" s="659"/>
      <c r="K37" s="659"/>
      <c r="L37" s="659"/>
      <c r="M37" s="659"/>
      <c r="N37" s="659"/>
      <c r="O37" s="659"/>
      <c r="P37" s="659"/>
      <c r="Q37" s="660"/>
      <c r="R37" s="661" t="s">
        <v>138</v>
      </c>
      <c r="S37" s="664"/>
      <c r="T37" s="664"/>
      <c r="U37" s="664"/>
      <c r="V37" s="664"/>
      <c r="W37" s="664"/>
      <c r="X37" s="664"/>
      <c r="Y37" s="665"/>
      <c r="Z37" s="723" t="s">
        <v>138</v>
      </c>
      <c r="AA37" s="723"/>
      <c r="AB37" s="723"/>
      <c r="AC37" s="723"/>
      <c r="AD37" s="724" t="s">
        <v>138</v>
      </c>
      <c r="AE37" s="724"/>
      <c r="AF37" s="724"/>
      <c r="AG37" s="724"/>
      <c r="AH37" s="724"/>
      <c r="AI37" s="724"/>
      <c r="AJ37" s="724"/>
      <c r="AK37" s="724"/>
      <c r="AL37" s="666" t="s">
        <v>129</v>
      </c>
      <c r="AM37" s="667"/>
      <c r="AN37" s="667"/>
      <c r="AO37" s="725"/>
      <c r="AQ37" s="698" t="s">
        <v>331</v>
      </c>
      <c r="AR37" s="699"/>
      <c r="AS37" s="699"/>
      <c r="AT37" s="699"/>
      <c r="AU37" s="699"/>
      <c r="AV37" s="699"/>
      <c r="AW37" s="699"/>
      <c r="AX37" s="699"/>
      <c r="AY37" s="700"/>
      <c r="AZ37" s="661" t="s">
        <v>129</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6666</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14457</v>
      </c>
      <c r="CS37" s="662"/>
      <c r="CT37" s="662"/>
      <c r="CU37" s="662"/>
      <c r="CV37" s="662"/>
      <c r="CW37" s="662"/>
      <c r="CX37" s="662"/>
      <c r="CY37" s="663"/>
      <c r="CZ37" s="666">
        <v>0.1</v>
      </c>
      <c r="DA37" s="695"/>
      <c r="DB37" s="695"/>
      <c r="DC37" s="696"/>
      <c r="DD37" s="669">
        <v>14352</v>
      </c>
      <c r="DE37" s="662"/>
      <c r="DF37" s="662"/>
      <c r="DG37" s="662"/>
      <c r="DH37" s="662"/>
      <c r="DI37" s="662"/>
      <c r="DJ37" s="662"/>
      <c r="DK37" s="663"/>
      <c r="DL37" s="669">
        <v>14220</v>
      </c>
      <c r="DM37" s="662"/>
      <c r="DN37" s="662"/>
      <c r="DO37" s="662"/>
      <c r="DP37" s="662"/>
      <c r="DQ37" s="662"/>
      <c r="DR37" s="662"/>
      <c r="DS37" s="662"/>
      <c r="DT37" s="662"/>
      <c r="DU37" s="662"/>
      <c r="DV37" s="663"/>
      <c r="DW37" s="666">
        <v>0.2</v>
      </c>
      <c r="DX37" s="695"/>
      <c r="DY37" s="695"/>
      <c r="DZ37" s="695"/>
      <c r="EA37" s="695"/>
      <c r="EB37" s="695"/>
      <c r="EC37" s="697"/>
    </row>
    <row r="38" spans="2:133" ht="11.25" customHeight="1" x14ac:dyDescent="0.2">
      <c r="B38" s="673" t="s">
        <v>334</v>
      </c>
      <c r="C38" s="674"/>
      <c r="D38" s="674"/>
      <c r="E38" s="674"/>
      <c r="F38" s="674"/>
      <c r="G38" s="674"/>
      <c r="H38" s="674"/>
      <c r="I38" s="674"/>
      <c r="J38" s="674"/>
      <c r="K38" s="674"/>
      <c r="L38" s="674"/>
      <c r="M38" s="674"/>
      <c r="N38" s="674"/>
      <c r="O38" s="674"/>
      <c r="P38" s="674"/>
      <c r="Q38" s="675"/>
      <c r="R38" s="676">
        <v>15721825</v>
      </c>
      <c r="S38" s="713"/>
      <c r="T38" s="713"/>
      <c r="U38" s="713"/>
      <c r="V38" s="713"/>
      <c r="W38" s="713"/>
      <c r="X38" s="713"/>
      <c r="Y38" s="718"/>
      <c r="Z38" s="719">
        <v>100</v>
      </c>
      <c r="AA38" s="719"/>
      <c r="AB38" s="719"/>
      <c r="AC38" s="719"/>
      <c r="AD38" s="720">
        <v>9399289</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t="s">
        <v>243</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10829</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1285983</v>
      </c>
      <c r="CS38" s="664"/>
      <c r="CT38" s="664"/>
      <c r="CU38" s="664"/>
      <c r="CV38" s="664"/>
      <c r="CW38" s="664"/>
      <c r="CX38" s="664"/>
      <c r="CY38" s="665"/>
      <c r="CZ38" s="666">
        <v>8.8000000000000007</v>
      </c>
      <c r="DA38" s="695"/>
      <c r="DB38" s="695"/>
      <c r="DC38" s="696"/>
      <c r="DD38" s="669">
        <v>1062023</v>
      </c>
      <c r="DE38" s="664"/>
      <c r="DF38" s="664"/>
      <c r="DG38" s="664"/>
      <c r="DH38" s="664"/>
      <c r="DI38" s="664"/>
      <c r="DJ38" s="664"/>
      <c r="DK38" s="665"/>
      <c r="DL38" s="669">
        <v>1028417</v>
      </c>
      <c r="DM38" s="664"/>
      <c r="DN38" s="664"/>
      <c r="DO38" s="664"/>
      <c r="DP38" s="664"/>
      <c r="DQ38" s="664"/>
      <c r="DR38" s="664"/>
      <c r="DS38" s="664"/>
      <c r="DT38" s="664"/>
      <c r="DU38" s="664"/>
      <c r="DV38" s="665"/>
      <c r="DW38" s="666">
        <v>10.9</v>
      </c>
      <c r="DX38" s="695"/>
      <c r="DY38" s="695"/>
      <c r="DZ38" s="695"/>
      <c r="EA38" s="695"/>
      <c r="EB38" s="695"/>
      <c r="EC38" s="697"/>
    </row>
    <row r="39" spans="2:133" ht="11.25" customHeight="1" x14ac:dyDescent="0.2">
      <c r="AQ39" s="698" t="s">
        <v>338</v>
      </c>
      <c r="AR39" s="699"/>
      <c r="AS39" s="699"/>
      <c r="AT39" s="699"/>
      <c r="AU39" s="699"/>
      <c r="AV39" s="699"/>
      <c r="AW39" s="699"/>
      <c r="AX39" s="699"/>
      <c r="AY39" s="700"/>
      <c r="AZ39" s="661" t="s">
        <v>129</v>
      </c>
      <c r="BA39" s="664"/>
      <c r="BB39" s="664"/>
      <c r="BC39" s="664"/>
      <c r="BD39" s="662"/>
      <c r="BE39" s="662"/>
      <c r="BF39" s="701"/>
      <c r="BG39" s="706" t="s">
        <v>339</v>
      </c>
      <c r="BH39" s="707"/>
      <c r="BI39" s="707"/>
      <c r="BJ39" s="707"/>
      <c r="BK39" s="707"/>
      <c r="BL39" s="229"/>
      <c r="BM39" s="702" t="s">
        <v>340</v>
      </c>
      <c r="BN39" s="702"/>
      <c r="BO39" s="702"/>
      <c r="BP39" s="702"/>
      <c r="BQ39" s="702"/>
      <c r="BR39" s="702"/>
      <c r="BS39" s="702"/>
      <c r="BT39" s="702"/>
      <c r="BU39" s="703"/>
      <c r="BV39" s="661">
        <v>95</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913856</v>
      </c>
      <c r="CS39" s="662"/>
      <c r="CT39" s="662"/>
      <c r="CU39" s="662"/>
      <c r="CV39" s="662"/>
      <c r="CW39" s="662"/>
      <c r="CX39" s="662"/>
      <c r="CY39" s="663"/>
      <c r="CZ39" s="666">
        <v>6.3</v>
      </c>
      <c r="DA39" s="695"/>
      <c r="DB39" s="695"/>
      <c r="DC39" s="696"/>
      <c r="DD39" s="669">
        <v>906250</v>
      </c>
      <c r="DE39" s="662"/>
      <c r="DF39" s="662"/>
      <c r="DG39" s="662"/>
      <c r="DH39" s="662"/>
      <c r="DI39" s="662"/>
      <c r="DJ39" s="662"/>
      <c r="DK39" s="663"/>
      <c r="DL39" s="669" t="s">
        <v>129</v>
      </c>
      <c r="DM39" s="662"/>
      <c r="DN39" s="662"/>
      <c r="DO39" s="662"/>
      <c r="DP39" s="662"/>
      <c r="DQ39" s="662"/>
      <c r="DR39" s="662"/>
      <c r="DS39" s="662"/>
      <c r="DT39" s="662"/>
      <c r="DU39" s="662"/>
      <c r="DV39" s="663"/>
      <c r="DW39" s="666" t="s">
        <v>243</v>
      </c>
      <c r="DX39" s="695"/>
      <c r="DY39" s="695"/>
      <c r="DZ39" s="695"/>
      <c r="EA39" s="695"/>
      <c r="EB39" s="695"/>
      <c r="EC39" s="697"/>
    </row>
    <row r="40" spans="2:133" ht="11.25" customHeight="1" x14ac:dyDescent="0.2">
      <c r="AQ40" s="698" t="s">
        <v>342</v>
      </c>
      <c r="AR40" s="699"/>
      <c r="AS40" s="699"/>
      <c r="AT40" s="699"/>
      <c r="AU40" s="699"/>
      <c r="AV40" s="699"/>
      <c r="AW40" s="699"/>
      <c r="AX40" s="699"/>
      <c r="AY40" s="700"/>
      <c r="AZ40" s="661">
        <v>352003</v>
      </c>
      <c r="BA40" s="664"/>
      <c r="BB40" s="664"/>
      <c r="BC40" s="664"/>
      <c r="BD40" s="662"/>
      <c r="BE40" s="662"/>
      <c r="BF40" s="701"/>
      <c r="BG40" s="706"/>
      <c r="BH40" s="707"/>
      <c r="BI40" s="707"/>
      <c r="BJ40" s="707"/>
      <c r="BK40" s="707"/>
      <c r="BL40" s="229"/>
      <c r="BM40" s="702" t="s">
        <v>343</v>
      </c>
      <c r="BN40" s="702"/>
      <c r="BO40" s="702"/>
      <c r="BP40" s="702"/>
      <c r="BQ40" s="702"/>
      <c r="BR40" s="702"/>
      <c r="BS40" s="702"/>
      <c r="BT40" s="702"/>
      <c r="BU40" s="703"/>
      <c r="BV40" s="661" t="s">
        <v>243</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88000</v>
      </c>
      <c r="CS40" s="664"/>
      <c r="CT40" s="664"/>
      <c r="CU40" s="664"/>
      <c r="CV40" s="664"/>
      <c r="CW40" s="664"/>
      <c r="CX40" s="664"/>
      <c r="CY40" s="665"/>
      <c r="CZ40" s="666">
        <v>0.6</v>
      </c>
      <c r="DA40" s="695"/>
      <c r="DB40" s="695"/>
      <c r="DC40" s="696"/>
      <c r="DD40" s="669" t="s">
        <v>243</v>
      </c>
      <c r="DE40" s="664"/>
      <c r="DF40" s="664"/>
      <c r="DG40" s="664"/>
      <c r="DH40" s="664"/>
      <c r="DI40" s="664"/>
      <c r="DJ40" s="664"/>
      <c r="DK40" s="665"/>
      <c r="DL40" s="669" t="s">
        <v>129</v>
      </c>
      <c r="DM40" s="664"/>
      <c r="DN40" s="664"/>
      <c r="DO40" s="664"/>
      <c r="DP40" s="664"/>
      <c r="DQ40" s="664"/>
      <c r="DR40" s="664"/>
      <c r="DS40" s="664"/>
      <c r="DT40" s="664"/>
      <c r="DU40" s="664"/>
      <c r="DV40" s="665"/>
      <c r="DW40" s="666" t="s">
        <v>243</v>
      </c>
      <c r="DX40" s="695"/>
      <c r="DY40" s="695"/>
      <c r="DZ40" s="695"/>
      <c r="EA40" s="695"/>
      <c r="EB40" s="695"/>
      <c r="EC40" s="697"/>
    </row>
    <row r="41" spans="2:133" ht="11.25" customHeight="1" x14ac:dyDescent="0.2">
      <c r="AQ41" s="710" t="s">
        <v>345</v>
      </c>
      <c r="AR41" s="711"/>
      <c r="AS41" s="711"/>
      <c r="AT41" s="711"/>
      <c r="AU41" s="711"/>
      <c r="AV41" s="711"/>
      <c r="AW41" s="711"/>
      <c r="AX41" s="711"/>
      <c r="AY41" s="712"/>
      <c r="AZ41" s="676">
        <v>933980</v>
      </c>
      <c r="BA41" s="713"/>
      <c r="BB41" s="713"/>
      <c r="BC41" s="713"/>
      <c r="BD41" s="677"/>
      <c r="BE41" s="677"/>
      <c r="BF41" s="714"/>
      <c r="BG41" s="708"/>
      <c r="BH41" s="709"/>
      <c r="BI41" s="709"/>
      <c r="BJ41" s="709"/>
      <c r="BK41" s="709"/>
      <c r="BL41" s="230"/>
      <c r="BM41" s="715" t="s">
        <v>346</v>
      </c>
      <c r="BN41" s="715"/>
      <c r="BO41" s="715"/>
      <c r="BP41" s="715"/>
      <c r="BQ41" s="715"/>
      <c r="BR41" s="715"/>
      <c r="BS41" s="715"/>
      <c r="BT41" s="715"/>
      <c r="BU41" s="716"/>
      <c r="BV41" s="676">
        <v>312</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138</v>
      </c>
      <c r="CS41" s="662"/>
      <c r="CT41" s="662"/>
      <c r="CU41" s="662"/>
      <c r="CV41" s="662"/>
      <c r="CW41" s="662"/>
      <c r="CX41" s="662"/>
      <c r="CY41" s="663"/>
      <c r="CZ41" s="666" t="s">
        <v>129</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3" t="s">
        <v>348</v>
      </c>
      <c r="C42" s="223"/>
      <c r="D42" s="223"/>
      <c r="E42" s="223"/>
      <c r="F42" s="223"/>
      <c r="G42" s="223"/>
      <c r="H42" s="223"/>
      <c r="I42" s="223"/>
      <c r="J42" s="223"/>
      <c r="K42" s="223"/>
      <c r="L42" s="223"/>
      <c r="M42" s="223"/>
      <c r="N42" s="223"/>
      <c r="O42" s="223"/>
      <c r="P42" s="223"/>
      <c r="Q42" s="223"/>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BV42" s="232"/>
      <c r="BW42" s="232"/>
      <c r="BX42" s="232"/>
      <c r="BY42" s="232"/>
      <c r="BZ42" s="232"/>
      <c r="CA42" s="232"/>
      <c r="CB42" s="232"/>
      <c r="CD42" s="658" t="s">
        <v>349</v>
      </c>
      <c r="CE42" s="659"/>
      <c r="CF42" s="659"/>
      <c r="CG42" s="659"/>
      <c r="CH42" s="659"/>
      <c r="CI42" s="659"/>
      <c r="CJ42" s="659"/>
      <c r="CK42" s="659"/>
      <c r="CL42" s="659"/>
      <c r="CM42" s="659"/>
      <c r="CN42" s="659"/>
      <c r="CO42" s="659"/>
      <c r="CP42" s="659"/>
      <c r="CQ42" s="660"/>
      <c r="CR42" s="661">
        <v>888806</v>
      </c>
      <c r="CS42" s="664"/>
      <c r="CT42" s="664"/>
      <c r="CU42" s="664"/>
      <c r="CV42" s="664"/>
      <c r="CW42" s="664"/>
      <c r="CX42" s="664"/>
      <c r="CY42" s="665"/>
      <c r="CZ42" s="666">
        <v>6.1</v>
      </c>
      <c r="DA42" s="667"/>
      <c r="DB42" s="667"/>
      <c r="DC42" s="668"/>
      <c r="DD42" s="669">
        <v>256530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3" t="s">
        <v>350</v>
      </c>
      <c r="C43" s="223"/>
      <c r="D43" s="223"/>
      <c r="E43" s="223"/>
      <c r="F43" s="223"/>
      <c r="G43" s="223"/>
      <c r="H43" s="223"/>
      <c r="I43" s="223"/>
      <c r="J43" s="223"/>
      <c r="K43" s="223"/>
      <c r="L43" s="223"/>
      <c r="M43" s="223"/>
      <c r="N43" s="223"/>
      <c r="O43" s="223"/>
      <c r="P43" s="223"/>
      <c r="Q43" s="223"/>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CD43" s="658" t="s">
        <v>351</v>
      </c>
      <c r="CE43" s="659"/>
      <c r="CF43" s="659"/>
      <c r="CG43" s="659"/>
      <c r="CH43" s="659"/>
      <c r="CI43" s="659"/>
      <c r="CJ43" s="659"/>
      <c r="CK43" s="659"/>
      <c r="CL43" s="659"/>
      <c r="CM43" s="659"/>
      <c r="CN43" s="659"/>
      <c r="CO43" s="659"/>
      <c r="CP43" s="659"/>
      <c r="CQ43" s="660"/>
      <c r="CR43" s="661">
        <v>29988</v>
      </c>
      <c r="CS43" s="662"/>
      <c r="CT43" s="662"/>
      <c r="CU43" s="662"/>
      <c r="CV43" s="662"/>
      <c r="CW43" s="662"/>
      <c r="CX43" s="662"/>
      <c r="CY43" s="663"/>
      <c r="CZ43" s="666">
        <v>0.2</v>
      </c>
      <c r="DA43" s="695"/>
      <c r="DB43" s="695"/>
      <c r="DC43" s="696"/>
      <c r="DD43" s="669">
        <v>27381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34" t="s">
        <v>352</v>
      </c>
      <c r="CD44" s="689" t="s">
        <v>304</v>
      </c>
      <c r="CE44" s="690"/>
      <c r="CF44" s="658" t="s">
        <v>353</v>
      </c>
      <c r="CG44" s="659"/>
      <c r="CH44" s="659"/>
      <c r="CI44" s="659"/>
      <c r="CJ44" s="659"/>
      <c r="CK44" s="659"/>
      <c r="CL44" s="659"/>
      <c r="CM44" s="659"/>
      <c r="CN44" s="659"/>
      <c r="CO44" s="659"/>
      <c r="CP44" s="659"/>
      <c r="CQ44" s="660"/>
      <c r="CR44" s="661">
        <v>888806</v>
      </c>
      <c r="CS44" s="664"/>
      <c r="CT44" s="664"/>
      <c r="CU44" s="664"/>
      <c r="CV44" s="664"/>
      <c r="CW44" s="664"/>
      <c r="CX44" s="664"/>
      <c r="CY44" s="665"/>
      <c r="CZ44" s="666">
        <v>6.1</v>
      </c>
      <c r="DA44" s="667"/>
      <c r="DB44" s="667"/>
      <c r="DC44" s="668"/>
      <c r="DD44" s="669">
        <v>256530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354</v>
      </c>
      <c r="CG45" s="659"/>
      <c r="CH45" s="659"/>
      <c r="CI45" s="659"/>
      <c r="CJ45" s="659"/>
      <c r="CK45" s="659"/>
      <c r="CL45" s="659"/>
      <c r="CM45" s="659"/>
      <c r="CN45" s="659"/>
      <c r="CO45" s="659"/>
      <c r="CP45" s="659"/>
      <c r="CQ45" s="660"/>
      <c r="CR45" s="661">
        <v>175210</v>
      </c>
      <c r="CS45" s="662"/>
      <c r="CT45" s="662"/>
      <c r="CU45" s="662"/>
      <c r="CV45" s="662"/>
      <c r="CW45" s="662"/>
      <c r="CX45" s="662"/>
      <c r="CY45" s="663"/>
      <c r="CZ45" s="666">
        <v>1.2</v>
      </c>
      <c r="DA45" s="695"/>
      <c r="DB45" s="695"/>
      <c r="DC45" s="696"/>
      <c r="DD45" s="669">
        <v>15475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355</v>
      </c>
      <c r="CG46" s="659"/>
      <c r="CH46" s="659"/>
      <c r="CI46" s="659"/>
      <c r="CJ46" s="659"/>
      <c r="CK46" s="659"/>
      <c r="CL46" s="659"/>
      <c r="CM46" s="659"/>
      <c r="CN46" s="659"/>
      <c r="CO46" s="659"/>
      <c r="CP46" s="659"/>
      <c r="CQ46" s="660"/>
      <c r="CR46" s="661">
        <v>710923</v>
      </c>
      <c r="CS46" s="664"/>
      <c r="CT46" s="664"/>
      <c r="CU46" s="664"/>
      <c r="CV46" s="664"/>
      <c r="CW46" s="664"/>
      <c r="CX46" s="664"/>
      <c r="CY46" s="665"/>
      <c r="CZ46" s="666">
        <v>4.9000000000000004</v>
      </c>
      <c r="DA46" s="667"/>
      <c r="DB46" s="667"/>
      <c r="DC46" s="668"/>
      <c r="DD46" s="669">
        <v>238382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356</v>
      </c>
      <c r="CG47" s="659"/>
      <c r="CH47" s="659"/>
      <c r="CI47" s="659"/>
      <c r="CJ47" s="659"/>
      <c r="CK47" s="659"/>
      <c r="CL47" s="659"/>
      <c r="CM47" s="659"/>
      <c r="CN47" s="659"/>
      <c r="CO47" s="659"/>
      <c r="CP47" s="659"/>
      <c r="CQ47" s="660"/>
      <c r="CR47" s="661" t="s">
        <v>129</v>
      </c>
      <c r="CS47" s="662"/>
      <c r="CT47" s="662"/>
      <c r="CU47" s="662"/>
      <c r="CV47" s="662"/>
      <c r="CW47" s="662"/>
      <c r="CX47" s="662"/>
      <c r="CY47" s="663"/>
      <c r="CZ47" s="666" t="s">
        <v>138</v>
      </c>
      <c r="DA47" s="695"/>
      <c r="DB47" s="695"/>
      <c r="DC47" s="696"/>
      <c r="DD47" s="669" t="s">
        <v>129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357</v>
      </c>
      <c r="CG48" s="659"/>
      <c r="CH48" s="659"/>
      <c r="CI48" s="659"/>
      <c r="CJ48" s="659"/>
      <c r="CK48" s="659"/>
      <c r="CL48" s="659"/>
      <c r="CM48" s="659"/>
      <c r="CN48" s="659"/>
      <c r="CO48" s="659"/>
      <c r="CP48" s="659"/>
      <c r="CQ48" s="660"/>
      <c r="CR48" s="661" t="s">
        <v>243</v>
      </c>
      <c r="CS48" s="664"/>
      <c r="CT48" s="664"/>
      <c r="CU48" s="664"/>
      <c r="CV48" s="664"/>
      <c r="CW48" s="664"/>
      <c r="CX48" s="664"/>
      <c r="CY48" s="665"/>
      <c r="CZ48" s="666" t="s">
        <v>129</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358</v>
      </c>
      <c r="CE49" s="674"/>
      <c r="CF49" s="674"/>
      <c r="CG49" s="674"/>
      <c r="CH49" s="674"/>
      <c r="CI49" s="674"/>
      <c r="CJ49" s="674"/>
      <c r="CK49" s="674"/>
      <c r="CL49" s="674"/>
      <c r="CM49" s="674"/>
      <c r="CN49" s="674"/>
      <c r="CO49" s="674"/>
      <c r="CP49" s="674"/>
      <c r="CQ49" s="675"/>
      <c r="CR49" s="676">
        <v>14599967</v>
      </c>
      <c r="CS49" s="677"/>
      <c r="CT49" s="677"/>
      <c r="CU49" s="677"/>
      <c r="CV49" s="677"/>
      <c r="CW49" s="677"/>
      <c r="CX49" s="677"/>
      <c r="CY49" s="678"/>
      <c r="CZ49" s="679">
        <v>100</v>
      </c>
      <c r="DA49" s="680"/>
      <c r="DB49" s="680"/>
      <c r="DC49" s="681"/>
      <c r="DD49" s="682">
        <v>10524111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vCAL3ApX6b60KpME3kh+qfTDrBCOEIx655qewZG62kDldC+zO7ghq6guMukiYgYONkVI+CvpV8fEpR6chbNpLQ==" saltValue="7gksN4tVRiPGyiF/Q1wSv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83" customWidth="1"/>
    <col min="131" max="131" width="1.6640625" style="283" customWidth="1"/>
    <col min="132" max="16384" width="9" style="283" hidden="1"/>
  </cols>
  <sheetData>
    <row r="1" spans="1:131" s="241" customFormat="1" ht="11.25" customHeight="1" thickBot="1" x14ac:dyDescent="0.25">
      <c r="A1" s="236"/>
      <c r="B1" s="236"/>
      <c r="C1" s="236"/>
      <c r="D1" s="236"/>
      <c r="E1" s="236"/>
      <c r="F1" s="236"/>
      <c r="G1" s="236"/>
      <c r="H1" s="236"/>
      <c r="I1" s="236"/>
      <c r="J1" s="236"/>
      <c r="K1" s="236"/>
      <c r="L1" s="236"/>
      <c r="M1" s="236"/>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c r="DD1" s="237"/>
      <c r="DE1" s="237"/>
      <c r="DF1" s="237"/>
      <c r="DG1" s="237"/>
      <c r="DH1" s="237"/>
      <c r="DI1" s="237"/>
      <c r="DJ1" s="237"/>
      <c r="DK1" s="237"/>
      <c r="DL1" s="237"/>
      <c r="DM1" s="237"/>
      <c r="DN1" s="237"/>
      <c r="DO1" s="237"/>
      <c r="DP1" s="238"/>
      <c r="DQ1" s="239"/>
      <c r="DR1" s="239"/>
      <c r="DS1" s="239"/>
      <c r="DT1" s="239"/>
      <c r="DU1" s="239"/>
      <c r="DV1" s="239"/>
      <c r="DW1" s="239"/>
      <c r="DX1" s="239"/>
      <c r="DY1" s="239"/>
      <c r="DZ1" s="239"/>
      <c r="EA1" s="240"/>
    </row>
    <row r="2" spans="1:131" s="245" customFormat="1" ht="26.25" customHeight="1" thickBot="1" x14ac:dyDescent="0.25">
      <c r="A2" s="242" t="s">
        <v>359</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3"/>
      <c r="CA2" s="243"/>
      <c r="CB2" s="243"/>
      <c r="CC2" s="243"/>
      <c r="CD2" s="243"/>
      <c r="CE2" s="243"/>
      <c r="CF2" s="243"/>
      <c r="CG2" s="243"/>
      <c r="CH2" s="243"/>
      <c r="CI2" s="243"/>
      <c r="CJ2" s="243"/>
      <c r="CK2" s="243"/>
      <c r="CL2" s="243"/>
      <c r="CM2" s="243"/>
      <c r="CN2" s="243"/>
      <c r="CO2" s="243"/>
      <c r="CP2" s="243"/>
      <c r="CQ2" s="243"/>
      <c r="CR2" s="243"/>
      <c r="CS2" s="243"/>
      <c r="CT2" s="243"/>
      <c r="CU2" s="243"/>
      <c r="CV2" s="243"/>
      <c r="CW2" s="243"/>
      <c r="CX2" s="243"/>
      <c r="CY2" s="243"/>
      <c r="CZ2" s="243"/>
      <c r="DA2" s="243"/>
      <c r="DB2" s="243"/>
      <c r="DC2" s="243"/>
      <c r="DD2" s="243"/>
      <c r="DE2" s="243"/>
      <c r="DF2" s="243"/>
      <c r="DG2" s="243"/>
      <c r="DH2" s="243"/>
      <c r="DI2" s="243"/>
      <c r="DJ2" s="1208" t="s">
        <v>360</v>
      </c>
      <c r="DK2" s="1209"/>
      <c r="DL2" s="1209"/>
      <c r="DM2" s="1209"/>
      <c r="DN2" s="1209"/>
      <c r="DO2" s="1210"/>
      <c r="DP2" s="243"/>
      <c r="DQ2" s="1208" t="s">
        <v>361</v>
      </c>
      <c r="DR2" s="1209"/>
      <c r="DS2" s="1209"/>
      <c r="DT2" s="1209"/>
      <c r="DU2" s="1209"/>
      <c r="DV2" s="1209"/>
      <c r="DW2" s="1209"/>
      <c r="DX2" s="1209"/>
      <c r="DY2" s="1209"/>
      <c r="DZ2" s="1210"/>
      <c r="EA2" s="244"/>
    </row>
    <row r="3" spans="1:131" s="241" customFormat="1" ht="11.25" customHeight="1" x14ac:dyDescent="0.2">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c r="CG3" s="237"/>
      <c r="CH3" s="237"/>
      <c r="CI3" s="237"/>
      <c r="CJ3" s="237"/>
      <c r="CK3" s="237"/>
      <c r="CL3" s="237"/>
      <c r="CM3" s="237"/>
      <c r="CN3" s="237"/>
      <c r="CO3" s="237"/>
      <c r="CP3" s="237"/>
      <c r="CQ3" s="237"/>
      <c r="CR3" s="237"/>
      <c r="CS3" s="237"/>
      <c r="CT3" s="237"/>
      <c r="CU3" s="237"/>
      <c r="CV3" s="237"/>
      <c r="CW3" s="237"/>
      <c r="CX3" s="237"/>
      <c r="CY3" s="237"/>
      <c r="CZ3" s="237"/>
      <c r="DA3" s="237"/>
      <c r="DB3" s="237"/>
      <c r="DC3" s="237"/>
      <c r="DD3" s="237"/>
      <c r="DE3" s="237"/>
      <c r="DF3" s="237"/>
      <c r="DG3" s="237"/>
      <c r="DH3" s="237"/>
      <c r="DI3" s="237"/>
      <c r="DJ3" s="237"/>
      <c r="DK3" s="237"/>
      <c r="DL3" s="237"/>
      <c r="DM3" s="237"/>
      <c r="DN3" s="237"/>
      <c r="DO3" s="237"/>
      <c r="DP3" s="237"/>
      <c r="DQ3" s="237"/>
      <c r="DR3" s="237"/>
      <c r="DS3" s="237"/>
      <c r="DT3" s="237"/>
      <c r="DU3" s="237"/>
      <c r="DV3" s="237"/>
      <c r="DW3" s="237"/>
      <c r="DX3" s="237"/>
      <c r="DY3" s="237"/>
      <c r="DZ3" s="237"/>
      <c r="EA3" s="240"/>
    </row>
    <row r="4" spans="1:131" s="249" customFormat="1" ht="26.25" customHeight="1" thickBot="1" x14ac:dyDescent="0.25">
      <c r="A4" s="1157" t="s">
        <v>362</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46"/>
      <c r="BA4" s="246"/>
      <c r="BB4" s="246"/>
      <c r="BC4" s="246"/>
      <c r="BD4" s="246"/>
      <c r="BE4" s="247"/>
      <c r="BF4" s="247"/>
      <c r="BG4" s="247"/>
      <c r="BH4" s="247"/>
      <c r="BI4" s="247"/>
      <c r="BJ4" s="247"/>
      <c r="BK4" s="247"/>
      <c r="BL4" s="247"/>
      <c r="BM4" s="247"/>
      <c r="BN4" s="247"/>
      <c r="BO4" s="247"/>
      <c r="BP4" s="247"/>
      <c r="BQ4" s="246" t="s">
        <v>363</v>
      </c>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c r="DM4" s="246"/>
      <c r="DN4" s="246"/>
      <c r="DO4" s="246"/>
      <c r="DP4" s="246"/>
      <c r="DQ4" s="246"/>
      <c r="DR4" s="246"/>
      <c r="DS4" s="246"/>
      <c r="DT4" s="246"/>
      <c r="DU4" s="246"/>
      <c r="DV4" s="246"/>
      <c r="DW4" s="246"/>
      <c r="DX4" s="246"/>
      <c r="DY4" s="246"/>
      <c r="DZ4" s="246"/>
      <c r="EA4" s="248"/>
    </row>
    <row r="5" spans="1:131" s="249" customFormat="1" ht="26.25" customHeight="1" x14ac:dyDescent="0.2">
      <c r="A5" s="1087" t="s">
        <v>364</v>
      </c>
      <c r="B5" s="1088"/>
      <c r="C5" s="1088"/>
      <c r="D5" s="1088"/>
      <c r="E5" s="1088"/>
      <c r="F5" s="1088"/>
      <c r="G5" s="1088"/>
      <c r="H5" s="1088"/>
      <c r="I5" s="1088"/>
      <c r="J5" s="1088"/>
      <c r="K5" s="1088"/>
      <c r="L5" s="1088"/>
      <c r="M5" s="1088"/>
      <c r="N5" s="1088"/>
      <c r="O5" s="1088"/>
      <c r="P5" s="1089"/>
      <c r="Q5" s="1093" t="s">
        <v>365</v>
      </c>
      <c r="R5" s="1094"/>
      <c r="S5" s="1094"/>
      <c r="T5" s="1094"/>
      <c r="U5" s="1095"/>
      <c r="V5" s="1093" t="s">
        <v>366</v>
      </c>
      <c r="W5" s="1094"/>
      <c r="X5" s="1094"/>
      <c r="Y5" s="1094"/>
      <c r="Z5" s="1095"/>
      <c r="AA5" s="1093" t="s">
        <v>367</v>
      </c>
      <c r="AB5" s="1094"/>
      <c r="AC5" s="1094"/>
      <c r="AD5" s="1094"/>
      <c r="AE5" s="1094"/>
      <c r="AF5" s="1211" t="s">
        <v>368</v>
      </c>
      <c r="AG5" s="1094"/>
      <c r="AH5" s="1094"/>
      <c r="AI5" s="1094"/>
      <c r="AJ5" s="1109"/>
      <c r="AK5" s="1094" t="s">
        <v>369</v>
      </c>
      <c r="AL5" s="1094"/>
      <c r="AM5" s="1094"/>
      <c r="AN5" s="1094"/>
      <c r="AO5" s="1095"/>
      <c r="AP5" s="1093" t="s">
        <v>370</v>
      </c>
      <c r="AQ5" s="1094"/>
      <c r="AR5" s="1094"/>
      <c r="AS5" s="1094"/>
      <c r="AT5" s="1095"/>
      <c r="AU5" s="1093" t="s">
        <v>371</v>
      </c>
      <c r="AV5" s="1094"/>
      <c r="AW5" s="1094"/>
      <c r="AX5" s="1094"/>
      <c r="AY5" s="1109"/>
      <c r="AZ5" s="250"/>
      <c r="BA5" s="250"/>
      <c r="BB5" s="250"/>
      <c r="BC5" s="250"/>
      <c r="BD5" s="250"/>
      <c r="BE5" s="251"/>
      <c r="BF5" s="251"/>
      <c r="BG5" s="251"/>
      <c r="BH5" s="251"/>
      <c r="BI5" s="251"/>
      <c r="BJ5" s="251"/>
      <c r="BK5" s="251"/>
      <c r="BL5" s="251"/>
      <c r="BM5" s="251"/>
      <c r="BN5" s="251"/>
      <c r="BO5" s="251"/>
      <c r="BP5" s="251"/>
      <c r="BQ5" s="1087" t="s">
        <v>372</v>
      </c>
      <c r="BR5" s="1088"/>
      <c r="BS5" s="1088"/>
      <c r="BT5" s="1088"/>
      <c r="BU5" s="1088"/>
      <c r="BV5" s="1088"/>
      <c r="BW5" s="1088"/>
      <c r="BX5" s="1088"/>
      <c r="BY5" s="1088"/>
      <c r="BZ5" s="1088"/>
      <c r="CA5" s="1088"/>
      <c r="CB5" s="1088"/>
      <c r="CC5" s="1088"/>
      <c r="CD5" s="1088"/>
      <c r="CE5" s="1088"/>
      <c r="CF5" s="1088"/>
      <c r="CG5" s="1089"/>
      <c r="CH5" s="1093" t="s">
        <v>373</v>
      </c>
      <c r="CI5" s="1094"/>
      <c r="CJ5" s="1094"/>
      <c r="CK5" s="1094"/>
      <c r="CL5" s="1095"/>
      <c r="CM5" s="1093" t="s">
        <v>374</v>
      </c>
      <c r="CN5" s="1094"/>
      <c r="CO5" s="1094"/>
      <c r="CP5" s="1094"/>
      <c r="CQ5" s="1095"/>
      <c r="CR5" s="1093" t="s">
        <v>375</v>
      </c>
      <c r="CS5" s="1094"/>
      <c r="CT5" s="1094"/>
      <c r="CU5" s="1094"/>
      <c r="CV5" s="1095"/>
      <c r="CW5" s="1093" t="s">
        <v>376</v>
      </c>
      <c r="CX5" s="1094"/>
      <c r="CY5" s="1094"/>
      <c r="CZ5" s="1094"/>
      <c r="DA5" s="1095"/>
      <c r="DB5" s="1093" t="s">
        <v>377</v>
      </c>
      <c r="DC5" s="1094"/>
      <c r="DD5" s="1094"/>
      <c r="DE5" s="1094"/>
      <c r="DF5" s="1095"/>
      <c r="DG5" s="1196" t="s">
        <v>378</v>
      </c>
      <c r="DH5" s="1197"/>
      <c r="DI5" s="1197"/>
      <c r="DJ5" s="1197"/>
      <c r="DK5" s="1198"/>
      <c r="DL5" s="1196" t="s">
        <v>379</v>
      </c>
      <c r="DM5" s="1197"/>
      <c r="DN5" s="1197"/>
      <c r="DO5" s="1197"/>
      <c r="DP5" s="1198"/>
      <c r="DQ5" s="1093" t="s">
        <v>380</v>
      </c>
      <c r="DR5" s="1094"/>
      <c r="DS5" s="1094"/>
      <c r="DT5" s="1094"/>
      <c r="DU5" s="1095"/>
      <c r="DV5" s="1093" t="s">
        <v>371</v>
      </c>
      <c r="DW5" s="1094"/>
      <c r="DX5" s="1094"/>
      <c r="DY5" s="1094"/>
      <c r="DZ5" s="1109"/>
      <c r="EA5" s="248"/>
    </row>
    <row r="6" spans="1:131" s="249" customFormat="1" ht="26.25" customHeight="1" thickBot="1" x14ac:dyDescent="0.25">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12"/>
      <c r="AG6" s="1097"/>
      <c r="AH6" s="1097"/>
      <c r="AI6" s="1097"/>
      <c r="AJ6" s="1110"/>
      <c r="AK6" s="1097"/>
      <c r="AL6" s="1097"/>
      <c r="AM6" s="1097"/>
      <c r="AN6" s="1097"/>
      <c r="AO6" s="1098"/>
      <c r="AP6" s="1096"/>
      <c r="AQ6" s="1097"/>
      <c r="AR6" s="1097"/>
      <c r="AS6" s="1097"/>
      <c r="AT6" s="1098"/>
      <c r="AU6" s="1096"/>
      <c r="AV6" s="1097"/>
      <c r="AW6" s="1097"/>
      <c r="AX6" s="1097"/>
      <c r="AY6" s="1110"/>
      <c r="AZ6" s="246"/>
      <c r="BA6" s="246"/>
      <c r="BB6" s="246"/>
      <c r="BC6" s="246"/>
      <c r="BD6" s="246"/>
      <c r="BE6" s="247"/>
      <c r="BF6" s="247"/>
      <c r="BG6" s="247"/>
      <c r="BH6" s="247"/>
      <c r="BI6" s="247"/>
      <c r="BJ6" s="247"/>
      <c r="BK6" s="247"/>
      <c r="BL6" s="247"/>
      <c r="BM6" s="247"/>
      <c r="BN6" s="247"/>
      <c r="BO6" s="247"/>
      <c r="BP6" s="247"/>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9"/>
      <c r="DH6" s="1200"/>
      <c r="DI6" s="1200"/>
      <c r="DJ6" s="1200"/>
      <c r="DK6" s="1201"/>
      <c r="DL6" s="1199"/>
      <c r="DM6" s="1200"/>
      <c r="DN6" s="1200"/>
      <c r="DO6" s="1200"/>
      <c r="DP6" s="1201"/>
      <c r="DQ6" s="1096"/>
      <c r="DR6" s="1097"/>
      <c r="DS6" s="1097"/>
      <c r="DT6" s="1097"/>
      <c r="DU6" s="1098"/>
      <c r="DV6" s="1096"/>
      <c r="DW6" s="1097"/>
      <c r="DX6" s="1097"/>
      <c r="DY6" s="1097"/>
      <c r="DZ6" s="1110"/>
      <c r="EA6" s="248"/>
    </row>
    <row r="7" spans="1:131" s="249" customFormat="1" ht="26.25" customHeight="1" thickTop="1" x14ac:dyDescent="0.2">
      <c r="A7" s="252">
        <v>1</v>
      </c>
      <c r="B7" s="1144" t="s">
        <v>381</v>
      </c>
      <c r="C7" s="1145"/>
      <c r="D7" s="1145"/>
      <c r="E7" s="1145"/>
      <c r="F7" s="1145"/>
      <c r="G7" s="1145"/>
      <c r="H7" s="1145"/>
      <c r="I7" s="1145"/>
      <c r="J7" s="1145"/>
      <c r="K7" s="1145"/>
      <c r="L7" s="1145"/>
      <c r="M7" s="1145"/>
      <c r="N7" s="1145"/>
      <c r="O7" s="1145"/>
      <c r="P7" s="1146"/>
      <c r="Q7" s="1202">
        <v>15748</v>
      </c>
      <c r="R7" s="1203"/>
      <c r="S7" s="1203"/>
      <c r="T7" s="1203"/>
      <c r="U7" s="1203"/>
      <c r="V7" s="1203">
        <v>14626</v>
      </c>
      <c r="W7" s="1203"/>
      <c r="X7" s="1203"/>
      <c r="Y7" s="1203"/>
      <c r="Z7" s="1203"/>
      <c r="AA7" s="1203">
        <v>1122</v>
      </c>
      <c r="AB7" s="1203"/>
      <c r="AC7" s="1203"/>
      <c r="AD7" s="1203"/>
      <c r="AE7" s="1204"/>
      <c r="AF7" s="1205">
        <v>1093</v>
      </c>
      <c r="AG7" s="1206"/>
      <c r="AH7" s="1206"/>
      <c r="AI7" s="1206"/>
      <c r="AJ7" s="1207"/>
      <c r="AK7" s="1189" t="s">
        <v>578</v>
      </c>
      <c r="AL7" s="1190"/>
      <c r="AM7" s="1190"/>
      <c r="AN7" s="1190"/>
      <c r="AO7" s="1190"/>
      <c r="AP7" s="1190">
        <v>7901</v>
      </c>
      <c r="AQ7" s="1190"/>
      <c r="AR7" s="1190"/>
      <c r="AS7" s="1190"/>
      <c r="AT7" s="1190"/>
      <c r="AU7" s="1191"/>
      <c r="AV7" s="1191"/>
      <c r="AW7" s="1191"/>
      <c r="AX7" s="1191"/>
      <c r="AY7" s="1192"/>
      <c r="AZ7" s="246"/>
      <c r="BA7" s="246"/>
      <c r="BB7" s="246"/>
      <c r="BC7" s="246"/>
      <c r="BD7" s="246"/>
      <c r="BE7" s="247"/>
      <c r="BF7" s="247"/>
      <c r="BG7" s="247"/>
      <c r="BH7" s="247"/>
      <c r="BI7" s="247"/>
      <c r="BJ7" s="247"/>
      <c r="BK7" s="247"/>
      <c r="BL7" s="247"/>
      <c r="BM7" s="247"/>
      <c r="BN7" s="247"/>
      <c r="BO7" s="247"/>
      <c r="BP7" s="247"/>
      <c r="BQ7" s="253">
        <v>1</v>
      </c>
      <c r="BR7" s="254"/>
      <c r="BS7" s="1193" t="s">
        <v>583</v>
      </c>
      <c r="BT7" s="1194"/>
      <c r="BU7" s="1194"/>
      <c r="BV7" s="1194"/>
      <c r="BW7" s="1194"/>
      <c r="BX7" s="1194"/>
      <c r="BY7" s="1194"/>
      <c r="BZ7" s="1194"/>
      <c r="CA7" s="1194"/>
      <c r="CB7" s="1194"/>
      <c r="CC7" s="1194"/>
      <c r="CD7" s="1194"/>
      <c r="CE7" s="1194"/>
      <c r="CF7" s="1194"/>
      <c r="CG7" s="1195"/>
      <c r="CH7" s="1188" t="s">
        <v>584</v>
      </c>
      <c r="CI7" s="1186"/>
      <c r="CJ7" s="1186"/>
      <c r="CK7" s="1186"/>
      <c r="CL7" s="1187"/>
      <c r="CM7" s="1185">
        <v>1</v>
      </c>
      <c r="CN7" s="1186"/>
      <c r="CO7" s="1186"/>
      <c r="CP7" s="1186"/>
      <c r="CQ7" s="1187"/>
      <c r="CR7" s="1185">
        <v>1</v>
      </c>
      <c r="CS7" s="1186"/>
      <c r="CT7" s="1186"/>
      <c r="CU7" s="1186"/>
      <c r="CV7" s="1187"/>
      <c r="CW7" s="1188" t="s">
        <v>585</v>
      </c>
      <c r="CX7" s="1186"/>
      <c r="CY7" s="1186"/>
      <c r="CZ7" s="1186"/>
      <c r="DA7" s="1187"/>
      <c r="DB7" s="1188" t="s">
        <v>585</v>
      </c>
      <c r="DC7" s="1186"/>
      <c r="DD7" s="1186"/>
      <c r="DE7" s="1186"/>
      <c r="DF7" s="1187"/>
      <c r="DG7" s="1188" t="s">
        <v>585</v>
      </c>
      <c r="DH7" s="1186"/>
      <c r="DI7" s="1186"/>
      <c r="DJ7" s="1186"/>
      <c r="DK7" s="1187"/>
      <c r="DL7" s="1188" t="s">
        <v>585</v>
      </c>
      <c r="DM7" s="1186"/>
      <c r="DN7" s="1186"/>
      <c r="DO7" s="1186"/>
      <c r="DP7" s="1187"/>
      <c r="DQ7" s="1188" t="s">
        <v>586</v>
      </c>
      <c r="DR7" s="1186"/>
      <c r="DS7" s="1186"/>
      <c r="DT7" s="1186"/>
      <c r="DU7" s="1187"/>
      <c r="DV7" s="1213"/>
      <c r="DW7" s="1214"/>
      <c r="DX7" s="1214"/>
      <c r="DY7" s="1214"/>
      <c r="DZ7" s="1215"/>
      <c r="EA7" s="248"/>
    </row>
    <row r="8" spans="1:131" s="249" customFormat="1" ht="26.25" customHeight="1" x14ac:dyDescent="0.2">
      <c r="A8" s="255">
        <v>2</v>
      </c>
      <c r="B8" s="1129" t="s">
        <v>382</v>
      </c>
      <c r="C8" s="1130"/>
      <c r="D8" s="1130"/>
      <c r="E8" s="1130"/>
      <c r="F8" s="1130"/>
      <c r="G8" s="1130"/>
      <c r="H8" s="1130"/>
      <c r="I8" s="1130"/>
      <c r="J8" s="1130"/>
      <c r="K8" s="1130"/>
      <c r="L8" s="1130"/>
      <c r="M8" s="1130"/>
      <c r="N8" s="1130"/>
      <c r="O8" s="1130"/>
      <c r="P8" s="1131"/>
      <c r="Q8" s="1135">
        <v>78</v>
      </c>
      <c r="R8" s="1136"/>
      <c r="S8" s="1136"/>
      <c r="T8" s="1136"/>
      <c r="U8" s="1136"/>
      <c r="V8" s="1136">
        <v>78</v>
      </c>
      <c r="W8" s="1136"/>
      <c r="X8" s="1136"/>
      <c r="Y8" s="1136"/>
      <c r="Z8" s="1136"/>
      <c r="AA8" s="1182" t="s">
        <v>578</v>
      </c>
      <c r="AB8" s="1136"/>
      <c r="AC8" s="1136"/>
      <c r="AD8" s="1136"/>
      <c r="AE8" s="1137"/>
      <c r="AF8" s="1111" t="s">
        <v>383</v>
      </c>
      <c r="AG8" s="1112"/>
      <c r="AH8" s="1112"/>
      <c r="AI8" s="1112"/>
      <c r="AJ8" s="1113"/>
      <c r="AK8" s="1183" t="s">
        <v>579</v>
      </c>
      <c r="AL8" s="1181"/>
      <c r="AM8" s="1181"/>
      <c r="AN8" s="1181"/>
      <c r="AO8" s="1181"/>
      <c r="AP8" s="1184" t="s">
        <v>579</v>
      </c>
      <c r="AQ8" s="1181"/>
      <c r="AR8" s="1181"/>
      <c r="AS8" s="1181"/>
      <c r="AT8" s="1181"/>
      <c r="AU8" s="1178"/>
      <c r="AV8" s="1178"/>
      <c r="AW8" s="1178"/>
      <c r="AX8" s="1178"/>
      <c r="AY8" s="1179"/>
      <c r="AZ8" s="246"/>
      <c r="BA8" s="246"/>
      <c r="BB8" s="246"/>
      <c r="BC8" s="246"/>
      <c r="BD8" s="246"/>
      <c r="BE8" s="247"/>
      <c r="BF8" s="247"/>
      <c r="BG8" s="247"/>
      <c r="BH8" s="247"/>
      <c r="BI8" s="247"/>
      <c r="BJ8" s="247"/>
      <c r="BK8" s="247"/>
      <c r="BL8" s="247"/>
      <c r="BM8" s="247"/>
      <c r="BN8" s="247"/>
      <c r="BO8" s="247"/>
      <c r="BP8" s="247"/>
      <c r="BQ8" s="256">
        <v>2</v>
      </c>
      <c r="BR8" s="257"/>
      <c r="BS8" s="1106"/>
      <c r="BT8" s="1107"/>
      <c r="BU8" s="1107"/>
      <c r="BV8" s="1107"/>
      <c r="BW8" s="1107"/>
      <c r="BX8" s="1107"/>
      <c r="BY8" s="1107"/>
      <c r="BZ8" s="1107"/>
      <c r="CA8" s="1107"/>
      <c r="CB8" s="1107"/>
      <c r="CC8" s="1107"/>
      <c r="CD8" s="1107"/>
      <c r="CE8" s="1107"/>
      <c r="CF8" s="1107"/>
      <c r="CG8" s="1108"/>
      <c r="CH8" s="1081"/>
      <c r="CI8" s="1082"/>
      <c r="CJ8" s="1082"/>
      <c r="CK8" s="1082"/>
      <c r="CL8" s="1083"/>
      <c r="CM8" s="1081"/>
      <c r="CN8" s="1082"/>
      <c r="CO8" s="1082"/>
      <c r="CP8" s="1082"/>
      <c r="CQ8" s="1083"/>
      <c r="CR8" s="1081"/>
      <c r="CS8" s="1082"/>
      <c r="CT8" s="1082"/>
      <c r="CU8" s="1082"/>
      <c r="CV8" s="1083"/>
      <c r="CW8" s="1081"/>
      <c r="CX8" s="1082"/>
      <c r="CY8" s="1082"/>
      <c r="CZ8" s="1082"/>
      <c r="DA8" s="1083"/>
      <c r="DB8" s="1081"/>
      <c r="DC8" s="1082"/>
      <c r="DD8" s="1082"/>
      <c r="DE8" s="1082"/>
      <c r="DF8" s="1083"/>
      <c r="DG8" s="1081"/>
      <c r="DH8" s="1082"/>
      <c r="DI8" s="1082"/>
      <c r="DJ8" s="1082"/>
      <c r="DK8" s="1083"/>
      <c r="DL8" s="1081"/>
      <c r="DM8" s="1082"/>
      <c r="DN8" s="1082"/>
      <c r="DO8" s="1082"/>
      <c r="DP8" s="1083"/>
      <c r="DQ8" s="1081"/>
      <c r="DR8" s="1082"/>
      <c r="DS8" s="1082"/>
      <c r="DT8" s="1082"/>
      <c r="DU8" s="1083"/>
      <c r="DV8" s="1084"/>
      <c r="DW8" s="1085"/>
      <c r="DX8" s="1085"/>
      <c r="DY8" s="1085"/>
      <c r="DZ8" s="1086"/>
      <c r="EA8" s="248"/>
    </row>
    <row r="9" spans="1:131" s="249" customFormat="1" ht="26.25" customHeight="1" x14ac:dyDescent="0.2">
      <c r="A9" s="255">
        <v>3</v>
      </c>
      <c r="B9" s="1129"/>
      <c r="C9" s="1130"/>
      <c r="D9" s="1130"/>
      <c r="E9" s="1130"/>
      <c r="F9" s="1130"/>
      <c r="G9" s="1130"/>
      <c r="H9" s="1130"/>
      <c r="I9" s="1130"/>
      <c r="J9" s="1130"/>
      <c r="K9" s="1130"/>
      <c r="L9" s="1130"/>
      <c r="M9" s="1130"/>
      <c r="N9" s="1130"/>
      <c r="O9" s="1130"/>
      <c r="P9" s="1131"/>
      <c r="Q9" s="1135"/>
      <c r="R9" s="1136"/>
      <c r="S9" s="1136"/>
      <c r="T9" s="1136"/>
      <c r="U9" s="1136"/>
      <c r="V9" s="1136"/>
      <c r="W9" s="1136"/>
      <c r="X9" s="1136"/>
      <c r="Y9" s="1136"/>
      <c r="Z9" s="1136"/>
      <c r="AA9" s="1136"/>
      <c r="AB9" s="1136"/>
      <c r="AC9" s="1136"/>
      <c r="AD9" s="1136"/>
      <c r="AE9" s="1137"/>
      <c r="AF9" s="1111"/>
      <c r="AG9" s="1112"/>
      <c r="AH9" s="1112"/>
      <c r="AI9" s="1112"/>
      <c r="AJ9" s="1113"/>
      <c r="AK9" s="1180"/>
      <c r="AL9" s="1181"/>
      <c r="AM9" s="1181"/>
      <c r="AN9" s="1181"/>
      <c r="AO9" s="1181"/>
      <c r="AP9" s="1181"/>
      <c r="AQ9" s="1181"/>
      <c r="AR9" s="1181"/>
      <c r="AS9" s="1181"/>
      <c r="AT9" s="1181"/>
      <c r="AU9" s="1178"/>
      <c r="AV9" s="1178"/>
      <c r="AW9" s="1178"/>
      <c r="AX9" s="1178"/>
      <c r="AY9" s="1179"/>
      <c r="AZ9" s="246"/>
      <c r="BA9" s="246"/>
      <c r="BB9" s="246"/>
      <c r="BC9" s="246"/>
      <c r="BD9" s="246"/>
      <c r="BE9" s="247"/>
      <c r="BF9" s="247"/>
      <c r="BG9" s="247"/>
      <c r="BH9" s="247"/>
      <c r="BI9" s="247"/>
      <c r="BJ9" s="247"/>
      <c r="BK9" s="247"/>
      <c r="BL9" s="247"/>
      <c r="BM9" s="247"/>
      <c r="BN9" s="247"/>
      <c r="BO9" s="247"/>
      <c r="BP9" s="247"/>
      <c r="BQ9" s="256">
        <v>3</v>
      </c>
      <c r="BR9" s="257"/>
      <c r="BS9" s="1106"/>
      <c r="BT9" s="1107"/>
      <c r="BU9" s="1107"/>
      <c r="BV9" s="1107"/>
      <c r="BW9" s="1107"/>
      <c r="BX9" s="1107"/>
      <c r="BY9" s="1107"/>
      <c r="BZ9" s="1107"/>
      <c r="CA9" s="1107"/>
      <c r="CB9" s="1107"/>
      <c r="CC9" s="1107"/>
      <c r="CD9" s="1107"/>
      <c r="CE9" s="1107"/>
      <c r="CF9" s="1107"/>
      <c r="CG9" s="1108"/>
      <c r="CH9" s="1081"/>
      <c r="CI9" s="1082"/>
      <c r="CJ9" s="1082"/>
      <c r="CK9" s="1082"/>
      <c r="CL9" s="1083"/>
      <c r="CM9" s="1081"/>
      <c r="CN9" s="1082"/>
      <c r="CO9" s="1082"/>
      <c r="CP9" s="1082"/>
      <c r="CQ9" s="1083"/>
      <c r="CR9" s="1081"/>
      <c r="CS9" s="1082"/>
      <c r="CT9" s="1082"/>
      <c r="CU9" s="1082"/>
      <c r="CV9" s="1083"/>
      <c r="CW9" s="1081"/>
      <c r="CX9" s="1082"/>
      <c r="CY9" s="1082"/>
      <c r="CZ9" s="1082"/>
      <c r="DA9" s="1083"/>
      <c r="DB9" s="1081"/>
      <c r="DC9" s="1082"/>
      <c r="DD9" s="1082"/>
      <c r="DE9" s="1082"/>
      <c r="DF9" s="1083"/>
      <c r="DG9" s="1081"/>
      <c r="DH9" s="1082"/>
      <c r="DI9" s="1082"/>
      <c r="DJ9" s="1082"/>
      <c r="DK9" s="1083"/>
      <c r="DL9" s="1081"/>
      <c r="DM9" s="1082"/>
      <c r="DN9" s="1082"/>
      <c r="DO9" s="1082"/>
      <c r="DP9" s="1083"/>
      <c r="DQ9" s="1081"/>
      <c r="DR9" s="1082"/>
      <c r="DS9" s="1082"/>
      <c r="DT9" s="1082"/>
      <c r="DU9" s="1083"/>
      <c r="DV9" s="1084"/>
      <c r="DW9" s="1085"/>
      <c r="DX9" s="1085"/>
      <c r="DY9" s="1085"/>
      <c r="DZ9" s="1086"/>
      <c r="EA9" s="248"/>
    </row>
    <row r="10" spans="1:131" s="249" customFormat="1" ht="26.25" customHeight="1" x14ac:dyDescent="0.2">
      <c r="A10" s="255">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1"/>
      <c r="AG10" s="1112"/>
      <c r="AH10" s="1112"/>
      <c r="AI10" s="1112"/>
      <c r="AJ10" s="1113"/>
      <c r="AK10" s="1180"/>
      <c r="AL10" s="1181"/>
      <c r="AM10" s="1181"/>
      <c r="AN10" s="1181"/>
      <c r="AO10" s="1181"/>
      <c r="AP10" s="1181"/>
      <c r="AQ10" s="1181"/>
      <c r="AR10" s="1181"/>
      <c r="AS10" s="1181"/>
      <c r="AT10" s="1181"/>
      <c r="AU10" s="1178"/>
      <c r="AV10" s="1178"/>
      <c r="AW10" s="1178"/>
      <c r="AX10" s="1178"/>
      <c r="AY10" s="1179"/>
      <c r="AZ10" s="246"/>
      <c r="BA10" s="246"/>
      <c r="BB10" s="246"/>
      <c r="BC10" s="246"/>
      <c r="BD10" s="246"/>
      <c r="BE10" s="247"/>
      <c r="BF10" s="247"/>
      <c r="BG10" s="247"/>
      <c r="BH10" s="247"/>
      <c r="BI10" s="247"/>
      <c r="BJ10" s="247"/>
      <c r="BK10" s="247"/>
      <c r="BL10" s="247"/>
      <c r="BM10" s="247"/>
      <c r="BN10" s="247"/>
      <c r="BO10" s="247"/>
      <c r="BP10" s="247"/>
      <c r="BQ10" s="256">
        <v>4</v>
      </c>
      <c r="BR10" s="257"/>
      <c r="BS10" s="1106"/>
      <c r="BT10" s="1107"/>
      <c r="BU10" s="1107"/>
      <c r="BV10" s="1107"/>
      <c r="BW10" s="1107"/>
      <c r="BX10" s="1107"/>
      <c r="BY10" s="1107"/>
      <c r="BZ10" s="1107"/>
      <c r="CA10" s="1107"/>
      <c r="CB10" s="1107"/>
      <c r="CC10" s="1107"/>
      <c r="CD10" s="1107"/>
      <c r="CE10" s="1107"/>
      <c r="CF10" s="1107"/>
      <c r="CG10" s="1108"/>
      <c r="CH10" s="1081"/>
      <c r="CI10" s="1082"/>
      <c r="CJ10" s="1082"/>
      <c r="CK10" s="1082"/>
      <c r="CL10" s="1083"/>
      <c r="CM10" s="1081"/>
      <c r="CN10" s="1082"/>
      <c r="CO10" s="1082"/>
      <c r="CP10" s="1082"/>
      <c r="CQ10" s="1083"/>
      <c r="CR10" s="1081"/>
      <c r="CS10" s="1082"/>
      <c r="CT10" s="1082"/>
      <c r="CU10" s="1082"/>
      <c r="CV10" s="1083"/>
      <c r="CW10" s="1081"/>
      <c r="CX10" s="1082"/>
      <c r="CY10" s="1082"/>
      <c r="CZ10" s="1082"/>
      <c r="DA10" s="1083"/>
      <c r="DB10" s="1081"/>
      <c r="DC10" s="1082"/>
      <c r="DD10" s="1082"/>
      <c r="DE10" s="1082"/>
      <c r="DF10" s="1083"/>
      <c r="DG10" s="1081"/>
      <c r="DH10" s="1082"/>
      <c r="DI10" s="1082"/>
      <c r="DJ10" s="1082"/>
      <c r="DK10" s="1083"/>
      <c r="DL10" s="1081"/>
      <c r="DM10" s="1082"/>
      <c r="DN10" s="1082"/>
      <c r="DO10" s="1082"/>
      <c r="DP10" s="1083"/>
      <c r="DQ10" s="1081"/>
      <c r="DR10" s="1082"/>
      <c r="DS10" s="1082"/>
      <c r="DT10" s="1082"/>
      <c r="DU10" s="1083"/>
      <c r="DV10" s="1084"/>
      <c r="DW10" s="1085"/>
      <c r="DX10" s="1085"/>
      <c r="DY10" s="1085"/>
      <c r="DZ10" s="1086"/>
      <c r="EA10" s="248"/>
    </row>
    <row r="11" spans="1:131" s="249" customFormat="1" ht="26.25" customHeight="1" x14ac:dyDescent="0.2">
      <c r="A11" s="255">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80"/>
      <c r="AL11" s="1181"/>
      <c r="AM11" s="1181"/>
      <c r="AN11" s="1181"/>
      <c r="AO11" s="1181"/>
      <c r="AP11" s="1181"/>
      <c r="AQ11" s="1181"/>
      <c r="AR11" s="1181"/>
      <c r="AS11" s="1181"/>
      <c r="AT11" s="1181"/>
      <c r="AU11" s="1178"/>
      <c r="AV11" s="1178"/>
      <c r="AW11" s="1178"/>
      <c r="AX11" s="1178"/>
      <c r="AY11" s="1179"/>
      <c r="AZ11" s="246"/>
      <c r="BA11" s="246"/>
      <c r="BB11" s="246"/>
      <c r="BC11" s="246"/>
      <c r="BD11" s="246"/>
      <c r="BE11" s="247"/>
      <c r="BF11" s="247"/>
      <c r="BG11" s="247"/>
      <c r="BH11" s="247"/>
      <c r="BI11" s="247"/>
      <c r="BJ11" s="247"/>
      <c r="BK11" s="247"/>
      <c r="BL11" s="247"/>
      <c r="BM11" s="247"/>
      <c r="BN11" s="247"/>
      <c r="BO11" s="247"/>
      <c r="BP11" s="247"/>
      <c r="BQ11" s="256">
        <v>5</v>
      </c>
      <c r="BR11" s="257"/>
      <c r="BS11" s="1106"/>
      <c r="BT11" s="1107"/>
      <c r="BU11" s="1107"/>
      <c r="BV11" s="1107"/>
      <c r="BW11" s="1107"/>
      <c r="BX11" s="1107"/>
      <c r="BY11" s="1107"/>
      <c r="BZ11" s="1107"/>
      <c r="CA11" s="1107"/>
      <c r="CB11" s="1107"/>
      <c r="CC11" s="1107"/>
      <c r="CD11" s="1107"/>
      <c r="CE11" s="1107"/>
      <c r="CF11" s="1107"/>
      <c r="CG11" s="1108"/>
      <c r="CH11" s="1081"/>
      <c r="CI11" s="1082"/>
      <c r="CJ11" s="1082"/>
      <c r="CK11" s="1082"/>
      <c r="CL11" s="1083"/>
      <c r="CM11" s="1081"/>
      <c r="CN11" s="1082"/>
      <c r="CO11" s="1082"/>
      <c r="CP11" s="1082"/>
      <c r="CQ11" s="1083"/>
      <c r="CR11" s="1081"/>
      <c r="CS11" s="1082"/>
      <c r="CT11" s="1082"/>
      <c r="CU11" s="1082"/>
      <c r="CV11" s="1083"/>
      <c r="CW11" s="1081"/>
      <c r="CX11" s="1082"/>
      <c r="CY11" s="1082"/>
      <c r="CZ11" s="1082"/>
      <c r="DA11" s="1083"/>
      <c r="DB11" s="1081"/>
      <c r="DC11" s="1082"/>
      <c r="DD11" s="1082"/>
      <c r="DE11" s="1082"/>
      <c r="DF11" s="1083"/>
      <c r="DG11" s="1081"/>
      <c r="DH11" s="1082"/>
      <c r="DI11" s="1082"/>
      <c r="DJ11" s="1082"/>
      <c r="DK11" s="1083"/>
      <c r="DL11" s="1081"/>
      <c r="DM11" s="1082"/>
      <c r="DN11" s="1082"/>
      <c r="DO11" s="1082"/>
      <c r="DP11" s="1083"/>
      <c r="DQ11" s="1081"/>
      <c r="DR11" s="1082"/>
      <c r="DS11" s="1082"/>
      <c r="DT11" s="1082"/>
      <c r="DU11" s="1083"/>
      <c r="DV11" s="1084"/>
      <c r="DW11" s="1085"/>
      <c r="DX11" s="1085"/>
      <c r="DY11" s="1085"/>
      <c r="DZ11" s="1086"/>
      <c r="EA11" s="248"/>
    </row>
    <row r="12" spans="1:131" s="249" customFormat="1" ht="26.25" customHeight="1" x14ac:dyDescent="0.2">
      <c r="A12" s="255">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80"/>
      <c r="AL12" s="1181"/>
      <c r="AM12" s="1181"/>
      <c r="AN12" s="1181"/>
      <c r="AO12" s="1181"/>
      <c r="AP12" s="1181"/>
      <c r="AQ12" s="1181"/>
      <c r="AR12" s="1181"/>
      <c r="AS12" s="1181"/>
      <c r="AT12" s="1181"/>
      <c r="AU12" s="1178"/>
      <c r="AV12" s="1178"/>
      <c r="AW12" s="1178"/>
      <c r="AX12" s="1178"/>
      <c r="AY12" s="1179"/>
      <c r="AZ12" s="246"/>
      <c r="BA12" s="246"/>
      <c r="BB12" s="246"/>
      <c r="BC12" s="246"/>
      <c r="BD12" s="246"/>
      <c r="BE12" s="247"/>
      <c r="BF12" s="247"/>
      <c r="BG12" s="247"/>
      <c r="BH12" s="247"/>
      <c r="BI12" s="247"/>
      <c r="BJ12" s="247"/>
      <c r="BK12" s="247"/>
      <c r="BL12" s="247"/>
      <c r="BM12" s="247"/>
      <c r="BN12" s="247"/>
      <c r="BO12" s="247"/>
      <c r="BP12" s="247"/>
      <c r="BQ12" s="256">
        <v>6</v>
      </c>
      <c r="BR12" s="257"/>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48"/>
    </row>
    <row r="13" spans="1:131" s="249" customFormat="1" ht="26.25" customHeight="1" x14ac:dyDescent="0.2">
      <c r="A13" s="255">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80"/>
      <c r="AL13" s="1181"/>
      <c r="AM13" s="1181"/>
      <c r="AN13" s="1181"/>
      <c r="AO13" s="1181"/>
      <c r="AP13" s="1181"/>
      <c r="AQ13" s="1181"/>
      <c r="AR13" s="1181"/>
      <c r="AS13" s="1181"/>
      <c r="AT13" s="1181"/>
      <c r="AU13" s="1178"/>
      <c r="AV13" s="1178"/>
      <c r="AW13" s="1178"/>
      <c r="AX13" s="1178"/>
      <c r="AY13" s="1179"/>
      <c r="AZ13" s="246"/>
      <c r="BA13" s="246"/>
      <c r="BB13" s="246"/>
      <c r="BC13" s="246"/>
      <c r="BD13" s="246"/>
      <c r="BE13" s="247"/>
      <c r="BF13" s="247"/>
      <c r="BG13" s="247"/>
      <c r="BH13" s="247"/>
      <c r="BI13" s="247"/>
      <c r="BJ13" s="247"/>
      <c r="BK13" s="247"/>
      <c r="BL13" s="247"/>
      <c r="BM13" s="247"/>
      <c r="BN13" s="247"/>
      <c r="BO13" s="247"/>
      <c r="BP13" s="247"/>
      <c r="BQ13" s="256">
        <v>7</v>
      </c>
      <c r="BR13" s="257"/>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48"/>
    </row>
    <row r="14" spans="1:131" s="249" customFormat="1" ht="26.25" customHeight="1" x14ac:dyDescent="0.2">
      <c r="A14" s="255">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80"/>
      <c r="AL14" s="1181"/>
      <c r="AM14" s="1181"/>
      <c r="AN14" s="1181"/>
      <c r="AO14" s="1181"/>
      <c r="AP14" s="1181"/>
      <c r="AQ14" s="1181"/>
      <c r="AR14" s="1181"/>
      <c r="AS14" s="1181"/>
      <c r="AT14" s="1181"/>
      <c r="AU14" s="1178"/>
      <c r="AV14" s="1178"/>
      <c r="AW14" s="1178"/>
      <c r="AX14" s="1178"/>
      <c r="AY14" s="1179"/>
      <c r="AZ14" s="246"/>
      <c r="BA14" s="246"/>
      <c r="BB14" s="246"/>
      <c r="BC14" s="246"/>
      <c r="BD14" s="246"/>
      <c r="BE14" s="247"/>
      <c r="BF14" s="247"/>
      <c r="BG14" s="247"/>
      <c r="BH14" s="247"/>
      <c r="BI14" s="247"/>
      <c r="BJ14" s="247"/>
      <c r="BK14" s="247"/>
      <c r="BL14" s="247"/>
      <c r="BM14" s="247"/>
      <c r="BN14" s="247"/>
      <c r="BO14" s="247"/>
      <c r="BP14" s="247"/>
      <c r="BQ14" s="256">
        <v>8</v>
      </c>
      <c r="BR14" s="257"/>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48"/>
    </row>
    <row r="15" spans="1:131" s="249" customFormat="1" ht="26.25" customHeight="1" x14ac:dyDescent="0.2">
      <c r="A15" s="255">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80"/>
      <c r="AL15" s="1181"/>
      <c r="AM15" s="1181"/>
      <c r="AN15" s="1181"/>
      <c r="AO15" s="1181"/>
      <c r="AP15" s="1181"/>
      <c r="AQ15" s="1181"/>
      <c r="AR15" s="1181"/>
      <c r="AS15" s="1181"/>
      <c r="AT15" s="1181"/>
      <c r="AU15" s="1178"/>
      <c r="AV15" s="1178"/>
      <c r="AW15" s="1178"/>
      <c r="AX15" s="1178"/>
      <c r="AY15" s="1179"/>
      <c r="AZ15" s="246"/>
      <c r="BA15" s="246"/>
      <c r="BB15" s="246"/>
      <c r="BC15" s="246"/>
      <c r="BD15" s="246"/>
      <c r="BE15" s="247"/>
      <c r="BF15" s="247"/>
      <c r="BG15" s="247"/>
      <c r="BH15" s="247"/>
      <c r="BI15" s="247"/>
      <c r="BJ15" s="247"/>
      <c r="BK15" s="247"/>
      <c r="BL15" s="247"/>
      <c r="BM15" s="247"/>
      <c r="BN15" s="247"/>
      <c r="BO15" s="247"/>
      <c r="BP15" s="247"/>
      <c r="BQ15" s="256">
        <v>9</v>
      </c>
      <c r="BR15" s="257"/>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48"/>
    </row>
    <row r="16" spans="1:131" s="249" customFormat="1" ht="26.25" customHeight="1" x14ac:dyDescent="0.2">
      <c r="A16" s="255">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80"/>
      <c r="AL16" s="1181"/>
      <c r="AM16" s="1181"/>
      <c r="AN16" s="1181"/>
      <c r="AO16" s="1181"/>
      <c r="AP16" s="1181"/>
      <c r="AQ16" s="1181"/>
      <c r="AR16" s="1181"/>
      <c r="AS16" s="1181"/>
      <c r="AT16" s="1181"/>
      <c r="AU16" s="1178"/>
      <c r="AV16" s="1178"/>
      <c r="AW16" s="1178"/>
      <c r="AX16" s="1178"/>
      <c r="AY16" s="1179"/>
      <c r="AZ16" s="246"/>
      <c r="BA16" s="246"/>
      <c r="BB16" s="246"/>
      <c r="BC16" s="246"/>
      <c r="BD16" s="246"/>
      <c r="BE16" s="247"/>
      <c r="BF16" s="247"/>
      <c r="BG16" s="247"/>
      <c r="BH16" s="247"/>
      <c r="BI16" s="247"/>
      <c r="BJ16" s="247"/>
      <c r="BK16" s="247"/>
      <c r="BL16" s="247"/>
      <c r="BM16" s="247"/>
      <c r="BN16" s="247"/>
      <c r="BO16" s="247"/>
      <c r="BP16" s="247"/>
      <c r="BQ16" s="256">
        <v>10</v>
      </c>
      <c r="BR16" s="257"/>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48"/>
    </row>
    <row r="17" spans="1:131" s="249" customFormat="1" ht="26.25" customHeight="1" x14ac:dyDescent="0.2">
      <c r="A17" s="255">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80"/>
      <c r="AL17" s="1181"/>
      <c r="AM17" s="1181"/>
      <c r="AN17" s="1181"/>
      <c r="AO17" s="1181"/>
      <c r="AP17" s="1181"/>
      <c r="AQ17" s="1181"/>
      <c r="AR17" s="1181"/>
      <c r="AS17" s="1181"/>
      <c r="AT17" s="1181"/>
      <c r="AU17" s="1178"/>
      <c r="AV17" s="1178"/>
      <c r="AW17" s="1178"/>
      <c r="AX17" s="1178"/>
      <c r="AY17" s="1179"/>
      <c r="AZ17" s="246"/>
      <c r="BA17" s="246"/>
      <c r="BB17" s="246"/>
      <c r="BC17" s="246"/>
      <c r="BD17" s="246"/>
      <c r="BE17" s="247"/>
      <c r="BF17" s="247"/>
      <c r="BG17" s="247"/>
      <c r="BH17" s="247"/>
      <c r="BI17" s="247"/>
      <c r="BJ17" s="247"/>
      <c r="BK17" s="247"/>
      <c r="BL17" s="247"/>
      <c r="BM17" s="247"/>
      <c r="BN17" s="247"/>
      <c r="BO17" s="247"/>
      <c r="BP17" s="247"/>
      <c r="BQ17" s="256">
        <v>11</v>
      </c>
      <c r="BR17" s="257"/>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48"/>
    </row>
    <row r="18" spans="1:131" s="249" customFormat="1" ht="26.25" customHeight="1" x14ac:dyDescent="0.2">
      <c r="A18" s="255">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80"/>
      <c r="AL18" s="1181"/>
      <c r="AM18" s="1181"/>
      <c r="AN18" s="1181"/>
      <c r="AO18" s="1181"/>
      <c r="AP18" s="1181"/>
      <c r="AQ18" s="1181"/>
      <c r="AR18" s="1181"/>
      <c r="AS18" s="1181"/>
      <c r="AT18" s="1181"/>
      <c r="AU18" s="1178"/>
      <c r="AV18" s="1178"/>
      <c r="AW18" s="1178"/>
      <c r="AX18" s="1178"/>
      <c r="AY18" s="1179"/>
      <c r="AZ18" s="246"/>
      <c r="BA18" s="246"/>
      <c r="BB18" s="246"/>
      <c r="BC18" s="246"/>
      <c r="BD18" s="246"/>
      <c r="BE18" s="247"/>
      <c r="BF18" s="247"/>
      <c r="BG18" s="247"/>
      <c r="BH18" s="247"/>
      <c r="BI18" s="247"/>
      <c r="BJ18" s="247"/>
      <c r="BK18" s="247"/>
      <c r="BL18" s="247"/>
      <c r="BM18" s="247"/>
      <c r="BN18" s="247"/>
      <c r="BO18" s="247"/>
      <c r="BP18" s="247"/>
      <c r="BQ18" s="256">
        <v>12</v>
      </c>
      <c r="BR18" s="257"/>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48"/>
    </row>
    <row r="19" spans="1:131" s="249" customFormat="1" ht="26.25" customHeight="1" x14ac:dyDescent="0.2">
      <c r="A19" s="255">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80"/>
      <c r="AL19" s="1181"/>
      <c r="AM19" s="1181"/>
      <c r="AN19" s="1181"/>
      <c r="AO19" s="1181"/>
      <c r="AP19" s="1181"/>
      <c r="AQ19" s="1181"/>
      <c r="AR19" s="1181"/>
      <c r="AS19" s="1181"/>
      <c r="AT19" s="1181"/>
      <c r="AU19" s="1178"/>
      <c r="AV19" s="1178"/>
      <c r="AW19" s="1178"/>
      <c r="AX19" s="1178"/>
      <c r="AY19" s="1179"/>
      <c r="AZ19" s="246"/>
      <c r="BA19" s="246"/>
      <c r="BB19" s="246"/>
      <c r="BC19" s="246"/>
      <c r="BD19" s="246"/>
      <c r="BE19" s="247"/>
      <c r="BF19" s="247"/>
      <c r="BG19" s="247"/>
      <c r="BH19" s="247"/>
      <c r="BI19" s="247"/>
      <c r="BJ19" s="247"/>
      <c r="BK19" s="247"/>
      <c r="BL19" s="247"/>
      <c r="BM19" s="247"/>
      <c r="BN19" s="247"/>
      <c r="BO19" s="247"/>
      <c r="BP19" s="247"/>
      <c r="BQ19" s="256">
        <v>13</v>
      </c>
      <c r="BR19" s="257"/>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48"/>
    </row>
    <row r="20" spans="1:131" s="249" customFormat="1" ht="26.25" customHeight="1" x14ac:dyDescent="0.2">
      <c r="A20" s="255">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80"/>
      <c r="AL20" s="1181"/>
      <c r="AM20" s="1181"/>
      <c r="AN20" s="1181"/>
      <c r="AO20" s="1181"/>
      <c r="AP20" s="1181"/>
      <c r="AQ20" s="1181"/>
      <c r="AR20" s="1181"/>
      <c r="AS20" s="1181"/>
      <c r="AT20" s="1181"/>
      <c r="AU20" s="1178"/>
      <c r="AV20" s="1178"/>
      <c r="AW20" s="1178"/>
      <c r="AX20" s="1178"/>
      <c r="AY20" s="1179"/>
      <c r="AZ20" s="246"/>
      <c r="BA20" s="246"/>
      <c r="BB20" s="246"/>
      <c r="BC20" s="246"/>
      <c r="BD20" s="246"/>
      <c r="BE20" s="247"/>
      <c r="BF20" s="247"/>
      <c r="BG20" s="247"/>
      <c r="BH20" s="247"/>
      <c r="BI20" s="247"/>
      <c r="BJ20" s="247"/>
      <c r="BK20" s="247"/>
      <c r="BL20" s="247"/>
      <c r="BM20" s="247"/>
      <c r="BN20" s="247"/>
      <c r="BO20" s="247"/>
      <c r="BP20" s="247"/>
      <c r="BQ20" s="256">
        <v>14</v>
      </c>
      <c r="BR20" s="257"/>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48"/>
    </row>
    <row r="21" spans="1:131" s="249" customFormat="1" ht="26.25" customHeight="1" thickBot="1" x14ac:dyDescent="0.25">
      <c r="A21" s="255">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80"/>
      <c r="AL21" s="1181"/>
      <c r="AM21" s="1181"/>
      <c r="AN21" s="1181"/>
      <c r="AO21" s="1181"/>
      <c r="AP21" s="1181"/>
      <c r="AQ21" s="1181"/>
      <c r="AR21" s="1181"/>
      <c r="AS21" s="1181"/>
      <c r="AT21" s="1181"/>
      <c r="AU21" s="1178"/>
      <c r="AV21" s="1178"/>
      <c r="AW21" s="1178"/>
      <c r="AX21" s="1178"/>
      <c r="AY21" s="1179"/>
      <c r="AZ21" s="246"/>
      <c r="BA21" s="246"/>
      <c r="BB21" s="246"/>
      <c r="BC21" s="246"/>
      <c r="BD21" s="246"/>
      <c r="BE21" s="247"/>
      <c r="BF21" s="247"/>
      <c r="BG21" s="247"/>
      <c r="BH21" s="247"/>
      <c r="BI21" s="247"/>
      <c r="BJ21" s="247"/>
      <c r="BK21" s="247"/>
      <c r="BL21" s="247"/>
      <c r="BM21" s="247"/>
      <c r="BN21" s="247"/>
      <c r="BO21" s="247"/>
      <c r="BP21" s="247"/>
      <c r="BQ21" s="256">
        <v>15</v>
      </c>
      <c r="BR21" s="257"/>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48"/>
    </row>
    <row r="22" spans="1:131" s="249" customFormat="1" ht="26.25" customHeight="1" x14ac:dyDescent="0.2">
      <c r="A22" s="255">
        <v>16</v>
      </c>
      <c r="B22" s="1129"/>
      <c r="C22" s="1130"/>
      <c r="D22" s="1130"/>
      <c r="E22" s="1130"/>
      <c r="F22" s="1130"/>
      <c r="G22" s="1130"/>
      <c r="H22" s="1130"/>
      <c r="I22" s="1130"/>
      <c r="J22" s="1130"/>
      <c r="K22" s="1130"/>
      <c r="L22" s="1130"/>
      <c r="M22" s="1130"/>
      <c r="N22" s="1130"/>
      <c r="O22" s="1130"/>
      <c r="P22" s="1131"/>
      <c r="Q22" s="1175"/>
      <c r="R22" s="1176"/>
      <c r="S22" s="1176"/>
      <c r="T22" s="1176"/>
      <c r="U22" s="1176"/>
      <c r="V22" s="1176"/>
      <c r="W22" s="1176"/>
      <c r="X22" s="1176"/>
      <c r="Y22" s="1176"/>
      <c r="Z22" s="1176"/>
      <c r="AA22" s="1176"/>
      <c r="AB22" s="1176"/>
      <c r="AC22" s="1176"/>
      <c r="AD22" s="1176"/>
      <c r="AE22" s="1177"/>
      <c r="AF22" s="1111"/>
      <c r="AG22" s="1112"/>
      <c r="AH22" s="1112"/>
      <c r="AI22" s="1112"/>
      <c r="AJ22" s="1113"/>
      <c r="AK22" s="1171"/>
      <c r="AL22" s="1172"/>
      <c r="AM22" s="1172"/>
      <c r="AN22" s="1172"/>
      <c r="AO22" s="1172"/>
      <c r="AP22" s="1172"/>
      <c r="AQ22" s="1172"/>
      <c r="AR22" s="1172"/>
      <c r="AS22" s="1172"/>
      <c r="AT22" s="1172"/>
      <c r="AU22" s="1173"/>
      <c r="AV22" s="1173"/>
      <c r="AW22" s="1173"/>
      <c r="AX22" s="1173"/>
      <c r="AY22" s="1174"/>
      <c r="AZ22" s="1127" t="s">
        <v>384</v>
      </c>
      <c r="BA22" s="1127"/>
      <c r="BB22" s="1127"/>
      <c r="BC22" s="1127"/>
      <c r="BD22" s="1128"/>
      <c r="BE22" s="247"/>
      <c r="BF22" s="247"/>
      <c r="BG22" s="247"/>
      <c r="BH22" s="247"/>
      <c r="BI22" s="247"/>
      <c r="BJ22" s="247"/>
      <c r="BK22" s="247"/>
      <c r="BL22" s="247"/>
      <c r="BM22" s="247"/>
      <c r="BN22" s="247"/>
      <c r="BO22" s="247"/>
      <c r="BP22" s="247"/>
      <c r="BQ22" s="256">
        <v>16</v>
      </c>
      <c r="BR22" s="257"/>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48"/>
    </row>
    <row r="23" spans="1:131" s="249" customFormat="1" ht="26.25" customHeight="1" thickBot="1" x14ac:dyDescent="0.25">
      <c r="A23" s="258" t="s">
        <v>385</v>
      </c>
      <c r="B23" s="1033" t="s">
        <v>386</v>
      </c>
      <c r="C23" s="1034"/>
      <c r="D23" s="1034"/>
      <c r="E23" s="1034"/>
      <c r="F23" s="1034"/>
      <c r="G23" s="1034"/>
      <c r="H23" s="1034"/>
      <c r="I23" s="1034"/>
      <c r="J23" s="1034"/>
      <c r="K23" s="1034"/>
      <c r="L23" s="1034"/>
      <c r="M23" s="1034"/>
      <c r="N23" s="1034"/>
      <c r="O23" s="1034"/>
      <c r="P23" s="1035"/>
      <c r="Q23" s="1162">
        <v>15826</v>
      </c>
      <c r="R23" s="1163"/>
      <c r="S23" s="1163"/>
      <c r="T23" s="1163"/>
      <c r="U23" s="1163"/>
      <c r="V23" s="1163">
        <v>14704</v>
      </c>
      <c r="W23" s="1163"/>
      <c r="X23" s="1163"/>
      <c r="Y23" s="1163"/>
      <c r="Z23" s="1163"/>
      <c r="AA23" s="1163">
        <v>1122</v>
      </c>
      <c r="AB23" s="1163"/>
      <c r="AC23" s="1163"/>
      <c r="AD23" s="1163"/>
      <c r="AE23" s="1164"/>
      <c r="AF23" s="1165">
        <v>1093</v>
      </c>
      <c r="AG23" s="1163"/>
      <c r="AH23" s="1163"/>
      <c r="AI23" s="1163"/>
      <c r="AJ23" s="1166"/>
      <c r="AK23" s="1167"/>
      <c r="AL23" s="1168"/>
      <c r="AM23" s="1168"/>
      <c r="AN23" s="1168"/>
      <c r="AO23" s="1168"/>
      <c r="AP23" s="1163">
        <v>7901</v>
      </c>
      <c r="AQ23" s="1163"/>
      <c r="AR23" s="1163"/>
      <c r="AS23" s="1163"/>
      <c r="AT23" s="1163"/>
      <c r="AU23" s="1169"/>
      <c r="AV23" s="1169"/>
      <c r="AW23" s="1169"/>
      <c r="AX23" s="1169"/>
      <c r="AY23" s="1170"/>
      <c r="AZ23" s="1159" t="s">
        <v>129</v>
      </c>
      <c r="BA23" s="1160"/>
      <c r="BB23" s="1160"/>
      <c r="BC23" s="1160"/>
      <c r="BD23" s="1161"/>
      <c r="BE23" s="247"/>
      <c r="BF23" s="247"/>
      <c r="BG23" s="247"/>
      <c r="BH23" s="247"/>
      <c r="BI23" s="247"/>
      <c r="BJ23" s="247"/>
      <c r="BK23" s="247"/>
      <c r="BL23" s="247"/>
      <c r="BM23" s="247"/>
      <c r="BN23" s="247"/>
      <c r="BO23" s="247"/>
      <c r="BP23" s="247"/>
      <c r="BQ23" s="256">
        <v>17</v>
      </c>
      <c r="BR23" s="257"/>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48"/>
    </row>
    <row r="24" spans="1:131" s="249" customFormat="1" ht="26.25" customHeight="1" x14ac:dyDescent="0.2">
      <c r="A24" s="1158" t="s">
        <v>387</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46"/>
      <c r="BA24" s="246"/>
      <c r="BB24" s="246"/>
      <c r="BC24" s="246"/>
      <c r="BD24" s="246"/>
      <c r="BE24" s="247"/>
      <c r="BF24" s="247"/>
      <c r="BG24" s="247"/>
      <c r="BH24" s="247"/>
      <c r="BI24" s="247"/>
      <c r="BJ24" s="247"/>
      <c r="BK24" s="247"/>
      <c r="BL24" s="247"/>
      <c r="BM24" s="247"/>
      <c r="BN24" s="247"/>
      <c r="BO24" s="247"/>
      <c r="BP24" s="247"/>
      <c r="BQ24" s="256">
        <v>18</v>
      </c>
      <c r="BR24" s="257"/>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48"/>
    </row>
    <row r="25" spans="1:131" s="241" customFormat="1" ht="26.25" customHeight="1" thickBot="1" x14ac:dyDescent="0.25">
      <c r="A25" s="1157" t="s">
        <v>388</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46"/>
      <c r="BK25" s="246"/>
      <c r="BL25" s="246"/>
      <c r="BM25" s="246"/>
      <c r="BN25" s="246"/>
      <c r="BO25" s="259"/>
      <c r="BP25" s="259"/>
      <c r="BQ25" s="256">
        <v>19</v>
      </c>
      <c r="BR25" s="257"/>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0"/>
    </row>
    <row r="26" spans="1:131" s="241" customFormat="1" ht="26.25" customHeight="1" x14ac:dyDescent="0.2">
      <c r="A26" s="1087" t="s">
        <v>364</v>
      </c>
      <c r="B26" s="1088"/>
      <c r="C26" s="1088"/>
      <c r="D26" s="1088"/>
      <c r="E26" s="1088"/>
      <c r="F26" s="1088"/>
      <c r="G26" s="1088"/>
      <c r="H26" s="1088"/>
      <c r="I26" s="1088"/>
      <c r="J26" s="1088"/>
      <c r="K26" s="1088"/>
      <c r="L26" s="1088"/>
      <c r="M26" s="1088"/>
      <c r="N26" s="1088"/>
      <c r="O26" s="1088"/>
      <c r="P26" s="1089"/>
      <c r="Q26" s="1093" t="s">
        <v>389</v>
      </c>
      <c r="R26" s="1094"/>
      <c r="S26" s="1094"/>
      <c r="T26" s="1094"/>
      <c r="U26" s="1095"/>
      <c r="V26" s="1093" t="s">
        <v>390</v>
      </c>
      <c r="W26" s="1094"/>
      <c r="X26" s="1094"/>
      <c r="Y26" s="1094"/>
      <c r="Z26" s="1095"/>
      <c r="AA26" s="1093" t="s">
        <v>391</v>
      </c>
      <c r="AB26" s="1094"/>
      <c r="AC26" s="1094"/>
      <c r="AD26" s="1094"/>
      <c r="AE26" s="1094"/>
      <c r="AF26" s="1153" t="s">
        <v>392</v>
      </c>
      <c r="AG26" s="1100"/>
      <c r="AH26" s="1100"/>
      <c r="AI26" s="1100"/>
      <c r="AJ26" s="1154"/>
      <c r="AK26" s="1094" t="s">
        <v>393</v>
      </c>
      <c r="AL26" s="1094"/>
      <c r="AM26" s="1094"/>
      <c r="AN26" s="1094"/>
      <c r="AO26" s="1095"/>
      <c r="AP26" s="1093" t="s">
        <v>394</v>
      </c>
      <c r="AQ26" s="1094"/>
      <c r="AR26" s="1094"/>
      <c r="AS26" s="1094"/>
      <c r="AT26" s="1095"/>
      <c r="AU26" s="1093" t="s">
        <v>395</v>
      </c>
      <c r="AV26" s="1094"/>
      <c r="AW26" s="1094"/>
      <c r="AX26" s="1094"/>
      <c r="AY26" s="1095"/>
      <c r="AZ26" s="1093" t="s">
        <v>396</v>
      </c>
      <c r="BA26" s="1094"/>
      <c r="BB26" s="1094"/>
      <c r="BC26" s="1094"/>
      <c r="BD26" s="1095"/>
      <c r="BE26" s="1093" t="s">
        <v>371</v>
      </c>
      <c r="BF26" s="1094"/>
      <c r="BG26" s="1094"/>
      <c r="BH26" s="1094"/>
      <c r="BI26" s="1109"/>
      <c r="BJ26" s="246"/>
      <c r="BK26" s="246"/>
      <c r="BL26" s="246"/>
      <c r="BM26" s="246"/>
      <c r="BN26" s="246"/>
      <c r="BO26" s="259"/>
      <c r="BP26" s="259"/>
      <c r="BQ26" s="256">
        <v>20</v>
      </c>
      <c r="BR26" s="257"/>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0"/>
    </row>
    <row r="27" spans="1:131" s="241" customFormat="1" ht="26.25" customHeight="1" thickBot="1" x14ac:dyDescent="0.25">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5"/>
      <c r="AG27" s="1103"/>
      <c r="AH27" s="1103"/>
      <c r="AI27" s="1103"/>
      <c r="AJ27" s="1156"/>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46"/>
      <c r="BK27" s="246"/>
      <c r="BL27" s="246"/>
      <c r="BM27" s="246"/>
      <c r="BN27" s="246"/>
      <c r="BO27" s="259"/>
      <c r="BP27" s="259"/>
      <c r="BQ27" s="256">
        <v>21</v>
      </c>
      <c r="BR27" s="257"/>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0"/>
    </row>
    <row r="28" spans="1:131" s="241" customFormat="1" ht="26.25" customHeight="1" thickTop="1" x14ac:dyDescent="0.2">
      <c r="A28" s="260">
        <v>1</v>
      </c>
      <c r="B28" s="1144" t="s">
        <v>397</v>
      </c>
      <c r="C28" s="1145"/>
      <c r="D28" s="1145"/>
      <c r="E28" s="1145"/>
      <c r="F28" s="1145"/>
      <c r="G28" s="1145"/>
      <c r="H28" s="1145"/>
      <c r="I28" s="1145"/>
      <c r="J28" s="1145"/>
      <c r="K28" s="1145"/>
      <c r="L28" s="1145"/>
      <c r="M28" s="1145"/>
      <c r="N28" s="1145"/>
      <c r="O28" s="1145"/>
      <c r="P28" s="1146"/>
      <c r="Q28" s="1147">
        <v>5221</v>
      </c>
      <c r="R28" s="1148"/>
      <c r="S28" s="1148"/>
      <c r="T28" s="1148"/>
      <c r="U28" s="1148"/>
      <c r="V28" s="1148">
        <v>5090</v>
      </c>
      <c r="W28" s="1148"/>
      <c r="X28" s="1148"/>
      <c r="Y28" s="1148"/>
      <c r="Z28" s="1148"/>
      <c r="AA28" s="1148">
        <v>131</v>
      </c>
      <c r="AB28" s="1148"/>
      <c r="AC28" s="1148"/>
      <c r="AD28" s="1148"/>
      <c r="AE28" s="1149"/>
      <c r="AF28" s="1150">
        <v>131</v>
      </c>
      <c r="AG28" s="1148"/>
      <c r="AH28" s="1148"/>
      <c r="AI28" s="1148"/>
      <c r="AJ28" s="1151"/>
      <c r="AK28" s="1152">
        <v>352</v>
      </c>
      <c r="AL28" s="1140"/>
      <c r="AM28" s="1140"/>
      <c r="AN28" s="1140"/>
      <c r="AO28" s="1140"/>
      <c r="AP28" s="1139" t="s">
        <v>579</v>
      </c>
      <c r="AQ28" s="1140"/>
      <c r="AR28" s="1140"/>
      <c r="AS28" s="1140"/>
      <c r="AT28" s="1140"/>
      <c r="AU28" s="1139" t="s">
        <v>578</v>
      </c>
      <c r="AV28" s="1140"/>
      <c r="AW28" s="1140"/>
      <c r="AX28" s="1140"/>
      <c r="AY28" s="1140"/>
      <c r="AZ28" s="1141"/>
      <c r="BA28" s="1141"/>
      <c r="BB28" s="1141"/>
      <c r="BC28" s="1141"/>
      <c r="BD28" s="1141"/>
      <c r="BE28" s="1142"/>
      <c r="BF28" s="1142"/>
      <c r="BG28" s="1142"/>
      <c r="BH28" s="1142"/>
      <c r="BI28" s="1143"/>
      <c r="BJ28" s="246"/>
      <c r="BK28" s="246"/>
      <c r="BL28" s="246"/>
      <c r="BM28" s="246"/>
      <c r="BN28" s="246"/>
      <c r="BO28" s="259"/>
      <c r="BP28" s="259"/>
      <c r="BQ28" s="256">
        <v>22</v>
      </c>
      <c r="BR28" s="257"/>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0"/>
    </row>
    <row r="29" spans="1:131" s="241" customFormat="1" ht="26.25" customHeight="1" x14ac:dyDescent="0.2">
      <c r="A29" s="260">
        <v>2</v>
      </c>
      <c r="B29" s="1129" t="s">
        <v>398</v>
      </c>
      <c r="C29" s="1130"/>
      <c r="D29" s="1130"/>
      <c r="E29" s="1130"/>
      <c r="F29" s="1130"/>
      <c r="G29" s="1130"/>
      <c r="H29" s="1130"/>
      <c r="I29" s="1130"/>
      <c r="J29" s="1130"/>
      <c r="K29" s="1130"/>
      <c r="L29" s="1130"/>
      <c r="M29" s="1130"/>
      <c r="N29" s="1130"/>
      <c r="O29" s="1130"/>
      <c r="P29" s="1131"/>
      <c r="Q29" s="1135">
        <v>3269</v>
      </c>
      <c r="R29" s="1136"/>
      <c r="S29" s="1136"/>
      <c r="T29" s="1136"/>
      <c r="U29" s="1136"/>
      <c r="V29" s="1136">
        <v>3027</v>
      </c>
      <c r="W29" s="1136"/>
      <c r="X29" s="1136"/>
      <c r="Y29" s="1136"/>
      <c r="Z29" s="1136"/>
      <c r="AA29" s="1136">
        <v>243</v>
      </c>
      <c r="AB29" s="1136"/>
      <c r="AC29" s="1136"/>
      <c r="AD29" s="1136"/>
      <c r="AE29" s="1137"/>
      <c r="AF29" s="1111">
        <v>243</v>
      </c>
      <c r="AG29" s="1112"/>
      <c r="AH29" s="1112"/>
      <c r="AI29" s="1112"/>
      <c r="AJ29" s="1113"/>
      <c r="AK29" s="1070">
        <v>505</v>
      </c>
      <c r="AL29" s="1061"/>
      <c r="AM29" s="1061"/>
      <c r="AN29" s="1061"/>
      <c r="AO29" s="1061"/>
      <c r="AP29" s="1072" t="s">
        <v>580</v>
      </c>
      <c r="AQ29" s="1061"/>
      <c r="AR29" s="1061"/>
      <c r="AS29" s="1061"/>
      <c r="AT29" s="1061"/>
      <c r="AU29" s="1072" t="s">
        <v>581</v>
      </c>
      <c r="AV29" s="1061"/>
      <c r="AW29" s="1061"/>
      <c r="AX29" s="1061"/>
      <c r="AY29" s="1061"/>
      <c r="AZ29" s="1134"/>
      <c r="BA29" s="1134"/>
      <c r="BB29" s="1134"/>
      <c r="BC29" s="1134"/>
      <c r="BD29" s="1134"/>
      <c r="BE29" s="1124"/>
      <c r="BF29" s="1124"/>
      <c r="BG29" s="1124"/>
      <c r="BH29" s="1124"/>
      <c r="BI29" s="1125"/>
      <c r="BJ29" s="246"/>
      <c r="BK29" s="246"/>
      <c r="BL29" s="246"/>
      <c r="BM29" s="246"/>
      <c r="BN29" s="246"/>
      <c r="BO29" s="259"/>
      <c r="BP29" s="259"/>
      <c r="BQ29" s="256">
        <v>23</v>
      </c>
      <c r="BR29" s="257"/>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0"/>
    </row>
    <row r="30" spans="1:131" s="241" customFormat="1" ht="26.25" customHeight="1" x14ac:dyDescent="0.2">
      <c r="A30" s="260">
        <v>3</v>
      </c>
      <c r="B30" s="1129" t="s">
        <v>399</v>
      </c>
      <c r="C30" s="1130"/>
      <c r="D30" s="1130"/>
      <c r="E30" s="1130"/>
      <c r="F30" s="1130"/>
      <c r="G30" s="1130"/>
      <c r="H30" s="1130"/>
      <c r="I30" s="1130"/>
      <c r="J30" s="1130"/>
      <c r="K30" s="1130"/>
      <c r="L30" s="1130"/>
      <c r="M30" s="1130"/>
      <c r="N30" s="1130"/>
      <c r="O30" s="1130"/>
      <c r="P30" s="1131"/>
      <c r="Q30" s="1135">
        <v>903</v>
      </c>
      <c r="R30" s="1136"/>
      <c r="S30" s="1136"/>
      <c r="T30" s="1136"/>
      <c r="U30" s="1136"/>
      <c r="V30" s="1136">
        <v>880</v>
      </c>
      <c r="W30" s="1136"/>
      <c r="X30" s="1136"/>
      <c r="Y30" s="1136"/>
      <c r="Z30" s="1136"/>
      <c r="AA30" s="1136">
        <v>23</v>
      </c>
      <c r="AB30" s="1136"/>
      <c r="AC30" s="1136"/>
      <c r="AD30" s="1136"/>
      <c r="AE30" s="1137"/>
      <c r="AF30" s="1111">
        <v>23</v>
      </c>
      <c r="AG30" s="1112"/>
      <c r="AH30" s="1112"/>
      <c r="AI30" s="1112"/>
      <c r="AJ30" s="1113"/>
      <c r="AK30" s="1070">
        <v>422</v>
      </c>
      <c r="AL30" s="1061"/>
      <c r="AM30" s="1061"/>
      <c r="AN30" s="1061"/>
      <c r="AO30" s="1061"/>
      <c r="AP30" s="1072" t="s">
        <v>578</v>
      </c>
      <c r="AQ30" s="1061"/>
      <c r="AR30" s="1061"/>
      <c r="AS30" s="1061"/>
      <c r="AT30" s="1061"/>
      <c r="AU30" s="1072" t="s">
        <v>578</v>
      </c>
      <c r="AV30" s="1061"/>
      <c r="AW30" s="1061"/>
      <c r="AX30" s="1061"/>
      <c r="AY30" s="1061"/>
      <c r="AZ30" s="1134"/>
      <c r="BA30" s="1134"/>
      <c r="BB30" s="1134"/>
      <c r="BC30" s="1134"/>
      <c r="BD30" s="1134"/>
      <c r="BE30" s="1124"/>
      <c r="BF30" s="1124"/>
      <c r="BG30" s="1124"/>
      <c r="BH30" s="1124"/>
      <c r="BI30" s="1125"/>
      <c r="BJ30" s="246"/>
      <c r="BK30" s="246"/>
      <c r="BL30" s="246"/>
      <c r="BM30" s="246"/>
      <c r="BN30" s="246"/>
      <c r="BO30" s="259"/>
      <c r="BP30" s="259"/>
      <c r="BQ30" s="256">
        <v>24</v>
      </c>
      <c r="BR30" s="257"/>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0"/>
    </row>
    <row r="31" spans="1:131" s="241" customFormat="1" ht="26.25" customHeight="1" x14ac:dyDescent="0.2">
      <c r="A31" s="260">
        <v>4</v>
      </c>
      <c r="B31" s="1129" t="s">
        <v>400</v>
      </c>
      <c r="C31" s="1130"/>
      <c r="D31" s="1130"/>
      <c r="E31" s="1130"/>
      <c r="F31" s="1130"/>
      <c r="G31" s="1130"/>
      <c r="H31" s="1130"/>
      <c r="I31" s="1130"/>
      <c r="J31" s="1130"/>
      <c r="K31" s="1130"/>
      <c r="L31" s="1130"/>
      <c r="M31" s="1130"/>
      <c r="N31" s="1130"/>
      <c r="O31" s="1130"/>
      <c r="P31" s="1131"/>
      <c r="Q31" s="1135">
        <v>1250</v>
      </c>
      <c r="R31" s="1136"/>
      <c r="S31" s="1136"/>
      <c r="T31" s="1136"/>
      <c r="U31" s="1136"/>
      <c r="V31" s="1136">
        <v>1247</v>
      </c>
      <c r="W31" s="1136"/>
      <c r="X31" s="1136"/>
      <c r="Y31" s="1136"/>
      <c r="Z31" s="1136"/>
      <c r="AA31" s="1136">
        <v>3</v>
      </c>
      <c r="AB31" s="1136"/>
      <c r="AC31" s="1136"/>
      <c r="AD31" s="1136"/>
      <c r="AE31" s="1137"/>
      <c r="AF31" s="1111">
        <v>124</v>
      </c>
      <c r="AG31" s="1112"/>
      <c r="AH31" s="1112"/>
      <c r="AI31" s="1112"/>
      <c r="AJ31" s="1113"/>
      <c r="AK31" s="1070">
        <v>468</v>
      </c>
      <c r="AL31" s="1061"/>
      <c r="AM31" s="1061"/>
      <c r="AN31" s="1061"/>
      <c r="AO31" s="1061"/>
      <c r="AP31" s="1061">
        <v>6149</v>
      </c>
      <c r="AQ31" s="1061"/>
      <c r="AR31" s="1061"/>
      <c r="AS31" s="1061"/>
      <c r="AT31" s="1061"/>
      <c r="AU31" s="1061">
        <v>2779</v>
      </c>
      <c r="AV31" s="1061"/>
      <c r="AW31" s="1061"/>
      <c r="AX31" s="1061"/>
      <c r="AY31" s="1061"/>
      <c r="AZ31" s="1138" t="s">
        <v>582</v>
      </c>
      <c r="BA31" s="1134"/>
      <c r="BB31" s="1134"/>
      <c r="BC31" s="1134"/>
      <c r="BD31" s="1134"/>
      <c r="BE31" s="1124" t="s">
        <v>401</v>
      </c>
      <c r="BF31" s="1124"/>
      <c r="BG31" s="1124"/>
      <c r="BH31" s="1124"/>
      <c r="BI31" s="1125"/>
      <c r="BJ31" s="246"/>
      <c r="BK31" s="246"/>
      <c r="BL31" s="246"/>
      <c r="BM31" s="246"/>
      <c r="BN31" s="246"/>
      <c r="BO31" s="259"/>
      <c r="BP31" s="259"/>
      <c r="BQ31" s="256">
        <v>25</v>
      </c>
      <c r="BR31" s="257"/>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0"/>
    </row>
    <row r="32" spans="1:131" s="241" customFormat="1" ht="26.25" customHeight="1" x14ac:dyDescent="0.2">
      <c r="A32" s="260">
        <v>5</v>
      </c>
      <c r="B32" s="1129"/>
      <c r="C32" s="1130"/>
      <c r="D32" s="1130"/>
      <c r="E32" s="1130"/>
      <c r="F32" s="1130"/>
      <c r="G32" s="1130"/>
      <c r="H32" s="1130"/>
      <c r="I32" s="1130"/>
      <c r="J32" s="1130"/>
      <c r="K32" s="1130"/>
      <c r="L32" s="1130"/>
      <c r="M32" s="1130"/>
      <c r="N32" s="1130"/>
      <c r="O32" s="1130"/>
      <c r="P32" s="1131"/>
      <c r="Q32" s="1135"/>
      <c r="R32" s="1136"/>
      <c r="S32" s="1136"/>
      <c r="T32" s="1136"/>
      <c r="U32" s="1136"/>
      <c r="V32" s="1136"/>
      <c r="W32" s="1136"/>
      <c r="X32" s="1136"/>
      <c r="Y32" s="1136"/>
      <c r="Z32" s="1136"/>
      <c r="AA32" s="1136"/>
      <c r="AB32" s="1136"/>
      <c r="AC32" s="1136"/>
      <c r="AD32" s="1136"/>
      <c r="AE32" s="1137"/>
      <c r="AF32" s="1111"/>
      <c r="AG32" s="1112"/>
      <c r="AH32" s="1112"/>
      <c r="AI32" s="1112"/>
      <c r="AJ32" s="1113"/>
      <c r="AK32" s="1070"/>
      <c r="AL32" s="1061"/>
      <c r="AM32" s="1061"/>
      <c r="AN32" s="1061"/>
      <c r="AO32" s="1061"/>
      <c r="AP32" s="1061"/>
      <c r="AQ32" s="1061"/>
      <c r="AR32" s="1061"/>
      <c r="AS32" s="1061"/>
      <c r="AT32" s="1061"/>
      <c r="AU32" s="1061"/>
      <c r="AV32" s="1061"/>
      <c r="AW32" s="1061"/>
      <c r="AX32" s="1061"/>
      <c r="AY32" s="1061"/>
      <c r="AZ32" s="1134"/>
      <c r="BA32" s="1134"/>
      <c r="BB32" s="1134"/>
      <c r="BC32" s="1134"/>
      <c r="BD32" s="1134"/>
      <c r="BE32" s="1124"/>
      <c r="BF32" s="1124"/>
      <c r="BG32" s="1124"/>
      <c r="BH32" s="1124"/>
      <c r="BI32" s="1125"/>
      <c r="BJ32" s="246"/>
      <c r="BK32" s="246"/>
      <c r="BL32" s="246"/>
      <c r="BM32" s="246"/>
      <c r="BN32" s="246"/>
      <c r="BO32" s="259"/>
      <c r="BP32" s="259"/>
      <c r="BQ32" s="256">
        <v>26</v>
      </c>
      <c r="BR32" s="257"/>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0"/>
    </row>
    <row r="33" spans="1:131" s="241" customFormat="1" ht="26.25" customHeight="1" x14ac:dyDescent="0.2">
      <c r="A33" s="260">
        <v>6</v>
      </c>
      <c r="B33" s="1129"/>
      <c r="C33" s="1130"/>
      <c r="D33" s="1130"/>
      <c r="E33" s="1130"/>
      <c r="F33" s="1130"/>
      <c r="G33" s="1130"/>
      <c r="H33" s="1130"/>
      <c r="I33" s="1130"/>
      <c r="J33" s="1130"/>
      <c r="K33" s="1130"/>
      <c r="L33" s="1130"/>
      <c r="M33" s="1130"/>
      <c r="N33" s="1130"/>
      <c r="O33" s="1130"/>
      <c r="P33" s="1131"/>
      <c r="Q33" s="1135"/>
      <c r="R33" s="1136"/>
      <c r="S33" s="1136"/>
      <c r="T33" s="1136"/>
      <c r="U33" s="1136"/>
      <c r="V33" s="1136"/>
      <c r="W33" s="1136"/>
      <c r="X33" s="1136"/>
      <c r="Y33" s="1136"/>
      <c r="Z33" s="1136"/>
      <c r="AA33" s="1136"/>
      <c r="AB33" s="1136"/>
      <c r="AC33" s="1136"/>
      <c r="AD33" s="1136"/>
      <c r="AE33" s="1137"/>
      <c r="AF33" s="1111"/>
      <c r="AG33" s="1112"/>
      <c r="AH33" s="1112"/>
      <c r="AI33" s="1112"/>
      <c r="AJ33" s="1113"/>
      <c r="AK33" s="1070"/>
      <c r="AL33" s="1061"/>
      <c r="AM33" s="1061"/>
      <c r="AN33" s="1061"/>
      <c r="AO33" s="1061"/>
      <c r="AP33" s="1061"/>
      <c r="AQ33" s="1061"/>
      <c r="AR33" s="1061"/>
      <c r="AS33" s="1061"/>
      <c r="AT33" s="1061"/>
      <c r="AU33" s="1061"/>
      <c r="AV33" s="1061"/>
      <c r="AW33" s="1061"/>
      <c r="AX33" s="1061"/>
      <c r="AY33" s="1061"/>
      <c r="AZ33" s="1134"/>
      <c r="BA33" s="1134"/>
      <c r="BB33" s="1134"/>
      <c r="BC33" s="1134"/>
      <c r="BD33" s="1134"/>
      <c r="BE33" s="1124"/>
      <c r="BF33" s="1124"/>
      <c r="BG33" s="1124"/>
      <c r="BH33" s="1124"/>
      <c r="BI33" s="1125"/>
      <c r="BJ33" s="246"/>
      <c r="BK33" s="246"/>
      <c r="BL33" s="246"/>
      <c r="BM33" s="246"/>
      <c r="BN33" s="246"/>
      <c r="BO33" s="259"/>
      <c r="BP33" s="259"/>
      <c r="BQ33" s="256">
        <v>27</v>
      </c>
      <c r="BR33" s="257"/>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0"/>
    </row>
    <row r="34" spans="1:131" s="241" customFormat="1" ht="26.25" customHeight="1" x14ac:dyDescent="0.2">
      <c r="A34" s="260">
        <v>7</v>
      </c>
      <c r="B34" s="1129"/>
      <c r="C34" s="1130"/>
      <c r="D34" s="1130"/>
      <c r="E34" s="1130"/>
      <c r="F34" s="1130"/>
      <c r="G34" s="1130"/>
      <c r="H34" s="1130"/>
      <c r="I34" s="1130"/>
      <c r="J34" s="1130"/>
      <c r="K34" s="1130"/>
      <c r="L34" s="1130"/>
      <c r="M34" s="1130"/>
      <c r="N34" s="1130"/>
      <c r="O34" s="1130"/>
      <c r="P34" s="1131"/>
      <c r="Q34" s="1135"/>
      <c r="R34" s="1136"/>
      <c r="S34" s="1136"/>
      <c r="T34" s="1136"/>
      <c r="U34" s="1136"/>
      <c r="V34" s="1136"/>
      <c r="W34" s="1136"/>
      <c r="X34" s="1136"/>
      <c r="Y34" s="1136"/>
      <c r="Z34" s="1136"/>
      <c r="AA34" s="1136"/>
      <c r="AB34" s="1136"/>
      <c r="AC34" s="1136"/>
      <c r="AD34" s="1136"/>
      <c r="AE34" s="1137"/>
      <c r="AF34" s="1111"/>
      <c r="AG34" s="1112"/>
      <c r="AH34" s="1112"/>
      <c r="AI34" s="1112"/>
      <c r="AJ34" s="1113"/>
      <c r="AK34" s="1070"/>
      <c r="AL34" s="1061"/>
      <c r="AM34" s="1061"/>
      <c r="AN34" s="1061"/>
      <c r="AO34" s="1061"/>
      <c r="AP34" s="1061"/>
      <c r="AQ34" s="1061"/>
      <c r="AR34" s="1061"/>
      <c r="AS34" s="1061"/>
      <c r="AT34" s="1061"/>
      <c r="AU34" s="1061"/>
      <c r="AV34" s="1061"/>
      <c r="AW34" s="1061"/>
      <c r="AX34" s="1061"/>
      <c r="AY34" s="1061"/>
      <c r="AZ34" s="1134"/>
      <c r="BA34" s="1134"/>
      <c r="BB34" s="1134"/>
      <c r="BC34" s="1134"/>
      <c r="BD34" s="1134"/>
      <c r="BE34" s="1124"/>
      <c r="BF34" s="1124"/>
      <c r="BG34" s="1124"/>
      <c r="BH34" s="1124"/>
      <c r="BI34" s="1125"/>
      <c r="BJ34" s="246"/>
      <c r="BK34" s="246"/>
      <c r="BL34" s="246"/>
      <c r="BM34" s="246"/>
      <c r="BN34" s="246"/>
      <c r="BO34" s="259"/>
      <c r="BP34" s="259"/>
      <c r="BQ34" s="256">
        <v>28</v>
      </c>
      <c r="BR34" s="257"/>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0"/>
    </row>
    <row r="35" spans="1:131" s="241" customFormat="1" ht="26.25" customHeight="1" x14ac:dyDescent="0.2">
      <c r="A35" s="260">
        <v>8</v>
      </c>
      <c r="B35" s="1129"/>
      <c r="C35" s="1130"/>
      <c r="D35" s="1130"/>
      <c r="E35" s="1130"/>
      <c r="F35" s="1130"/>
      <c r="G35" s="1130"/>
      <c r="H35" s="1130"/>
      <c r="I35" s="1130"/>
      <c r="J35" s="1130"/>
      <c r="K35" s="1130"/>
      <c r="L35" s="1130"/>
      <c r="M35" s="1130"/>
      <c r="N35" s="1130"/>
      <c r="O35" s="1130"/>
      <c r="P35" s="1131"/>
      <c r="Q35" s="1135"/>
      <c r="R35" s="1136"/>
      <c r="S35" s="1136"/>
      <c r="T35" s="1136"/>
      <c r="U35" s="1136"/>
      <c r="V35" s="1136"/>
      <c r="W35" s="1136"/>
      <c r="X35" s="1136"/>
      <c r="Y35" s="1136"/>
      <c r="Z35" s="1136"/>
      <c r="AA35" s="1136"/>
      <c r="AB35" s="1136"/>
      <c r="AC35" s="1136"/>
      <c r="AD35" s="1136"/>
      <c r="AE35" s="1137"/>
      <c r="AF35" s="1111"/>
      <c r="AG35" s="1112"/>
      <c r="AH35" s="1112"/>
      <c r="AI35" s="1112"/>
      <c r="AJ35" s="1113"/>
      <c r="AK35" s="1070"/>
      <c r="AL35" s="1061"/>
      <c r="AM35" s="1061"/>
      <c r="AN35" s="1061"/>
      <c r="AO35" s="1061"/>
      <c r="AP35" s="1061"/>
      <c r="AQ35" s="1061"/>
      <c r="AR35" s="1061"/>
      <c r="AS35" s="1061"/>
      <c r="AT35" s="1061"/>
      <c r="AU35" s="1061"/>
      <c r="AV35" s="1061"/>
      <c r="AW35" s="1061"/>
      <c r="AX35" s="1061"/>
      <c r="AY35" s="1061"/>
      <c r="AZ35" s="1134"/>
      <c r="BA35" s="1134"/>
      <c r="BB35" s="1134"/>
      <c r="BC35" s="1134"/>
      <c r="BD35" s="1134"/>
      <c r="BE35" s="1124"/>
      <c r="BF35" s="1124"/>
      <c r="BG35" s="1124"/>
      <c r="BH35" s="1124"/>
      <c r="BI35" s="1125"/>
      <c r="BJ35" s="246"/>
      <c r="BK35" s="246"/>
      <c r="BL35" s="246"/>
      <c r="BM35" s="246"/>
      <c r="BN35" s="246"/>
      <c r="BO35" s="259"/>
      <c r="BP35" s="259"/>
      <c r="BQ35" s="256">
        <v>29</v>
      </c>
      <c r="BR35" s="257"/>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0"/>
    </row>
    <row r="36" spans="1:131" s="241" customFormat="1" ht="26.25" customHeight="1" x14ac:dyDescent="0.2">
      <c r="A36" s="260">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70"/>
      <c r="AL36" s="1061"/>
      <c r="AM36" s="1061"/>
      <c r="AN36" s="1061"/>
      <c r="AO36" s="1061"/>
      <c r="AP36" s="1061"/>
      <c r="AQ36" s="1061"/>
      <c r="AR36" s="1061"/>
      <c r="AS36" s="1061"/>
      <c r="AT36" s="1061"/>
      <c r="AU36" s="1061"/>
      <c r="AV36" s="1061"/>
      <c r="AW36" s="1061"/>
      <c r="AX36" s="1061"/>
      <c r="AY36" s="1061"/>
      <c r="AZ36" s="1134"/>
      <c r="BA36" s="1134"/>
      <c r="BB36" s="1134"/>
      <c r="BC36" s="1134"/>
      <c r="BD36" s="1134"/>
      <c r="BE36" s="1124"/>
      <c r="BF36" s="1124"/>
      <c r="BG36" s="1124"/>
      <c r="BH36" s="1124"/>
      <c r="BI36" s="1125"/>
      <c r="BJ36" s="246"/>
      <c r="BK36" s="246"/>
      <c r="BL36" s="246"/>
      <c r="BM36" s="246"/>
      <c r="BN36" s="246"/>
      <c r="BO36" s="259"/>
      <c r="BP36" s="259"/>
      <c r="BQ36" s="256">
        <v>30</v>
      </c>
      <c r="BR36" s="257"/>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0"/>
    </row>
    <row r="37" spans="1:131" s="241" customFormat="1" ht="26.25" customHeight="1" x14ac:dyDescent="0.2">
      <c r="A37" s="260">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70"/>
      <c r="AL37" s="1061"/>
      <c r="AM37" s="1061"/>
      <c r="AN37" s="1061"/>
      <c r="AO37" s="1061"/>
      <c r="AP37" s="1061"/>
      <c r="AQ37" s="1061"/>
      <c r="AR37" s="1061"/>
      <c r="AS37" s="1061"/>
      <c r="AT37" s="1061"/>
      <c r="AU37" s="1061"/>
      <c r="AV37" s="1061"/>
      <c r="AW37" s="1061"/>
      <c r="AX37" s="1061"/>
      <c r="AY37" s="1061"/>
      <c r="AZ37" s="1134"/>
      <c r="BA37" s="1134"/>
      <c r="BB37" s="1134"/>
      <c r="BC37" s="1134"/>
      <c r="BD37" s="1134"/>
      <c r="BE37" s="1124"/>
      <c r="BF37" s="1124"/>
      <c r="BG37" s="1124"/>
      <c r="BH37" s="1124"/>
      <c r="BI37" s="1125"/>
      <c r="BJ37" s="246"/>
      <c r="BK37" s="246"/>
      <c r="BL37" s="246"/>
      <c r="BM37" s="246"/>
      <c r="BN37" s="246"/>
      <c r="BO37" s="259"/>
      <c r="BP37" s="259"/>
      <c r="BQ37" s="256">
        <v>31</v>
      </c>
      <c r="BR37" s="257"/>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0"/>
    </row>
    <row r="38" spans="1:131" s="241" customFormat="1" ht="26.25" customHeight="1" x14ac:dyDescent="0.2">
      <c r="A38" s="260">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70"/>
      <c r="AL38" s="1061"/>
      <c r="AM38" s="1061"/>
      <c r="AN38" s="1061"/>
      <c r="AO38" s="1061"/>
      <c r="AP38" s="1061"/>
      <c r="AQ38" s="1061"/>
      <c r="AR38" s="1061"/>
      <c r="AS38" s="1061"/>
      <c r="AT38" s="1061"/>
      <c r="AU38" s="1061"/>
      <c r="AV38" s="1061"/>
      <c r="AW38" s="1061"/>
      <c r="AX38" s="1061"/>
      <c r="AY38" s="1061"/>
      <c r="AZ38" s="1134"/>
      <c r="BA38" s="1134"/>
      <c r="BB38" s="1134"/>
      <c r="BC38" s="1134"/>
      <c r="BD38" s="1134"/>
      <c r="BE38" s="1124"/>
      <c r="BF38" s="1124"/>
      <c r="BG38" s="1124"/>
      <c r="BH38" s="1124"/>
      <c r="BI38" s="1125"/>
      <c r="BJ38" s="246"/>
      <c r="BK38" s="246"/>
      <c r="BL38" s="246"/>
      <c r="BM38" s="246"/>
      <c r="BN38" s="246"/>
      <c r="BO38" s="259"/>
      <c r="BP38" s="259"/>
      <c r="BQ38" s="256">
        <v>32</v>
      </c>
      <c r="BR38" s="257"/>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0"/>
    </row>
    <row r="39" spans="1:131" s="241" customFormat="1" ht="26.25" customHeight="1" x14ac:dyDescent="0.2">
      <c r="A39" s="260">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70"/>
      <c r="AL39" s="1061"/>
      <c r="AM39" s="1061"/>
      <c r="AN39" s="1061"/>
      <c r="AO39" s="1061"/>
      <c r="AP39" s="1061"/>
      <c r="AQ39" s="1061"/>
      <c r="AR39" s="1061"/>
      <c r="AS39" s="1061"/>
      <c r="AT39" s="1061"/>
      <c r="AU39" s="1061"/>
      <c r="AV39" s="1061"/>
      <c r="AW39" s="1061"/>
      <c r="AX39" s="1061"/>
      <c r="AY39" s="1061"/>
      <c r="AZ39" s="1134"/>
      <c r="BA39" s="1134"/>
      <c r="BB39" s="1134"/>
      <c r="BC39" s="1134"/>
      <c r="BD39" s="1134"/>
      <c r="BE39" s="1124"/>
      <c r="BF39" s="1124"/>
      <c r="BG39" s="1124"/>
      <c r="BH39" s="1124"/>
      <c r="BI39" s="1125"/>
      <c r="BJ39" s="246"/>
      <c r="BK39" s="246"/>
      <c r="BL39" s="246"/>
      <c r="BM39" s="246"/>
      <c r="BN39" s="246"/>
      <c r="BO39" s="259"/>
      <c r="BP39" s="259"/>
      <c r="BQ39" s="256">
        <v>33</v>
      </c>
      <c r="BR39" s="257"/>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0"/>
    </row>
    <row r="40" spans="1:131" s="241" customFormat="1" ht="26.25" customHeight="1" x14ac:dyDescent="0.2">
      <c r="A40" s="255">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70"/>
      <c r="AL40" s="1061"/>
      <c r="AM40" s="1061"/>
      <c r="AN40" s="1061"/>
      <c r="AO40" s="1061"/>
      <c r="AP40" s="1061"/>
      <c r="AQ40" s="1061"/>
      <c r="AR40" s="1061"/>
      <c r="AS40" s="1061"/>
      <c r="AT40" s="1061"/>
      <c r="AU40" s="1061"/>
      <c r="AV40" s="1061"/>
      <c r="AW40" s="1061"/>
      <c r="AX40" s="1061"/>
      <c r="AY40" s="1061"/>
      <c r="AZ40" s="1134"/>
      <c r="BA40" s="1134"/>
      <c r="BB40" s="1134"/>
      <c r="BC40" s="1134"/>
      <c r="BD40" s="1134"/>
      <c r="BE40" s="1124"/>
      <c r="BF40" s="1124"/>
      <c r="BG40" s="1124"/>
      <c r="BH40" s="1124"/>
      <c r="BI40" s="1125"/>
      <c r="BJ40" s="246"/>
      <c r="BK40" s="246"/>
      <c r="BL40" s="246"/>
      <c r="BM40" s="246"/>
      <c r="BN40" s="246"/>
      <c r="BO40" s="259"/>
      <c r="BP40" s="259"/>
      <c r="BQ40" s="256">
        <v>34</v>
      </c>
      <c r="BR40" s="257"/>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0"/>
    </row>
    <row r="41" spans="1:131" s="241" customFormat="1" ht="26.25" customHeight="1" x14ac:dyDescent="0.2">
      <c r="A41" s="255">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70"/>
      <c r="AL41" s="1061"/>
      <c r="AM41" s="1061"/>
      <c r="AN41" s="1061"/>
      <c r="AO41" s="1061"/>
      <c r="AP41" s="1061"/>
      <c r="AQ41" s="1061"/>
      <c r="AR41" s="1061"/>
      <c r="AS41" s="1061"/>
      <c r="AT41" s="1061"/>
      <c r="AU41" s="1061"/>
      <c r="AV41" s="1061"/>
      <c r="AW41" s="1061"/>
      <c r="AX41" s="1061"/>
      <c r="AY41" s="1061"/>
      <c r="AZ41" s="1134"/>
      <c r="BA41" s="1134"/>
      <c r="BB41" s="1134"/>
      <c r="BC41" s="1134"/>
      <c r="BD41" s="1134"/>
      <c r="BE41" s="1124"/>
      <c r="BF41" s="1124"/>
      <c r="BG41" s="1124"/>
      <c r="BH41" s="1124"/>
      <c r="BI41" s="1125"/>
      <c r="BJ41" s="246"/>
      <c r="BK41" s="246"/>
      <c r="BL41" s="246"/>
      <c r="BM41" s="246"/>
      <c r="BN41" s="246"/>
      <c r="BO41" s="259"/>
      <c r="BP41" s="259"/>
      <c r="BQ41" s="256">
        <v>35</v>
      </c>
      <c r="BR41" s="257"/>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0"/>
    </row>
    <row r="42" spans="1:131" s="241" customFormat="1" ht="26.25" customHeight="1" x14ac:dyDescent="0.2">
      <c r="A42" s="255">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70"/>
      <c r="AL42" s="1061"/>
      <c r="AM42" s="1061"/>
      <c r="AN42" s="1061"/>
      <c r="AO42" s="1061"/>
      <c r="AP42" s="1061"/>
      <c r="AQ42" s="1061"/>
      <c r="AR42" s="1061"/>
      <c r="AS42" s="1061"/>
      <c r="AT42" s="1061"/>
      <c r="AU42" s="1061"/>
      <c r="AV42" s="1061"/>
      <c r="AW42" s="1061"/>
      <c r="AX42" s="1061"/>
      <c r="AY42" s="1061"/>
      <c r="AZ42" s="1134"/>
      <c r="BA42" s="1134"/>
      <c r="BB42" s="1134"/>
      <c r="BC42" s="1134"/>
      <c r="BD42" s="1134"/>
      <c r="BE42" s="1124"/>
      <c r="BF42" s="1124"/>
      <c r="BG42" s="1124"/>
      <c r="BH42" s="1124"/>
      <c r="BI42" s="1125"/>
      <c r="BJ42" s="246"/>
      <c r="BK42" s="246"/>
      <c r="BL42" s="246"/>
      <c r="BM42" s="246"/>
      <c r="BN42" s="246"/>
      <c r="BO42" s="259"/>
      <c r="BP42" s="259"/>
      <c r="BQ42" s="256">
        <v>36</v>
      </c>
      <c r="BR42" s="257"/>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0"/>
    </row>
    <row r="43" spans="1:131" s="241" customFormat="1" ht="26.25" customHeight="1" x14ac:dyDescent="0.2">
      <c r="A43" s="255">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70"/>
      <c r="AL43" s="1061"/>
      <c r="AM43" s="1061"/>
      <c r="AN43" s="1061"/>
      <c r="AO43" s="1061"/>
      <c r="AP43" s="1061"/>
      <c r="AQ43" s="1061"/>
      <c r="AR43" s="1061"/>
      <c r="AS43" s="1061"/>
      <c r="AT43" s="1061"/>
      <c r="AU43" s="1061"/>
      <c r="AV43" s="1061"/>
      <c r="AW43" s="1061"/>
      <c r="AX43" s="1061"/>
      <c r="AY43" s="1061"/>
      <c r="AZ43" s="1134"/>
      <c r="BA43" s="1134"/>
      <c r="BB43" s="1134"/>
      <c r="BC43" s="1134"/>
      <c r="BD43" s="1134"/>
      <c r="BE43" s="1124"/>
      <c r="BF43" s="1124"/>
      <c r="BG43" s="1124"/>
      <c r="BH43" s="1124"/>
      <c r="BI43" s="1125"/>
      <c r="BJ43" s="246"/>
      <c r="BK43" s="246"/>
      <c r="BL43" s="246"/>
      <c r="BM43" s="246"/>
      <c r="BN43" s="246"/>
      <c r="BO43" s="259"/>
      <c r="BP43" s="259"/>
      <c r="BQ43" s="256">
        <v>37</v>
      </c>
      <c r="BR43" s="257"/>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0"/>
    </row>
    <row r="44" spans="1:131" s="241" customFormat="1" ht="26.25" customHeight="1" x14ac:dyDescent="0.2">
      <c r="A44" s="255">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70"/>
      <c r="AL44" s="1061"/>
      <c r="AM44" s="1061"/>
      <c r="AN44" s="1061"/>
      <c r="AO44" s="1061"/>
      <c r="AP44" s="1061"/>
      <c r="AQ44" s="1061"/>
      <c r="AR44" s="1061"/>
      <c r="AS44" s="1061"/>
      <c r="AT44" s="1061"/>
      <c r="AU44" s="1061"/>
      <c r="AV44" s="1061"/>
      <c r="AW44" s="1061"/>
      <c r="AX44" s="1061"/>
      <c r="AY44" s="1061"/>
      <c r="AZ44" s="1134"/>
      <c r="BA44" s="1134"/>
      <c r="BB44" s="1134"/>
      <c r="BC44" s="1134"/>
      <c r="BD44" s="1134"/>
      <c r="BE44" s="1124"/>
      <c r="BF44" s="1124"/>
      <c r="BG44" s="1124"/>
      <c r="BH44" s="1124"/>
      <c r="BI44" s="1125"/>
      <c r="BJ44" s="246"/>
      <c r="BK44" s="246"/>
      <c r="BL44" s="246"/>
      <c r="BM44" s="246"/>
      <c r="BN44" s="246"/>
      <c r="BO44" s="259"/>
      <c r="BP44" s="259"/>
      <c r="BQ44" s="256">
        <v>38</v>
      </c>
      <c r="BR44" s="257"/>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0"/>
    </row>
    <row r="45" spans="1:131" s="241" customFormat="1" ht="26.25" customHeight="1" x14ac:dyDescent="0.2">
      <c r="A45" s="255">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70"/>
      <c r="AL45" s="1061"/>
      <c r="AM45" s="1061"/>
      <c r="AN45" s="1061"/>
      <c r="AO45" s="1061"/>
      <c r="AP45" s="1061"/>
      <c r="AQ45" s="1061"/>
      <c r="AR45" s="1061"/>
      <c r="AS45" s="1061"/>
      <c r="AT45" s="1061"/>
      <c r="AU45" s="1061"/>
      <c r="AV45" s="1061"/>
      <c r="AW45" s="1061"/>
      <c r="AX45" s="1061"/>
      <c r="AY45" s="1061"/>
      <c r="AZ45" s="1134"/>
      <c r="BA45" s="1134"/>
      <c r="BB45" s="1134"/>
      <c r="BC45" s="1134"/>
      <c r="BD45" s="1134"/>
      <c r="BE45" s="1124"/>
      <c r="BF45" s="1124"/>
      <c r="BG45" s="1124"/>
      <c r="BH45" s="1124"/>
      <c r="BI45" s="1125"/>
      <c r="BJ45" s="246"/>
      <c r="BK45" s="246"/>
      <c r="BL45" s="246"/>
      <c r="BM45" s="246"/>
      <c r="BN45" s="246"/>
      <c r="BO45" s="259"/>
      <c r="BP45" s="259"/>
      <c r="BQ45" s="256">
        <v>39</v>
      </c>
      <c r="BR45" s="257"/>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0"/>
    </row>
    <row r="46" spans="1:131" s="241" customFormat="1" ht="26.25" customHeight="1" x14ac:dyDescent="0.2">
      <c r="A46" s="255">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70"/>
      <c r="AL46" s="1061"/>
      <c r="AM46" s="1061"/>
      <c r="AN46" s="1061"/>
      <c r="AO46" s="1061"/>
      <c r="AP46" s="1061"/>
      <c r="AQ46" s="1061"/>
      <c r="AR46" s="1061"/>
      <c r="AS46" s="1061"/>
      <c r="AT46" s="1061"/>
      <c r="AU46" s="1061"/>
      <c r="AV46" s="1061"/>
      <c r="AW46" s="1061"/>
      <c r="AX46" s="1061"/>
      <c r="AY46" s="1061"/>
      <c r="AZ46" s="1134"/>
      <c r="BA46" s="1134"/>
      <c r="BB46" s="1134"/>
      <c r="BC46" s="1134"/>
      <c r="BD46" s="1134"/>
      <c r="BE46" s="1124"/>
      <c r="BF46" s="1124"/>
      <c r="BG46" s="1124"/>
      <c r="BH46" s="1124"/>
      <c r="BI46" s="1125"/>
      <c r="BJ46" s="246"/>
      <c r="BK46" s="246"/>
      <c r="BL46" s="246"/>
      <c r="BM46" s="246"/>
      <c r="BN46" s="246"/>
      <c r="BO46" s="259"/>
      <c r="BP46" s="259"/>
      <c r="BQ46" s="256">
        <v>40</v>
      </c>
      <c r="BR46" s="257"/>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0"/>
    </row>
    <row r="47" spans="1:131" s="241" customFormat="1" ht="26.25" customHeight="1" x14ac:dyDescent="0.2">
      <c r="A47" s="255">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70"/>
      <c r="AL47" s="1061"/>
      <c r="AM47" s="1061"/>
      <c r="AN47" s="1061"/>
      <c r="AO47" s="1061"/>
      <c r="AP47" s="1061"/>
      <c r="AQ47" s="1061"/>
      <c r="AR47" s="1061"/>
      <c r="AS47" s="1061"/>
      <c r="AT47" s="1061"/>
      <c r="AU47" s="1061"/>
      <c r="AV47" s="1061"/>
      <c r="AW47" s="1061"/>
      <c r="AX47" s="1061"/>
      <c r="AY47" s="1061"/>
      <c r="AZ47" s="1134"/>
      <c r="BA47" s="1134"/>
      <c r="BB47" s="1134"/>
      <c r="BC47" s="1134"/>
      <c r="BD47" s="1134"/>
      <c r="BE47" s="1124"/>
      <c r="BF47" s="1124"/>
      <c r="BG47" s="1124"/>
      <c r="BH47" s="1124"/>
      <c r="BI47" s="1125"/>
      <c r="BJ47" s="246"/>
      <c r="BK47" s="246"/>
      <c r="BL47" s="246"/>
      <c r="BM47" s="246"/>
      <c r="BN47" s="246"/>
      <c r="BO47" s="259"/>
      <c r="BP47" s="259"/>
      <c r="BQ47" s="256">
        <v>41</v>
      </c>
      <c r="BR47" s="257"/>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0"/>
    </row>
    <row r="48" spans="1:131" s="241" customFormat="1" ht="26.25" customHeight="1" x14ac:dyDescent="0.2">
      <c r="A48" s="255">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70"/>
      <c r="AL48" s="1061"/>
      <c r="AM48" s="1061"/>
      <c r="AN48" s="1061"/>
      <c r="AO48" s="1061"/>
      <c r="AP48" s="1061"/>
      <c r="AQ48" s="1061"/>
      <c r="AR48" s="1061"/>
      <c r="AS48" s="1061"/>
      <c r="AT48" s="1061"/>
      <c r="AU48" s="1061"/>
      <c r="AV48" s="1061"/>
      <c r="AW48" s="1061"/>
      <c r="AX48" s="1061"/>
      <c r="AY48" s="1061"/>
      <c r="AZ48" s="1134"/>
      <c r="BA48" s="1134"/>
      <c r="BB48" s="1134"/>
      <c r="BC48" s="1134"/>
      <c r="BD48" s="1134"/>
      <c r="BE48" s="1124"/>
      <c r="BF48" s="1124"/>
      <c r="BG48" s="1124"/>
      <c r="BH48" s="1124"/>
      <c r="BI48" s="1125"/>
      <c r="BJ48" s="246"/>
      <c r="BK48" s="246"/>
      <c r="BL48" s="246"/>
      <c r="BM48" s="246"/>
      <c r="BN48" s="246"/>
      <c r="BO48" s="259"/>
      <c r="BP48" s="259"/>
      <c r="BQ48" s="256">
        <v>42</v>
      </c>
      <c r="BR48" s="257"/>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0"/>
    </row>
    <row r="49" spans="1:131" s="241" customFormat="1" ht="26.25" customHeight="1" x14ac:dyDescent="0.2">
      <c r="A49" s="255">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70"/>
      <c r="AL49" s="1061"/>
      <c r="AM49" s="1061"/>
      <c r="AN49" s="1061"/>
      <c r="AO49" s="1061"/>
      <c r="AP49" s="1061"/>
      <c r="AQ49" s="1061"/>
      <c r="AR49" s="1061"/>
      <c r="AS49" s="1061"/>
      <c r="AT49" s="1061"/>
      <c r="AU49" s="1061"/>
      <c r="AV49" s="1061"/>
      <c r="AW49" s="1061"/>
      <c r="AX49" s="1061"/>
      <c r="AY49" s="1061"/>
      <c r="AZ49" s="1134"/>
      <c r="BA49" s="1134"/>
      <c r="BB49" s="1134"/>
      <c r="BC49" s="1134"/>
      <c r="BD49" s="1134"/>
      <c r="BE49" s="1124"/>
      <c r="BF49" s="1124"/>
      <c r="BG49" s="1124"/>
      <c r="BH49" s="1124"/>
      <c r="BI49" s="1125"/>
      <c r="BJ49" s="246"/>
      <c r="BK49" s="246"/>
      <c r="BL49" s="246"/>
      <c r="BM49" s="246"/>
      <c r="BN49" s="246"/>
      <c r="BO49" s="259"/>
      <c r="BP49" s="259"/>
      <c r="BQ49" s="256">
        <v>43</v>
      </c>
      <c r="BR49" s="257"/>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0"/>
    </row>
    <row r="50" spans="1:131" s="241" customFormat="1" ht="26.25" customHeight="1" x14ac:dyDescent="0.2">
      <c r="A50" s="255">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46"/>
      <c r="BK50" s="246"/>
      <c r="BL50" s="246"/>
      <c r="BM50" s="246"/>
      <c r="BN50" s="246"/>
      <c r="BO50" s="259"/>
      <c r="BP50" s="259"/>
      <c r="BQ50" s="256">
        <v>44</v>
      </c>
      <c r="BR50" s="257"/>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0"/>
    </row>
    <row r="51" spans="1:131" s="241" customFormat="1" ht="26.25" customHeight="1" x14ac:dyDescent="0.2">
      <c r="A51" s="255">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46"/>
      <c r="BK51" s="246"/>
      <c r="BL51" s="246"/>
      <c r="BM51" s="246"/>
      <c r="BN51" s="246"/>
      <c r="BO51" s="259"/>
      <c r="BP51" s="259"/>
      <c r="BQ51" s="256">
        <v>45</v>
      </c>
      <c r="BR51" s="257"/>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0"/>
    </row>
    <row r="52" spans="1:131" s="241" customFormat="1" ht="26.25" customHeight="1" x14ac:dyDescent="0.2">
      <c r="A52" s="255">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46"/>
      <c r="BK52" s="246"/>
      <c r="BL52" s="246"/>
      <c r="BM52" s="246"/>
      <c r="BN52" s="246"/>
      <c r="BO52" s="259"/>
      <c r="BP52" s="259"/>
      <c r="BQ52" s="256">
        <v>46</v>
      </c>
      <c r="BR52" s="257"/>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0"/>
    </row>
    <row r="53" spans="1:131" s="241" customFormat="1" ht="26.25" customHeight="1" x14ac:dyDescent="0.2">
      <c r="A53" s="255">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46"/>
      <c r="BK53" s="246"/>
      <c r="BL53" s="246"/>
      <c r="BM53" s="246"/>
      <c r="BN53" s="246"/>
      <c r="BO53" s="259"/>
      <c r="BP53" s="259"/>
      <c r="BQ53" s="256">
        <v>47</v>
      </c>
      <c r="BR53" s="257"/>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0"/>
    </row>
    <row r="54" spans="1:131" s="241" customFormat="1" ht="26.25" customHeight="1" x14ac:dyDescent="0.2">
      <c r="A54" s="255">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46"/>
      <c r="BK54" s="246"/>
      <c r="BL54" s="246"/>
      <c r="BM54" s="246"/>
      <c r="BN54" s="246"/>
      <c r="BO54" s="259"/>
      <c r="BP54" s="259"/>
      <c r="BQ54" s="256">
        <v>48</v>
      </c>
      <c r="BR54" s="257"/>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0"/>
    </row>
    <row r="55" spans="1:131" s="241" customFormat="1" ht="26.25" customHeight="1" x14ac:dyDescent="0.2">
      <c r="A55" s="255">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46"/>
      <c r="BK55" s="246"/>
      <c r="BL55" s="246"/>
      <c r="BM55" s="246"/>
      <c r="BN55" s="246"/>
      <c r="BO55" s="259"/>
      <c r="BP55" s="259"/>
      <c r="BQ55" s="256">
        <v>49</v>
      </c>
      <c r="BR55" s="257"/>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0"/>
    </row>
    <row r="56" spans="1:131" s="241" customFormat="1" ht="26.25" customHeight="1" x14ac:dyDescent="0.2">
      <c r="A56" s="255">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46"/>
      <c r="BK56" s="246"/>
      <c r="BL56" s="246"/>
      <c r="BM56" s="246"/>
      <c r="BN56" s="246"/>
      <c r="BO56" s="259"/>
      <c r="BP56" s="259"/>
      <c r="BQ56" s="256">
        <v>50</v>
      </c>
      <c r="BR56" s="257"/>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0"/>
    </row>
    <row r="57" spans="1:131" s="241" customFormat="1" ht="26.25" customHeight="1" x14ac:dyDescent="0.2">
      <c r="A57" s="255">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46"/>
      <c r="BK57" s="246"/>
      <c r="BL57" s="246"/>
      <c r="BM57" s="246"/>
      <c r="BN57" s="246"/>
      <c r="BO57" s="259"/>
      <c r="BP57" s="259"/>
      <c r="BQ57" s="256">
        <v>51</v>
      </c>
      <c r="BR57" s="257"/>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0"/>
    </row>
    <row r="58" spans="1:131" s="241" customFormat="1" ht="26.25" customHeight="1" x14ac:dyDescent="0.2">
      <c r="A58" s="255">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46"/>
      <c r="BK58" s="246"/>
      <c r="BL58" s="246"/>
      <c r="BM58" s="246"/>
      <c r="BN58" s="246"/>
      <c r="BO58" s="259"/>
      <c r="BP58" s="259"/>
      <c r="BQ58" s="256">
        <v>52</v>
      </c>
      <c r="BR58" s="257"/>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0"/>
    </row>
    <row r="59" spans="1:131" s="241" customFormat="1" ht="26.25" customHeight="1" x14ac:dyDescent="0.2">
      <c r="A59" s="255">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46"/>
      <c r="BK59" s="246"/>
      <c r="BL59" s="246"/>
      <c r="BM59" s="246"/>
      <c r="BN59" s="246"/>
      <c r="BO59" s="259"/>
      <c r="BP59" s="259"/>
      <c r="BQ59" s="256">
        <v>53</v>
      </c>
      <c r="BR59" s="257"/>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0"/>
    </row>
    <row r="60" spans="1:131" s="241" customFormat="1" ht="26.25" customHeight="1" x14ac:dyDescent="0.2">
      <c r="A60" s="255">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46"/>
      <c r="BK60" s="246"/>
      <c r="BL60" s="246"/>
      <c r="BM60" s="246"/>
      <c r="BN60" s="246"/>
      <c r="BO60" s="259"/>
      <c r="BP60" s="259"/>
      <c r="BQ60" s="256">
        <v>54</v>
      </c>
      <c r="BR60" s="257"/>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0"/>
    </row>
    <row r="61" spans="1:131" s="241" customFormat="1" ht="26.25" customHeight="1" thickBot="1" x14ac:dyDescent="0.25">
      <c r="A61" s="255">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46"/>
      <c r="BK61" s="246"/>
      <c r="BL61" s="246"/>
      <c r="BM61" s="246"/>
      <c r="BN61" s="246"/>
      <c r="BO61" s="259"/>
      <c r="BP61" s="259"/>
      <c r="BQ61" s="256">
        <v>55</v>
      </c>
      <c r="BR61" s="257"/>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0"/>
    </row>
    <row r="62" spans="1:131" s="241" customFormat="1" ht="26.25" customHeight="1" x14ac:dyDescent="0.2">
      <c r="A62" s="255">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402</v>
      </c>
      <c r="BK62" s="1127"/>
      <c r="BL62" s="1127"/>
      <c r="BM62" s="1127"/>
      <c r="BN62" s="1128"/>
      <c r="BO62" s="259"/>
      <c r="BP62" s="259"/>
      <c r="BQ62" s="256">
        <v>56</v>
      </c>
      <c r="BR62" s="257"/>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0"/>
    </row>
    <row r="63" spans="1:131" s="241" customFormat="1" ht="26.25" customHeight="1" thickBot="1" x14ac:dyDescent="0.25">
      <c r="A63" s="258" t="s">
        <v>385</v>
      </c>
      <c r="B63" s="1033" t="s">
        <v>403</v>
      </c>
      <c r="C63" s="1034"/>
      <c r="D63" s="1034"/>
      <c r="E63" s="1034"/>
      <c r="F63" s="1034"/>
      <c r="G63" s="1034"/>
      <c r="H63" s="1034"/>
      <c r="I63" s="1034"/>
      <c r="J63" s="1034"/>
      <c r="K63" s="1034"/>
      <c r="L63" s="1034"/>
      <c r="M63" s="1034"/>
      <c r="N63" s="1034"/>
      <c r="O63" s="1034"/>
      <c r="P63" s="1035"/>
      <c r="Q63" s="1052"/>
      <c r="R63" s="1053"/>
      <c r="S63" s="1053"/>
      <c r="T63" s="1053"/>
      <c r="U63" s="1053"/>
      <c r="V63" s="1053"/>
      <c r="W63" s="1053"/>
      <c r="X63" s="1053"/>
      <c r="Y63" s="1053"/>
      <c r="Z63" s="1053"/>
      <c r="AA63" s="1053"/>
      <c r="AB63" s="1053"/>
      <c r="AC63" s="1053"/>
      <c r="AD63" s="1053"/>
      <c r="AE63" s="1120"/>
      <c r="AF63" s="1121">
        <v>520</v>
      </c>
      <c r="AG63" s="1049"/>
      <c r="AH63" s="1049"/>
      <c r="AI63" s="1049"/>
      <c r="AJ63" s="1122"/>
      <c r="AK63" s="1123"/>
      <c r="AL63" s="1053"/>
      <c r="AM63" s="1053"/>
      <c r="AN63" s="1053"/>
      <c r="AO63" s="1053"/>
      <c r="AP63" s="1049">
        <v>6149</v>
      </c>
      <c r="AQ63" s="1049"/>
      <c r="AR63" s="1049"/>
      <c r="AS63" s="1049"/>
      <c r="AT63" s="1049"/>
      <c r="AU63" s="1049">
        <v>2779</v>
      </c>
      <c r="AV63" s="1049"/>
      <c r="AW63" s="1049"/>
      <c r="AX63" s="1049"/>
      <c r="AY63" s="1049"/>
      <c r="AZ63" s="1117"/>
      <c r="BA63" s="1117"/>
      <c r="BB63" s="1117"/>
      <c r="BC63" s="1117"/>
      <c r="BD63" s="1117"/>
      <c r="BE63" s="1050"/>
      <c r="BF63" s="1050"/>
      <c r="BG63" s="1050"/>
      <c r="BH63" s="1050"/>
      <c r="BI63" s="1051"/>
      <c r="BJ63" s="1118" t="s">
        <v>129</v>
      </c>
      <c r="BK63" s="1040"/>
      <c r="BL63" s="1040"/>
      <c r="BM63" s="1040"/>
      <c r="BN63" s="1119"/>
      <c r="BO63" s="259"/>
      <c r="BP63" s="259"/>
      <c r="BQ63" s="256">
        <v>57</v>
      </c>
      <c r="BR63" s="257"/>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0"/>
    </row>
    <row r="64" spans="1:131" s="241" customFormat="1" ht="26.25" customHeight="1" x14ac:dyDescent="0.2">
      <c r="A64" s="259"/>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59"/>
      <c r="AY64" s="259"/>
      <c r="AZ64" s="259"/>
      <c r="BA64" s="259"/>
      <c r="BB64" s="259"/>
      <c r="BC64" s="259"/>
      <c r="BD64" s="259"/>
      <c r="BE64" s="259"/>
      <c r="BF64" s="259"/>
      <c r="BG64" s="259"/>
      <c r="BH64" s="259"/>
      <c r="BI64" s="259"/>
      <c r="BJ64" s="259"/>
      <c r="BK64" s="259"/>
      <c r="BL64" s="259"/>
      <c r="BM64" s="259"/>
      <c r="BN64" s="259"/>
      <c r="BO64" s="259"/>
      <c r="BP64" s="259"/>
      <c r="BQ64" s="256">
        <v>58</v>
      </c>
      <c r="BR64" s="257"/>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0"/>
    </row>
    <row r="65" spans="1:131" s="241" customFormat="1" ht="26.25" customHeight="1" thickBot="1" x14ac:dyDescent="0.25">
      <c r="A65" s="246" t="s">
        <v>404</v>
      </c>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59"/>
      <c r="BF65" s="259"/>
      <c r="BG65" s="259"/>
      <c r="BH65" s="259"/>
      <c r="BI65" s="259"/>
      <c r="BJ65" s="259"/>
      <c r="BK65" s="259"/>
      <c r="BL65" s="259"/>
      <c r="BM65" s="259"/>
      <c r="BN65" s="259"/>
      <c r="BO65" s="259"/>
      <c r="BP65" s="259"/>
      <c r="BQ65" s="256">
        <v>59</v>
      </c>
      <c r="BR65" s="257"/>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0"/>
    </row>
    <row r="66" spans="1:131" s="241" customFormat="1" ht="26.25" customHeight="1" x14ac:dyDescent="0.2">
      <c r="A66" s="1087" t="s">
        <v>405</v>
      </c>
      <c r="B66" s="1088"/>
      <c r="C66" s="1088"/>
      <c r="D66" s="1088"/>
      <c r="E66" s="1088"/>
      <c r="F66" s="1088"/>
      <c r="G66" s="1088"/>
      <c r="H66" s="1088"/>
      <c r="I66" s="1088"/>
      <c r="J66" s="1088"/>
      <c r="K66" s="1088"/>
      <c r="L66" s="1088"/>
      <c r="M66" s="1088"/>
      <c r="N66" s="1088"/>
      <c r="O66" s="1088"/>
      <c r="P66" s="1089"/>
      <c r="Q66" s="1093" t="s">
        <v>406</v>
      </c>
      <c r="R66" s="1094"/>
      <c r="S66" s="1094"/>
      <c r="T66" s="1094"/>
      <c r="U66" s="1095"/>
      <c r="V66" s="1093" t="s">
        <v>407</v>
      </c>
      <c r="W66" s="1094"/>
      <c r="X66" s="1094"/>
      <c r="Y66" s="1094"/>
      <c r="Z66" s="1095"/>
      <c r="AA66" s="1093" t="s">
        <v>391</v>
      </c>
      <c r="AB66" s="1094"/>
      <c r="AC66" s="1094"/>
      <c r="AD66" s="1094"/>
      <c r="AE66" s="1095"/>
      <c r="AF66" s="1099" t="s">
        <v>392</v>
      </c>
      <c r="AG66" s="1100"/>
      <c r="AH66" s="1100"/>
      <c r="AI66" s="1100"/>
      <c r="AJ66" s="1101"/>
      <c r="AK66" s="1093" t="s">
        <v>408</v>
      </c>
      <c r="AL66" s="1088"/>
      <c r="AM66" s="1088"/>
      <c r="AN66" s="1088"/>
      <c r="AO66" s="1089"/>
      <c r="AP66" s="1093" t="s">
        <v>409</v>
      </c>
      <c r="AQ66" s="1094"/>
      <c r="AR66" s="1094"/>
      <c r="AS66" s="1094"/>
      <c r="AT66" s="1095"/>
      <c r="AU66" s="1093" t="s">
        <v>410</v>
      </c>
      <c r="AV66" s="1094"/>
      <c r="AW66" s="1094"/>
      <c r="AX66" s="1094"/>
      <c r="AY66" s="1095"/>
      <c r="AZ66" s="1093" t="s">
        <v>371</v>
      </c>
      <c r="BA66" s="1094"/>
      <c r="BB66" s="1094"/>
      <c r="BC66" s="1094"/>
      <c r="BD66" s="1109"/>
      <c r="BE66" s="259"/>
      <c r="BF66" s="259"/>
      <c r="BG66" s="259"/>
      <c r="BH66" s="259"/>
      <c r="BI66" s="259"/>
      <c r="BJ66" s="259"/>
      <c r="BK66" s="259"/>
      <c r="BL66" s="259"/>
      <c r="BM66" s="259"/>
      <c r="BN66" s="259"/>
      <c r="BO66" s="259"/>
      <c r="BP66" s="259"/>
      <c r="BQ66" s="256">
        <v>60</v>
      </c>
      <c r="BR66" s="261"/>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0"/>
    </row>
    <row r="67" spans="1:131" s="241" customFormat="1" ht="26.25" customHeight="1" thickBot="1" x14ac:dyDescent="0.25">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59"/>
      <c r="BF67" s="259"/>
      <c r="BG67" s="259"/>
      <c r="BH67" s="259"/>
      <c r="BI67" s="259"/>
      <c r="BJ67" s="259"/>
      <c r="BK67" s="259"/>
      <c r="BL67" s="259"/>
      <c r="BM67" s="259"/>
      <c r="BN67" s="259"/>
      <c r="BO67" s="259"/>
      <c r="BP67" s="259"/>
      <c r="BQ67" s="256">
        <v>61</v>
      </c>
      <c r="BR67" s="261"/>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0"/>
    </row>
    <row r="68" spans="1:131" s="241" customFormat="1" ht="26.25" customHeight="1" thickTop="1" x14ac:dyDescent="0.2">
      <c r="A68" s="252">
        <v>1</v>
      </c>
      <c r="B68" s="1077" t="s">
        <v>587</v>
      </c>
      <c r="C68" s="1078"/>
      <c r="D68" s="1078"/>
      <c r="E68" s="1078"/>
      <c r="F68" s="1078"/>
      <c r="G68" s="1078"/>
      <c r="H68" s="1078"/>
      <c r="I68" s="1078"/>
      <c r="J68" s="1078"/>
      <c r="K68" s="1078"/>
      <c r="L68" s="1078"/>
      <c r="M68" s="1078"/>
      <c r="N68" s="1078"/>
      <c r="O68" s="1078"/>
      <c r="P68" s="1079"/>
      <c r="Q68" s="1080">
        <v>4857</v>
      </c>
      <c r="R68" s="1074"/>
      <c r="S68" s="1074"/>
      <c r="T68" s="1074"/>
      <c r="U68" s="1074"/>
      <c r="V68" s="1074">
        <v>3573</v>
      </c>
      <c r="W68" s="1074"/>
      <c r="X68" s="1074"/>
      <c r="Y68" s="1074"/>
      <c r="Z68" s="1074"/>
      <c r="AA68" s="1074">
        <v>1284</v>
      </c>
      <c r="AB68" s="1074"/>
      <c r="AC68" s="1074"/>
      <c r="AD68" s="1074"/>
      <c r="AE68" s="1074"/>
      <c r="AF68" s="1074">
        <v>1284</v>
      </c>
      <c r="AG68" s="1074"/>
      <c r="AH68" s="1074"/>
      <c r="AI68" s="1074"/>
      <c r="AJ68" s="1074"/>
      <c r="AK68" s="1074">
        <v>636</v>
      </c>
      <c r="AL68" s="1074"/>
      <c r="AM68" s="1074"/>
      <c r="AN68" s="1074"/>
      <c r="AO68" s="1074"/>
      <c r="AP68" s="1073" t="s">
        <v>591</v>
      </c>
      <c r="AQ68" s="1074"/>
      <c r="AR68" s="1074"/>
      <c r="AS68" s="1074"/>
      <c r="AT68" s="1074"/>
      <c r="AU68" s="1073" t="s">
        <v>585</v>
      </c>
      <c r="AV68" s="1074"/>
      <c r="AW68" s="1074"/>
      <c r="AX68" s="1074"/>
      <c r="AY68" s="1074"/>
      <c r="AZ68" s="1075"/>
      <c r="BA68" s="1075"/>
      <c r="BB68" s="1075"/>
      <c r="BC68" s="1075"/>
      <c r="BD68" s="1076"/>
      <c r="BE68" s="259"/>
      <c r="BF68" s="259"/>
      <c r="BG68" s="259"/>
      <c r="BH68" s="259"/>
      <c r="BI68" s="259"/>
      <c r="BJ68" s="259"/>
      <c r="BK68" s="259"/>
      <c r="BL68" s="259"/>
      <c r="BM68" s="259"/>
      <c r="BN68" s="259"/>
      <c r="BO68" s="259"/>
      <c r="BP68" s="259"/>
      <c r="BQ68" s="256">
        <v>62</v>
      </c>
      <c r="BR68" s="261"/>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0"/>
    </row>
    <row r="69" spans="1:131" s="241" customFormat="1" ht="26.25" customHeight="1" x14ac:dyDescent="0.2">
      <c r="A69" s="255">
        <v>2</v>
      </c>
      <c r="B69" s="1064" t="s">
        <v>588</v>
      </c>
      <c r="C69" s="1065"/>
      <c r="D69" s="1065"/>
      <c r="E69" s="1065"/>
      <c r="F69" s="1065"/>
      <c r="G69" s="1065"/>
      <c r="H69" s="1065"/>
      <c r="I69" s="1065"/>
      <c r="J69" s="1065"/>
      <c r="K69" s="1065"/>
      <c r="L69" s="1065"/>
      <c r="M69" s="1065"/>
      <c r="N69" s="1065"/>
      <c r="O69" s="1065"/>
      <c r="P69" s="1066"/>
      <c r="Q69" s="1067">
        <v>904813</v>
      </c>
      <c r="R69" s="1061"/>
      <c r="S69" s="1061"/>
      <c r="T69" s="1061"/>
      <c r="U69" s="1061"/>
      <c r="V69" s="1061">
        <v>891291</v>
      </c>
      <c r="W69" s="1061"/>
      <c r="X69" s="1061"/>
      <c r="Y69" s="1061"/>
      <c r="Z69" s="1061"/>
      <c r="AA69" s="1061">
        <v>13521</v>
      </c>
      <c r="AB69" s="1061"/>
      <c r="AC69" s="1061"/>
      <c r="AD69" s="1061"/>
      <c r="AE69" s="1061"/>
      <c r="AF69" s="1061">
        <v>13521</v>
      </c>
      <c r="AG69" s="1061"/>
      <c r="AH69" s="1061"/>
      <c r="AI69" s="1061"/>
      <c r="AJ69" s="1061"/>
      <c r="AK69" s="1061">
        <v>6476</v>
      </c>
      <c r="AL69" s="1061"/>
      <c r="AM69" s="1061"/>
      <c r="AN69" s="1061"/>
      <c r="AO69" s="1061"/>
      <c r="AP69" s="1072" t="s">
        <v>591</v>
      </c>
      <c r="AQ69" s="1061"/>
      <c r="AR69" s="1061"/>
      <c r="AS69" s="1061"/>
      <c r="AT69" s="1061"/>
      <c r="AU69" s="1072" t="s">
        <v>592</v>
      </c>
      <c r="AV69" s="1061"/>
      <c r="AW69" s="1061"/>
      <c r="AX69" s="1061"/>
      <c r="AY69" s="1061"/>
      <c r="AZ69" s="1062"/>
      <c r="BA69" s="1062"/>
      <c r="BB69" s="1062"/>
      <c r="BC69" s="1062"/>
      <c r="BD69" s="1063"/>
      <c r="BE69" s="259"/>
      <c r="BF69" s="259"/>
      <c r="BG69" s="259"/>
      <c r="BH69" s="259"/>
      <c r="BI69" s="259"/>
      <c r="BJ69" s="259"/>
      <c r="BK69" s="259"/>
      <c r="BL69" s="259"/>
      <c r="BM69" s="259"/>
      <c r="BN69" s="259"/>
      <c r="BO69" s="259"/>
      <c r="BP69" s="259"/>
      <c r="BQ69" s="256">
        <v>63</v>
      </c>
      <c r="BR69" s="261"/>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0"/>
    </row>
    <row r="70" spans="1:131" s="241" customFormat="1" ht="26.25" customHeight="1" x14ac:dyDescent="0.2">
      <c r="A70" s="255">
        <v>3</v>
      </c>
      <c r="B70" s="1064" t="s">
        <v>589</v>
      </c>
      <c r="C70" s="1065"/>
      <c r="D70" s="1065"/>
      <c r="E70" s="1065"/>
      <c r="F70" s="1065"/>
      <c r="G70" s="1065"/>
      <c r="H70" s="1065"/>
      <c r="I70" s="1065"/>
      <c r="J70" s="1065"/>
      <c r="K70" s="1065"/>
      <c r="L70" s="1065"/>
      <c r="M70" s="1065"/>
      <c r="N70" s="1065"/>
      <c r="O70" s="1065"/>
      <c r="P70" s="1066"/>
      <c r="Q70" s="1067">
        <v>3683</v>
      </c>
      <c r="R70" s="1061"/>
      <c r="S70" s="1061"/>
      <c r="T70" s="1061"/>
      <c r="U70" s="1061"/>
      <c r="V70" s="1061">
        <v>3610</v>
      </c>
      <c r="W70" s="1061"/>
      <c r="X70" s="1061"/>
      <c r="Y70" s="1061"/>
      <c r="Z70" s="1061"/>
      <c r="AA70" s="1061">
        <v>73</v>
      </c>
      <c r="AB70" s="1061"/>
      <c r="AC70" s="1061"/>
      <c r="AD70" s="1061"/>
      <c r="AE70" s="1061"/>
      <c r="AF70" s="1061">
        <v>73</v>
      </c>
      <c r="AG70" s="1061"/>
      <c r="AH70" s="1061"/>
      <c r="AI70" s="1061"/>
      <c r="AJ70" s="1061"/>
      <c r="AK70" s="1072" t="s">
        <v>585</v>
      </c>
      <c r="AL70" s="1061"/>
      <c r="AM70" s="1061"/>
      <c r="AN70" s="1061"/>
      <c r="AO70" s="1061"/>
      <c r="AP70" s="1072" t="s">
        <v>585</v>
      </c>
      <c r="AQ70" s="1061"/>
      <c r="AR70" s="1061"/>
      <c r="AS70" s="1061"/>
      <c r="AT70" s="1061"/>
      <c r="AU70" s="1072" t="s">
        <v>585</v>
      </c>
      <c r="AV70" s="1061"/>
      <c r="AW70" s="1061"/>
      <c r="AX70" s="1061"/>
      <c r="AY70" s="1061"/>
      <c r="AZ70" s="1062"/>
      <c r="BA70" s="1062"/>
      <c r="BB70" s="1062"/>
      <c r="BC70" s="1062"/>
      <c r="BD70" s="1063"/>
      <c r="BE70" s="259"/>
      <c r="BF70" s="259"/>
      <c r="BG70" s="259"/>
      <c r="BH70" s="259"/>
      <c r="BI70" s="259"/>
      <c r="BJ70" s="259"/>
      <c r="BK70" s="259"/>
      <c r="BL70" s="259"/>
      <c r="BM70" s="259"/>
      <c r="BN70" s="259"/>
      <c r="BO70" s="259"/>
      <c r="BP70" s="259"/>
      <c r="BQ70" s="256">
        <v>64</v>
      </c>
      <c r="BR70" s="261"/>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0"/>
    </row>
    <row r="71" spans="1:131" s="241" customFormat="1" ht="26.25" customHeight="1" x14ac:dyDescent="0.2">
      <c r="A71" s="255">
        <v>4</v>
      </c>
      <c r="B71" s="1064" t="s">
        <v>590</v>
      </c>
      <c r="C71" s="1065"/>
      <c r="D71" s="1065"/>
      <c r="E71" s="1065"/>
      <c r="F71" s="1065"/>
      <c r="G71" s="1065"/>
      <c r="H71" s="1065"/>
      <c r="I71" s="1065"/>
      <c r="J71" s="1065"/>
      <c r="K71" s="1065"/>
      <c r="L71" s="1065"/>
      <c r="M71" s="1065"/>
      <c r="N71" s="1065"/>
      <c r="O71" s="1065"/>
      <c r="P71" s="1066"/>
      <c r="Q71" s="1067">
        <v>771</v>
      </c>
      <c r="R71" s="1061"/>
      <c r="S71" s="1061"/>
      <c r="T71" s="1061"/>
      <c r="U71" s="1061"/>
      <c r="V71" s="1061">
        <v>719</v>
      </c>
      <c r="W71" s="1061"/>
      <c r="X71" s="1061"/>
      <c r="Y71" s="1061"/>
      <c r="Z71" s="1061"/>
      <c r="AA71" s="1061">
        <v>52</v>
      </c>
      <c r="AB71" s="1061"/>
      <c r="AC71" s="1061"/>
      <c r="AD71" s="1061"/>
      <c r="AE71" s="1061"/>
      <c r="AF71" s="1061">
        <v>52</v>
      </c>
      <c r="AG71" s="1061"/>
      <c r="AH71" s="1061"/>
      <c r="AI71" s="1061"/>
      <c r="AJ71" s="1061"/>
      <c r="AK71" s="1061">
        <v>12</v>
      </c>
      <c r="AL71" s="1061"/>
      <c r="AM71" s="1061"/>
      <c r="AN71" s="1061"/>
      <c r="AO71" s="1061"/>
      <c r="AP71" s="1072" t="s">
        <v>585</v>
      </c>
      <c r="AQ71" s="1061"/>
      <c r="AR71" s="1061"/>
      <c r="AS71" s="1061"/>
      <c r="AT71" s="1061"/>
      <c r="AU71" s="1072" t="s">
        <v>585</v>
      </c>
      <c r="AV71" s="1061"/>
      <c r="AW71" s="1061"/>
      <c r="AX71" s="1061"/>
      <c r="AY71" s="1061"/>
      <c r="AZ71" s="1062"/>
      <c r="BA71" s="1062"/>
      <c r="BB71" s="1062"/>
      <c r="BC71" s="1062"/>
      <c r="BD71" s="1063"/>
      <c r="BE71" s="259"/>
      <c r="BF71" s="259"/>
      <c r="BG71" s="259"/>
      <c r="BH71" s="259"/>
      <c r="BI71" s="259"/>
      <c r="BJ71" s="259"/>
      <c r="BK71" s="259"/>
      <c r="BL71" s="259"/>
      <c r="BM71" s="259"/>
      <c r="BN71" s="259"/>
      <c r="BO71" s="259"/>
      <c r="BP71" s="259"/>
      <c r="BQ71" s="256">
        <v>65</v>
      </c>
      <c r="BR71" s="261"/>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0"/>
    </row>
    <row r="72" spans="1:131" s="241" customFormat="1" ht="26.25" customHeight="1" x14ac:dyDescent="0.2">
      <c r="A72" s="255">
        <v>5</v>
      </c>
      <c r="B72" s="1064"/>
      <c r="C72" s="1065"/>
      <c r="D72" s="1065"/>
      <c r="E72" s="1065"/>
      <c r="F72" s="1065"/>
      <c r="G72" s="1065"/>
      <c r="H72" s="1065"/>
      <c r="I72" s="1065"/>
      <c r="J72" s="1065"/>
      <c r="K72" s="1065"/>
      <c r="L72" s="1065"/>
      <c r="M72" s="1065"/>
      <c r="N72" s="1065"/>
      <c r="O72" s="1065"/>
      <c r="P72" s="1066"/>
      <c r="Q72" s="1067"/>
      <c r="R72" s="1061"/>
      <c r="S72" s="1061"/>
      <c r="T72" s="1061"/>
      <c r="U72" s="1061"/>
      <c r="V72" s="1061"/>
      <c r="W72" s="1061"/>
      <c r="X72" s="1061"/>
      <c r="Y72" s="1061"/>
      <c r="Z72" s="1061"/>
      <c r="AA72" s="1061"/>
      <c r="AB72" s="1061"/>
      <c r="AC72" s="1061"/>
      <c r="AD72" s="1061"/>
      <c r="AE72" s="1061"/>
      <c r="AF72" s="1061"/>
      <c r="AG72" s="1061"/>
      <c r="AH72" s="1061"/>
      <c r="AI72" s="1061"/>
      <c r="AJ72" s="1061"/>
      <c r="AK72" s="1061"/>
      <c r="AL72" s="1061"/>
      <c r="AM72" s="1061"/>
      <c r="AN72" s="1061"/>
      <c r="AO72" s="1061"/>
      <c r="AP72" s="1061"/>
      <c r="AQ72" s="1061"/>
      <c r="AR72" s="1061"/>
      <c r="AS72" s="1061"/>
      <c r="AT72" s="1061"/>
      <c r="AU72" s="1061"/>
      <c r="AV72" s="1061"/>
      <c r="AW72" s="1061"/>
      <c r="AX72" s="1061"/>
      <c r="AY72" s="1061"/>
      <c r="AZ72" s="1062"/>
      <c r="BA72" s="1062"/>
      <c r="BB72" s="1062"/>
      <c r="BC72" s="1062"/>
      <c r="BD72" s="1063"/>
      <c r="BE72" s="259"/>
      <c r="BF72" s="259"/>
      <c r="BG72" s="259"/>
      <c r="BH72" s="259"/>
      <c r="BI72" s="259"/>
      <c r="BJ72" s="259"/>
      <c r="BK72" s="259"/>
      <c r="BL72" s="259"/>
      <c r="BM72" s="259"/>
      <c r="BN72" s="259"/>
      <c r="BO72" s="259"/>
      <c r="BP72" s="259"/>
      <c r="BQ72" s="256">
        <v>66</v>
      </c>
      <c r="BR72" s="261"/>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0"/>
    </row>
    <row r="73" spans="1:131" s="241" customFormat="1" ht="26.25" customHeight="1" x14ac:dyDescent="0.2">
      <c r="A73" s="255">
        <v>6</v>
      </c>
      <c r="B73" s="1064"/>
      <c r="C73" s="1065"/>
      <c r="D73" s="1065"/>
      <c r="E73" s="1065"/>
      <c r="F73" s="1065"/>
      <c r="G73" s="1065"/>
      <c r="H73" s="1065"/>
      <c r="I73" s="1065"/>
      <c r="J73" s="1065"/>
      <c r="K73" s="1065"/>
      <c r="L73" s="1065"/>
      <c r="M73" s="1065"/>
      <c r="N73" s="1065"/>
      <c r="O73" s="1065"/>
      <c r="P73" s="1066"/>
      <c r="Q73" s="1067"/>
      <c r="R73" s="1061"/>
      <c r="S73" s="1061"/>
      <c r="T73" s="1061"/>
      <c r="U73" s="1061"/>
      <c r="V73" s="1061"/>
      <c r="W73" s="1061"/>
      <c r="X73" s="1061"/>
      <c r="Y73" s="1061"/>
      <c r="Z73" s="1061"/>
      <c r="AA73" s="1061"/>
      <c r="AB73" s="1061"/>
      <c r="AC73" s="1061"/>
      <c r="AD73" s="1061"/>
      <c r="AE73" s="1061"/>
      <c r="AF73" s="1061"/>
      <c r="AG73" s="1061"/>
      <c r="AH73" s="1061"/>
      <c r="AI73" s="1061"/>
      <c r="AJ73" s="1061"/>
      <c r="AK73" s="1061"/>
      <c r="AL73" s="1061"/>
      <c r="AM73" s="1061"/>
      <c r="AN73" s="1061"/>
      <c r="AO73" s="1061"/>
      <c r="AP73" s="1061"/>
      <c r="AQ73" s="1061"/>
      <c r="AR73" s="1061"/>
      <c r="AS73" s="1061"/>
      <c r="AT73" s="1061"/>
      <c r="AU73" s="1061"/>
      <c r="AV73" s="1061"/>
      <c r="AW73" s="1061"/>
      <c r="AX73" s="1061"/>
      <c r="AY73" s="1061"/>
      <c r="AZ73" s="1062"/>
      <c r="BA73" s="1062"/>
      <c r="BB73" s="1062"/>
      <c r="BC73" s="1062"/>
      <c r="BD73" s="1063"/>
      <c r="BE73" s="259"/>
      <c r="BF73" s="259"/>
      <c r="BG73" s="259"/>
      <c r="BH73" s="259"/>
      <c r="BI73" s="259"/>
      <c r="BJ73" s="259"/>
      <c r="BK73" s="259"/>
      <c r="BL73" s="259"/>
      <c r="BM73" s="259"/>
      <c r="BN73" s="259"/>
      <c r="BO73" s="259"/>
      <c r="BP73" s="259"/>
      <c r="BQ73" s="256">
        <v>67</v>
      </c>
      <c r="BR73" s="261"/>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0"/>
    </row>
    <row r="74" spans="1:131" s="241" customFormat="1" ht="26.25" customHeight="1" x14ac:dyDescent="0.2">
      <c r="A74" s="255">
        <v>7</v>
      </c>
      <c r="B74" s="1064"/>
      <c r="C74" s="1065"/>
      <c r="D74" s="1065"/>
      <c r="E74" s="1065"/>
      <c r="F74" s="1065"/>
      <c r="G74" s="1065"/>
      <c r="H74" s="1065"/>
      <c r="I74" s="1065"/>
      <c r="J74" s="1065"/>
      <c r="K74" s="1065"/>
      <c r="L74" s="1065"/>
      <c r="M74" s="1065"/>
      <c r="N74" s="1065"/>
      <c r="O74" s="1065"/>
      <c r="P74" s="1066"/>
      <c r="Q74" s="1067"/>
      <c r="R74" s="1061"/>
      <c r="S74" s="1061"/>
      <c r="T74" s="1061"/>
      <c r="U74" s="1061"/>
      <c r="V74" s="1061"/>
      <c r="W74" s="1061"/>
      <c r="X74" s="1061"/>
      <c r="Y74" s="1061"/>
      <c r="Z74" s="1061"/>
      <c r="AA74" s="1061"/>
      <c r="AB74" s="1061"/>
      <c r="AC74" s="1061"/>
      <c r="AD74" s="1061"/>
      <c r="AE74" s="1061"/>
      <c r="AF74" s="1061"/>
      <c r="AG74" s="1061"/>
      <c r="AH74" s="1061"/>
      <c r="AI74" s="1061"/>
      <c r="AJ74" s="1061"/>
      <c r="AK74" s="1061"/>
      <c r="AL74" s="1061"/>
      <c r="AM74" s="1061"/>
      <c r="AN74" s="1061"/>
      <c r="AO74" s="1061"/>
      <c r="AP74" s="1061"/>
      <c r="AQ74" s="1061"/>
      <c r="AR74" s="1061"/>
      <c r="AS74" s="1061"/>
      <c r="AT74" s="1061"/>
      <c r="AU74" s="1061"/>
      <c r="AV74" s="1061"/>
      <c r="AW74" s="1061"/>
      <c r="AX74" s="1061"/>
      <c r="AY74" s="1061"/>
      <c r="AZ74" s="1062"/>
      <c r="BA74" s="1062"/>
      <c r="BB74" s="1062"/>
      <c r="BC74" s="1062"/>
      <c r="BD74" s="1063"/>
      <c r="BE74" s="259"/>
      <c r="BF74" s="259"/>
      <c r="BG74" s="259"/>
      <c r="BH74" s="259"/>
      <c r="BI74" s="259"/>
      <c r="BJ74" s="259"/>
      <c r="BK74" s="259"/>
      <c r="BL74" s="259"/>
      <c r="BM74" s="259"/>
      <c r="BN74" s="259"/>
      <c r="BO74" s="259"/>
      <c r="BP74" s="259"/>
      <c r="BQ74" s="256">
        <v>68</v>
      </c>
      <c r="BR74" s="261"/>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0"/>
    </row>
    <row r="75" spans="1:131" s="241" customFormat="1" ht="26.25" customHeight="1" x14ac:dyDescent="0.2">
      <c r="A75" s="255">
        <v>8</v>
      </c>
      <c r="B75" s="1064"/>
      <c r="C75" s="1065"/>
      <c r="D75" s="1065"/>
      <c r="E75" s="1065"/>
      <c r="F75" s="1065"/>
      <c r="G75" s="1065"/>
      <c r="H75" s="1065"/>
      <c r="I75" s="1065"/>
      <c r="J75" s="1065"/>
      <c r="K75" s="1065"/>
      <c r="L75" s="1065"/>
      <c r="M75" s="1065"/>
      <c r="N75" s="1065"/>
      <c r="O75" s="1065"/>
      <c r="P75" s="1066"/>
      <c r="Q75" s="1068"/>
      <c r="R75" s="1069"/>
      <c r="S75" s="1069"/>
      <c r="T75" s="1069"/>
      <c r="U75" s="1070"/>
      <c r="V75" s="1071"/>
      <c r="W75" s="1069"/>
      <c r="X75" s="1069"/>
      <c r="Y75" s="1069"/>
      <c r="Z75" s="1070"/>
      <c r="AA75" s="1071"/>
      <c r="AB75" s="1069"/>
      <c r="AC75" s="1069"/>
      <c r="AD75" s="1069"/>
      <c r="AE75" s="1070"/>
      <c r="AF75" s="1071"/>
      <c r="AG75" s="1069"/>
      <c r="AH75" s="1069"/>
      <c r="AI75" s="1069"/>
      <c r="AJ75" s="1070"/>
      <c r="AK75" s="1071"/>
      <c r="AL75" s="1069"/>
      <c r="AM75" s="1069"/>
      <c r="AN75" s="1069"/>
      <c r="AO75" s="1070"/>
      <c r="AP75" s="1071"/>
      <c r="AQ75" s="1069"/>
      <c r="AR75" s="1069"/>
      <c r="AS75" s="1069"/>
      <c r="AT75" s="1070"/>
      <c r="AU75" s="1071"/>
      <c r="AV75" s="1069"/>
      <c r="AW75" s="1069"/>
      <c r="AX75" s="1069"/>
      <c r="AY75" s="1070"/>
      <c r="AZ75" s="1062"/>
      <c r="BA75" s="1062"/>
      <c r="BB75" s="1062"/>
      <c r="BC75" s="1062"/>
      <c r="BD75" s="1063"/>
      <c r="BE75" s="259"/>
      <c r="BF75" s="259"/>
      <c r="BG75" s="259"/>
      <c r="BH75" s="259"/>
      <c r="BI75" s="259"/>
      <c r="BJ75" s="259"/>
      <c r="BK75" s="259"/>
      <c r="BL75" s="259"/>
      <c r="BM75" s="259"/>
      <c r="BN75" s="259"/>
      <c r="BO75" s="259"/>
      <c r="BP75" s="259"/>
      <c r="BQ75" s="256">
        <v>69</v>
      </c>
      <c r="BR75" s="261"/>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0"/>
    </row>
    <row r="76" spans="1:131" s="241" customFormat="1" ht="26.25" customHeight="1" x14ac:dyDescent="0.2">
      <c r="A76" s="255">
        <v>9</v>
      </c>
      <c r="B76" s="1064"/>
      <c r="C76" s="1065"/>
      <c r="D76" s="1065"/>
      <c r="E76" s="1065"/>
      <c r="F76" s="1065"/>
      <c r="G76" s="1065"/>
      <c r="H76" s="1065"/>
      <c r="I76" s="1065"/>
      <c r="J76" s="1065"/>
      <c r="K76" s="1065"/>
      <c r="L76" s="1065"/>
      <c r="M76" s="1065"/>
      <c r="N76" s="1065"/>
      <c r="O76" s="1065"/>
      <c r="P76" s="1066"/>
      <c r="Q76" s="1068"/>
      <c r="R76" s="1069"/>
      <c r="S76" s="1069"/>
      <c r="T76" s="1069"/>
      <c r="U76" s="1070"/>
      <c r="V76" s="1071"/>
      <c r="W76" s="1069"/>
      <c r="X76" s="1069"/>
      <c r="Y76" s="1069"/>
      <c r="Z76" s="1070"/>
      <c r="AA76" s="1071"/>
      <c r="AB76" s="1069"/>
      <c r="AC76" s="1069"/>
      <c r="AD76" s="1069"/>
      <c r="AE76" s="1070"/>
      <c r="AF76" s="1071"/>
      <c r="AG76" s="1069"/>
      <c r="AH76" s="1069"/>
      <c r="AI76" s="1069"/>
      <c r="AJ76" s="1070"/>
      <c r="AK76" s="1071"/>
      <c r="AL76" s="1069"/>
      <c r="AM76" s="1069"/>
      <c r="AN76" s="1069"/>
      <c r="AO76" s="1070"/>
      <c r="AP76" s="1071"/>
      <c r="AQ76" s="1069"/>
      <c r="AR76" s="1069"/>
      <c r="AS76" s="1069"/>
      <c r="AT76" s="1070"/>
      <c r="AU76" s="1071"/>
      <c r="AV76" s="1069"/>
      <c r="AW76" s="1069"/>
      <c r="AX76" s="1069"/>
      <c r="AY76" s="1070"/>
      <c r="AZ76" s="1062"/>
      <c r="BA76" s="1062"/>
      <c r="BB76" s="1062"/>
      <c r="BC76" s="1062"/>
      <c r="BD76" s="1063"/>
      <c r="BE76" s="259"/>
      <c r="BF76" s="259"/>
      <c r="BG76" s="259"/>
      <c r="BH76" s="259"/>
      <c r="BI76" s="259"/>
      <c r="BJ76" s="259"/>
      <c r="BK76" s="259"/>
      <c r="BL76" s="259"/>
      <c r="BM76" s="259"/>
      <c r="BN76" s="259"/>
      <c r="BO76" s="259"/>
      <c r="BP76" s="259"/>
      <c r="BQ76" s="256">
        <v>70</v>
      </c>
      <c r="BR76" s="261"/>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0"/>
    </row>
    <row r="77" spans="1:131" s="241" customFormat="1" ht="26.25" customHeight="1" x14ac:dyDescent="0.2">
      <c r="A77" s="255">
        <v>10</v>
      </c>
      <c r="B77" s="1064"/>
      <c r="C77" s="1065"/>
      <c r="D77" s="1065"/>
      <c r="E77" s="1065"/>
      <c r="F77" s="1065"/>
      <c r="G77" s="1065"/>
      <c r="H77" s="1065"/>
      <c r="I77" s="1065"/>
      <c r="J77" s="1065"/>
      <c r="K77" s="1065"/>
      <c r="L77" s="1065"/>
      <c r="M77" s="1065"/>
      <c r="N77" s="1065"/>
      <c r="O77" s="1065"/>
      <c r="P77" s="1066"/>
      <c r="Q77" s="1068"/>
      <c r="R77" s="1069"/>
      <c r="S77" s="1069"/>
      <c r="T77" s="1069"/>
      <c r="U77" s="1070"/>
      <c r="V77" s="1071"/>
      <c r="W77" s="1069"/>
      <c r="X77" s="1069"/>
      <c r="Y77" s="1069"/>
      <c r="Z77" s="1070"/>
      <c r="AA77" s="1071"/>
      <c r="AB77" s="1069"/>
      <c r="AC77" s="1069"/>
      <c r="AD77" s="1069"/>
      <c r="AE77" s="1070"/>
      <c r="AF77" s="1071"/>
      <c r="AG77" s="1069"/>
      <c r="AH77" s="1069"/>
      <c r="AI77" s="1069"/>
      <c r="AJ77" s="1070"/>
      <c r="AK77" s="1071"/>
      <c r="AL77" s="1069"/>
      <c r="AM77" s="1069"/>
      <c r="AN77" s="1069"/>
      <c r="AO77" s="1070"/>
      <c r="AP77" s="1071"/>
      <c r="AQ77" s="1069"/>
      <c r="AR77" s="1069"/>
      <c r="AS77" s="1069"/>
      <c r="AT77" s="1070"/>
      <c r="AU77" s="1071"/>
      <c r="AV77" s="1069"/>
      <c r="AW77" s="1069"/>
      <c r="AX77" s="1069"/>
      <c r="AY77" s="1070"/>
      <c r="AZ77" s="1062"/>
      <c r="BA77" s="1062"/>
      <c r="BB77" s="1062"/>
      <c r="BC77" s="1062"/>
      <c r="BD77" s="1063"/>
      <c r="BE77" s="259"/>
      <c r="BF77" s="259"/>
      <c r="BG77" s="259"/>
      <c r="BH77" s="259"/>
      <c r="BI77" s="259"/>
      <c r="BJ77" s="259"/>
      <c r="BK77" s="259"/>
      <c r="BL77" s="259"/>
      <c r="BM77" s="259"/>
      <c r="BN77" s="259"/>
      <c r="BO77" s="259"/>
      <c r="BP77" s="259"/>
      <c r="BQ77" s="256">
        <v>71</v>
      </c>
      <c r="BR77" s="261"/>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0"/>
    </row>
    <row r="78" spans="1:131" s="241" customFormat="1" ht="26.25" customHeight="1" x14ac:dyDescent="0.2">
      <c r="A78" s="255">
        <v>11</v>
      </c>
      <c r="B78" s="1064"/>
      <c r="C78" s="1065"/>
      <c r="D78" s="1065"/>
      <c r="E78" s="1065"/>
      <c r="F78" s="1065"/>
      <c r="G78" s="1065"/>
      <c r="H78" s="1065"/>
      <c r="I78" s="1065"/>
      <c r="J78" s="1065"/>
      <c r="K78" s="1065"/>
      <c r="L78" s="1065"/>
      <c r="M78" s="1065"/>
      <c r="N78" s="1065"/>
      <c r="O78" s="1065"/>
      <c r="P78" s="1066"/>
      <c r="Q78" s="1067"/>
      <c r="R78" s="1061"/>
      <c r="S78" s="1061"/>
      <c r="T78" s="1061"/>
      <c r="U78" s="1061"/>
      <c r="V78" s="1061"/>
      <c r="W78" s="1061"/>
      <c r="X78" s="1061"/>
      <c r="Y78" s="1061"/>
      <c r="Z78" s="1061"/>
      <c r="AA78" s="1061"/>
      <c r="AB78" s="1061"/>
      <c r="AC78" s="1061"/>
      <c r="AD78" s="1061"/>
      <c r="AE78" s="1061"/>
      <c r="AF78" s="1061"/>
      <c r="AG78" s="1061"/>
      <c r="AH78" s="1061"/>
      <c r="AI78" s="1061"/>
      <c r="AJ78" s="1061"/>
      <c r="AK78" s="1061"/>
      <c r="AL78" s="1061"/>
      <c r="AM78" s="1061"/>
      <c r="AN78" s="1061"/>
      <c r="AO78" s="1061"/>
      <c r="AP78" s="1061"/>
      <c r="AQ78" s="1061"/>
      <c r="AR78" s="1061"/>
      <c r="AS78" s="1061"/>
      <c r="AT78" s="1061"/>
      <c r="AU78" s="1061"/>
      <c r="AV78" s="1061"/>
      <c r="AW78" s="1061"/>
      <c r="AX78" s="1061"/>
      <c r="AY78" s="1061"/>
      <c r="AZ78" s="1062"/>
      <c r="BA78" s="1062"/>
      <c r="BB78" s="1062"/>
      <c r="BC78" s="1062"/>
      <c r="BD78" s="1063"/>
      <c r="BE78" s="259"/>
      <c r="BF78" s="259"/>
      <c r="BG78" s="259"/>
      <c r="BH78" s="259"/>
      <c r="BI78" s="259"/>
      <c r="BJ78" s="262"/>
      <c r="BK78" s="262"/>
      <c r="BL78" s="262"/>
      <c r="BM78" s="262"/>
      <c r="BN78" s="262"/>
      <c r="BO78" s="259"/>
      <c r="BP78" s="259"/>
      <c r="BQ78" s="256">
        <v>72</v>
      </c>
      <c r="BR78" s="261"/>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0"/>
    </row>
    <row r="79" spans="1:131" s="241" customFormat="1" ht="26.25" customHeight="1" x14ac:dyDescent="0.2">
      <c r="A79" s="255">
        <v>12</v>
      </c>
      <c r="B79" s="1064"/>
      <c r="C79" s="1065"/>
      <c r="D79" s="1065"/>
      <c r="E79" s="1065"/>
      <c r="F79" s="1065"/>
      <c r="G79" s="1065"/>
      <c r="H79" s="1065"/>
      <c r="I79" s="1065"/>
      <c r="J79" s="1065"/>
      <c r="K79" s="1065"/>
      <c r="L79" s="1065"/>
      <c r="M79" s="1065"/>
      <c r="N79" s="1065"/>
      <c r="O79" s="1065"/>
      <c r="P79" s="1066"/>
      <c r="Q79" s="1067"/>
      <c r="R79" s="1061"/>
      <c r="S79" s="1061"/>
      <c r="T79" s="1061"/>
      <c r="U79" s="1061"/>
      <c r="V79" s="1061"/>
      <c r="W79" s="1061"/>
      <c r="X79" s="1061"/>
      <c r="Y79" s="1061"/>
      <c r="Z79" s="1061"/>
      <c r="AA79" s="1061"/>
      <c r="AB79" s="1061"/>
      <c r="AC79" s="1061"/>
      <c r="AD79" s="1061"/>
      <c r="AE79" s="1061"/>
      <c r="AF79" s="1061"/>
      <c r="AG79" s="1061"/>
      <c r="AH79" s="1061"/>
      <c r="AI79" s="1061"/>
      <c r="AJ79" s="1061"/>
      <c r="AK79" s="1061"/>
      <c r="AL79" s="1061"/>
      <c r="AM79" s="1061"/>
      <c r="AN79" s="1061"/>
      <c r="AO79" s="1061"/>
      <c r="AP79" s="1061"/>
      <c r="AQ79" s="1061"/>
      <c r="AR79" s="1061"/>
      <c r="AS79" s="1061"/>
      <c r="AT79" s="1061"/>
      <c r="AU79" s="1061"/>
      <c r="AV79" s="1061"/>
      <c r="AW79" s="1061"/>
      <c r="AX79" s="1061"/>
      <c r="AY79" s="1061"/>
      <c r="AZ79" s="1062"/>
      <c r="BA79" s="1062"/>
      <c r="BB79" s="1062"/>
      <c r="BC79" s="1062"/>
      <c r="BD79" s="1063"/>
      <c r="BE79" s="259"/>
      <c r="BF79" s="259"/>
      <c r="BG79" s="259"/>
      <c r="BH79" s="259"/>
      <c r="BI79" s="259"/>
      <c r="BJ79" s="262"/>
      <c r="BK79" s="262"/>
      <c r="BL79" s="262"/>
      <c r="BM79" s="262"/>
      <c r="BN79" s="262"/>
      <c r="BO79" s="259"/>
      <c r="BP79" s="259"/>
      <c r="BQ79" s="256">
        <v>73</v>
      </c>
      <c r="BR79" s="261"/>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0"/>
    </row>
    <row r="80" spans="1:131" s="241" customFormat="1" ht="26.25" customHeight="1" x14ac:dyDescent="0.2">
      <c r="A80" s="255">
        <v>13</v>
      </c>
      <c r="B80" s="1064"/>
      <c r="C80" s="1065"/>
      <c r="D80" s="1065"/>
      <c r="E80" s="1065"/>
      <c r="F80" s="1065"/>
      <c r="G80" s="1065"/>
      <c r="H80" s="1065"/>
      <c r="I80" s="1065"/>
      <c r="J80" s="1065"/>
      <c r="K80" s="1065"/>
      <c r="L80" s="1065"/>
      <c r="M80" s="1065"/>
      <c r="N80" s="1065"/>
      <c r="O80" s="1065"/>
      <c r="P80" s="1066"/>
      <c r="Q80" s="1067"/>
      <c r="R80" s="1061"/>
      <c r="S80" s="1061"/>
      <c r="T80" s="1061"/>
      <c r="U80" s="1061"/>
      <c r="V80" s="1061"/>
      <c r="W80" s="1061"/>
      <c r="X80" s="1061"/>
      <c r="Y80" s="1061"/>
      <c r="Z80" s="1061"/>
      <c r="AA80" s="1061"/>
      <c r="AB80" s="1061"/>
      <c r="AC80" s="1061"/>
      <c r="AD80" s="1061"/>
      <c r="AE80" s="1061"/>
      <c r="AF80" s="1061"/>
      <c r="AG80" s="1061"/>
      <c r="AH80" s="1061"/>
      <c r="AI80" s="1061"/>
      <c r="AJ80" s="1061"/>
      <c r="AK80" s="1061"/>
      <c r="AL80" s="1061"/>
      <c r="AM80" s="1061"/>
      <c r="AN80" s="1061"/>
      <c r="AO80" s="1061"/>
      <c r="AP80" s="1061"/>
      <c r="AQ80" s="1061"/>
      <c r="AR80" s="1061"/>
      <c r="AS80" s="1061"/>
      <c r="AT80" s="1061"/>
      <c r="AU80" s="1061"/>
      <c r="AV80" s="1061"/>
      <c r="AW80" s="1061"/>
      <c r="AX80" s="1061"/>
      <c r="AY80" s="1061"/>
      <c r="AZ80" s="1062"/>
      <c r="BA80" s="1062"/>
      <c r="BB80" s="1062"/>
      <c r="BC80" s="1062"/>
      <c r="BD80" s="1063"/>
      <c r="BE80" s="259"/>
      <c r="BF80" s="259"/>
      <c r="BG80" s="259"/>
      <c r="BH80" s="259"/>
      <c r="BI80" s="259"/>
      <c r="BJ80" s="259"/>
      <c r="BK80" s="259"/>
      <c r="BL80" s="259"/>
      <c r="BM80" s="259"/>
      <c r="BN80" s="259"/>
      <c r="BO80" s="259"/>
      <c r="BP80" s="259"/>
      <c r="BQ80" s="256">
        <v>74</v>
      </c>
      <c r="BR80" s="261"/>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0"/>
    </row>
    <row r="81" spans="1:131" s="241" customFormat="1" ht="26.25" customHeight="1" x14ac:dyDescent="0.2">
      <c r="A81" s="255">
        <v>14</v>
      </c>
      <c r="B81" s="1064"/>
      <c r="C81" s="1065"/>
      <c r="D81" s="1065"/>
      <c r="E81" s="1065"/>
      <c r="F81" s="1065"/>
      <c r="G81" s="1065"/>
      <c r="H81" s="1065"/>
      <c r="I81" s="1065"/>
      <c r="J81" s="1065"/>
      <c r="K81" s="1065"/>
      <c r="L81" s="1065"/>
      <c r="M81" s="1065"/>
      <c r="N81" s="1065"/>
      <c r="O81" s="1065"/>
      <c r="P81" s="1066"/>
      <c r="Q81" s="1067"/>
      <c r="R81" s="1061"/>
      <c r="S81" s="1061"/>
      <c r="T81" s="1061"/>
      <c r="U81" s="1061"/>
      <c r="V81" s="1061"/>
      <c r="W81" s="1061"/>
      <c r="X81" s="1061"/>
      <c r="Y81" s="1061"/>
      <c r="Z81" s="1061"/>
      <c r="AA81" s="1061"/>
      <c r="AB81" s="1061"/>
      <c r="AC81" s="1061"/>
      <c r="AD81" s="1061"/>
      <c r="AE81" s="1061"/>
      <c r="AF81" s="1061"/>
      <c r="AG81" s="1061"/>
      <c r="AH81" s="1061"/>
      <c r="AI81" s="1061"/>
      <c r="AJ81" s="1061"/>
      <c r="AK81" s="1061"/>
      <c r="AL81" s="1061"/>
      <c r="AM81" s="1061"/>
      <c r="AN81" s="1061"/>
      <c r="AO81" s="1061"/>
      <c r="AP81" s="1061"/>
      <c r="AQ81" s="1061"/>
      <c r="AR81" s="1061"/>
      <c r="AS81" s="1061"/>
      <c r="AT81" s="1061"/>
      <c r="AU81" s="1061"/>
      <c r="AV81" s="1061"/>
      <c r="AW81" s="1061"/>
      <c r="AX81" s="1061"/>
      <c r="AY81" s="1061"/>
      <c r="AZ81" s="1062"/>
      <c r="BA81" s="1062"/>
      <c r="BB81" s="1062"/>
      <c r="BC81" s="1062"/>
      <c r="BD81" s="1063"/>
      <c r="BE81" s="259"/>
      <c r="BF81" s="259"/>
      <c r="BG81" s="259"/>
      <c r="BH81" s="259"/>
      <c r="BI81" s="259"/>
      <c r="BJ81" s="259"/>
      <c r="BK81" s="259"/>
      <c r="BL81" s="259"/>
      <c r="BM81" s="259"/>
      <c r="BN81" s="259"/>
      <c r="BO81" s="259"/>
      <c r="BP81" s="259"/>
      <c r="BQ81" s="256">
        <v>75</v>
      </c>
      <c r="BR81" s="261"/>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0"/>
    </row>
    <row r="82" spans="1:131" s="241" customFormat="1" ht="26.25" customHeight="1" x14ac:dyDescent="0.2">
      <c r="A82" s="255">
        <v>15</v>
      </c>
      <c r="B82" s="1064"/>
      <c r="C82" s="1065"/>
      <c r="D82" s="1065"/>
      <c r="E82" s="1065"/>
      <c r="F82" s="1065"/>
      <c r="G82" s="1065"/>
      <c r="H82" s="1065"/>
      <c r="I82" s="1065"/>
      <c r="J82" s="1065"/>
      <c r="K82" s="1065"/>
      <c r="L82" s="1065"/>
      <c r="M82" s="1065"/>
      <c r="N82" s="1065"/>
      <c r="O82" s="1065"/>
      <c r="P82" s="1066"/>
      <c r="Q82" s="1067"/>
      <c r="R82" s="1061"/>
      <c r="S82" s="1061"/>
      <c r="T82" s="1061"/>
      <c r="U82" s="1061"/>
      <c r="V82" s="1061"/>
      <c r="W82" s="1061"/>
      <c r="X82" s="1061"/>
      <c r="Y82" s="1061"/>
      <c r="Z82" s="1061"/>
      <c r="AA82" s="1061"/>
      <c r="AB82" s="1061"/>
      <c r="AC82" s="1061"/>
      <c r="AD82" s="1061"/>
      <c r="AE82" s="1061"/>
      <c r="AF82" s="1061"/>
      <c r="AG82" s="1061"/>
      <c r="AH82" s="1061"/>
      <c r="AI82" s="1061"/>
      <c r="AJ82" s="1061"/>
      <c r="AK82" s="1061"/>
      <c r="AL82" s="1061"/>
      <c r="AM82" s="1061"/>
      <c r="AN82" s="1061"/>
      <c r="AO82" s="1061"/>
      <c r="AP82" s="1061"/>
      <c r="AQ82" s="1061"/>
      <c r="AR82" s="1061"/>
      <c r="AS82" s="1061"/>
      <c r="AT82" s="1061"/>
      <c r="AU82" s="1061"/>
      <c r="AV82" s="1061"/>
      <c r="AW82" s="1061"/>
      <c r="AX82" s="1061"/>
      <c r="AY82" s="1061"/>
      <c r="AZ82" s="1062"/>
      <c r="BA82" s="1062"/>
      <c r="BB82" s="1062"/>
      <c r="BC82" s="1062"/>
      <c r="BD82" s="1063"/>
      <c r="BE82" s="259"/>
      <c r="BF82" s="259"/>
      <c r="BG82" s="259"/>
      <c r="BH82" s="259"/>
      <c r="BI82" s="259"/>
      <c r="BJ82" s="259"/>
      <c r="BK82" s="259"/>
      <c r="BL82" s="259"/>
      <c r="BM82" s="259"/>
      <c r="BN82" s="259"/>
      <c r="BO82" s="259"/>
      <c r="BP82" s="259"/>
      <c r="BQ82" s="256">
        <v>76</v>
      </c>
      <c r="BR82" s="261"/>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0"/>
    </row>
    <row r="83" spans="1:131" s="241" customFormat="1" ht="26.25" customHeight="1" x14ac:dyDescent="0.2">
      <c r="A83" s="255">
        <v>16</v>
      </c>
      <c r="B83" s="1064"/>
      <c r="C83" s="1065"/>
      <c r="D83" s="1065"/>
      <c r="E83" s="1065"/>
      <c r="F83" s="1065"/>
      <c r="G83" s="1065"/>
      <c r="H83" s="1065"/>
      <c r="I83" s="1065"/>
      <c r="J83" s="1065"/>
      <c r="K83" s="1065"/>
      <c r="L83" s="1065"/>
      <c r="M83" s="1065"/>
      <c r="N83" s="1065"/>
      <c r="O83" s="1065"/>
      <c r="P83" s="1066"/>
      <c r="Q83" s="1067"/>
      <c r="R83" s="1061"/>
      <c r="S83" s="1061"/>
      <c r="T83" s="1061"/>
      <c r="U83" s="1061"/>
      <c r="V83" s="1061"/>
      <c r="W83" s="1061"/>
      <c r="X83" s="1061"/>
      <c r="Y83" s="1061"/>
      <c r="Z83" s="1061"/>
      <c r="AA83" s="1061"/>
      <c r="AB83" s="1061"/>
      <c r="AC83" s="1061"/>
      <c r="AD83" s="1061"/>
      <c r="AE83" s="1061"/>
      <c r="AF83" s="1061"/>
      <c r="AG83" s="1061"/>
      <c r="AH83" s="1061"/>
      <c r="AI83" s="1061"/>
      <c r="AJ83" s="1061"/>
      <c r="AK83" s="1061"/>
      <c r="AL83" s="1061"/>
      <c r="AM83" s="1061"/>
      <c r="AN83" s="1061"/>
      <c r="AO83" s="1061"/>
      <c r="AP83" s="1061"/>
      <c r="AQ83" s="1061"/>
      <c r="AR83" s="1061"/>
      <c r="AS83" s="1061"/>
      <c r="AT83" s="1061"/>
      <c r="AU83" s="1061"/>
      <c r="AV83" s="1061"/>
      <c r="AW83" s="1061"/>
      <c r="AX83" s="1061"/>
      <c r="AY83" s="1061"/>
      <c r="AZ83" s="1062"/>
      <c r="BA83" s="1062"/>
      <c r="BB83" s="1062"/>
      <c r="BC83" s="1062"/>
      <c r="BD83" s="1063"/>
      <c r="BE83" s="259"/>
      <c r="BF83" s="259"/>
      <c r="BG83" s="259"/>
      <c r="BH83" s="259"/>
      <c r="BI83" s="259"/>
      <c r="BJ83" s="259"/>
      <c r="BK83" s="259"/>
      <c r="BL83" s="259"/>
      <c r="BM83" s="259"/>
      <c r="BN83" s="259"/>
      <c r="BO83" s="259"/>
      <c r="BP83" s="259"/>
      <c r="BQ83" s="256">
        <v>77</v>
      </c>
      <c r="BR83" s="261"/>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0"/>
    </row>
    <row r="84" spans="1:131" s="241" customFormat="1" ht="26.25" customHeight="1" x14ac:dyDescent="0.2">
      <c r="A84" s="255">
        <v>17</v>
      </c>
      <c r="B84" s="1064"/>
      <c r="C84" s="1065"/>
      <c r="D84" s="1065"/>
      <c r="E84" s="1065"/>
      <c r="F84" s="1065"/>
      <c r="G84" s="1065"/>
      <c r="H84" s="1065"/>
      <c r="I84" s="1065"/>
      <c r="J84" s="1065"/>
      <c r="K84" s="1065"/>
      <c r="L84" s="1065"/>
      <c r="M84" s="1065"/>
      <c r="N84" s="1065"/>
      <c r="O84" s="1065"/>
      <c r="P84" s="1066"/>
      <c r="Q84" s="1067"/>
      <c r="R84" s="1061"/>
      <c r="S84" s="1061"/>
      <c r="T84" s="1061"/>
      <c r="U84" s="1061"/>
      <c r="V84" s="1061"/>
      <c r="W84" s="1061"/>
      <c r="X84" s="1061"/>
      <c r="Y84" s="1061"/>
      <c r="Z84" s="1061"/>
      <c r="AA84" s="1061"/>
      <c r="AB84" s="1061"/>
      <c r="AC84" s="1061"/>
      <c r="AD84" s="1061"/>
      <c r="AE84" s="1061"/>
      <c r="AF84" s="1061"/>
      <c r="AG84" s="1061"/>
      <c r="AH84" s="1061"/>
      <c r="AI84" s="1061"/>
      <c r="AJ84" s="1061"/>
      <c r="AK84" s="1061"/>
      <c r="AL84" s="1061"/>
      <c r="AM84" s="1061"/>
      <c r="AN84" s="1061"/>
      <c r="AO84" s="1061"/>
      <c r="AP84" s="1061"/>
      <c r="AQ84" s="1061"/>
      <c r="AR84" s="1061"/>
      <c r="AS84" s="1061"/>
      <c r="AT84" s="1061"/>
      <c r="AU84" s="1061"/>
      <c r="AV84" s="1061"/>
      <c r="AW84" s="1061"/>
      <c r="AX84" s="1061"/>
      <c r="AY84" s="1061"/>
      <c r="AZ84" s="1062"/>
      <c r="BA84" s="1062"/>
      <c r="BB84" s="1062"/>
      <c r="BC84" s="1062"/>
      <c r="BD84" s="1063"/>
      <c r="BE84" s="259"/>
      <c r="BF84" s="259"/>
      <c r="BG84" s="259"/>
      <c r="BH84" s="259"/>
      <c r="BI84" s="259"/>
      <c r="BJ84" s="259"/>
      <c r="BK84" s="259"/>
      <c r="BL84" s="259"/>
      <c r="BM84" s="259"/>
      <c r="BN84" s="259"/>
      <c r="BO84" s="259"/>
      <c r="BP84" s="259"/>
      <c r="BQ84" s="256">
        <v>78</v>
      </c>
      <c r="BR84" s="261"/>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0"/>
    </row>
    <row r="85" spans="1:131" s="241" customFormat="1" ht="26.25" customHeight="1" x14ac:dyDescent="0.2">
      <c r="A85" s="255">
        <v>18</v>
      </c>
      <c r="B85" s="1064"/>
      <c r="C85" s="1065"/>
      <c r="D85" s="1065"/>
      <c r="E85" s="1065"/>
      <c r="F85" s="1065"/>
      <c r="G85" s="1065"/>
      <c r="H85" s="1065"/>
      <c r="I85" s="1065"/>
      <c r="J85" s="1065"/>
      <c r="K85" s="1065"/>
      <c r="L85" s="1065"/>
      <c r="M85" s="1065"/>
      <c r="N85" s="1065"/>
      <c r="O85" s="1065"/>
      <c r="P85" s="1066"/>
      <c r="Q85" s="1067"/>
      <c r="R85" s="1061"/>
      <c r="S85" s="1061"/>
      <c r="T85" s="1061"/>
      <c r="U85" s="1061"/>
      <c r="V85" s="1061"/>
      <c r="W85" s="1061"/>
      <c r="X85" s="1061"/>
      <c r="Y85" s="1061"/>
      <c r="Z85" s="1061"/>
      <c r="AA85" s="1061"/>
      <c r="AB85" s="1061"/>
      <c r="AC85" s="1061"/>
      <c r="AD85" s="1061"/>
      <c r="AE85" s="1061"/>
      <c r="AF85" s="1061"/>
      <c r="AG85" s="1061"/>
      <c r="AH85" s="1061"/>
      <c r="AI85" s="1061"/>
      <c r="AJ85" s="1061"/>
      <c r="AK85" s="1061"/>
      <c r="AL85" s="1061"/>
      <c r="AM85" s="1061"/>
      <c r="AN85" s="1061"/>
      <c r="AO85" s="1061"/>
      <c r="AP85" s="1061"/>
      <c r="AQ85" s="1061"/>
      <c r="AR85" s="1061"/>
      <c r="AS85" s="1061"/>
      <c r="AT85" s="1061"/>
      <c r="AU85" s="1061"/>
      <c r="AV85" s="1061"/>
      <c r="AW85" s="1061"/>
      <c r="AX85" s="1061"/>
      <c r="AY85" s="1061"/>
      <c r="AZ85" s="1062"/>
      <c r="BA85" s="1062"/>
      <c r="BB85" s="1062"/>
      <c r="BC85" s="1062"/>
      <c r="BD85" s="1063"/>
      <c r="BE85" s="259"/>
      <c r="BF85" s="259"/>
      <c r="BG85" s="259"/>
      <c r="BH85" s="259"/>
      <c r="BI85" s="259"/>
      <c r="BJ85" s="259"/>
      <c r="BK85" s="259"/>
      <c r="BL85" s="259"/>
      <c r="BM85" s="259"/>
      <c r="BN85" s="259"/>
      <c r="BO85" s="259"/>
      <c r="BP85" s="259"/>
      <c r="BQ85" s="256">
        <v>79</v>
      </c>
      <c r="BR85" s="261"/>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0"/>
    </row>
    <row r="86" spans="1:131" s="241" customFormat="1" ht="26.25" customHeight="1" x14ac:dyDescent="0.2">
      <c r="A86" s="255">
        <v>19</v>
      </c>
      <c r="B86" s="1064"/>
      <c r="C86" s="1065"/>
      <c r="D86" s="1065"/>
      <c r="E86" s="1065"/>
      <c r="F86" s="1065"/>
      <c r="G86" s="1065"/>
      <c r="H86" s="1065"/>
      <c r="I86" s="1065"/>
      <c r="J86" s="1065"/>
      <c r="K86" s="1065"/>
      <c r="L86" s="1065"/>
      <c r="M86" s="1065"/>
      <c r="N86" s="1065"/>
      <c r="O86" s="1065"/>
      <c r="P86" s="1066"/>
      <c r="Q86" s="1067"/>
      <c r="R86" s="1061"/>
      <c r="S86" s="1061"/>
      <c r="T86" s="1061"/>
      <c r="U86" s="1061"/>
      <c r="V86" s="1061"/>
      <c r="W86" s="1061"/>
      <c r="X86" s="1061"/>
      <c r="Y86" s="1061"/>
      <c r="Z86" s="1061"/>
      <c r="AA86" s="1061"/>
      <c r="AB86" s="1061"/>
      <c r="AC86" s="1061"/>
      <c r="AD86" s="1061"/>
      <c r="AE86" s="1061"/>
      <c r="AF86" s="1061"/>
      <c r="AG86" s="1061"/>
      <c r="AH86" s="1061"/>
      <c r="AI86" s="1061"/>
      <c r="AJ86" s="1061"/>
      <c r="AK86" s="1061"/>
      <c r="AL86" s="1061"/>
      <c r="AM86" s="1061"/>
      <c r="AN86" s="1061"/>
      <c r="AO86" s="1061"/>
      <c r="AP86" s="1061"/>
      <c r="AQ86" s="1061"/>
      <c r="AR86" s="1061"/>
      <c r="AS86" s="1061"/>
      <c r="AT86" s="1061"/>
      <c r="AU86" s="1061"/>
      <c r="AV86" s="1061"/>
      <c r="AW86" s="1061"/>
      <c r="AX86" s="1061"/>
      <c r="AY86" s="1061"/>
      <c r="AZ86" s="1062"/>
      <c r="BA86" s="1062"/>
      <c r="BB86" s="1062"/>
      <c r="BC86" s="1062"/>
      <c r="BD86" s="1063"/>
      <c r="BE86" s="259"/>
      <c r="BF86" s="259"/>
      <c r="BG86" s="259"/>
      <c r="BH86" s="259"/>
      <c r="BI86" s="259"/>
      <c r="BJ86" s="259"/>
      <c r="BK86" s="259"/>
      <c r="BL86" s="259"/>
      <c r="BM86" s="259"/>
      <c r="BN86" s="259"/>
      <c r="BO86" s="259"/>
      <c r="BP86" s="259"/>
      <c r="BQ86" s="256">
        <v>80</v>
      </c>
      <c r="BR86" s="261"/>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0"/>
    </row>
    <row r="87" spans="1:131" s="241" customFormat="1" ht="26.25" customHeight="1" x14ac:dyDescent="0.2">
      <c r="A87" s="263">
        <v>20</v>
      </c>
      <c r="B87" s="1054"/>
      <c r="C87" s="1055"/>
      <c r="D87" s="1055"/>
      <c r="E87" s="1055"/>
      <c r="F87" s="1055"/>
      <c r="G87" s="1055"/>
      <c r="H87" s="1055"/>
      <c r="I87" s="1055"/>
      <c r="J87" s="1055"/>
      <c r="K87" s="1055"/>
      <c r="L87" s="1055"/>
      <c r="M87" s="1055"/>
      <c r="N87" s="1055"/>
      <c r="O87" s="1055"/>
      <c r="P87" s="1056"/>
      <c r="Q87" s="1057"/>
      <c r="R87" s="1058"/>
      <c r="S87" s="1058"/>
      <c r="T87" s="1058"/>
      <c r="U87" s="1058"/>
      <c r="V87" s="1058"/>
      <c r="W87" s="1058"/>
      <c r="X87" s="1058"/>
      <c r="Y87" s="1058"/>
      <c r="Z87" s="1058"/>
      <c r="AA87" s="1058"/>
      <c r="AB87" s="1058"/>
      <c r="AC87" s="1058"/>
      <c r="AD87" s="1058"/>
      <c r="AE87" s="1058"/>
      <c r="AF87" s="1058"/>
      <c r="AG87" s="1058"/>
      <c r="AH87" s="1058"/>
      <c r="AI87" s="1058"/>
      <c r="AJ87" s="1058"/>
      <c r="AK87" s="1058"/>
      <c r="AL87" s="1058"/>
      <c r="AM87" s="1058"/>
      <c r="AN87" s="1058"/>
      <c r="AO87" s="1058"/>
      <c r="AP87" s="1058"/>
      <c r="AQ87" s="1058"/>
      <c r="AR87" s="1058"/>
      <c r="AS87" s="1058"/>
      <c r="AT87" s="1058"/>
      <c r="AU87" s="1058"/>
      <c r="AV87" s="1058"/>
      <c r="AW87" s="1058"/>
      <c r="AX87" s="1058"/>
      <c r="AY87" s="1058"/>
      <c r="AZ87" s="1059"/>
      <c r="BA87" s="1059"/>
      <c r="BB87" s="1059"/>
      <c r="BC87" s="1059"/>
      <c r="BD87" s="1060"/>
      <c r="BE87" s="259"/>
      <c r="BF87" s="259"/>
      <c r="BG87" s="259"/>
      <c r="BH87" s="259"/>
      <c r="BI87" s="259"/>
      <c r="BJ87" s="259"/>
      <c r="BK87" s="259"/>
      <c r="BL87" s="259"/>
      <c r="BM87" s="259"/>
      <c r="BN87" s="259"/>
      <c r="BO87" s="259"/>
      <c r="BP87" s="259"/>
      <c r="BQ87" s="256">
        <v>81</v>
      </c>
      <c r="BR87" s="261"/>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0"/>
    </row>
    <row r="88" spans="1:131" s="241" customFormat="1" ht="26.25" customHeight="1" thickBot="1" x14ac:dyDescent="0.25">
      <c r="A88" s="258" t="s">
        <v>385</v>
      </c>
      <c r="B88" s="1033" t="s">
        <v>411</v>
      </c>
      <c r="C88" s="1034"/>
      <c r="D88" s="1034"/>
      <c r="E88" s="1034"/>
      <c r="F88" s="1034"/>
      <c r="G88" s="1034"/>
      <c r="H88" s="1034"/>
      <c r="I88" s="1034"/>
      <c r="J88" s="1034"/>
      <c r="K88" s="1034"/>
      <c r="L88" s="1034"/>
      <c r="M88" s="1034"/>
      <c r="N88" s="1034"/>
      <c r="O88" s="1034"/>
      <c r="P88" s="1035"/>
      <c r="Q88" s="1052"/>
      <c r="R88" s="1053"/>
      <c r="S88" s="1053"/>
      <c r="T88" s="1053"/>
      <c r="U88" s="1053"/>
      <c r="V88" s="1053"/>
      <c r="W88" s="1053"/>
      <c r="X88" s="1053"/>
      <c r="Y88" s="1053"/>
      <c r="Z88" s="1053"/>
      <c r="AA88" s="1053"/>
      <c r="AB88" s="1053"/>
      <c r="AC88" s="1053"/>
      <c r="AD88" s="1053"/>
      <c r="AE88" s="1053"/>
      <c r="AF88" s="1049">
        <v>14930</v>
      </c>
      <c r="AG88" s="1049"/>
      <c r="AH88" s="1049"/>
      <c r="AI88" s="1049"/>
      <c r="AJ88" s="1049"/>
      <c r="AK88" s="1053"/>
      <c r="AL88" s="1053"/>
      <c r="AM88" s="1053"/>
      <c r="AN88" s="1053"/>
      <c r="AO88" s="1053"/>
      <c r="AP88" s="1048" t="s">
        <v>593</v>
      </c>
      <c r="AQ88" s="1049"/>
      <c r="AR88" s="1049"/>
      <c r="AS88" s="1049"/>
      <c r="AT88" s="1049"/>
      <c r="AU88" s="1048" t="s">
        <v>594</v>
      </c>
      <c r="AV88" s="1049"/>
      <c r="AW88" s="1049"/>
      <c r="AX88" s="1049"/>
      <c r="AY88" s="1049"/>
      <c r="AZ88" s="1050"/>
      <c r="BA88" s="1050"/>
      <c r="BB88" s="1050"/>
      <c r="BC88" s="1050"/>
      <c r="BD88" s="1051"/>
      <c r="BE88" s="259"/>
      <c r="BF88" s="259"/>
      <c r="BG88" s="259"/>
      <c r="BH88" s="259"/>
      <c r="BI88" s="259"/>
      <c r="BJ88" s="259"/>
      <c r="BK88" s="259"/>
      <c r="BL88" s="259"/>
      <c r="BM88" s="259"/>
      <c r="BN88" s="259"/>
      <c r="BO88" s="259"/>
      <c r="BP88" s="259"/>
      <c r="BQ88" s="256">
        <v>82</v>
      </c>
      <c r="BR88" s="261"/>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0"/>
    </row>
    <row r="89" spans="1:131" s="241" customFormat="1" ht="26.25" hidden="1" customHeight="1" x14ac:dyDescent="0.2">
      <c r="A89" s="264"/>
      <c r="B89" s="265"/>
      <c r="C89" s="265"/>
      <c r="D89" s="265"/>
      <c r="E89" s="265"/>
      <c r="F89" s="265"/>
      <c r="G89" s="265"/>
      <c r="H89" s="265"/>
      <c r="I89" s="265"/>
      <c r="J89" s="265"/>
      <c r="K89" s="265"/>
      <c r="L89" s="265"/>
      <c r="M89" s="265"/>
      <c r="N89" s="265"/>
      <c r="O89" s="265"/>
      <c r="P89" s="265"/>
      <c r="Q89" s="266"/>
      <c r="R89" s="266"/>
      <c r="S89" s="266"/>
      <c r="T89" s="266"/>
      <c r="U89" s="266"/>
      <c r="V89" s="266"/>
      <c r="W89" s="266"/>
      <c r="X89" s="266"/>
      <c r="Y89" s="266"/>
      <c r="Z89" s="266"/>
      <c r="AA89" s="266"/>
      <c r="AB89" s="266"/>
      <c r="AC89" s="266"/>
      <c r="AD89" s="266"/>
      <c r="AE89" s="266"/>
      <c r="AF89" s="266"/>
      <c r="AG89" s="266"/>
      <c r="AH89" s="266"/>
      <c r="AI89" s="266"/>
      <c r="AJ89" s="266"/>
      <c r="AK89" s="266"/>
      <c r="AL89" s="266"/>
      <c r="AM89" s="266"/>
      <c r="AN89" s="266"/>
      <c r="AO89" s="266"/>
      <c r="AP89" s="266"/>
      <c r="AQ89" s="266"/>
      <c r="AR89" s="266"/>
      <c r="AS89" s="266"/>
      <c r="AT89" s="266"/>
      <c r="AU89" s="266"/>
      <c r="AV89" s="266"/>
      <c r="AW89" s="266"/>
      <c r="AX89" s="266"/>
      <c r="AY89" s="266"/>
      <c r="AZ89" s="267"/>
      <c r="BA89" s="267"/>
      <c r="BB89" s="267"/>
      <c r="BC89" s="267"/>
      <c r="BD89" s="267"/>
      <c r="BE89" s="259"/>
      <c r="BF89" s="259"/>
      <c r="BG89" s="259"/>
      <c r="BH89" s="259"/>
      <c r="BI89" s="259"/>
      <c r="BJ89" s="259"/>
      <c r="BK89" s="259"/>
      <c r="BL89" s="259"/>
      <c r="BM89" s="259"/>
      <c r="BN89" s="259"/>
      <c r="BO89" s="259"/>
      <c r="BP89" s="259"/>
      <c r="BQ89" s="256">
        <v>83</v>
      </c>
      <c r="BR89" s="261"/>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0"/>
    </row>
    <row r="90" spans="1:131" s="241" customFormat="1" ht="26.25" hidden="1" customHeight="1" x14ac:dyDescent="0.2">
      <c r="A90" s="264"/>
      <c r="B90" s="265"/>
      <c r="C90" s="265"/>
      <c r="D90" s="265"/>
      <c r="E90" s="265"/>
      <c r="F90" s="265"/>
      <c r="G90" s="265"/>
      <c r="H90" s="265"/>
      <c r="I90" s="265"/>
      <c r="J90" s="265"/>
      <c r="K90" s="265"/>
      <c r="L90" s="265"/>
      <c r="M90" s="265"/>
      <c r="N90" s="265"/>
      <c r="O90" s="265"/>
      <c r="P90" s="265"/>
      <c r="Q90" s="266"/>
      <c r="R90" s="266"/>
      <c r="S90" s="266"/>
      <c r="T90" s="266"/>
      <c r="U90" s="266"/>
      <c r="V90" s="266"/>
      <c r="W90" s="266"/>
      <c r="X90" s="266"/>
      <c r="Y90" s="266"/>
      <c r="Z90" s="266"/>
      <c r="AA90" s="266"/>
      <c r="AB90" s="266"/>
      <c r="AC90" s="266"/>
      <c r="AD90" s="266"/>
      <c r="AE90" s="266"/>
      <c r="AF90" s="266"/>
      <c r="AG90" s="266"/>
      <c r="AH90" s="266"/>
      <c r="AI90" s="266"/>
      <c r="AJ90" s="266"/>
      <c r="AK90" s="266"/>
      <c r="AL90" s="266"/>
      <c r="AM90" s="266"/>
      <c r="AN90" s="266"/>
      <c r="AO90" s="266"/>
      <c r="AP90" s="266"/>
      <c r="AQ90" s="266"/>
      <c r="AR90" s="266"/>
      <c r="AS90" s="266"/>
      <c r="AT90" s="266"/>
      <c r="AU90" s="266"/>
      <c r="AV90" s="266"/>
      <c r="AW90" s="266"/>
      <c r="AX90" s="266"/>
      <c r="AY90" s="266"/>
      <c r="AZ90" s="267"/>
      <c r="BA90" s="267"/>
      <c r="BB90" s="267"/>
      <c r="BC90" s="267"/>
      <c r="BD90" s="267"/>
      <c r="BE90" s="259"/>
      <c r="BF90" s="259"/>
      <c r="BG90" s="259"/>
      <c r="BH90" s="259"/>
      <c r="BI90" s="259"/>
      <c r="BJ90" s="259"/>
      <c r="BK90" s="259"/>
      <c r="BL90" s="259"/>
      <c r="BM90" s="259"/>
      <c r="BN90" s="259"/>
      <c r="BO90" s="259"/>
      <c r="BP90" s="259"/>
      <c r="BQ90" s="256">
        <v>84</v>
      </c>
      <c r="BR90" s="261"/>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0"/>
    </row>
    <row r="91" spans="1:131" s="241" customFormat="1" ht="26.25" hidden="1" customHeight="1" x14ac:dyDescent="0.2">
      <c r="A91" s="264"/>
      <c r="B91" s="265"/>
      <c r="C91" s="265"/>
      <c r="D91" s="265"/>
      <c r="E91" s="265"/>
      <c r="F91" s="265"/>
      <c r="G91" s="265"/>
      <c r="H91" s="265"/>
      <c r="I91" s="265"/>
      <c r="J91" s="265"/>
      <c r="K91" s="265"/>
      <c r="L91" s="265"/>
      <c r="M91" s="265"/>
      <c r="N91" s="265"/>
      <c r="O91" s="265"/>
      <c r="P91" s="265"/>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266"/>
      <c r="AP91" s="266"/>
      <c r="AQ91" s="266"/>
      <c r="AR91" s="266"/>
      <c r="AS91" s="266"/>
      <c r="AT91" s="266"/>
      <c r="AU91" s="266"/>
      <c r="AV91" s="266"/>
      <c r="AW91" s="266"/>
      <c r="AX91" s="266"/>
      <c r="AY91" s="266"/>
      <c r="AZ91" s="267"/>
      <c r="BA91" s="267"/>
      <c r="BB91" s="267"/>
      <c r="BC91" s="267"/>
      <c r="BD91" s="267"/>
      <c r="BE91" s="259"/>
      <c r="BF91" s="259"/>
      <c r="BG91" s="259"/>
      <c r="BH91" s="259"/>
      <c r="BI91" s="259"/>
      <c r="BJ91" s="259"/>
      <c r="BK91" s="259"/>
      <c r="BL91" s="259"/>
      <c r="BM91" s="259"/>
      <c r="BN91" s="259"/>
      <c r="BO91" s="259"/>
      <c r="BP91" s="259"/>
      <c r="BQ91" s="256">
        <v>85</v>
      </c>
      <c r="BR91" s="261"/>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0"/>
    </row>
    <row r="92" spans="1:131" s="241" customFormat="1" ht="26.25" hidden="1" customHeight="1" x14ac:dyDescent="0.2">
      <c r="A92" s="264"/>
      <c r="B92" s="265"/>
      <c r="C92" s="265"/>
      <c r="D92" s="265"/>
      <c r="E92" s="265"/>
      <c r="F92" s="265"/>
      <c r="G92" s="265"/>
      <c r="H92" s="265"/>
      <c r="I92" s="265"/>
      <c r="J92" s="265"/>
      <c r="K92" s="265"/>
      <c r="L92" s="265"/>
      <c r="M92" s="265"/>
      <c r="N92" s="265"/>
      <c r="O92" s="265"/>
      <c r="P92" s="265"/>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M92" s="266"/>
      <c r="AN92" s="266"/>
      <c r="AO92" s="266"/>
      <c r="AP92" s="266"/>
      <c r="AQ92" s="266"/>
      <c r="AR92" s="266"/>
      <c r="AS92" s="266"/>
      <c r="AT92" s="266"/>
      <c r="AU92" s="266"/>
      <c r="AV92" s="266"/>
      <c r="AW92" s="266"/>
      <c r="AX92" s="266"/>
      <c r="AY92" s="266"/>
      <c r="AZ92" s="267"/>
      <c r="BA92" s="267"/>
      <c r="BB92" s="267"/>
      <c r="BC92" s="267"/>
      <c r="BD92" s="267"/>
      <c r="BE92" s="259"/>
      <c r="BF92" s="259"/>
      <c r="BG92" s="259"/>
      <c r="BH92" s="259"/>
      <c r="BI92" s="259"/>
      <c r="BJ92" s="259"/>
      <c r="BK92" s="259"/>
      <c r="BL92" s="259"/>
      <c r="BM92" s="259"/>
      <c r="BN92" s="259"/>
      <c r="BO92" s="259"/>
      <c r="BP92" s="259"/>
      <c r="BQ92" s="256">
        <v>86</v>
      </c>
      <c r="BR92" s="261"/>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0"/>
    </row>
    <row r="93" spans="1:131" s="241" customFormat="1" ht="26.25" hidden="1" customHeight="1" x14ac:dyDescent="0.2">
      <c r="A93" s="264"/>
      <c r="B93" s="265"/>
      <c r="C93" s="265"/>
      <c r="D93" s="265"/>
      <c r="E93" s="265"/>
      <c r="F93" s="265"/>
      <c r="G93" s="265"/>
      <c r="H93" s="265"/>
      <c r="I93" s="265"/>
      <c r="J93" s="265"/>
      <c r="K93" s="265"/>
      <c r="L93" s="265"/>
      <c r="M93" s="265"/>
      <c r="N93" s="265"/>
      <c r="O93" s="265"/>
      <c r="P93" s="265"/>
      <c r="Q93" s="266"/>
      <c r="R93" s="266"/>
      <c r="S93" s="266"/>
      <c r="T93" s="266"/>
      <c r="U93" s="266"/>
      <c r="V93" s="266"/>
      <c r="W93" s="266"/>
      <c r="X93" s="266"/>
      <c r="Y93" s="266"/>
      <c r="Z93" s="266"/>
      <c r="AA93" s="266"/>
      <c r="AB93" s="266"/>
      <c r="AC93" s="266"/>
      <c r="AD93" s="266"/>
      <c r="AE93" s="266"/>
      <c r="AF93" s="266"/>
      <c r="AG93" s="266"/>
      <c r="AH93" s="266"/>
      <c r="AI93" s="266"/>
      <c r="AJ93" s="266"/>
      <c r="AK93" s="266"/>
      <c r="AL93" s="266"/>
      <c r="AM93" s="266"/>
      <c r="AN93" s="266"/>
      <c r="AO93" s="266"/>
      <c r="AP93" s="266"/>
      <c r="AQ93" s="266"/>
      <c r="AR93" s="266"/>
      <c r="AS93" s="266"/>
      <c r="AT93" s="266"/>
      <c r="AU93" s="266"/>
      <c r="AV93" s="266"/>
      <c r="AW93" s="266"/>
      <c r="AX93" s="266"/>
      <c r="AY93" s="266"/>
      <c r="AZ93" s="267"/>
      <c r="BA93" s="267"/>
      <c r="BB93" s="267"/>
      <c r="BC93" s="267"/>
      <c r="BD93" s="267"/>
      <c r="BE93" s="259"/>
      <c r="BF93" s="259"/>
      <c r="BG93" s="259"/>
      <c r="BH93" s="259"/>
      <c r="BI93" s="259"/>
      <c r="BJ93" s="259"/>
      <c r="BK93" s="259"/>
      <c r="BL93" s="259"/>
      <c r="BM93" s="259"/>
      <c r="BN93" s="259"/>
      <c r="BO93" s="259"/>
      <c r="BP93" s="259"/>
      <c r="BQ93" s="256">
        <v>87</v>
      </c>
      <c r="BR93" s="261"/>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0"/>
    </row>
    <row r="94" spans="1:131" s="241" customFormat="1" ht="26.25" hidden="1" customHeight="1" x14ac:dyDescent="0.2">
      <c r="A94" s="264"/>
      <c r="B94" s="265"/>
      <c r="C94" s="265"/>
      <c r="D94" s="265"/>
      <c r="E94" s="265"/>
      <c r="F94" s="265"/>
      <c r="G94" s="265"/>
      <c r="H94" s="265"/>
      <c r="I94" s="265"/>
      <c r="J94" s="265"/>
      <c r="K94" s="265"/>
      <c r="L94" s="265"/>
      <c r="M94" s="265"/>
      <c r="N94" s="265"/>
      <c r="O94" s="265"/>
      <c r="P94" s="265"/>
      <c r="Q94" s="266"/>
      <c r="R94" s="266"/>
      <c r="S94" s="266"/>
      <c r="T94" s="266"/>
      <c r="U94" s="266"/>
      <c r="V94" s="266"/>
      <c r="W94" s="266"/>
      <c r="X94" s="266"/>
      <c r="Y94" s="266"/>
      <c r="Z94" s="266"/>
      <c r="AA94" s="266"/>
      <c r="AB94" s="266"/>
      <c r="AC94" s="266"/>
      <c r="AD94" s="266"/>
      <c r="AE94" s="266"/>
      <c r="AF94" s="266"/>
      <c r="AG94" s="266"/>
      <c r="AH94" s="266"/>
      <c r="AI94" s="266"/>
      <c r="AJ94" s="266"/>
      <c r="AK94" s="266"/>
      <c r="AL94" s="266"/>
      <c r="AM94" s="266"/>
      <c r="AN94" s="266"/>
      <c r="AO94" s="266"/>
      <c r="AP94" s="266"/>
      <c r="AQ94" s="266"/>
      <c r="AR94" s="266"/>
      <c r="AS94" s="266"/>
      <c r="AT94" s="266"/>
      <c r="AU94" s="266"/>
      <c r="AV94" s="266"/>
      <c r="AW94" s="266"/>
      <c r="AX94" s="266"/>
      <c r="AY94" s="266"/>
      <c r="AZ94" s="267"/>
      <c r="BA94" s="267"/>
      <c r="BB94" s="267"/>
      <c r="BC94" s="267"/>
      <c r="BD94" s="267"/>
      <c r="BE94" s="259"/>
      <c r="BF94" s="259"/>
      <c r="BG94" s="259"/>
      <c r="BH94" s="259"/>
      <c r="BI94" s="259"/>
      <c r="BJ94" s="259"/>
      <c r="BK94" s="259"/>
      <c r="BL94" s="259"/>
      <c r="BM94" s="259"/>
      <c r="BN94" s="259"/>
      <c r="BO94" s="259"/>
      <c r="BP94" s="259"/>
      <c r="BQ94" s="256">
        <v>88</v>
      </c>
      <c r="BR94" s="261"/>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0"/>
    </row>
    <row r="95" spans="1:131" s="241" customFormat="1" ht="26.25" hidden="1" customHeight="1" x14ac:dyDescent="0.2">
      <c r="A95" s="264"/>
      <c r="B95" s="265"/>
      <c r="C95" s="265"/>
      <c r="D95" s="265"/>
      <c r="E95" s="265"/>
      <c r="F95" s="265"/>
      <c r="G95" s="265"/>
      <c r="H95" s="265"/>
      <c r="I95" s="265"/>
      <c r="J95" s="265"/>
      <c r="K95" s="265"/>
      <c r="L95" s="265"/>
      <c r="M95" s="265"/>
      <c r="N95" s="265"/>
      <c r="O95" s="265"/>
      <c r="P95" s="265"/>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6"/>
      <c r="AZ95" s="267"/>
      <c r="BA95" s="267"/>
      <c r="BB95" s="267"/>
      <c r="BC95" s="267"/>
      <c r="BD95" s="267"/>
      <c r="BE95" s="259"/>
      <c r="BF95" s="259"/>
      <c r="BG95" s="259"/>
      <c r="BH95" s="259"/>
      <c r="BI95" s="259"/>
      <c r="BJ95" s="259"/>
      <c r="BK95" s="259"/>
      <c r="BL95" s="259"/>
      <c r="BM95" s="259"/>
      <c r="BN95" s="259"/>
      <c r="BO95" s="259"/>
      <c r="BP95" s="259"/>
      <c r="BQ95" s="256">
        <v>89</v>
      </c>
      <c r="BR95" s="261"/>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0"/>
    </row>
    <row r="96" spans="1:131" s="241" customFormat="1" ht="26.25" hidden="1" customHeight="1" x14ac:dyDescent="0.2">
      <c r="A96" s="264"/>
      <c r="B96" s="265"/>
      <c r="C96" s="265"/>
      <c r="D96" s="265"/>
      <c r="E96" s="265"/>
      <c r="F96" s="265"/>
      <c r="G96" s="265"/>
      <c r="H96" s="265"/>
      <c r="I96" s="265"/>
      <c r="J96" s="265"/>
      <c r="K96" s="265"/>
      <c r="L96" s="265"/>
      <c r="M96" s="265"/>
      <c r="N96" s="265"/>
      <c r="O96" s="265"/>
      <c r="P96" s="265"/>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6"/>
      <c r="AU96" s="266"/>
      <c r="AV96" s="266"/>
      <c r="AW96" s="266"/>
      <c r="AX96" s="266"/>
      <c r="AY96" s="266"/>
      <c r="AZ96" s="267"/>
      <c r="BA96" s="267"/>
      <c r="BB96" s="267"/>
      <c r="BC96" s="267"/>
      <c r="BD96" s="267"/>
      <c r="BE96" s="259"/>
      <c r="BF96" s="259"/>
      <c r="BG96" s="259"/>
      <c r="BH96" s="259"/>
      <c r="BI96" s="259"/>
      <c r="BJ96" s="259"/>
      <c r="BK96" s="259"/>
      <c r="BL96" s="259"/>
      <c r="BM96" s="259"/>
      <c r="BN96" s="259"/>
      <c r="BO96" s="259"/>
      <c r="BP96" s="259"/>
      <c r="BQ96" s="256">
        <v>90</v>
      </c>
      <c r="BR96" s="261"/>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0"/>
    </row>
    <row r="97" spans="1:131" s="241" customFormat="1" ht="26.25" hidden="1" customHeight="1" x14ac:dyDescent="0.2">
      <c r="A97" s="264"/>
      <c r="B97" s="265"/>
      <c r="C97" s="265"/>
      <c r="D97" s="265"/>
      <c r="E97" s="265"/>
      <c r="F97" s="265"/>
      <c r="G97" s="265"/>
      <c r="H97" s="265"/>
      <c r="I97" s="265"/>
      <c r="J97" s="265"/>
      <c r="K97" s="265"/>
      <c r="L97" s="265"/>
      <c r="M97" s="265"/>
      <c r="N97" s="265"/>
      <c r="O97" s="265"/>
      <c r="P97" s="265"/>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66"/>
      <c r="AP97" s="266"/>
      <c r="AQ97" s="266"/>
      <c r="AR97" s="266"/>
      <c r="AS97" s="266"/>
      <c r="AT97" s="266"/>
      <c r="AU97" s="266"/>
      <c r="AV97" s="266"/>
      <c r="AW97" s="266"/>
      <c r="AX97" s="266"/>
      <c r="AY97" s="266"/>
      <c r="AZ97" s="267"/>
      <c r="BA97" s="267"/>
      <c r="BB97" s="267"/>
      <c r="BC97" s="267"/>
      <c r="BD97" s="267"/>
      <c r="BE97" s="259"/>
      <c r="BF97" s="259"/>
      <c r="BG97" s="259"/>
      <c r="BH97" s="259"/>
      <c r="BI97" s="259"/>
      <c r="BJ97" s="259"/>
      <c r="BK97" s="259"/>
      <c r="BL97" s="259"/>
      <c r="BM97" s="259"/>
      <c r="BN97" s="259"/>
      <c r="BO97" s="259"/>
      <c r="BP97" s="259"/>
      <c r="BQ97" s="256">
        <v>91</v>
      </c>
      <c r="BR97" s="261"/>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0"/>
    </row>
    <row r="98" spans="1:131" s="241" customFormat="1" ht="26.25" hidden="1" customHeight="1" x14ac:dyDescent="0.2">
      <c r="A98" s="264"/>
      <c r="B98" s="265"/>
      <c r="C98" s="265"/>
      <c r="D98" s="265"/>
      <c r="E98" s="265"/>
      <c r="F98" s="265"/>
      <c r="G98" s="265"/>
      <c r="H98" s="265"/>
      <c r="I98" s="265"/>
      <c r="J98" s="265"/>
      <c r="K98" s="265"/>
      <c r="L98" s="265"/>
      <c r="M98" s="265"/>
      <c r="N98" s="265"/>
      <c r="O98" s="265"/>
      <c r="P98" s="265"/>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66"/>
      <c r="AP98" s="266"/>
      <c r="AQ98" s="266"/>
      <c r="AR98" s="266"/>
      <c r="AS98" s="266"/>
      <c r="AT98" s="266"/>
      <c r="AU98" s="266"/>
      <c r="AV98" s="266"/>
      <c r="AW98" s="266"/>
      <c r="AX98" s="266"/>
      <c r="AY98" s="266"/>
      <c r="AZ98" s="267"/>
      <c r="BA98" s="267"/>
      <c r="BB98" s="267"/>
      <c r="BC98" s="267"/>
      <c r="BD98" s="267"/>
      <c r="BE98" s="259"/>
      <c r="BF98" s="259"/>
      <c r="BG98" s="259"/>
      <c r="BH98" s="259"/>
      <c r="BI98" s="259"/>
      <c r="BJ98" s="259"/>
      <c r="BK98" s="259"/>
      <c r="BL98" s="259"/>
      <c r="BM98" s="259"/>
      <c r="BN98" s="259"/>
      <c r="BO98" s="259"/>
      <c r="BP98" s="259"/>
      <c r="BQ98" s="256">
        <v>92</v>
      </c>
      <c r="BR98" s="261"/>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0"/>
    </row>
    <row r="99" spans="1:131" s="241" customFormat="1" ht="26.25" hidden="1" customHeight="1" x14ac:dyDescent="0.2">
      <c r="A99" s="264"/>
      <c r="B99" s="265"/>
      <c r="C99" s="265"/>
      <c r="D99" s="265"/>
      <c r="E99" s="265"/>
      <c r="F99" s="265"/>
      <c r="G99" s="265"/>
      <c r="H99" s="265"/>
      <c r="I99" s="265"/>
      <c r="J99" s="265"/>
      <c r="K99" s="265"/>
      <c r="L99" s="265"/>
      <c r="M99" s="265"/>
      <c r="N99" s="265"/>
      <c r="O99" s="265"/>
      <c r="P99" s="265"/>
      <c r="Q99" s="266"/>
      <c r="R99" s="266"/>
      <c r="S99" s="266"/>
      <c r="T99" s="266"/>
      <c r="U99" s="266"/>
      <c r="V99" s="266"/>
      <c r="W99" s="266"/>
      <c r="X99" s="266"/>
      <c r="Y99" s="266"/>
      <c r="Z99" s="266"/>
      <c r="AA99" s="266"/>
      <c r="AB99" s="266"/>
      <c r="AC99" s="266"/>
      <c r="AD99" s="266"/>
      <c r="AE99" s="266"/>
      <c r="AF99" s="266"/>
      <c r="AG99" s="266"/>
      <c r="AH99" s="266"/>
      <c r="AI99" s="266"/>
      <c r="AJ99" s="266"/>
      <c r="AK99" s="266"/>
      <c r="AL99" s="266"/>
      <c r="AM99" s="266"/>
      <c r="AN99" s="266"/>
      <c r="AO99" s="266"/>
      <c r="AP99" s="266"/>
      <c r="AQ99" s="266"/>
      <c r="AR99" s="266"/>
      <c r="AS99" s="266"/>
      <c r="AT99" s="266"/>
      <c r="AU99" s="266"/>
      <c r="AV99" s="266"/>
      <c r="AW99" s="266"/>
      <c r="AX99" s="266"/>
      <c r="AY99" s="266"/>
      <c r="AZ99" s="267"/>
      <c r="BA99" s="267"/>
      <c r="BB99" s="267"/>
      <c r="BC99" s="267"/>
      <c r="BD99" s="267"/>
      <c r="BE99" s="259"/>
      <c r="BF99" s="259"/>
      <c r="BG99" s="259"/>
      <c r="BH99" s="259"/>
      <c r="BI99" s="259"/>
      <c r="BJ99" s="259"/>
      <c r="BK99" s="259"/>
      <c r="BL99" s="259"/>
      <c r="BM99" s="259"/>
      <c r="BN99" s="259"/>
      <c r="BO99" s="259"/>
      <c r="BP99" s="259"/>
      <c r="BQ99" s="256">
        <v>93</v>
      </c>
      <c r="BR99" s="261"/>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0"/>
    </row>
    <row r="100" spans="1:131" s="241" customFormat="1" ht="26.25" hidden="1" customHeight="1" x14ac:dyDescent="0.2">
      <c r="A100" s="264"/>
      <c r="B100" s="265"/>
      <c r="C100" s="265"/>
      <c r="D100" s="265"/>
      <c r="E100" s="265"/>
      <c r="F100" s="265"/>
      <c r="G100" s="265"/>
      <c r="H100" s="265"/>
      <c r="I100" s="265"/>
      <c r="J100" s="265"/>
      <c r="K100" s="265"/>
      <c r="L100" s="265"/>
      <c r="M100" s="265"/>
      <c r="N100" s="265"/>
      <c r="O100" s="265"/>
      <c r="P100" s="265"/>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c r="AO100" s="266"/>
      <c r="AP100" s="266"/>
      <c r="AQ100" s="266"/>
      <c r="AR100" s="266"/>
      <c r="AS100" s="266"/>
      <c r="AT100" s="266"/>
      <c r="AU100" s="266"/>
      <c r="AV100" s="266"/>
      <c r="AW100" s="266"/>
      <c r="AX100" s="266"/>
      <c r="AY100" s="266"/>
      <c r="AZ100" s="267"/>
      <c r="BA100" s="267"/>
      <c r="BB100" s="267"/>
      <c r="BC100" s="267"/>
      <c r="BD100" s="267"/>
      <c r="BE100" s="259"/>
      <c r="BF100" s="259"/>
      <c r="BG100" s="259"/>
      <c r="BH100" s="259"/>
      <c r="BI100" s="259"/>
      <c r="BJ100" s="259"/>
      <c r="BK100" s="259"/>
      <c r="BL100" s="259"/>
      <c r="BM100" s="259"/>
      <c r="BN100" s="259"/>
      <c r="BO100" s="259"/>
      <c r="BP100" s="259"/>
      <c r="BQ100" s="256">
        <v>94</v>
      </c>
      <c r="BR100" s="261"/>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0"/>
    </row>
    <row r="101" spans="1:131" s="241" customFormat="1" ht="26.25" hidden="1" customHeight="1" x14ac:dyDescent="0.2">
      <c r="A101" s="264"/>
      <c r="B101" s="265"/>
      <c r="C101" s="265"/>
      <c r="D101" s="265"/>
      <c r="E101" s="265"/>
      <c r="F101" s="265"/>
      <c r="G101" s="265"/>
      <c r="H101" s="265"/>
      <c r="I101" s="265"/>
      <c r="J101" s="265"/>
      <c r="K101" s="265"/>
      <c r="L101" s="265"/>
      <c r="M101" s="265"/>
      <c r="N101" s="265"/>
      <c r="O101" s="265"/>
      <c r="P101" s="265"/>
      <c r="Q101" s="266"/>
      <c r="R101" s="266"/>
      <c r="S101" s="266"/>
      <c r="T101" s="266"/>
      <c r="U101" s="266"/>
      <c r="V101" s="266"/>
      <c r="W101" s="266"/>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7"/>
      <c r="BA101" s="267"/>
      <c r="BB101" s="267"/>
      <c r="BC101" s="267"/>
      <c r="BD101" s="267"/>
      <c r="BE101" s="259"/>
      <c r="BF101" s="259"/>
      <c r="BG101" s="259"/>
      <c r="BH101" s="259"/>
      <c r="BI101" s="259"/>
      <c r="BJ101" s="259"/>
      <c r="BK101" s="259"/>
      <c r="BL101" s="259"/>
      <c r="BM101" s="259"/>
      <c r="BN101" s="259"/>
      <c r="BO101" s="259"/>
      <c r="BP101" s="259"/>
      <c r="BQ101" s="256">
        <v>95</v>
      </c>
      <c r="BR101" s="261"/>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0"/>
    </row>
    <row r="102" spans="1:131" s="241" customFormat="1" ht="26.25" customHeight="1" thickBot="1" x14ac:dyDescent="0.25">
      <c r="A102" s="264"/>
      <c r="B102" s="265"/>
      <c r="C102" s="265"/>
      <c r="D102" s="265"/>
      <c r="E102" s="265"/>
      <c r="F102" s="265"/>
      <c r="G102" s="265"/>
      <c r="H102" s="265"/>
      <c r="I102" s="265"/>
      <c r="J102" s="265"/>
      <c r="K102" s="265"/>
      <c r="L102" s="265"/>
      <c r="M102" s="265"/>
      <c r="N102" s="265"/>
      <c r="O102" s="265"/>
      <c r="P102" s="265"/>
      <c r="Q102" s="266"/>
      <c r="R102" s="266"/>
      <c r="S102" s="266"/>
      <c r="T102" s="266"/>
      <c r="U102" s="266"/>
      <c r="V102" s="266"/>
      <c r="W102" s="266"/>
      <c r="X102" s="266"/>
      <c r="Y102" s="266"/>
      <c r="Z102" s="266"/>
      <c r="AA102" s="266"/>
      <c r="AB102" s="266"/>
      <c r="AC102" s="266"/>
      <c r="AD102" s="266"/>
      <c r="AE102" s="266"/>
      <c r="AF102" s="266"/>
      <c r="AG102" s="266"/>
      <c r="AH102" s="266"/>
      <c r="AI102" s="266"/>
      <c r="AJ102" s="266"/>
      <c r="AK102" s="266"/>
      <c r="AL102" s="266"/>
      <c r="AM102" s="266"/>
      <c r="AN102" s="266"/>
      <c r="AO102" s="266"/>
      <c r="AP102" s="266"/>
      <c r="AQ102" s="266"/>
      <c r="AR102" s="266"/>
      <c r="AS102" s="266"/>
      <c r="AT102" s="266"/>
      <c r="AU102" s="266"/>
      <c r="AV102" s="266"/>
      <c r="AW102" s="266"/>
      <c r="AX102" s="266"/>
      <c r="AY102" s="266"/>
      <c r="AZ102" s="267"/>
      <c r="BA102" s="267"/>
      <c r="BB102" s="267"/>
      <c r="BC102" s="267"/>
      <c r="BD102" s="267"/>
      <c r="BE102" s="259"/>
      <c r="BF102" s="259"/>
      <c r="BG102" s="259"/>
      <c r="BH102" s="259"/>
      <c r="BI102" s="259"/>
      <c r="BJ102" s="259"/>
      <c r="BK102" s="259"/>
      <c r="BL102" s="259"/>
      <c r="BM102" s="259"/>
      <c r="BN102" s="259"/>
      <c r="BO102" s="259"/>
      <c r="BP102" s="259"/>
      <c r="BQ102" s="258" t="s">
        <v>385</v>
      </c>
      <c r="BR102" s="1033" t="s">
        <v>412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v>
      </c>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0"/>
    </row>
    <row r="103" spans="1:131" s="241" customFormat="1" ht="26.25" customHeight="1" x14ac:dyDescent="0.2">
      <c r="A103" s="264"/>
      <c r="B103" s="265"/>
      <c r="C103" s="265"/>
      <c r="D103" s="265"/>
      <c r="E103" s="265"/>
      <c r="F103" s="265"/>
      <c r="G103" s="265"/>
      <c r="H103" s="265"/>
      <c r="I103" s="265"/>
      <c r="J103" s="265"/>
      <c r="K103" s="265"/>
      <c r="L103" s="265"/>
      <c r="M103" s="265"/>
      <c r="N103" s="265"/>
      <c r="O103" s="265"/>
      <c r="P103" s="265"/>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6"/>
      <c r="AY103" s="266"/>
      <c r="AZ103" s="267"/>
      <c r="BA103" s="267"/>
      <c r="BB103" s="267"/>
      <c r="BC103" s="267"/>
      <c r="BD103" s="267"/>
      <c r="BE103" s="259"/>
      <c r="BF103" s="259"/>
      <c r="BG103" s="259"/>
      <c r="BH103" s="259"/>
      <c r="BI103" s="259"/>
      <c r="BJ103" s="259"/>
      <c r="BK103" s="259"/>
      <c r="BL103" s="259"/>
      <c r="BM103" s="259"/>
      <c r="BN103" s="259"/>
      <c r="BO103" s="259"/>
      <c r="BP103" s="259"/>
      <c r="BQ103" s="1025" t="s">
        <v>413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0"/>
    </row>
    <row r="104" spans="1:131" s="241" customFormat="1" ht="26.25" customHeight="1" x14ac:dyDescent="0.2">
      <c r="A104" s="264"/>
      <c r="B104" s="265"/>
      <c r="C104" s="265"/>
      <c r="D104" s="265"/>
      <c r="E104" s="265"/>
      <c r="F104" s="265"/>
      <c r="G104" s="265"/>
      <c r="H104" s="265"/>
      <c r="I104" s="265"/>
      <c r="J104" s="265"/>
      <c r="K104" s="265"/>
      <c r="L104" s="265"/>
      <c r="M104" s="265"/>
      <c r="N104" s="265"/>
      <c r="O104" s="265"/>
      <c r="P104" s="265"/>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6"/>
      <c r="AZ104" s="267"/>
      <c r="BA104" s="267"/>
      <c r="BB104" s="267"/>
      <c r="BC104" s="267"/>
      <c r="BD104" s="267"/>
      <c r="BE104" s="259"/>
      <c r="BF104" s="259"/>
      <c r="BG104" s="259"/>
      <c r="BH104" s="259"/>
      <c r="BI104" s="259"/>
      <c r="BJ104" s="259"/>
      <c r="BK104" s="259"/>
      <c r="BL104" s="259"/>
      <c r="BM104" s="259"/>
      <c r="BN104" s="259"/>
      <c r="BO104" s="259"/>
      <c r="BP104" s="259"/>
      <c r="BQ104" s="1026" t="s">
        <v>414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0"/>
    </row>
    <row r="105" spans="1:131" s="241" customFormat="1" ht="11.25" customHeight="1" x14ac:dyDescent="0.2">
      <c r="A105" s="259"/>
      <c r="B105" s="25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59"/>
      <c r="AW105" s="259"/>
      <c r="AX105" s="259"/>
      <c r="AY105" s="259"/>
      <c r="AZ105" s="259"/>
      <c r="BA105" s="259"/>
      <c r="BB105" s="259"/>
      <c r="BC105" s="259"/>
      <c r="BD105" s="259"/>
      <c r="BE105" s="259"/>
      <c r="BF105" s="259"/>
      <c r="BG105" s="259"/>
      <c r="BH105" s="259"/>
      <c r="BI105" s="259"/>
      <c r="BJ105" s="259"/>
      <c r="BK105" s="259"/>
      <c r="BL105" s="259"/>
      <c r="BM105" s="259"/>
      <c r="BN105" s="259"/>
      <c r="BO105" s="259"/>
      <c r="BP105" s="259"/>
      <c r="BQ105" s="262"/>
      <c r="BR105" s="262"/>
      <c r="BS105" s="262"/>
      <c r="BT105" s="262"/>
      <c r="BU105" s="262"/>
      <c r="BV105" s="262"/>
      <c r="BW105" s="262"/>
      <c r="BX105" s="262"/>
      <c r="BY105" s="262"/>
      <c r="BZ105" s="262"/>
      <c r="CA105" s="262"/>
      <c r="CB105" s="262"/>
      <c r="CC105" s="262"/>
      <c r="CD105" s="262"/>
      <c r="CE105" s="262"/>
      <c r="CF105" s="262"/>
      <c r="CG105" s="262"/>
      <c r="CH105" s="262"/>
      <c r="CI105" s="262"/>
      <c r="CJ105" s="262"/>
      <c r="CK105" s="262"/>
      <c r="CL105" s="262"/>
      <c r="CM105" s="262"/>
      <c r="CN105" s="262"/>
      <c r="CO105" s="262"/>
      <c r="CP105" s="262"/>
      <c r="CQ105" s="262"/>
      <c r="CR105" s="262"/>
      <c r="CS105" s="262"/>
      <c r="CT105" s="262"/>
      <c r="CU105" s="262"/>
      <c r="CV105" s="262"/>
      <c r="CW105" s="262"/>
      <c r="CX105" s="262"/>
      <c r="CY105" s="262"/>
      <c r="CZ105" s="262"/>
      <c r="DA105" s="262"/>
      <c r="DB105" s="262"/>
      <c r="DC105" s="262"/>
      <c r="DD105" s="262"/>
      <c r="DE105" s="262"/>
      <c r="DF105" s="262"/>
      <c r="DG105" s="262"/>
      <c r="DH105" s="262"/>
      <c r="DI105" s="262"/>
      <c r="DJ105" s="262"/>
      <c r="DK105" s="262"/>
      <c r="DL105" s="262"/>
      <c r="DM105" s="262"/>
      <c r="DN105" s="262"/>
      <c r="DO105" s="262"/>
      <c r="DP105" s="262"/>
      <c r="DQ105" s="262"/>
      <c r="DR105" s="262"/>
      <c r="DS105" s="262"/>
      <c r="DT105" s="262"/>
      <c r="DU105" s="262"/>
      <c r="DV105" s="262"/>
      <c r="DW105" s="262"/>
      <c r="DX105" s="262"/>
      <c r="DY105" s="262"/>
      <c r="DZ105" s="262"/>
      <c r="EA105" s="240"/>
    </row>
    <row r="106" spans="1:131" s="241" customFormat="1" ht="11.25" customHeight="1" x14ac:dyDescent="0.2">
      <c r="A106" s="268"/>
      <c r="B106" s="268"/>
      <c r="C106" s="268"/>
      <c r="D106" s="268"/>
      <c r="E106" s="268"/>
      <c r="F106" s="268"/>
      <c r="G106" s="268"/>
      <c r="H106" s="268"/>
      <c r="I106" s="268"/>
      <c r="J106" s="268"/>
      <c r="K106" s="268"/>
      <c r="L106" s="268"/>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268"/>
      <c r="AP106" s="268"/>
      <c r="AQ106" s="268"/>
      <c r="AR106" s="268"/>
      <c r="AS106" s="268"/>
      <c r="AT106" s="268"/>
      <c r="AU106" s="268"/>
      <c r="AV106" s="268"/>
      <c r="AW106" s="268"/>
      <c r="AX106" s="268"/>
      <c r="AY106" s="268"/>
      <c r="AZ106" s="268"/>
      <c r="BA106" s="268"/>
      <c r="BB106" s="268"/>
      <c r="BC106" s="268"/>
      <c r="BD106" s="268"/>
      <c r="BE106" s="268"/>
      <c r="BF106" s="268"/>
      <c r="BG106" s="268"/>
      <c r="BH106" s="268"/>
      <c r="BI106" s="268"/>
      <c r="BJ106" s="268"/>
      <c r="BK106" s="268"/>
      <c r="BL106" s="268"/>
      <c r="BM106" s="268"/>
      <c r="BN106" s="268"/>
      <c r="BO106" s="268"/>
      <c r="BP106" s="268"/>
      <c r="BQ106" s="262"/>
      <c r="BR106" s="262"/>
      <c r="BS106" s="262"/>
      <c r="BT106" s="262"/>
      <c r="BU106" s="262"/>
      <c r="BV106" s="262"/>
      <c r="BW106" s="262"/>
      <c r="BX106" s="262"/>
      <c r="BY106" s="262"/>
      <c r="BZ106" s="262"/>
      <c r="CA106" s="262"/>
      <c r="CB106" s="262"/>
      <c r="CC106" s="262"/>
      <c r="CD106" s="262"/>
      <c r="CE106" s="262"/>
      <c r="CF106" s="262"/>
      <c r="CG106" s="262"/>
      <c r="CH106" s="262"/>
      <c r="CI106" s="262"/>
      <c r="CJ106" s="262"/>
      <c r="CK106" s="262"/>
      <c r="CL106" s="262"/>
      <c r="CM106" s="262"/>
      <c r="CN106" s="262"/>
      <c r="CO106" s="262"/>
      <c r="CP106" s="262"/>
      <c r="CQ106" s="262"/>
      <c r="CR106" s="262"/>
      <c r="CS106" s="262"/>
      <c r="CT106" s="262"/>
      <c r="CU106" s="262"/>
      <c r="CV106" s="262"/>
      <c r="CW106" s="262"/>
      <c r="CX106" s="262"/>
      <c r="CY106" s="262"/>
      <c r="CZ106" s="262"/>
      <c r="DA106" s="262"/>
      <c r="DB106" s="262"/>
      <c r="DC106" s="262"/>
      <c r="DD106" s="262"/>
      <c r="DE106" s="262"/>
      <c r="DF106" s="262"/>
      <c r="DG106" s="262"/>
      <c r="DH106" s="262"/>
      <c r="DI106" s="262"/>
      <c r="DJ106" s="262"/>
      <c r="DK106" s="262"/>
      <c r="DL106" s="262"/>
      <c r="DM106" s="262"/>
      <c r="DN106" s="262"/>
      <c r="DO106" s="262"/>
      <c r="DP106" s="262"/>
      <c r="DQ106" s="262"/>
      <c r="DR106" s="262"/>
      <c r="DS106" s="262"/>
      <c r="DT106" s="262"/>
      <c r="DU106" s="262"/>
      <c r="DV106" s="262"/>
      <c r="DW106" s="262"/>
      <c r="DX106" s="262"/>
      <c r="DY106" s="262"/>
      <c r="DZ106" s="262"/>
      <c r="EA106" s="240"/>
    </row>
    <row r="107" spans="1:131" s="240" customFormat="1" ht="26.25" customHeight="1" thickBot="1" x14ac:dyDescent="0.25">
      <c r="A107" s="269" t="s">
        <v>415</v>
      </c>
      <c r="B107" s="270"/>
      <c r="C107" s="270"/>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69" t="s">
        <v>416</v>
      </c>
      <c r="AV107" s="270"/>
      <c r="AW107" s="270"/>
      <c r="AX107" s="270"/>
      <c r="AY107" s="270"/>
      <c r="AZ107" s="270"/>
      <c r="BA107" s="270"/>
      <c r="BB107" s="270"/>
      <c r="BC107" s="270"/>
      <c r="BD107" s="270"/>
      <c r="BE107" s="270"/>
      <c r="BF107" s="270"/>
      <c r="BG107" s="270"/>
      <c r="BH107" s="270"/>
      <c r="BI107" s="270"/>
      <c r="BJ107" s="270"/>
      <c r="BK107" s="270"/>
      <c r="BL107" s="270"/>
      <c r="BM107" s="270"/>
      <c r="BN107" s="270"/>
      <c r="BO107" s="270"/>
      <c r="BP107" s="270"/>
      <c r="BQ107" s="270"/>
      <c r="BR107" s="270"/>
      <c r="BS107" s="270"/>
      <c r="BT107" s="270"/>
      <c r="BU107" s="270"/>
      <c r="BV107" s="270"/>
      <c r="BW107" s="270"/>
      <c r="BX107" s="270"/>
      <c r="BY107" s="270"/>
      <c r="BZ107" s="270"/>
      <c r="CA107" s="270"/>
      <c r="CB107" s="270"/>
      <c r="CC107" s="270"/>
      <c r="CD107" s="270"/>
      <c r="CE107" s="270"/>
      <c r="CF107" s="270"/>
      <c r="CG107" s="270"/>
      <c r="CH107" s="270"/>
      <c r="CI107" s="270"/>
      <c r="CJ107" s="270"/>
      <c r="CK107" s="270"/>
      <c r="CL107" s="270"/>
      <c r="CM107" s="270"/>
      <c r="CN107" s="270"/>
      <c r="CO107" s="270"/>
      <c r="CP107" s="270"/>
      <c r="CQ107" s="270"/>
      <c r="CR107" s="270"/>
      <c r="CS107" s="270"/>
      <c r="CT107" s="270"/>
      <c r="CU107" s="270"/>
      <c r="CV107" s="270"/>
      <c r="CW107" s="270"/>
      <c r="CX107" s="270"/>
      <c r="CY107" s="270"/>
      <c r="CZ107" s="270"/>
      <c r="DA107" s="270"/>
      <c r="DB107" s="270"/>
      <c r="DC107" s="270"/>
      <c r="DD107" s="270"/>
      <c r="DE107" s="270"/>
      <c r="DF107" s="270"/>
      <c r="DG107" s="270"/>
      <c r="DH107" s="270"/>
      <c r="DI107" s="270"/>
      <c r="DJ107" s="270"/>
      <c r="DK107" s="270"/>
      <c r="DL107" s="270"/>
      <c r="DM107" s="270"/>
      <c r="DN107" s="270"/>
      <c r="DO107" s="270"/>
      <c r="DP107" s="270"/>
      <c r="DQ107" s="270"/>
      <c r="DR107" s="270"/>
      <c r="DS107" s="270"/>
      <c r="DT107" s="270"/>
      <c r="DU107" s="270"/>
      <c r="DV107" s="270"/>
      <c r="DW107" s="270"/>
      <c r="DX107" s="270"/>
      <c r="DY107" s="270"/>
      <c r="DZ107" s="270"/>
    </row>
    <row r="108" spans="1:131" s="240" customFormat="1" ht="26.25" customHeight="1" x14ac:dyDescent="0.2">
      <c r="A108" s="1027" t="s">
        <v>417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0" customFormat="1" ht="26.25" customHeight="1" x14ac:dyDescent="0.2">
      <c r="A109" s="982" t="s">
        <v>419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420</v>
      </c>
      <c r="AB109" s="983"/>
      <c r="AC109" s="983"/>
      <c r="AD109" s="983"/>
      <c r="AE109" s="984"/>
      <c r="AF109" s="985" t="s">
        <v>303</v>
      </c>
      <c r="AG109" s="983"/>
      <c r="AH109" s="983"/>
      <c r="AI109" s="983"/>
      <c r="AJ109" s="984"/>
      <c r="AK109" s="985" t="s">
        <v>302</v>
      </c>
      <c r="AL109" s="983"/>
      <c r="AM109" s="983"/>
      <c r="AN109" s="983"/>
      <c r="AO109" s="984"/>
      <c r="AP109" s="985" t="s">
        <v>421</v>
      </c>
      <c r="AQ109" s="983"/>
      <c r="AR109" s="983"/>
      <c r="AS109" s="983"/>
      <c r="AT109" s="1014"/>
      <c r="AU109" s="982" t="s">
        <v>419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420</v>
      </c>
      <c r="BR109" s="983"/>
      <c r="BS109" s="983"/>
      <c r="BT109" s="983"/>
      <c r="BU109" s="984"/>
      <c r="BV109" s="985" t="s">
        <v>303</v>
      </c>
      <c r="BW109" s="983"/>
      <c r="BX109" s="983"/>
      <c r="BY109" s="983"/>
      <c r="BZ109" s="984"/>
      <c r="CA109" s="985" t="s">
        <v>302</v>
      </c>
      <c r="CB109" s="983"/>
      <c r="CC109" s="983"/>
      <c r="CD109" s="983"/>
      <c r="CE109" s="984"/>
      <c r="CF109" s="1021" t="s">
        <v>421</v>
      </c>
      <c r="CG109" s="1021"/>
      <c r="CH109" s="1021"/>
      <c r="CI109" s="1021"/>
      <c r="CJ109" s="1021"/>
      <c r="CK109" s="985" t="s">
        <v>422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420</v>
      </c>
      <c r="DH109" s="983"/>
      <c r="DI109" s="983"/>
      <c r="DJ109" s="983"/>
      <c r="DK109" s="984"/>
      <c r="DL109" s="985" t="s">
        <v>303</v>
      </c>
      <c r="DM109" s="983"/>
      <c r="DN109" s="983"/>
      <c r="DO109" s="983"/>
      <c r="DP109" s="984"/>
      <c r="DQ109" s="985" t="s">
        <v>302</v>
      </c>
      <c r="DR109" s="983"/>
      <c r="DS109" s="983"/>
      <c r="DT109" s="983"/>
      <c r="DU109" s="984"/>
      <c r="DV109" s="985" t="s">
        <v>421</v>
      </c>
      <c r="DW109" s="983"/>
      <c r="DX109" s="983"/>
      <c r="DY109" s="983"/>
      <c r="DZ109" s="1014"/>
    </row>
    <row r="110" spans="1:131" s="240" customFormat="1" ht="26.25" customHeight="1" x14ac:dyDescent="0.2">
      <c r="A110" s="885" t="s">
        <v>423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1249297</v>
      </c>
      <c r="AB110" s="976"/>
      <c r="AC110" s="976"/>
      <c r="AD110" s="976"/>
      <c r="AE110" s="977"/>
      <c r="AF110" s="978">
        <v>1134917</v>
      </c>
      <c r="AG110" s="976"/>
      <c r="AH110" s="976"/>
      <c r="AI110" s="976"/>
      <c r="AJ110" s="977"/>
      <c r="AK110" s="978">
        <v>1139369</v>
      </c>
      <c r="AL110" s="976"/>
      <c r="AM110" s="976"/>
      <c r="AN110" s="976"/>
      <c r="AO110" s="977"/>
      <c r="AP110" s="979">
        <v>13.5</v>
      </c>
      <c r="AQ110" s="980"/>
      <c r="AR110" s="980"/>
      <c r="AS110" s="980"/>
      <c r="AT110" s="981"/>
      <c r="AU110" s="1015" t="s">
        <v>73</v>
      </c>
      <c r="AV110" s="1016"/>
      <c r="AW110" s="1016"/>
      <c r="AX110" s="1016"/>
      <c r="AY110" s="1016"/>
      <c r="AZ110" s="941" t="s">
        <v>424</v>
      </c>
      <c r="BA110" s="886"/>
      <c r="BB110" s="886"/>
      <c r="BC110" s="886"/>
      <c r="BD110" s="886"/>
      <c r="BE110" s="886"/>
      <c r="BF110" s="886"/>
      <c r="BG110" s="886"/>
      <c r="BH110" s="886"/>
      <c r="BI110" s="886"/>
      <c r="BJ110" s="886"/>
      <c r="BK110" s="886"/>
      <c r="BL110" s="886"/>
      <c r="BM110" s="886"/>
      <c r="BN110" s="886"/>
      <c r="BO110" s="886"/>
      <c r="BP110" s="887"/>
      <c r="BQ110" s="942">
        <v>9069164</v>
      </c>
      <c r="BR110" s="923"/>
      <c r="BS110" s="923"/>
      <c r="BT110" s="923"/>
      <c r="BU110" s="923"/>
      <c r="BV110" s="923">
        <v>8525974</v>
      </c>
      <c r="BW110" s="923"/>
      <c r="BX110" s="923"/>
      <c r="BY110" s="923"/>
      <c r="BZ110" s="923"/>
      <c r="CA110" s="923">
        <v>7900845</v>
      </c>
      <c r="CB110" s="923"/>
      <c r="CC110" s="923"/>
      <c r="CD110" s="923"/>
      <c r="CE110" s="923"/>
      <c r="CF110" s="947">
        <v>93.4</v>
      </c>
      <c r="CG110" s="948"/>
      <c r="CH110" s="948"/>
      <c r="CI110" s="948"/>
      <c r="CJ110" s="948"/>
      <c r="CK110" s="1011" t="s">
        <v>425</v>
      </c>
      <c r="CL110" s="897"/>
      <c r="CM110" s="972" t="s">
        <v>426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427</v>
      </c>
      <c r="DH110" s="923"/>
      <c r="DI110" s="923"/>
      <c r="DJ110" s="923"/>
      <c r="DK110" s="923"/>
      <c r="DL110" s="923" t="s">
        <v>129</v>
      </c>
      <c r="DM110" s="923"/>
      <c r="DN110" s="923"/>
      <c r="DO110" s="923"/>
      <c r="DP110" s="923"/>
      <c r="DQ110" s="923" t="s">
        <v>428</v>
      </c>
      <c r="DR110" s="923"/>
      <c r="DS110" s="923"/>
      <c r="DT110" s="923"/>
      <c r="DU110" s="923"/>
      <c r="DV110" s="924" t="s">
        <v>429</v>
      </c>
      <c r="DW110" s="924"/>
      <c r="DX110" s="924"/>
      <c r="DY110" s="924"/>
      <c r="DZ110" s="925"/>
    </row>
    <row r="111" spans="1:131" s="240" customFormat="1" ht="26.25" customHeight="1" x14ac:dyDescent="0.2">
      <c r="A111" s="852" t="s">
        <v>430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129</v>
      </c>
      <c r="AB111" s="1004"/>
      <c r="AC111" s="1004"/>
      <c r="AD111" s="1004"/>
      <c r="AE111" s="1005"/>
      <c r="AF111" s="1006" t="s">
        <v>129</v>
      </c>
      <c r="AG111" s="1004"/>
      <c r="AH111" s="1004"/>
      <c r="AI111" s="1004"/>
      <c r="AJ111" s="1005"/>
      <c r="AK111" s="1006" t="s">
        <v>129</v>
      </c>
      <c r="AL111" s="1004"/>
      <c r="AM111" s="1004"/>
      <c r="AN111" s="1004"/>
      <c r="AO111" s="1005"/>
      <c r="AP111" s="1007" t="s">
        <v>429</v>
      </c>
      <c r="AQ111" s="1008"/>
      <c r="AR111" s="1008"/>
      <c r="AS111" s="1008"/>
      <c r="AT111" s="1009"/>
      <c r="AU111" s="1017"/>
      <c r="AV111" s="1018"/>
      <c r="AW111" s="1018"/>
      <c r="AX111" s="1018"/>
      <c r="AY111" s="1018"/>
      <c r="AZ111" s="893" t="s">
        <v>431</v>
      </c>
      <c r="BA111" s="828"/>
      <c r="BB111" s="828"/>
      <c r="BC111" s="828"/>
      <c r="BD111" s="828"/>
      <c r="BE111" s="828"/>
      <c r="BF111" s="828"/>
      <c r="BG111" s="828"/>
      <c r="BH111" s="828"/>
      <c r="BI111" s="828"/>
      <c r="BJ111" s="828"/>
      <c r="BK111" s="828"/>
      <c r="BL111" s="828"/>
      <c r="BM111" s="828"/>
      <c r="BN111" s="828"/>
      <c r="BO111" s="828"/>
      <c r="BP111" s="829"/>
      <c r="BQ111" s="894">
        <v>900241</v>
      </c>
      <c r="BR111" s="895"/>
      <c r="BS111" s="895"/>
      <c r="BT111" s="895"/>
      <c r="BU111" s="895"/>
      <c r="BV111" s="895">
        <v>809250</v>
      </c>
      <c r="BW111" s="895"/>
      <c r="BX111" s="895"/>
      <c r="BY111" s="895"/>
      <c r="BZ111" s="895"/>
      <c r="CA111" s="895">
        <v>717393</v>
      </c>
      <c r="CB111" s="895"/>
      <c r="CC111" s="895"/>
      <c r="CD111" s="895"/>
      <c r="CE111" s="895"/>
      <c r="CF111" s="956">
        <v>8.5</v>
      </c>
      <c r="CG111" s="957"/>
      <c r="CH111" s="957"/>
      <c r="CI111" s="957"/>
      <c r="CJ111" s="957"/>
      <c r="CK111" s="1012"/>
      <c r="CL111" s="899"/>
      <c r="CM111" s="902" t="s">
        <v>432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427</v>
      </c>
      <c r="DH111" s="895"/>
      <c r="DI111" s="895"/>
      <c r="DJ111" s="895"/>
      <c r="DK111" s="895"/>
      <c r="DL111" s="895" t="s">
        <v>129</v>
      </c>
      <c r="DM111" s="895"/>
      <c r="DN111" s="895"/>
      <c r="DO111" s="895"/>
      <c r="DP111" s="895"/>
      <c r="DQ111" s="895" t="s">
        <v>427</v>
      </c>
      <c r="DR111" s="895"/>
      <c r="DS111" s="895"/>
      <c r="DT111" s="895"/>
      <c r="DU111" s="895"/>
      <c r="DV111" s="872" t="s">
        <v>427</v>
      </c>
      <c r="DW111" s="872"/>
      <c r="DX111" s="872"/>
      <c r="DY111" s="872"/>
      <c r="DZ111" s="873"/>
    </row>
    <row r="112" spans="1:131" s="240" customFormat="1" ht="26.25" customHeight="1" x14ac:dyDescent="0.2">
      <c r="A112" s="997" t="s">
        <v>433</v>
      </c>
      <c r="B112" s="998"/>
      <c r="C112" s="828" t="s">
        <v>434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428</v>
      </c>
      <c r="AB112" s="858"/>
      <c r="AC112" s="858"/>
      <c r="AD112" s="858"/>
      <c r="AE112" s="859"/>
      <c r="AF112" s="860" t="s">
        <v>428</v>
      </c>
      <c r="AG112" s="858"/>
      <c r="AH112" s="858"/>
      <c r="AI112" s="858"/>
      <c r="AJ112" s="859"/>
      <c r="AK112" s="860" t="s">
        <v>428</v>
      </c>
      <c r="AL112" s="858"/>
      <c r="AM112" s="858"/>
      <c r="AN112" s="858"/>
      <c r="AO112" s="859"/>
      <c r="AP112" s="905" t="s">
        <v>428</v>
      </c>
      <c r="AQ112" s="906"/>
      <c r="AR112" s="906"/>
      <c r="AS112" s="906"/>
      <c r="AT112" s="907"/>
      <c r="AU112" s="1017"/>
      <c r="AV112" s="1018"/>
      <c r="AW112" s="1018"/>
      <c r="AX112" s="1018"/>
      <c r="AY112" s="1018"/>
      <c r="AZ112" s="893" t="s">
        <v>435</v>
      </c>
      <c r="BA112" s="828"/>
      <c r="BB112" s="828"/>
      <c r="BC112" s="828"/>
      <c r="BD112" s="828"/>
      <c r="BE112" s="828"/>
      <c r="BF112" s="828"/>
      <c r="BG112" s="828"/>
      <c r="BH112" s="828"/>
      <c r="BI112" s="828"/>
      <c r="BJ112" s="828"/>
      <c r="BK112" s="828"/>
      <c r="BL112" s="828"/>
      <c r="BM112" s="828"/>
      <c r="BN112" s="828"/>
      <c r="BO112" s="828"/>
      <c r="BP112" s="829"/>
      <c r="BQ112" s="894">
        <v>3254766</v>
      </c>
      <c r="BR112" s="895"/>
      <c r="BS112" s="895"/>
      <c r="BT112" s="895"/>
      <c r="BU112" s="895"/>
      <c r="BV112" s="895">
        <v>2934636</v>
      </c>
      <c r="BW112" s="895"/>
      <c r="BX112" s="895"/>
      <c r="BY112" s="895"/>
      <c r="BZ112" s="895"/>
      <c r="CA112" s="895">
        <v>2779480</v>
      </c>
      <c r="CB112" s="895"/>
      <c r="CC112" s="895"/>
      <c r="CD112" s="895"/>
      <c r="CE112" s="895"/>
      <c r="CF112" s="956">
        <v>32.9</v>
      </c>
      <c r="CG112" s="957"/>
      <c r="CH112" s="957"/>
      <c r="CI112" s="957"/>
      <c r="CJ112" s="957"/>
      <c r="CK112" s="1012"/>
      <c r="CL112" s="899"/>
      <c r="CM112" s="902" t="s">
        <v>436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428</v>
      </c>
      <c r="DH112" s="895"/>
      <c r="DI112" s="895"/>
      <c r="DJ112" s="895"/>
      <c r="DK112" s="895"/>
      <c r="DL112" s="895" t="s">
        <v>428</v>
      </c>
      <c r="DM112" s="895"/>
      <c r="DN112" s="895"/>
      <c r="DO112" s="895"/>
      <c r="DP112" s="895"/>
      <c r="DQ112" s="895" t="s">
        <v>428</v>
      </c>
      <c r="DR112" s="895"/>
      <c r="DS112" s="895"/>
      <c r="DT112" s="895"/>
      <c r="DU112" s="895"/>
      <c r="DV112" s="872" t="s">
        <v>428</v>
      </c>
      <c r="DW112" s="872"/>
      <c r="DX112" s="872"/>
      <c r="DY112" s="872"/>
      <c r="DZ112" s="873"/>
    </row>
    <row r="113" spans="1:130" s="240" customFormat="1" ht="26.25" customHeight="1" x14ac:dyDescent="0.2">
      <c r="A113" s="999"/>
      <c r="B113" s="1000"/>
      <c r="C113" s="828" t="s">
        <v>437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297407</v>
      </c>
      <c r="AB113" s="1004"/>
      <c r="AC113" s="1004"/>
      <c r="AD113" s="1004"/>
      <c r="AE113" s="1005"/>
      <c r="AF113" s="1006">
        <v>292536</v>
      </c>
      <c r="AG113" s="1004"/>
      <c r="AH113" s="1004"/>
      <c r="AI113" s="1004"/>
      <c r="AJ113" s="1005"/>
      <c r="AK113" s="1006">
        <v>250475</v>
      </c>
      <c r="AL113" s="1004"/>
      <c r="AM113" s="1004"/>
      <c r="AN113" s="1004"/>
      <c r="AO113" s="1005"/>
      <c r="AP113" s="1007">
        <v>3</v>
      </c>
      <c r="AQ113" s="1008"/>
      <c r="AR113" s="1008"/>
      <c r="AS113" s="1008"/>
      <c r="AT113" s="1009"/>
      <c r="AU113" s="1017"/>
      <c r="AV113" s="1018"/>
      <c r="AW113" s="1018"/>
      <c r="AX113" s="1018"/>
      <c r="AY113" s="1018"/>
      <c r="AZ113" s="893" t="s">
        <v>438</v>
      </c>
      <c r="BA113" s="828"/>
      <c r="BB113" s="828"/>
      <c r="BC113" s="828"/>
      <c r="BD113" s="828"/>
      <c r="BE113" s="828"/>
      <c r="BF113" s="828"/>
      <c r="BG113" s="828"/>
      <c r="BH113" s="828"/>
      <c r="BI113" s="828"/>
      <c r="BJ113" s="828"/>
      <c r="BK113" s="828"/>
      <c r="BL113" s="828"/>
      <c r="BM113" s="828"/>
      <c r="BN113" s="828"/>
      <c r="BO113" s="828"/>
      <c r="BP113" s="829"/>
      <c r="BQ113" s="894" t="s">
        <v>428</v>
      </c>
      <c r="BR113" s="895"/>
      <c r="BS113" s="895"/>
      <c r="BT113" s="895"/>
      <c r="BU113" s="895"/>
      <c r="BV113" s="895" t="s">
        <v>428</v>
      </c>
      <c r="BW113" s="895"/>
      <c r="BX113" s="895"/>
      <c r="BY113" s="895"/>
      <c r="BZ113" s="895"/>
      <c r="CA113" s="895" t="s">
        <v>428</v>
      </c>
      <c r="CB113" s="895"/>
      <c r="CC113" s="895"/>
      <c r="CD113" s="895"/>
      <c r="CE113" s="895"/>
      <c r="CF113" s="956" t="s">
        <v>428</v>
      </c>
      <c r="CG113" s="957"/>
      <c r="CH113" s="957"/>
      <c r="CI113" s="957"/>
      <c r="CJ113" s="957"/>
      <c r="CK113" s="1012"/>
      <c r="CL113" s="899"/>
      <c r="CM113" s="902" t="s">
        <v>439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428</v>
      </c>
      <c r="DH113" s="858"/>
      <c r="DI113" s="858"/>
      <c r="DJ113" s="858"/>
      <c r="DK113" s="859"/>
      <c r="DL113" s="860" t="s">
        <v>428</v>
      </c>
      <c r="DM113" s="858"/>
      <c r="DN113" s="858"/>
      <c r="DO113" s="858"/>
      <c r="DP113" s="859"/>
      <c r="DQ113" s="860" t="s">
        <v>428</v>
      </c>
      <c r="DR113" s="858"/>
      <c r="DS113" s="858"/>
      <c r="DT113" s="858"/>
      <c r="DU113" s="859"/>
      <c r="DV113" s="905" t="s">
        <v>427</v>
      </c>
      <c r="DW113" s="906"/>
      <c r="DX113" s="906"/>
      <c r="DY113" s="906"/>
      <c r="DZ113" s="907"/>
    </row>
    <row r="114" spans="1:130" s="240" customFormat="1" ht="26.25" customHeight="1" x14ac:dyDescent="0.2">
      <c r="A114" s="999"/>
      <c r="B114" s="1000"/>
      <c r="C114" s="828" t="s">
        <v>440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428</v>
      </c>
      <c r="AB114" s="858"/>
      <c r="AC114" s="858"/>
      <c r="AD114" s="858"/>
      <c r="AE114" s="859"/>
      <c r="AF114" s="860" t="s">
        <v>428</v>
      </c>
      <c r="AG114" s="858"/>
      <c r="AH114" s="858"/>
      <c r="AI114" s="858"/>
      <c r="AJ114" s="859"/>
      <c r="AK114" s="860" t="s">
        <v>428</v>
      </c>
      <c r="AL114" s="858"/>
      <c r="AM114" s="858"/>
      <c r="AN114" s="858"/>
      <c r="AO114" s="859"/>
      <c r="AP114" s="905" t="s">
        <v>429</v>
      </c>
      <c r="AQ114" s="906"/>
      <c r="AR114" s="906"/>
      <c r="AS114" s="906"/>
      <c r="AT114" s="907"/>
      <c r="AU114" s="1017"/>
      <c r="AV114" s="1018"/>
      <c r="AW114" s="1018"/>
      <c r="AX114" s="1018"/>
      <c r="AY114" s="1018"/>
      <c r="AZ114" s="893" t="s">
        <v>441</v>
      </c>
      <c r="BA114" s="828"/>
      <c r="BB114" s="828"/>
      <c r="BC114" s="828"/>
      <c r="BD114" s="828"/>
      <c r="BE114" s="828"/>
      <c r="BF114" s="828"/>
      <c r="BG114" s="828"/>
      <c r="BH114" s="828"/>
      <c r="BI114" s="828"/>
      <c r="BJ114" s="828"/>
      <c r="BK114" s="828"/>
      <c r="BL114" s="828"/>
      <c r="BM114" s="828"/>
      <c r="BN114" s="828"/>
      <c r="BO114" s="828"/>
      <c r="BP114" s="829"/>
      <c r="BQ114" s="894">
        <v>1476212</v>
      </c>
      <c r="BR114" s="895"/>
      <c r="BS114" s="895"/>
      <c r="BT114" s="895"/>
      <c r="BU114" s="895"/>
      <c r="BV114" s="895">
        <v>1430977</v>
      </c>
      <c r="BW114" s="895"/>
      <c r="BX114" s="895"/>
      <c r="BY114" s="895"/>
      <c r="BZ114" s="895"/>
      <c r="CA114" s="895">
        <v>1171066</v>
      </c>
      <c r="CB114" s="895"/>
      <c r="CC114" s="895"/>
      <c r="CD114" s="895"/>
      <c r="CE114" s="895"/>
      <c r="CF114" s="956">
        <v>13.8</v>
      </c>
      <c r="CG114" s="957"/>
      <c r="CH114" s="957"/>
      <c r="CI114" s="957"/>
      <c r="CJ114" s="957"/>
      <c r="CK114" s="1012"/>
      <c r="CL114" s="899"/>
      <c r="CM114" s="902" t="s">
        <v>442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428</v>
      </c>
      <c r="DH114" s="858"/>
      <c r="DI114" s="858"/>
      <c r="DJ114" s="858"/>
      <c r="DK114" s="859"/>
      <c r="DL114" s="860" t="s">
        <v>428</v>
      </c>
      <c r="DM114" s="858"/>
      <c r="DN114" s="858"/>
      <c r="DO114" s="858"/>
      <c r="DP114" s="859"/>
      <c r="DQ114" s="860" t="s">
        <v>428</v>
      </c>
      <c r="DR114" s="858"/>
      <c r="DS114" s="858"/>
      <c r="DT114" s="858"/>
      <c r="DU114" s="859"/>
      <c r="DV114" s="905" t="s">
        <v>428</v>
      </c>
      <c r="DW114" s="906"/>
      <c r="DX114" s="906"/>
      <c r="DY114" s="906"/>
      <c r="DZ114" s="907"/>
    </row>
    <row r="115" spans="1:130" s="240" customFormat="1" ht="26.25" customHeight="1" x14ac:dyDescent="0.2">
      <c r="A115" s="999"/>
      <c r="B115" s="1000"/>
      <c r="C115" s="828" t="s">
        <v>443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98890</v>
      </c>
      <c r="AB115" s="1004"/>
      <c r="AC115" s="1004"/>
      <c r="AD115" s="1004"/>
      <c r="AE115" s="1005"/>
      <c r="AF115" s="1006">
        <v>98930</v>
      </c>
      <c r="AG115" s="1004"/>
      <c r="AH115" s="1004"/>
      <c r="AI115" s="1004"/>
      <c r="AJ115" s="1005"/>
      <c r="AK115" s="1006">
        <v>98972</v>
      </c>
      <c r="AL115" s="1004"/>
      <c r="AM115" s="1004"/>
      <c r="AN115" s="1004"/>
      <c r="AO115" s="1005"/>
      <c r="AP115" s="1007">
        <v>1.2</v>
      </c>
      <c r="AQ115" s="1008"/>
      <c r="AR115" s="1008"/>
      <c r="AS115" s="1008"/>
      <c r="AT115" s="1009"/>
      <c r="AU115" s="1017"/>
      <c r="AV115" s="1018"/>
      <c r="AW115" s="1018"/>
      <c r="AX115" s="1018"/>
      <c r="AY115" s="1018"/>
      <c r="AZ115" s="893" t="s">
        <v>444</v>
      </c>
      <c r="BA115" s="828"/>
      <c r="BB115" s="828"/>
      <c r="BC115" s="828"/>
      <c r="BD115" s="828"/>
      <c r="BE115" s="828"/>
      <c r="BF115" s="828"/>
      <c r="BG115" s="828"/>
      <c r="BH115" s="828"/>
      <c r="BI115" s="828"/>
      <c r="BJ115" s="828"/>
      <c r="BK115" s="828"/>
      <c r="BL115" s="828"/>
      <c r="BM115" s="828"/>
      <c r="BN115" s="828"/>
      <c r="BO115" s="828"/>
      <c r="BP115" s="829"/>
      <c r="BQ115" s="894" t="s">
        <v>428</v>
      </c>
      <c r="BR115" s="895"/>
      <c r="BS115" s="895"/>
      <c r="BT115" s="895"/>
      <c r="BU115" s="895"/>
      <c r="BV115" s="895" t="s">
        <v>428</v>
      </c>
      <c r="BW115" s="895"/>
      <c r="BX115" s="895"/>
      <c r="BY115" s="895"/>
      <c r="BZ115" s="895"/>
      <c r="CA115" s="895" t="s">
        <v>428</v>
      </c>
      <c r="CB115" s="895"/>
      <c r="CC115" s="895"/>
      <c r="CD115" s="895"/>
      <c r="CE115" s="895"/>
      <c r="CF115" s="956" t="s">
        <v>428</v>
      </c>
      <c r="CG115" s="957"/>
      <c r="CH115" s="957"/>
      <c r="CI115" s="957"/>
      <c r="CJ115" s="957"/>
      <c r="CK115" s="1012"/>
      <c r="CL115" s="899"/>
      <c r="CM115" s="893" t="s">
        <v>445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429</v>
      </c>
      <c r="DH115" s="858"/>
      <c r="DI115" s="858"/>
      <c r="DJ115" s="858"/>
      <c r="DK115" s="859"/>
      <c r="DL115" s="860" t="s">
        <v>428</v>
      </c>
      <c r="DM115" s="858"/>
      <c r="DN115" s="858"/>
      <c r="DO115" s="858"/>
      <c r="DP115" s="859"/>
      <c r="DQ115" s="860" t="s">
        <v>428</v>
      </c>
      <c r="DR115" s="858"/>
      <c r="DS115" s="858"/>
      <c r="DT115" s="858"/>
      <c r="DU115" s="859"/>
      <c r="DV115" s="905" t="s">
        <v>428</v>
      </c>
      <c r="DW115" s="906"/>
      <c r="DX115" s="906"/>
      <c r="DY115" s="906"/>
      <c r="DZ115" s="907"/>
    </row>
    <row r="116" spans="1:130" s="240" customFormat="1" ht="26.25" customHeight="1" x14ac:dyDescent="0.2">
      <c r="A116" s="1001"/>
      <c r="B116" s="1002"/>
      <c r="C116" s="961" t="s">
        <v>446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428</v>
      </c>
      <c r="AB116" s="858"/>
      <c r="AC116" s="858"/>
      <c r="AD116" s="858"/>
      <c r="AE116" s="859"/>
      <c r="AF116" s="860" t="s">
        <v>427</v>
      </c>
      <c r="AG116" s="858"/>
      <c r="AH116" s="858"/>
      <c r="AI116" s="858"/>
      <c r="AJ116" s="859"/>
      <c r="AK116" s="860" t="s">
        <v>428</v>
      </c>
      <c r="AL116" s="858"/>
      <c r="AM116" s="858"/>
      <c r="AN116" s="858"/>
      <c r="AO116" s="859"/>
      <c r="AP116" s="905" t="s">
        <v>428</v>
      </c>
      <c r="AQ116" s="906"/>
      <c r="AR116" s="906"/>
      <c r="AS116" s="906"/>
      <c r="AT116" s="907"/>
      <c r="AU116" s="1017"/>
      <c r="AV116" s="1018"/>
      <c r="AW116" s="1018"/>
      <c r="AX116" s="1018"/>
      <c r="AY116" s="1018"/>
      <c r="AZ116" s="944" t="s">
        <v>447</v>
      </c>
      <c r="BA116" s="945"/>
      <c r="BB116" s="945"/>
      <c r="BC116" s="945"/>
      <c r="BD116" s="945"/>
      <c r="BE116" s="945"/>
      <c r="BF116" s="945"/>
      <c r="BG116" s="945"/>
      <c r="BH116" s="945"/>
      <c r="BI116" s="945"/>
      <c r="BJ116" s="945"/>
      <c r="BK116" s="945"/>
      <c r="BL116" s="945"/>
      <c r="BM116" s="945"/>
      <c r="BN116" s="945"/>
      <c r="BO116" s="945"/>
      <c r="BP116" s="946"/>
      <c r="BQ116" s="894" t="s">
        <v>428</v>
      </c>
      <c r="BR116" s="895"/>
      <c r="BS116" s="895"/>
      <c r="BT116" s="895"/>
      <c r="BU116" s="895"/>
      <c r="BV116" s="895" t="s">
        <v>427</v>
      </c>
      <c r="BW116" s="895"/>
      <c r="BX116" s="895"/>
      <c r="BY116" s="895"/>
      <c r="BZ116" s="895"/>
      <c r="CA116" s="895" t="s">
        <v>428</v>
      </c>
      <c r="CB116" s="895"/>
      <c r="CC116" s="895"/>
      <c r="CD116" s="895"/>
      <c r="CE116" s="895"/>
      <c r="CF116" s="956" t="s">
        <v>428</v>
      </c>
      <c r="CG116" s="957"/>
      <c r="CH116" s="957"/>
      <c r="CI116" s="957"/>
      <c r="CJ116" s="957"/>
      <c r="CK116" s="1012"/>
      <c r="CL116" s="899"/>
      <c r="CM116" s="902" t="s">
        <v>448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428</v>
      </c>
      <c r="DH116" s="858"/>
      <c r="DI116" s="858"/>
      <c r="DJ116" s="858"/>
      <c r="DK116" s="859"/>
      <c r="DL116" s="860" t="s">
        <v>428</v>
      </c>
      <c r="DM116" s="858"/>
      <c r="DN116" s="858"/>
      <c r="DO116" s="858"/>
      <c r="DP116" s="859"/>
      <c r="DQ116" s="860" t="s">
        <v>428</v>
      </c>
      <c r="DR116" s="858"/>
      <c r="DS116" s="858"/>
      <c r="DT116" s="858"/>
      <c r="DU116" s="859"/>
      <c r="DV116" s="905" t="s">
        <v>428</v>
      </c>
      <c r="DW116" s="906"/>
      <c r="DX116" s="906"/>
      <c r="DY116" s="906"/>
      <c r="DZ116" s="907"/>
    </row>
    <row r="117" spans="1:130" s="240" customFormat="1" ht="26.25" customHeight="1" x14ac:dyDescent="0.2">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449</v>
      </c>
      <c r="Z117" s="984"/>
      <c r="AA117" s="989">
        <v>1645594</v>
      </c>
      <c r="AB117" s="990"/>
      <c r="AC117" s="990"/>
      <c r="AD117" s="990"/>
      <c r="AE117" s="991"/>
      <c r="AF117" s="992">
        <v>1526383</v>
      </c>
      <c r="AG117" s="990"/>
      <c r="AH117" s="990"/>
      <c r="AI117" s="990"/>
      <c r="AJ117" s="991"/>
      <c r="AK117" s="992">
        <v>1488816</v>
      </c>
      <c r="AL117" s="990"/>
      <c r="AM117" s="990"/>
      <c r="AN117" s="990"/>
      <c r="AO117" s="991"/>
      <c r="AP117" s="993"/>
      <c r="AQ117" s="994"/>
      <c r="AR117" s="994"/>
      <c r="AS117" s="994"/>
      <c r="AT117" s="995"/>
      <c r="AU117" s="1017"/>
      <c r="AV117" s="1018"/>
      <c r="AW117" s="1018"/>
      <c r="AX117" s="1018"/>
      <c r="AY117" s="1018"/>
      <c r="AZ117" s="944" t="s">
        <v>450</v>
      </c>
      <c r="BA117" s="945"/>
      <c r="BB117" s="945"/>
      <c r="BC117" s="945"/>
      <c r="BD117" s="945"/>
      <c r="BE117" s="945"/>
      <c r="BF117" s="945"/>
      <c r="BG117" s="945"/>
      <c r="BH117" s="945"/>
      <c r="BI117" s="945"/>
      <c r="BJ117" s="945"/>
      <c r="BK117" s="945"/>
      <c r="BL117" s="945"/>
      <c r="BM117" s="945"/>
      <c r="BN117" s="945"/>
      <c r="BO117" s="945"/>
      <c r="BP117" s="946"/>
      <c r="BQ117" s="894" t="s">
        <v>451</v>
      </c>
      <c r="BR117" s="895"/>
      <c r="BS117" s="895"/>
      <c r="BT117" s="895"/>
      <c r="BU117" s="895"/>
      <c r="BV117" s="895" t="s">
        <v>451</v>
      </c>
      <c r="BW117" s="895"/>
      <c r="BX117" s="895"/>
      <c r="BY117" s="895"/>
      <c r="BZ117" s="895"/>
      <c r="CA117" s="895" t="s">
        <v>129</v>
      </c>
      <c r="CB117" s="895"/>
      <c r="CC117" s="895"/>
      <c r="CD117" s="895"/>
      <c r="CE117" s="895"/>
      <c r="CF117" s="956" t="s">
        <v>129</v>
      </c>
      <c r="CG117" s="957"/>
      <c r="CH117" s="957"/>
      <c r="CI117" s="957"/>
      <c r="CJ117" s="957"/>
      <c r="CK117" s="1012"/>
      <c r="CL117" s="899"/>
      <c r="CM117" s="902" t="s">
        <v>452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129</v>
      </c>
      <c r="DH117" s="858"/>
      <c r="DI117" s="858"/>
      <c r="DJ117" s="858"/>
      <c r="DK117" s="859"/>
      <c r="DL117" s="860" t="s">
        <v>129</v>
      </c>
      <c r="DM117" s="858"/>
      <c r="DN117" s="858"/>
      <c r="DO117" s="858"/>
      <c r="DP117" s="859"/>
      <c r="DQ117" s="860" t="s">
        <v>129</v>
      </c>
      <c r="DR117" s="858"/>
      <c r="DS117" s="858"/>
      <c r="DT117" s="858"/>
      <c r="DU117" s="859"/>
      <c r="DV117" s="905" t="s">
        <v>129</v>
      </c>
      <c r="DW117" s="906"/>
      <c r="DX117" s="906"/>
      <c r="DY117" s="906"/>
      <c r="DZ117" s="907"/>
    </row>
    <row r="118" spans="1:130" s="240" customFormat="1" ht="26.25" customHeight="1" x14ac:dyDescent="0.2">
      <c r="A118" s="982" t="s">
        <v>422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420</v>
      </c>
      <c r="AB118" s="983"/>
      <c r="AC118" s="983"/>
      <c r="AD118" s="983"/>
      <c r="AE118" s="984"/>
      <c r="AF118" s="985" t="s">
        <v>303</v>
      </c>
      <c r="AG118" s="983"/>
      <c r="AH118" s="983"/>
      <c r="AI118" s="983"/>
      <c r="AJ118" s="984"/>
      <c r="AK118" s="985" t="s">
        <v>302</v>
      </c>
      <c r="AL118" s="983"/>
      <c r="AM118" s="983"/>
      <c r="AN118" s="983"/>
      <c r="AO118" s="984"/>
      <c r="AP118" s="986" t="s">
        <v>421</v>
      </c>
      <c r="AQ118" s="987"/>
      <c r="AR118" s="987"/>
      <c r="AS118" s="987"/>
      <c r="AT118" s="988"/>
      <c r="AU118" s="1017"/>
      <c r="AV118" s="1018"/>
      <c r="AW118" s="1018"/>
      <c r="AX118" s="1018"/>
      <c r="AY118" s="1018"/>
      <c r="AZ118" s="960" t="s">
        <v>453</v>
      </c>
      <c r="BA118" s="961"/>
      <c r="BB118" s="961"/>
      <c r="BC118" s="961"/>
      <c r="BD118" s="961"/>
      <c r="BE118" s="961"/>
      <c r="BF118" s="961"/>
      <c r="BG118" s="961"/>
      <c r="BH118" s="961"/>
      <c r="BI118" s="961"/>
      <c r="BJ118" s="961"/>
      <c r="BK118" s="961"/>
      <c r="BL118" s="961"/>
      <c r="BM118" s="961"/>
      <c r="BN118" s="961"/>
      <c r="BO118" s="961"/>
      <c r="BP118" s="962"/>
      <c r="BQ118" s="963" t="s">
        <v>129</v>
      </c>
      <c r="BR118" s="926"/>
      <c r="BS118" s="926"/>
      <c r="BT118" s="926"/>
      <c r="BU118" s="926"/>
      <c r="BV118" s="926" t="s">
        <v>129</v>
      </c>
      <c r="BW118" s="926"/>
      <c r="BX118" s="926"/>
      <c r="BY118" s="926"/>
      <c r="BZ118" s="926"/>
      <c r="CA118" s="926" t="s">
        <v>129</v>
      </c>
      <c r="CB118" s="926"/>
      <c r="CC118" s="926"/>
      <c r="CD118" s="926"/>
      <c r="CE118" s="926"/>
      <c r="CF118" s="956" t="s">
        <v>129</v>
      </c>
      <c r="CG118" s="957"/>
      <c r="CH118" s="957"/>
      <c r="CI118" s="957"/>
      <c r="CJ118" s="957"/>
      <c r="CK118" s="1012"/>
      <c r="CL118" s="899"/>
      <c r="CM118" s="902" t="s">
        <v>454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129</v>
      </c>
      <c r="DH118" s="858"/>
      <c r="DI118" s="858"/>
      <c r="DJ118" s="858"/>
      <c r="DK118" s="859"/>
      <c r="DL118" s="860" t="s">
        <v>429</v>
      </c>
      <c r="DM118" s="858"/>
      <c r="DN118" s="858"/>
      <c r="DO118" s="858"/>
      <c r="DP118" s="859"/>
      <c r="DQ118" s="860" t="s">
        <v>129</v>
      </c>
      <c r="DR118" s="858"/>
      <c r="DS118" s="858"/>
      <c r="DT118" s="858"/>
      <c r="DU118" s="859"/>
      <c r="DV118" s="905" t="s">
        <v>129</v>
      </c>
      <c r="DW118" s="906"/>
      <c r="DX118" s="906"/>
      <c r="DY118" s="906"/>
      <c r="DZ118" s="907"/>
    </row>
    <row r="119" spans="1:130" s="240" customFormat="1" ht="26.25" customHeight="1" x14ac:dyDescent="0.2">
      <c r="A119" s="896" t="s">
        <v>425</v>
      </c>
      <c r="B119" s="897"/>
      <c r="C119" s="972" t="s">
        <v>426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129</v>
      </c>
      <c r="AB119" s="976"/>
      <c r="AC119" s="976"/>
      <c r="AD119" s="976"/>
      <c r="AE119" s="977"/>
      <c r="AF119" s="978" t="s">
        <v>129</v>
      </c>
      <c r="AG119" s="976"/>
      <c r="AH119" s="976"/>
      <c r="AI119" s="976"/>
      <c r="AJ119" s="977"/>
      <c r="AK119" s="978" t="s">
        <v>455</v>
      </c>
      <c r="AL119" s="976"/>
      <c r="AM119" s="976"/>
      <c r="AN119" s="976"/>
      <c r="AO119" s="977"/>
      <c r="AP119" s="979" t="s">
        <v>129</v>
      </c>
      <c r="AQ119" s="980"/>
      <c r="AR119" s="980"/>
      <c r="AS119" s="980"/>
      <c r="AT119" s="981"/>
      <c r="AU119" s="1019"/>
      <c r="AV119" s="1020"/>
      <c r="AW119" s="1020"/>
      <c r="AX119" s="1020"/>
      <c r="AY119" s="1020"/>
      <c r="AZ119" s="271" t="s">
        <v>187</v>
      </c>
      <c r="BA119" s="271"/>
      <c r="BB119" s="271"/>
      <c r="BC119" s="271"/>
      <c r="BD119" s="271"/>
      <c r="BE119" s="271"/>
      <c r="BF119" s="271"/>
      <c r="BG119" s="271"/>
      <c r="BH119" s="271"/>
      <c r="BI119" s="271"/>
      <c r="BJ119" s="271"/>
      <c r="BK119" s="271"/>
      <c r="BL119" s="271"/>
      <c r="BM119" s="271"/>
      <c r="BN119" s="271"/>
      <c r="BO119" s="958" t="s">
        <v>456</v>
      </c>
      <c r="BP119" s="959"/>
      <c r="BQ119" s="963">
        <v>14700383</v>
      </c>
      <c r="BR119" s="926"/>
      <c r="BS119" s="926"/>
      <c r="BT119" s="926"/>
      <c r="BU119" s="926"/>
      <c r="BV119" s="926">
        <v>13700837</v>
      </c>
      <c r="BW119" s="926"/>
      <c r="BX119" s="926"/>
      <c r="BY119" s="926"/>
      <c r="BZ119" s="926"/>
      <c r="CA119" s="926">
        <v>12568784</v>
      </c>
      <c r="CB119" s="926"/>
      <c r="CC119" s="926"/>
      <c r="CD119" s="926"/>
      <c r="CE119" s="926"/>
      <c r="CF119" s="824"/>
      <c r="CG119" s="825"/>
      <c r="CH119" s="825"/>
      <c r="CI119" s="825"/>
      <c r="CJ119" s="915"/>
      <c r="CK119" s="1013"/>
      <c r="CL119" s="901"/>
      <c r="CM119" s="919" t="s">
        <v>457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900241</v>
      </c>
      <c r="DH119" s="841"/>
      <c r="DI119" s="841"/>
      <c r="DJ119" s="841"/>
      <c r="DK119" s="842"/>
      <c r="DL119" s="843">
        <v>809250</v>
      </c>
      <c r="DM119" s="841"/>
      <c r="DN119" s="841"/>
      <c r="DO119" s="841"/>
      <c r="DP119" s="842"/>
      <c r="DQ119" s="843">
        <v>717393</v>
      </c>
      <c r="DR119" s="841"/>
      <c r="DS119" s="841"/>
      <c r="DT119" s="841"/>
      <c r="DU119" s="842"/>
      <c r="DV119" s="929">
        <v>8.5</v>
      </c>
      <c r="DW119" s="930"/>
      <c r="DX119" s="930"/>
      <c r="DY119" s="930"/>
      <c r="DZ119" s="931"/>
    </row>
    <row r="120" spans="1:130" s="240" customFormat="1" ht="26.25" customHeight="1" x14ac:dyDescent="0.2">
      <c r="A120" s="898"/>
      <c r="B120" s="899"/>
      <c r="C120" s="902" t="s">
        <v>432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129</v>
      </c>
      <c r="AB120" s="858"/>
      <c r="AC120" s="858"/>
      <c r="AD120" s="858"/>
      <c r="AE120" s="859"/>
      <c r="AF120" s="860" t="s">
        <v>129</v>
      </c>
      <c r="AG120" s="858"/>
      <c r="AH120" s="858"/>
      <c r="AI120" s="858"/>
      <c r="AJ120" s="859"/>
      <c r="AK120" s="860" t="s">
        <v>129</v>
      </c>
      <c r="AL120" s="858"/>
      <c r="AM120" s="858"/>
      <c r="AN120" s="858"/>
      <c r="AO120" s="859"/>
      <c r="AP120" s="905" t="s">
        <v>458</v>
      </c>
      <c r="AQ120" s="906"/>
      <c r="AR120" s="906"/>
      <c r="AS120" s="906"/>
      <c r="AT120" s="907"/>
      <c r="AU120" s="964" t="s">
        <v>459</v>
      </c>
      <c r="AV120" s="965"/>
      <c r="AW120" s="965"/>
      <c r="AX120" s="965"/>
      <c r="AY120" s="966"/>
      <c r="AZ120" s="941" t="s">
        <v>460</v>
      </c>
      <c r="BA120" s="886"/>
      <c r="BB120" s="886"/>
      <c r="BC120" s="886"/>
      <c r="BD120" s="886"/>
      <c r="BE120" s="886"/>
      <c r="BF120" s="886"/>
      <c r="BG120" s="886"/>
      <c r="BH120" s="886"/>
      <c r="BI120" s="886"/>
      <c r="BJ120" s="886"/>
      <c r="BK120" s="886"/>
      <c r="BL120" s="886"/>
      <c r="BM120" s="886"/>
      <c r="BN120" s="886"/>
      <c r="BO120" s="886"/>
      <c r="BP120" s="887"/>
      <c r="BQ120" s="942">
        <v>3495936</v>
      </c>
      <c r="BR120" s="923"/>
      <c r="BS120" s="923"/>
      <c r="BT120" s="923"/>
      <c r="BU120" s="923"/>
      <c r="BV120" s="923">
        <v>4236642</v>
      </c>
      <c r="BW120" s="923"/>
      <c r="BX120" s="923"/>
      <c r="BY120" s="923"/>
      <c r="BZ120" s="923"/>
      <c r="CA120" s="923">
        <v>4612059</v>
      </c>
      <c r="CB120" s="923"/>
      <c r="CC120" s="923"/>
      <c r="CD120" s="923"/>
      <c r="CE120" s="923"/>
      <c r="CF120" s="947">
        <v>54.5</v>
      </c>
      <c r="CG120" s="948"/>
      <c r="CH120" s="948"/>
      <c r="CI120" s="948"/>
      <c r="CJ120" s="948"/>
      <c r="CK120" s="949" t="s">
        <v>461</v>
      </c>
      <c r="CL120" s="933"/>
      <c r="CM120" s="933"/>
      <c r="CN120" s="933"/>
      <c r="CO120" s="934"/>
      <c r="CP120" s="953" t="s">
        <v>462</v>
      </c>
      <c r="CQ120" s="954"/>
      <c r="CR120" s="954"/>
      <c r="CS120" s="954"/>
      <c r="CT120" s="954"/>
      <c r="CU120" s="954"/>
      <c r="CV120" s="954"/>
      <c r="CW120" s="954"/>
      <c r="CX120" s="954"/>
      <c r="CY120" s="954"/>
      <c r="CZ120" s="954"/>
      <c r="DA120" s="954"/>
      <c r="DB120" s="954"/>
      <c r="DC120" s="954"/>
      <c r="DD120" s="954"/>
      <c r="DE120" s="954"/>
      <c r="DF120" s="955"/>
      <c r="DG120" s="942">
        <v>3254766</v>
      </c>
      <c r="DH120" s="923"/>
      <c r="DI120" s="923"/>
      <c r="DJ120" s="923"/>
      <c r="DK120" s="923"/>
      <c r="DL120" s="923">
        <v>2934636</v>
      </c>
      <c r="DM120" s="923"/>
      <c r="DN120" s="923"/>
      <c r="DO120" s="923"/>
      <c r="DP120" s="923"/>
      <c r="DQ120" s="923">
        <v>2779480</v>
      </c>
      <c r="DR120" s="923"/>
      <c r="DS120" s="923"/>
      <c r="DT120" s="923"/>
      <c r="DU120" s="923"/>
      <c r="DV120" s="924">
        <v>32.9</v>
      </c>
      <c r="DW120" s="924"/>
      <c r="DX120" s="924"/>
      <c r="DY120" s="924"/>
      <c r="DZ120" s="925"/>
    </row>
    <row r="121" spans="1:130" s="240" customFormat="1" ht="26.25" customHeight="1" x14ac:dyDescent="0.2">
      <c r="A121" s="898"/>
      <c r="B121" s="899"/>
      <c r="C121" s="944" t="s">
        <v>463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129</v>
      </c>
      <c r="AB121" s="858"/>
      <c r="AC121" s="858"/>
      <c r="AD121" s="858"/>
      <c r="AE121" s="859"/>
      <c r="AF121" s="860" t="s">
        <v>129</v>
      </c>
      <c r="AG121" s="858"/>
      <c r="AH121" s="858"/>
      <c r="AI121" s="858"/>
      <c r="AJ121" s="859"/>
      <c r="AK121" s="860" t="s">
        <v>129</v>
      </c>
      <c r="AL121" s="858"/>
      <c r="AM121" s="858"/>
      <c r="AN121" s="858"/>
      <c r="AO121" s="859"/>
      <c r="AP121" s="905" t="s">
        <v>129</v>
      </c>
      <c r="AQ121" s="906"/>
      <c r="AR121" s="906"/>
      <c r="AS121" s="906"/>
      <c r="AT121" s="907"/>
      <c r="AU121" s="967"/>
      <c r="AV121" s="968"/>
      <c r="AW121" s="968"/>
      <c r="AX121" s="968"/>
      <c r="AY121" s="969"/>
      <c r="AZ121" s="893" t="s">
        <v>464</v>
      </c>
      <c r="BA121" s="828"/>
      <c r="BB121" s="828"/>
      <c r="BC121" s="828"/>
      <c r="BD121" s="828"/>
      <c r="BE121" s="828"/>
      <c r="BF121" s="828"/>
      <c r="BG121" s="828"/>
      <c r="BH121" s="828"/>
      <c r="BI121" s="828"/>
      <c r="BJ121" s="828"/>
      <c r="BK121" s="828"/>
      <c r="BL121" s="828"/>
      <c r="BM121" s="828"/>
      <c r="BN121" s="828"/>
      <c r="BO121" s="828"/>
      <c r="BP121" s="829"/>
      <c r="BQ121" s="894">
        <v>2423495</v>
      </c>
      <c r="BR121" s="895"/>
      <c r="BS121" s="895"/>
      <c r="BT121" s="895"/>
      <c r="BU121" s="895"/>
      <c r="BV121" s="895">
        <v>2371390</v>
      </c>
      <c r="BW121" s="895"/>
      <c r="BX121" s="895"/>
      <c r="BY121" s="895"/>
      <c r="BZ121" s="895"/>
      <c r="CA121" s="895">
        <v>2294430</v>
      </c>
      <c r="CB121" s="895"/>
      <c r="CC121" s="895"/>
      <c r="CD121" s="895"/>
      <c r="CE121" s="895"/>
      <c r="CF121" s="956">
        <v>27.1</v>
      </c>
      <c r="CG121" s="957"/>
      <c r="CH121" s="957"/>
      <c r="CI121" s="957"/>
      <c r="CJ121" s="957"/>
      <c r="CK121" s="950"/>
      <c r="CL121" s="936"/>
      <c r="CM121" s="936"/>
      <c r="CN121" s="936"/>
      <c r="CO121" s="937"/>
      <c r="CP121" s="916" t="s">
        <v>465</v>
      </c>
      <c r="CQ121" s="917"/>
      <c r="CR121" s="917"/>
      <c r="CS121" s="917"/>
      <c r="CT121" s="917"/>
      <c r="CU121" s="917"/>
      <c r="CV121" s="917"/>
      <c r="CW121" s="917"/>
      <c r="CX121" s="917"/>
      <c r="CY121" s="917"/>
      <c r="CZ121" s="917"/>
      <c r="DA121" s="917"/>
      <c r="DB121" s="917"/>
      <c r="DC121" s="917"/>
      <c r="DD121" s="917"/>
      <c r="DE121" s="917"/>
      <c r="DF121" s="918"/>
      <c r="DG121" s="894" t="s">
        <v>466</v>
      </c>
      <c r="DH121" s="895"/>
      <c r="DI121" s="895"/>
      <c r="DJ121" s="895"/>
      <c r="DK121" s="895"/>
      <c r="DL121" s="895" t="s">
        <v>129</v>
      </c>
      <c r="DM121" s="895"/>
      <c r="DN121" s="895"/>
      <c r="DO121" s="895"/>
      <c r="DP121" s="895"/>
      <c r="DQ121" s="895" t="s">
        <v>429</v>
      </c>
      <c r="DR121" s="895"/>
      <c r="DS121" s="895"/>
      <c r="DT121" s="895"/>
      <c r="DU121" s="895"/>
      <c r="DV121" s="872" t="s">
        <v>129</v>
      </c>
      <c r="DW121" s="872"/>
      <c r="DX121" s="872"/>
      <c r="DY121" s="872"/>
      <c r="DZ121" s="873"/>
    </row>
    <row r="122" spans="1:130" s="240" customFormat="1" ht="26.25" customHeight="1" x14ac:dyDescent="0.2">
      <c r="A122" s="898"/>
      <c r="B122" s="899"/>
      <c r="C122" s="902" t="s">
        <v>442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429</v>
      </c>
      <c r="AB122" s="858"/>
      <c r="AC122" s="858"/>
      <c r="AD122" s="858"/>
      <c r="AE122" s="859"/>
      <c r="AF122" s="860" t="s">
        <v>129</v>
      </c>
      <c r="AG122" s="858"/>
      <c r="AH122" s="858"/>
      <c r="AI122" s="858"/>
      <c r="AJ122" s="859"/>
      <c r="AK122" s="860" t="s">
        <v>129</v>
      </c>
      <c r="AL122" s="858"/>
      <c r="AM122" s="858"/>
      <c r="AN122" s="858"/>
      <c r="AO122" s="859"/>
      <c r="AP122" s="905" t="s">
        <v>129</v>
      </c>
      <c r="AQ122" s="906"/>
      <c r="AR122" s="906"/>
      <c r="AS122" s="906"/>
      <c r="AT122" s="907"/>
      <c r="AU122" s="967"/>
      <c r="AV122" s="968"/>
      <c r="AW122" s="968"/>
      <c r="AX122" s="968"/>
      <c r="AY122" s="969"/>
      <c r="AZ122" s="960" t="s">
        <v>467</v>
      </c>
      <c r="BA122" s="961"/>
      <c r="BB122" s="961"/>
      <c r="BC122" s="961"/>
      <c r="BD122" s="961"/>
      <c r="BE122" s="961"/>
      <c r="BF122" s="961"/>
      <c r="BG122" s="961"/>
      <c r="BH122" s="961"/>
      <c r="BI122" s="961"/>
      <c r="BJ122" s="961"/>
      <c r="BK122" s="961"/>
      <c r="BL122" s="961"/>
      <c r="BM122" s="961"/>
      <c r="BN122" s="961"/>
      <c r="BO122" s="961"/>
      <c r="BP122" s="962"/>
      <c r="BQ122" s="963">
        <v>8025662</v>
      </c>
      <c r="BR122" s="926"/>
      <c r="BS122" s="926"/>
      <c r="BT122" s="926"/>
      <c r="BU122" s="926"/>
      <c r="BV122" s="926">
        <v>7394939</v>
      </c>
      <c r="BW122" s="926"/>
      <c r="BX122" s="926"/>
      <c r="BY122" s="926"/>
      <c r="BZ122" s="926"/>
      <c r="CA122" s="926">
        <v>6776559</v>
      </c>
      <c r="CB122" s="926"/>
      <c r="CC122" s="926"/>
      <c r="CD122" s="926"/>
      <c r="CE122" s="926"/>
      <c r="CF122" s="927">
        <v>80.099999999999994</v>
      </c>
      <c r="CG122" s="928"/>
      <c r="CH122" s="928"/>
      <c r="CI122" s="928"/>
      <c r="CJ122" s="928"/>
      <c r="CK122" s="950"/>
      <c r="CL122" s="936"/>
      <c r="CM122" s="936"/>
      <c r="CN122" s="936"/>
      <c r="CO122" s="937"/>
      <c r="CP122" s="916" t="s">
        <v>468</v>
      </c>
      <c r="CQ122" s="917"/>
      <c r="CR122" s="917"/>
      <c r="CS122" s="917"/>
      <c r="CT122" s="917"/>
      <c r="CU122" s="917"/>
      <c r="CV122" s="917"/>
      <c r="CW122" s="917"/>
      <c r="CX122" s="917"/>
      <c r="CY122" s="917"/>
      <c r="CZ122" s="917"/>
      <c r="DA122" s="917"/>
      <c r="DB122" s="917"/>
      <c r="DC122" s="917"/>
      <c r="DD122" s="917"/>
      <c r="DE122" s="917"/>
      <c r="DF122" s="918"/>
      <c r="DG122" s="894" t="s">
        <v>429</v>
      </c>
      <c r="DH122" s="895"/>
      <c r="DI122" s="895"/>
      <c r="DJ122" s="895"/>
      <c r="DK122" s="895"/>
      <c r="DL122" s="895" t="s">
        <v>129</v>
      </c>
      <c r="DM122" s="895"/>
      <c r="DN122" s="895"/>
      <c r="DO122" s="895"/>
      <c r="DP122" s="895"/>
      <c r="DQ122" s="895" t="s">
        <v>129</v>
      </c>
      <c r="DR122" s="895"/>
      <c r="DS122" s="895"/>
      <c r="DT122" s="895"/>
      <c r="DU122" s="895"/>
      <c r="DV122" s="872" t="s">
        <v>129</v>
      </c>
      <c r="DW122" s="872"/>
      <c r="DX122" s="872"/>
      <c r="DY122" s="872"/>
      <c r="DZ122" s="873"/>
    </row>
    <row r="123" spans="1:130" s="240" customFormat="1" ht="26.25" customHeight="1" x14ac:dyDescent="0.2">
      <c r="A123" s="898"/>
      <c r="B123" s="899"/>
      <c r="C123" s="902" t="s">
        <v>448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129</v>
      </c>
      <c r="AB123" s="858"/>
      <c r="AC123" s="858"/>
      <c r="AD123" s="858"/>
      <c r="AE123" s="859"/>
      <c r="AF123" s="860" t="s">
        <v>129</v>
      </c>
      <c r="AG123" s="858"/>
      <c r="AH123" s="858"/>
      <c r="AI123" s="858"/>
      <c r="AJ123" s="859"/>
      <c r="AK123" s="860" t="s">
        <v>129</v>
      </c>
      <c r="AL123" s="858"/>
      <c r="AM123" s="858"/>
      <c r="AN123" s="858"/>
      <c r="AO123" s="859"/>
      <c r="AP123" s="905" t="s">
        <v>129</v>
      </c>
      <c r="AQ123" s="906"/>
      <c r="AR123" s="906"/>
      <c r="AS123" s="906"/>
      <c r="AT123" s="907"/>
      <c r="AU123" s="970"/>
      <c r="AV123" s="971"/>
      <c r="AW123" s="971"/>
      <c r="AX123" s="971"/>
      <c r="AY123" s="971"/>
      <c r="AZ123" s="271" t="s">
        <v>187</v>
      </c>
      <c r="BA123" s="271"/>
      <c r="BB123" s="271"/>
      <c r="BC123" s="271"/>
      <c r="BD123" s="271"/>
      <c r="BE123" s="271"/>
      <c r="BF123" s="271"/>
      <c r="BG123" s="271"/>
      <c r="BH123" s="271"/>
      <c r="BI123" s="271"/>
      <c r="BJ123" s="271"/>
      <c r="BK123" s="271"/>
      <c r="BL123" s="271"/>
      <c r="BM123" s="271"/>
      <c r="BN123" s="271"/>
      <c r="BO123" s="958" t="s">
        <v>469</v>
      </c>
      <c r="BP123" s="959"/>
      <c r="BQ123" s="913">
        <v>13945093</v>
      </c>
      <c r="BR123" s="914"/>
      <c r="BS123" s="914"/>
      <c r="BT123" s="914"/>
      <c r="BU123" s="914"/>
      <c r="BV123" s="914">
        <v>14002971</v>
      </c>
      <c r="BW123" s="914"/>
      <c r="BX123" s="914"/>
      <c r="BY123" s="914"/>
      <c r="BZ123" s="914"/>
      <c r="CA123" s="914">
        <v>13683048</v>
      </c>
      <c r="CB123" s="914"/>
      <c r="CC123" s="914"/>
      <c r="CD123" s="914"/>
      <c r="CE123" s="914"/>
      <c r="CF123" s="824"/>
      <c r="CG123" s="825"/>
      <c r="CH123" s="825"/>
      <c r="CI123" s="825"/>
      <c r="CJ123" s="915"/>
      <c r="CK123" s="950"/>
      <c r="CL123" s="936"/>
      <c r="CM123" s="936"/>
      <c r="CN123" s="936"/>
      <c r="CO123" s="937"/>
      <c r="CP123" s="916" t="s">
        <v>470</v>
      </c>
      <c r="CQ123" s="917"/>
      <c r="CR123" s="917"/>
      <c r="CS123" s="917"/>
      <c r="CT123" s="917"/>
      <c r="CU123" s="917"/>
      <c r="CV123" s="917"/>
      <c r="CW123" s="917"/>
      <c r="CX123" s="917"/>
      <c r="CY123" s="917"/>
      <c r="CZ123" s="917"/>
      <c r="DA123" s="917"/>
      <c r="DB123" s="917"/>
      <c r="DC123" s="917"/>
      <c r="DD123" s="917"/>
      <c r="DE123" s="917"/>
      <c r="DF123" s="918"/>
      <c r="DG123" s="857" t="s">
        <v>129</v>
      </c>
      <c r="DH123" s="858"/>
      <c r="DI123" s="858"/>
      <c r="DJ123" s="858"/>
      <c r="DK123" s="859"/>
      <c r="DL123" s="860" t="s">
        <v>129</v>
      </c>
      <c r="DM123" s="858"/>
      <c r="DN123" s="858"/>
      <c r="DO123" s="858"/>
      <c r="DP123" s="859"/>
      <c r="DQ123" s="860" t="s">
        <v>129</v>
      </c>
      <c r="DR123" s="858"/>
      <c r="DS123" s="858"/>
      <c r="DT123" s="858"/>
      <c r="DU123" s="859"/>
      <c r="DV123" s="905" t="s">
        <v>129</v>
      </c>
      <c r="DW123" s="906"/>
      <c r="DX123" s="906"/>
      <c r="DY123" s="906"/>
      <c r="DZ123" s="907"/>
    </row>
    <row r="124" spans="1:130" s="240" customFormat="1" ht="26.25" customHeight="1" thickBot="1" x14ac:dyDescent="0.25">
      <c r="A124" s="898"/>
      <c r="B124" s="899"/>
      <c r="C124" s="902" t="s">
        <v>452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129</v>
      </c>
      <c r="AB124" s="858"/>
      <c r="AC124" s="858"/>
      <c r="AD124" s="858"/>
      <c r="AE124" s="859"/>
      <c r="AF124" s="860" t="s">
        <v>458</v>
      </c>
      <c r="AG124" s="858"/>
      <c r="AH124" s="858"/>
      <c r="AI124" s="858"/>
      <c r="AJ124" s="859"/>
      <c r="AK124" s="860" t="s">
        <v>129</v>
      </c>
      <c r="AL124" s="858"/>
      <c r="AM124" s="858"/>
      <c r="AN124" s="858"/>
      <c r="AO124" s="859"/>
      <c r="AP124" s="905" t="s">
        <v>129</v>
      </c>
      <c r="AQ124" s="906"/>
      <c r="AR124" s="906"/>
      <c r="AS124" s="906"/>
      <c r="AT124" s="907"/>
      <c r="AU124" s="908" t="s">
        <v>471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9.3000000000000007</v>
      </c>
      <c r="BR124" s="912"/>
      <c r="BS124" s="912"/>
      <c r="BT124" s="912"/>
      <c r="BU124" s="912"/>
      <c r="BV124" s="912" t="s">
        <v>129</v>
      </c>
      <c r="BW124" s="912"/>
      <c r="BX124" s="912"/>
      <c r="BY124" s="912"/>
      <c r="BZ124" s="912"/>
      <c r="CA124" s="912" t="s">
        <v>129</v>
      </c>
      <c r="CB124" s="912"/>
      <c r="CC124" s="912"/>
      <c r="CD124" s="912"/>
      <c r="CE124" s="912"/>
      <c r="CF124" s="802"/>
      <c r="CG124" s="803"/>
      <c r="CH124" s="803"/>
      <c r="CI124" s="803"/>
      <c r="CJ124" s="943"/>
      <c r="CK124" s="951"/>
      <c r="CL124" s="951"/>
      <c r="CM124" s="951"/>
      <c r="CN124" s="951"/>
      <c r="CO124" s="952"/>
      <c r="CP124" s="916" t="s">
        <v>472</v>
      </c>
      <c r="CQ124" s="917"/>
      <c r="CR124" s="917"/>
      <c r="CS124" s="917"/>
      <c r="CT124" s="917"/>
      <c r="CU124" s="917"/>
      <c r="CV124" s="917"/>
      <c r="CW124" s="917"/>
      <c r="CX124" s="917"/>
      <c r="CY124" s="917"/>
      <c r="CZ124" s="917"/>
      <c r="DA124" s="917"/>
      <c r="DB124" s="917"/>
      <c r="DC124" s="917"/>
      <c r="DD124" s="917"/>
      <c r="DE124" s="917"/>
      <c r="DF124" s="918"/>
      <c r="DG124" s="840" t="s">
        <v>383</v>
      </c>
      <c r="DH124" s="841"/>
      <c r="DI124" s="841"/>
      <c r="DJ124" s="841"/>
      <c r="DK124" s="842"/>
      <c r="DL124" s="843" t="s">
        <v>129</v>
      </c>
      <c r="DM124" s="841"/>
      <c r="DN124" s="841"/>
      <c r="DO124" s="841"/>
      <c r="DP124" s="842"/>
      <c r="DQ124" s="843" t="s">
        <v>458</v>
      </c>
      <c r="DR124" s="841"/>
      <c r="DS124" s="841"/>
      <c r="DT124" s="841"/>
      <c r="DU124" s="842"/>
      <c r="DV124" s="929" t="s">
        <v>129</v>
      </c>
      <c r="DW124" s="930"/>
      <c r="DX124" s="930"/>
      <c r="DY124" s="930"/>
      <c r="DZ124" s="931"/>
    </row>
    <row r="125" spans="1:130" s="240" customFormat="1" ht="26.25" customHeight="1" x14ac:dyDescent="0.2">
      <c r="A125" s="898"/>
      <c r="B125" s="899"/>
      <c r="C125" s="902" t="s">
        <v>454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455</v>
      </c>
      <c r="AB125" s="858"/>
      <c r="AC125" s="858"/>
      <c r="AD125" s="858"/>
      <c r="AE125" s="859"/>
      <c r="AF125" s="860" t="s">
        <v>129</v>
      </c>
      <c r="AG125" s="858"/>
      <c r="AH125" s="858"/>
      <c r="AI125" s="858"/>
      <c r="AJ125" s="859"/>
      <c r="AK125" s="860" t="s">
        <v>129</v>
      </c>
      <c r="AL125" s="858"/>
      <c r="AM125" s="858"/>
      <c r="AN125" s="858"/>
      <c r="AO125" s="859"/>
      <c r="AP125" s="905" t="s">
        <v>129</v>
      </c>
      <c r="AQ125" s="906"/>
      <c r="AR125" s="906"/>
      <c r="AS125" s="906"/>
      <c r="AT125" s="907"/>
      <c r="AU125" s="272"/>
      <c r="AV125" s="273"/>
      <c r="AW125" s="273"/>
      <c r="AX125" s="273"/>
      <c r="AY125" s="273"/>
      <c r="AZ125" s="273"/>
      <c r="BA125" s="273"/>
      <c r="BB125" s="273"/>
      <c r="BC125" s="273"/>
      <c r="BD125" s="273"/>
      <c r="BE125" s="273"/>
      <c r="BF125" s="273"/>
      <c r="BG125" s="273"/>
      <c r="BH125" s="273"/>
      <c r="BI125" s="273"/>
      <c r="BJ125" s="273"/>
      <c r="BK125" s="273"/>
      <c r="BL125" s="273"/>
      <c r="BM125" s="273"/>
      <c r="BN125" s="273"/>
      <c r="BO125" s="273"/>
      <c r="BP125" s="273"/>
      <c r="BQ125" s="274"/>
      <c r="BR125" s="274"/>
      <c r="BS125" s="274"/>
      <c r="BT125" s="274"/>
      <c r="BU125" s="274"/>
      <c r="BV125" s="274"/>
      <c r="BW125" s="274"/>
      <c r="BX125" s="274"/>
      <c r="BY125" s="274"/>
      <c r="BZ125" s="274"/>
      <c r="CA125" s="274"/>
      <c r="CB125" s="274"/>
      <c r="CC125" s="274"/>
      <c r="CD125" s="274"/>
      <c r="CE125" s="274"/>
      <c r="CF125" s="274"/>
      <c r="CG125" s="274"/>
      <c r="CH125" s="274"/>
      <c r="CI125" s="274"/>
      <c r="CJ125" s="275"/>
      <c r="CK125" s="932" t="s">
        <v>473</v>
      </c>
      <c r="CL125" s="933"/>
      <c r="CM125" s="933"/>
      <c r="CN125" s="933"/>
      <c r="CO125" s="934"/>
      <c r="CP125" s="941" t="s">
        <v>474</v>
      </c>
      <c r="CQ125" s="886"/>
      <c r="CR125" s="886"/>
      <c r="CS125" s="886"/>
      <c r="CT125" s="886"/>
      <c r="CU125" s="886"/>
      <c r="CV125" s="886"/>
      <c r="CW125" s="886"/>
      <c r="CX125" s="886"/>
      <c r="CY125" s="886"/>
      <c r="CZ125" s="886"/>
      <c r="DA125" s="886"/>
      <c r="DB125" s="886"/>
      <c r="DC125" s="886"/>
      <c r="DD125" s="886"/>
      <c r="DE125" s="886"/>
      <c r="DF125" s="887"/>
      <c r="DG125" s="942" t="s">
        <v>129</v>
      </c>
      <c r="DH125" s="923"/>
      <c r="DI125" s="923"/>
      <c r="DJ125" s="923"/>
      <c r="DK125" s="923"/>
      <c r="DL125" s="923" t="s">
        <v>129</v>
      </c>
      <c r="DM125" s="923"/>
      <c r="DN125" s="923"/>
      <c r="DO125" s="923"/>
      <c r="DP125" s="923"/>
      <c r="DQ125" s="923" t="s">
        <v>129</v>
      </c>
      <c r="DR125" s="923"/>
      <c r="DS125" s="923"/>
      <c r="DT125" s="923"/>
      <c r="DU125" s="923"/>
      <c r="DV125" s="924" t="s">
        <v>129</v>
      </c>
      <c r="DW125" s="924"/>
      <c r="DX125" s="924"/>
      <c r="DY125" s="924"/>
      <c r="DZ125" s="925"/>
    </row>
    <row r="126" spans="1:130" s="240" customFormat="1" ht="26.25" customHeight="1" thickBot="1" x14ac:dyDescent="0.25">
      <c r="A126" s="898"/>
      <c r="B126" s="899"/>
      <c r="C126" s="902" t="s">
        <v>457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98890</v>
      </c>
      <c r="AB126" s="858"/>
      <c r="AC126" s="858"/>
      <c r="AD126" s="858"/>
      <c r="AE126" s="859"/>
      <c r="AF126" s="860">
        <v>98930</v>
      </c>
      <c r="AG126" s="858"/>
      <c r="AH126" s="858"/>
      <c r="AI126" s="858"/>
      <c r="AJ126" s="859"/>
      <c r="AK126" s="860">
        <v>98972</v>
      </c>
      <c r="AL126" s="858"/>
      <c r="AM126" s="858"/>
      <c r="AN126" s="858"/>
      <c r="AO126" s="859"/>
      <c r="AP126" s="905">
        <v>1.2</v>
      </c>
      <c r="AQ126" s="906"/>
      <c r="AR126" s="906"/>
      <c r="AS126" s="906"/>
      <c r="AT126" s="907"/>
      <c r="AU126" s="276"/>
      <c r="AV126" s="276"/>
      <c r="AW126" s="276"/>
      <c r="AX126" s="276"/>
      <c r="AY126" s="276"/>
      <c r="AZ126" s="276"/>
      <c r="BA126" s="276"/>
      <c r="BB126" s="276"/>
      <c r="BC126" s="276"/>
      <c r="BD126" s="276"/>
      <c r="BE126" s="276"/>
      <c r="BF126" s="276"/>
      <c r="BG126" s="276"/>
      <c r="BH126" s="276"/>
      <c r="BI126" s="276"/>
      <c r="BJ126" s="276"/>
      <c r="BK126" s="276"/>
      <c r="BL126" s="276"/>
      <c r="BM126" s="276"/>
      <c r="BN126" s="276"/>
      <c r="BO126" s="276"/>
      <c r="BP126" s="276"/>
      <c r="BQ126" s="276"/>
      <c r="BR126" s="276"/>
      <c r="BS126" s="276"/>
      <c r="BT126" s="276"/>
      <c r="BU126" s="276"/>
      <c r="BV126" s="276"/>
      <c r="BW126" s="276"/>
      <c r="BX126" s="276"/>
      <c r="BY126" s="276"/>
      <c r="BZ126" s="276"/>
      <c r="CA126" s="276"/>
      <c r="CB126" s="276"/>
      <c r="CC126" s="276"/>
      <c r="CD126" s="277"/>
      <c r="CE126" s="277"/>
      <c r="CF126" s="277"/>
      <c r="CG126" s="274"/>
      <c r="CH126" s="274"/>
      <c r="CI126" s="274"/>
      <c r="CJ126" s="275"/>
      <c r="CK126" s="935"/>
      <c r="CL126" s="936"/>
      <c r="CM126" s="936"/>
      <c r="CN126" s="936"/>
      <c r="CO126" s="937"/>
      <c r="CP126" s="893" t="s">
        <v>475</v>
      </c>
      <c r="CQ126" s="828"/>
      <c r="CR126" s="828"/>
      <c r="CS126" s="828"/>
      <c r="CT126" s="828"/>
      <c r="CU126" s="828"/>
      <c r="CV126" s="828"/>
      <c r="CW126" s="828"/>
      <c r="CX126" s="828"/>
      <c r="CY126" s="828"/>
      <c r="CZ126" s="828"/>
      <c r="DA126" s="828"/>
      <c r="DB126" s="828"/>
      <c r="DC126" s="828"/>
      <c r="DD126" s="828"/>
      <c r="DE126" s="828"/>
      <c r="DF126" s="829"/>
      <c r="DG126" s="894" t="s">
        <v>129</v>
      </c>
      <c r="DH126" s="895"/>
      <c r="DI126" s="895"/>
      <c r="DJ126" s="895"/>
      <c r="DK126" s="895"/>
      <c r="DL126" s="895" t="s">
        <v>129</v>
      </c>
      <c r="DM126" s="895"/>
      <c r="DN126" s="895"/>
      <c r="DO126" s="895"/>
      <c r="DP126" s="895"/>
      <c r="DQ126" s="895" t="s">
        <v>129</v>
      </c>
      <c r="DR126" s="895"/>
      <c r="DS126" s="895"/>
      <c r="DT126" s="895"/>
      <c r="DU126" s="895"/>
      <c r="DV126" s="872" t="s">
        <v>129</v>
      </c>
      <c r="DW126" s="872"/>
      <c r="DX126" s="872"/>
      <c r="DY126" s="872"/>
      <c r="DZ126" s="873"/>
    </row>
    <row r="127" spans="1:130" s="240" customFormat="1" ht="26.25" customHeight="1" x14ac:dyDescent="0.2">
      <c r="A127" s="900"/>
      <c r="B127" s="901"/>
      <c r="C127" s="919" t="s">
        <v>476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129</v>
      </c>
      <c r="AB127" s="858"/>
      <c r="AC127" s="858"/>
      <c r="AD127" s="858"/>
      <c r="AE127" s="859"/>
      <c r="AF127" s="860" t="s">
        <v>129</v>
      </c>
      <c r="AG127" s="858"/>
      <c r="AH127" s="858"/>
      <c r="AI127" s="858"/>
      <c r="AJ127" s="859"/>
      <c r="AK127" s="860" t="s">
        <v>129</v>
      </c>
      <c r="AL127" s="858"/>
      <c r="AM127" s="858"/>
      <c r="AN127" s="858"/>
      <c r="AO127" s="859"/>
      <c r="AP127" s="905" t="s">
        <v>129</v>
      </c>
      <c r="AQ127" s="906"/>
      <c r="AR127" s="906"/>
      <c r="AS127" s="906"/>
      <c r="AT127" s="907"/>
      <c r="AU127" s="276"/>
      <c r="AV127" s="276"/>
      <c r="AW127" s="276"/>
      <c r="AX127" s="922" t="s">
        <v>477</v>
      </c>
      <c r="AY127" s="890"/>
      <c r="AZ127" s="890"/>
      <c r="BA127" s="890"/>
      <c r="BB127" s="890"/>
      <c r="BC127" s="890"/>
      <c r="BD127" s="890"/>
      <c r="BE127" s="891"/>
      <c r="BF127" s="889" t="s">
        <v>478</v>
      </c>
      <c r="BG127" s="890"/>
      <c r="BH127" s="890"/>
      <c r="BI127" s="890"/>
      <c r="BJ127" s="890"/>
      <c r="BK127" s="890"/>
      <c r="BL127" s="891"/>
      <c r="BM127" s="889" t="s">
        <v>479</v>
      </c>
      <c r="BN127" s="890"/>
      <c r="BO127" s="890"/>
      <c r="BP127" s="890"/>
      <c r="BQ127" s="890"/>
      <c r="BR127" s="890"/>
      <c r="BS127" s="891"/>
      <c r="BT127" s="889" t="s">
        <v>480</v>
      </c>
      <c r="BU127" s="890"/>
      <c r="BV127" s="890"/>
      <c r="BW127" s="890"/>
      <c r="BX127" s="890"/>
      <c r="BY127" s="890"/>
      <c r="BZ127" s="892"/>
      <c r="CA127" s="276"/>
      <c r="CB127" s="276"/>
      <c r="CC127" s="276"/>
      <c r="CD127" s="277"/>
      <c r="CE127" s="277"/>
      <c r="CF127" s="277"/>
      <c r="CG127" s="274"/>
      <c r="CH127" s="274"/>
      <c r="CI127" s="274"/>
      <c r="CJ127" s="275"/>
      <c r="CK127" s="935"/>
      <c r="CL127" s="936"/>
      <c r="CM127" s="936"/>
      <c r="CN127" s="936"/>
      <c r="CO127" s="937"/>
      <c r="CP127" s="893" t="s">
        <v>481</v>
      </c>
      <c r="CQ127" s="828"/>
      <c r="CR127" s="828"/>
      <c r="CS127" s="828"/>
      <c r="CT127" s="828"/>
      <c r="CU127" s="828"/>
      <c r="CV127" s="828"/>
      <c r="CW127" s="828"/>
      <c r="CX127" s="828"/>
      <c r="CY127" s="828"/>
      <c r="CZ127" s="828"/>
      <c r="DA127" s="828"/>
      <c r="DB127" s="828"/>
      <c r="DC127" s="828"/>
      <c r="DD127" s="828"/>
      <c r="DE127" s="828"/>
      <c r="DF127" s="829"/>
      <c r="DG127" s="894" t="s">
        <v>129</v>
      </c>
      <c r="DH127" s="895"/>
      <c r="DI127" s="895"/>
      <c r="DJ127" s="895"/>
      <c r="DK127" s="895"/>
      <c r="DL127" s="895" t="s">
        <v>129</v>
      </c>
      <c r="DM127" s="895"/>
      <c r="DN127" s="895"/>
      <c r="DO127" s="895"/>
      <c r="DP127" s="895"/>
      <c r="DQ127" s="895" t="s">
        <v>129</v>
      </c>
      <c r="DR127" s="895"/>
      <c r="DS127" s="895"/>
      <c r="DT127" s="895"/>
      <c r="DU127" s="895"/>
      <c r="DV127" s="872" t="s">
        <v>455</v>
      </c>
      <c r="DW127" s="872"/>
      <c r="DX127" s="872"/>
      <c r="DY127" s="872"/>
      <c r="DZ127" s="873"/>
    </row>
    <row r="128" spans="1:130" s="240" customFormat="1" ht="26.25" customHeight="1" thickBot="1" x14ac:dyDescent="0.25">
      <c r="A128" s="874" t="s">
        <v>482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483</v>
      </c>
      <c r="X128" s="876"/>
      <c r="Y128" s="876"/>
      <c r="Z128" s="877"/>
      <c r="AA128" s="878">
        <v>380723</v>
      </c>
      <c r="AB128" s="879"/>
      <c r="AC128" s="879"/>
      <c r="AD128" s="879"/>
      <c r="AE128" s="880"/>
      <c r="AF128" s="881">
        <v>372245</v>
      </c>
      <c r="AG128" s="879"/>
      <c r="AH128" s="879"/>
      <c r="AI128" s="879"/>
      <c r="AJ128" s="880"/>
      <c r="AK128" s="881">
        <v>335038</v>
      </c>
      <c r="AL128" s="879"/>
      <c r="AM128" s="879"/>
      <c r="AN128" s="879"/>
      <c r="AO128" s="880"/>
      <c r="AP128" s="882"/>
      <c r="AQ128" s="883"/>
      <c r="AR128" s="883"/>
      <c r="AS128" s="883"/>
      <c r="AT128" s="884"/>
      <c r="AU128" s="276"/>
      <c r="AV128" s="276"/>
      <c r="AW128" s="276"/>
      <c r="AX128" s="885" t="s">
        <v>484</v>
      </c>
      <c r="AY128" s="886"/>
      <c r="AZ128" s="886"/>
      <c r="BA128" s="886"/>
      <c r="BB128" s="886"/>
      <c r="BC128" s="886"/>
      <c r="BD128" s="886"/>
      <c r="BE128" s="887"/>
      <c r="BF128" s="864" t="s">
        <v>129</v>
      </c>
      <c r="BG128" s="865"/>
      <c r="BH128" s="865"/>
      <c r="BI128" s="865"/>
      <c r="BJ128" s="865"/>
      <c r="BK128" s="865"/>
      <c r="BL128" s="888"/>
      <c r="BM128" s="864">
        <v>13.46</v>
      </c>
      <c r="BN128" s="865"/>
      <c r="BO128" s="865"/>
      <c r="BP128" s="865"/>
      <c r="BQ128" s="865"/>
      <c r="BR128" s="865"/>
      <c r="BS128" s="888"/>
      <c r="BT128" s="864">
        <v>20</v>
      </c>
      <c r="BU128" s="865"/>
      <c r="BV128" s="865"/>
      <c r="BW128" s="865"/>
      <c r="BX128" s="865"/>
      <c r="BY128" s="865"/>
      <c r="BZ128" s="866"/>
      <c r="CA128" s="277"/>
      <c r="CB128" s="277"/>
      <c r="CC128" s="277"/>
      <c r="CD128" s="277"/>
      <c r="CE128" s="277"/>
      <c r="CF128" s="277"/>
      <c r="CG128" s="274"/>
      <c r="CH128" s="274"/>
      <c r="CI128" s="274"/>
      <c r="CJ128" s="275"/>
      <c r="CK128" s="938"/>
      <c r="CL128" s="939"/>
      <c r="CM128" s="939"/>
      <c r="CN128" s="939"/>
      <c r="CO128" s="940"/>
      <c r="CP128" s="867" t="s">
        <v>485</v>
      </c>
      <c r="CQ128" s="806"/>
      <c r="CR128" s="806"/>
      <c r="CS128" s="806"/>
      <c r="CT128" s="806"/>
      <c r="CU128" s="806"/>
      <c r="CV128" s="806"/>
      <c r="CW128" s="806"/>
      <c r="CX128" s="806"/>
      <c r="CY128" s="806"/>
      <c r="CZ128" s="806"/>
      <c r="DA128" s="806"/>
      <c r="DB128" s="806"/>
      <c r="DC128" s="806"/>
      <c r="DD128" s="806"/>
      <c r="DE128" s="806"/>
      <c r="DF128" s="807"/>
      <c r="DG128" s="868" t="s">
        <v>129</v>
      </c>
      <c r="DH128" s="869"/>
      <c r="DI128" s="869"/>
      <c r="DJ128" s="869"/>
      <c r="DK128" s="869"/>
      <c r="DL128" s="869" t="s">
        <v>129</v>
      </c>
      <c r="DM128" s="869"/>
      <c r="DN128" s="869"/>
      <c r="DO128" s="869"/>
      <c r="DP128" s="869"/>
      <c r="DQ128" s="869" t="s">
        <v>429</v>
      </c>
      <c r="DR128" s="869"/>
      <c r="DS128" s="869"/>
      <c r="DT128" s="869"/>
      <c r="DU128" s="869"/>
      <c r="DV128" s="870" t="s">
        <v>129</v>
      </c>
      <c r="DW128" s="870"/>
      <c r="DX128" s="870"/>
      <c r="DY128" s="870"/>
      <c r="DZ128" s="871"/>
    </row>
    <row r="129" spans="1:131" s="240" customFormat="1" ht="26.25" customHeight="1" x14ac:dyDescent="0.2">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486</v>
      </c>
      <c r="X129" s="855"/>
      <c r="Y129" s="855"/>
      <c r="Z129" s="856"/>
      <c r="AA129" s="857">
        <v>9057377</v>
      </c>
      <c r="AB129" s="858"/>
      <c r="AC129" s="858"/>
      <c r="AD129" s="858"/>
      <c r="AE129" s="859"/>
      <c r="AF129" s="860">
        <v>9121778</v>
      </c>
      <c r="AG129" s="858"/>
      <c r="AH129" s="858"/>
      <c r="AI129" s="858"/>
      <c r="AJ129" s="859"/>
      <c r="AK129" s="860">
        <v>9314378</v>
      </c>
      <c r="AL129" s="858"/>
      <c r="AM129" s="858"/>
      <c r="AN129" s="858"/>
      <c r="AO129" s="859"/>
      <c r="AP129" s="861"/>
      <c r="AQ129" s="862"/>
      <c r="AR129" s="862"/>
      <c r="AS129" s="862"/>
      <c r="AT129" s="863"/>
      <c r="AU129" s="278"/>
      <c r="AV129" s="278"/>
      <c r="AW129" s="278"/>
      <c r="AX129" s="827" t="s">
        <v>487</v>
      </c>
      <c r="AY129" s="828"/>
      <c r="AZ129" s="828"/>
      <c r="BA129" s="828"/>
      <c r="BB129" s="828"/>
      <c r="BC129" s="828"/>
      <c r="BD129" s="828"/>
      <c r="BE129" s="829"/>
      <c r="BF129" s="847" t="s">
        <v>451</v>
      </c>
      <c r="BG129" s="848"/>
      <c r="BH129" s="848"/>
      <c r="BI129" s="848"/>
      <c r="BJ129" s="848"/>
      <c r="BK129" s="848"/>
      <c r="BL129" s="849"/>
      <c r="BM129" s="847">
        <v>18.46</v>
      </c>
      <c r="BN129" s="848"/>
      <c r="BO129" s="848"/>
      <c r="BP129" s="848"/>
      <c r="BQ129" s="848"/>
      <c r="BR129" s="848"/>
      <c r="BS129" s="849"/>
      <c r="BT129" s="847">
        <v>30</v>
      </c>
      <c r="BU129" s="850"/>
      <c r="BV129" s="850"/>
      <c r="BW129" s="850"/>
      <c r="BX129" s="850"/>
      <c r="BY129" s="850"/>
      <c r="BZ129" s="851"/>
      <c r="CA129" s="279"/>
      <c r="CB129" s="279"/>
      <c r="CC129" s="279"/>
      <c r="CD129" s="279"/>
      <c r="CE129" s="279"/>
      <c r="CF129" s="279"/>
      <c r="CG129" s="279"/>
      <c r="CH129" s="279"/>
      <c r="CI129" s="279"/>
      <c r="CJ129" s="279"/>
      <c r="CK129" s="279"/>
      <c r="CL129" s="279"/>
      <c r="CM129" s="279"/>
      <c r="CN129" s="279"/>
      <c r="CO129" s="279"/>
      <c r="CP129" s="279"/>
      <c r="CQ129" s="279"/>
      <c r="CR129" s="279"/>
      <c r="CS129" s="279"/>
      <c r="CT129" s="279"/>
      <c r="CU129" s="279"/>
      <c r="CV129" s="279"/>
      <c r="CW129" s="279"/>
      <c r="CX129" s="279"/>
      <c r="CY129" s="279"/>
      <c r="CZ129" s="279"/>
      <c r="DA129" s="279"/>
      <c r="DB129" s="279"/>
      <c r="DC129" s="279"/>
      <c r="DD129" s="279"/>
      <c r="DE129" s="279"/>
      <c r="DF129" s="279"/>
      <c r="DG129" s="279"/>
      <c r="DH129" s="279"/>
      <c r="DI129" s="279"/>
      <c r="DJ129" s="279"/>
      <c r="DK129" s="279"/>
      <c r="DL129" s="279"/>
      <c r="DM129" s="279"/>
      <c r="DN129" s="279"/>
      <c r="DO129" s="279"/>
      <c r="DP129" s="247"/>
      <c r="DQ129" s="247"/>
      <c r="DR129" s="247"/>
      <c r="DS129" s="247"/>
      <c r="DT129" s="247"/>
      <c r="DU129" s="247"/>
      <c r="DV129" s="247"/>
      <c r="DW129" s="247"/>
      <c r="DX129" s="247"/>
      <c r="DY129" s="247"/>
      <c r="DZ129" s="251"/>
    </row>
    <row r="130" spans="1:131" s="240" customFormat="1" ht="26.25" customHeight="1" x14ac:dyDescent="0.2">
      <c r="A130" s="852" t="s">
        <v>488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489</v>
      </c>
      <c r="X130" s="855"/>
      <c r="Y130" s="855"/>
      <c r="Z130" s="856"/>
      <c r="AA130" s="857">
        <v>995854</v>
      </c>
      <c r="AB130" s="858"/>
      <c r="AC130" s="858"/>
      <c r="AD130" s="858"/>
      <c r="AE130" s="859"/>
      <c r="AF130" s="860">
        <v>917954</v>
      </c>
      <c r="AG130" s="858"/>
      <c r="AH130" s="858"/>
      <c r="AI130" s="858"/>
      <c r="AJ130" s="859"/>
      <c r="AK130" s="860">
        <v>858083</v>
      </c>
      <c r="AL130" s="858"/>
      <c r="AM130" s="858"/>
      <c r="AN130" s="858"/>
      <c r="AO130" s="859"/>
      <c r="AP130" s="861"/>
      <c r="AQ130" s="862"/>
      <c r="AR130" s="862"/>
      <c r="AS130" s="862"/>
      <c r="AT130" s="863"/>
      <c r="AU130" s="278"/>
      <c r="AV130" s="278"/>
      <c r="AW130" s="278"/>
      <c r="AX130" s="827" t="s">
        <v>490</v>
      </c>
      <c r="AY130" s="828"/>
      <c r="AZ130" s="828"/>
      <c r="BA130" s="828"/>
      <c r="BB130" s="828"/>
      <c r="BC130" s="828"/>
      <c r="BD130" s="828"/>
      <c r="BE130" s="829"/>
      <c r="BF130" s="830">
        <v>3.2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79"/>
      <c r="CB130" s="279"/>
      <c r="CC130" s="279"/>
      <c r="CD130" s="279"/>
      <c r="CE130" s="279"/>
      <c r="CF130" s="279"/>
      <c r="CG130" s="279"/>
      <c r="CH130" s="279"/>
      <c r="CI130" s="279"/>
      <c r="CJ130" s="279"/>
      <c r="CK130" s="279"/>
      <c r="CL130" s="279"/>
      <c r="CM130" s="279"/>
      <c r="CN130" s="279"/>
      <c r="CO130" s="279"/>
      <c r="CP130" s="279"/>
      <c r="CQ130" s="279"/>
      <c r="CR130" s="279"/>
      <c r="CS130" s="279"/>
      <c r="CT130" s="279"/>
      <c r="CU130" s="279"/>
      <c r="CV130" s="279"/>
      <c r="CW130" s="279"/>
      <c r="CX130" s="279"/>
      <c r="CY130" s="279"/>
      <c r="CZ130" s="279"/>
      <c r="DA130" s="279"/>
      <c r="DB130" s="279"/>
      <c r="DC130" s="279"/>
      <c r="DD130" s="279"/>
      <c r="DE130" s="279"/>
      <c r="DF130" s="279"/>
      <c r="DG130" s="279"/>
      <c r="DH130" s="279"/>
      <c r="DI130" s="279"/>
      <c r="DJ130" s="279"/>
      <c r="DK130" s="279"/>
      <c r="DL130" s="279"/>
      <c r="DM130" s="279"/>
      <c r="DN130" s="279"/>
      <c r="DO130" s="279"/>
      <c r="DP130" s="247"/>
      <c r="DQ130" s="247"/>
      <c r="DR130" s="247"/>
      <c r="DS130" s="247"/>
      <c r="DT130" s="247"/>
      <c r="DU130" s="247"/>
      <c r="DV130" s="247"/>
      <c r="DW130" s="247"/>
      <c r="DX130" s="247"/>
      <c r="DY130" s="247"/>
      <c r="DZ130" s="251"/>
    </row>
    <row r="131" spans="1:131" s="240"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491</v>
      </c>
      <c r="X131" s="838"/>
      <c r="Y131" s="838"/>
      <c r="Z131" s="839"/>
      <c r="AA131" s="840">
        <v>8061523</v>
      </c>
      <c r="AB131" s="841"/>
      <c r="AC131" s="841"/>
      <c r="AD131" s="841"/>
      <c r="AE131" s="842"/>
      <c r="AF131" s="843">
        <v>8203824</v>
      </c>
      <c r="AG131" s="841"/>
      <c r="AH131" s="841"/>
      <c r="AI131" s="841"/>
      <c r="AJ131" s="842"/>
      <c r="AK131" s="843">
        <v>8456295</v>
      </c>
      <c r="AL131" s="841"/>
      <c r="AM131" s="841"/>
      <c r="AN131" s="841"/>
      <c r="AO131" s="842"/>
      <c r="AP131" s="844"/>
      <c r="AQ131" s="845"/>
      <c r="AR131" s="845"/>
      <c r="AS131" s="845"/>
      <c r="AT131" s="846"/>
      <c r="AU131" s="278"/>
      <c r="AV131" s="278"/>
      <c r="AW131" s="278"/>
      <c r="AX131" s="805" t="s">
        <v>492</v>
      </c>
      <c r="AY131" s="806"/>
      <c r="AZ131" s="806"/>
      <c r="BA131" s="806"/>
      <c r="BB131" s="806"/>
      <c r="BC131" s="806"/>
      <c r="BD131" s="806"/>
      <c r="BE131" s="807"/>
      <c r="BF131" s="808" t="s">
        <v>458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79"/>
      <c r="CB131" s="279"/>
      <c r="CC131" s="279"/>
      <c r="CD131" s="279"/>
      <c r="CE131" s="279"/>
      <c r="CF131" s="279"/>
      <c r="CG131" s="279"/>
      <c r="CH131" s="279"/>
      <c r="CI131" s="279"/>
      <c r="CJ131" s="279"/>
      <c r="CK131" s="279"/>
      <c r="CL131" s="279"/>
      <c r="CM131" s="279"/>
      <c r="CN131" s="279"/>
      <c r="CO131" s="279"/>
      <c r="CP131" s="279"/>
      <c r="CQ131" s="279"/>
      <c r="CR131" s="279"/>
      <c r="CS131" s="279"/>
      <c r="CT131" s="279"/>
      <c r="CU131" s="279"/>
      <c r="CV131" s="279"/>
      <c r="CW131" s="279"/>
      <c r="CX131" s="279"/>
      <c r="CY131" s="279"/>
      <c r="CZ131" s="279"/>
      <c r="DA131" s="279"/>
      <c r="DB131" s="279"/>
      <c r="DC131" s="279"/>
      <c r="DD131" s="279"/>
      <c r="DE131" s="279"/>
      <c r="DF131" s="279"/>
      <c r="DG131" s="279"/>
      <c r="DH131" s="279"/>
      <c r="DI131" s="279"/>
      <c r="DJ131" s="279"/>
      <c r="DK131" s="279"/>
      <c r="DL131" s="279"/>
      <c r="DM131" s="279"/>
      <c r="DN131" s="279"/>
      <c r="DO131" s="279"/>
      <c r="DP131" s="247"/>
      <c r="DQ131" s="247"/>
      <c r="DR131" s="247"/>
      <c r="DS131" s="247"/>
      <c r="DT131" s="247"/>
      <c r="DU131" s="247"/>
      <c r="DV131" s="247"/>
      <c r="DW131" s="247"/>
      <c r="DX131" s="247"/>
      <c r="DY131" s="247"/>
      <c r="DZ131" s="251"/>
    </row>
    <row r="132" spans="1:131" s="240" customFormat="1" ht="26.25" customHeight="1" x14ac:dyDescent="0.2">
      <c r="A132" s="814" t="s">
        <v>493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494</v>
      </c>
      <c r="W132" s="818"/>
      <c r="X132" s="818"/>
      <c r="Y132" s="818"/>
      <c r="Z132" s="819"/>
      <c r="AA132" s="820">
        <v>3.337049339</v>
      </c>
      <c r="AB132" s="821"/>
      <c r="AC132" s="821"/>
      <c r="AD132" s="821"/>
      <c r="AE132" s="822"/>
      <c r="AF132" s="823">
        <v>2.8789501089999998</v>
      </c>
      <c r="AG132" s="821"/>
      <c r="AH132" s="821"/>
      <c r="AI132" s="821"/>
      <c r="AJ132" s="822"/>
      <c r="AK132" s="823">
        <v>3.4967441410000002</v>
      </c>
      <c r="AL132" s="821"/>
      <c r="AM132" s="821"/>
      <c r="AN132" s="821"/>
      <c r="AO132" s="822"/>
      <c r="AP132" s="824"/>
      <c r="AQ132" s="825"/>
      <c r="AR132" s="825"/>
      <c r="AS132" s="825"/>
      <c r="AT132" s="826"/>
      <c r="AU132" s="280"/>
      <c r="AV132" s="281"/>
      <c r="AW132" s="281"/>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8"/>
      <c r="BT132" s="247"/>
      <c r="BU132" s="247"/>
      <c r="BV132" s="247"/>
      <c r="BW132" s="247"/>
      <c r="BX132" s="247"/>
      <c r="BY132" s="247"/>
      <c r="BZ132" s="247"/>
      <c r="CA132" s="279"/>
      <c r="CB132" s="279"/>
      <c r="CC132" s="279"/>
      <c r="CD132" s="279"/>
      <c r="CE132" s="279"/>
      <c r="CF132" s="279"/>
      <c r="CG132" s="279"/>
      <c r="CH132" s="279"/>
      <c r="CI132" s="279"/>
      <c r="CJ132" s="279"/>
      <c r="CK132" s="279"/>
      <c r="CL132" s="279"/>
      <c r="CM132" s="279"/>
      <c r="CN132" s="279"/>
      <c r="CO132" s="279"/>
      <c r="CP132" s="279"/>
      <c r="CQ132" s="279"/>
      <c r="CR132" s="279"/>
      <c r="CS132" s="279"/>
      <c r="CT132" s="279"/>
      <c r="CU132" s="279"/>
      <c r="CV132" s="279"/>
      <c r="CW132" s="279"/>
      <c r="CX132" s="279"/>
      <c r="CY132" s="279"/>
      <c r="CZ132" s="279"/>
      <c r="DA132" s="279"/>
      <c r="DB132" s="279"/>
      <c r="DC132" s="279"/>
      <c r="DD132" s="279"/>
      <c r="DE132" s="279"/>
      <c r="DF132" s="279"/>
      <c r="DG132" s="279"/>
      <c r="DH132" s="279"/>
      <c r="DI132" s="279"/>
      <c r="DJ132" s="279"/>
      <c r="DK132" s="279"/>
      <c r="DL132" s="279"/>
      <c r="DM132" s="279"/>
      <c r="DN132" s="279"/>
      <c r="DO132" s="279"/>
      <c r="DP132" s="251"/>
      <c r="DQ132" s="251"/>
      <c r="DR132" s="251"/>
      <c r="DS132" s="251"/>
      <c r="DT132" s="251"/>
      <c r="DU132" s="251"/>
      <c r="DV132" s="251"/>
      <c r="DW132" s="251"/>
      <c r="DX132" s="251"/>
      <c r="DY132" s="251"/>
      <c r="DZ132" s="251"/>
    </row>
    <row r="133" spans="1:131" s="240"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495</v>
      </c>
      <c r="W133" s="797"/>
      <c r="X133" s="797"/>
      <c r="Y133" s="797"/>
      <c r="Z133" s="798"/>
      <c r="AA133" s="799">
        <v>4.7</v>
      </c>
      <c r="AB133" s="800"/>
      <c r="AC133" s="800"/>
      <c r="AD133" s="800"/>
      <c r="AE133" s="801"/>
      <c r="AF133" s="799">
        <v>3.8</v>
      </c>
      <c r="AG133" s="800"/>
      <c r="AH133" s="800"/>
      <c r="AI133" s="800"/>
      <c r="AJ133" s="801"/>
      <c r="AK133" s="799">
        <v>3.2</v>
      </c>
      <c r="AL133" s="800"/>
      <c r="AM133" s="800"/>
      <c r="AN133" s="800"/>
      <c r="AO133" s="801"/>
      <c r="AP133" s="802"/>
      <c r="AQ133" s="803"/>
      <c r="AR133" s="803"/>
      <c r="AS133" s="803"/>
      <c r="AT133" s="804"/>
      <c r="AU133" s="281"/>
      <c r="AV133" s="281"/>
      <c r="AW133" s="281"/>
      <c r="AX133" s="281"/>
      <c r="AY133" s="281"/>
      <c r="AZ133" s="281"/>
      <c r="BA133" s="281"/>
      <c r="BB133" s="281"/>
      <c r="BC133" s="281"/>
      <c r="BD133" s="281"/>
      <c r="BE133" s="281"/>
      <c r="BF133" s="281"/>
      <c r="BG133" s="281"/>
      <c r="BH133" s="281"/>
      <c r="BI133" s="281"/>
      <c r="BJ133" s="281"/>
      <c r="BK133" s="281"/>
      <c r="BL133" s="281"/>
      <c r="BM133" s="281"/>
      <c r="BN133" s="279"/>
      <c r="BO133" s="279"/>
      <c r="BP133" s="279"/>
      <c r="BQ133" s="279"/>
      <c r="BR133" s="279"/>
      <c r="BS133" s="279"/>
      <c r="BT133" s="279"/>
      <c r="BU133" s="279"/>
      <c r="BV133" s="279"/>
      <c r="BW133" s="279"/>
      <c r="BX133" s="279"/>
      <c r="BY133" s="279"/>
      <c r="BZ133" s="279"/>
      <c r="CA133" s="279"/>
      <c r="CB133" s="279"/>
      <c r="CC133" s="279"/>
      <c r="CD133" s="279"/>
      <c r="CE133" s="279"/>
      <c r="CF133" s="279"/>
      <c r="CG133" s="279"/>
      <c r="CH133" s="279"/>
      <c r="CI133" s="279"/>
      <c r="CJ133" s="279"/>
      <c r="CK133" s="279"/>
      <c r="CL133" s="279"/>
      <c r="CM133" s="279"/>
      <c r="CN133" s="279"/>
      <c r="CO133" s="279"/>
      <c r="CP133" s="279"/>
      <c r="CQ133" s="279"/>
      <c r="CR133" s="279"/>
      <c r="CS133" s="279"/>
      <c r="CT133" s="279"/>
      <c r="CU133" s="279"/>
      <c r="CV133" s="279"/>
      <c r="CW133" s="279"/>
      <c r="CX133" s="279"/>
      <c r="CY133" s="279"/>
      <c r="CZ133" s="279"/>
      <c r="DA133" s="279"/>
      <c r="DB133" s="279"/>
      <c r="DC133" s="279"/>
      <c r="DD133" s="279"/>
      <c r="DE133" s="279"/>
      <c r="DF133" s="279"/>
      <c r="DG133" s="279"/>
      <c r="DH133" s="279"/>
      <c r="DI133" s="279"/>
      <c r="DJ133" s="279"/>
      <c r="DK133" s="279"/>
      <c r="DL133" s="279"/>
      <c r="DM133" s="279"/>
      <c r="DN133" s="279"/>
      <c r="DO133" s="279"/>
      <c r="DP133" s="251"/>
      <c r="DQ133" s="251"/>
      <c r="DR133" s="251"/>
      <c r="DS133" s="251"/>
      <c r="DT133" s="251"/>
      <c r="DU133" s="251"/>
      <c r="DV133" s="251"/>
      <c r="DW133" s="251"/>
      <c r="DX133" s="251"/>
      <c r="DY133" s="251"/>
      <c r="DZ133" s="251"/>
    </row>
    <row r="134" spans="1:131" s="241" customFormat="1" ht="11.25" customHeight="1" x14ac:dyDescent="0.2">
      <c r="A134" s="282"/>
      <c r="B134" s="282"/>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1"/>
      <c r="AV134" s="281"/>
      <c r="AW134" s="281"/>
      <c r="AX134" s="281"/>
      <c r="AY134" s="281"/>
      <c r="AZ134" s="281"/>
      <c r="BA134" s="281"/>
      <c r="BB134" s="281"/>
      <c r="BC134" s="281"/>
      <c r="BD134" s="281"/>
      <c r="BE134" s="281"/>
      <c r="BF134" s="281"/>
      <c r="BG134" s="281"/>
      <c r="BH134" s="281"/>
      <c r="BI134" s="281"/>
      <c r="BJ134" s="281"/>
      <c r="BK134" s="281"/>
      <c r="BL134" s="281"/>
      <c r="BM134" s="281"/>
      <c r="BN134" s="279"/>
      <c r="BO134" s="279"/>
      <c r="BP134" s="279"/>
      <c r="BQ134" s="279"/>
      <c r="BR134" s="279"/>
      <c r="BS134" s="279"/>
      <c r="BT134" s="279"/>
      <c r="BU134" s="279"/>
      <c r="BV134" s="279"/>
      <c r="BW134" s="279"/>
      <c r="BX134" s="279"/>
      <c r="BY134" s="279"/>
      <c r="BZ134" s="279"/>
      <c r="CA134" s="279"/>
      <c r="CB134" s="279"/>
      <c r="CC134" s="279"/>
      <c r="CD134" s="279"/>
      <c r="CE134" s="279"/>
      <c r="CF134" s="279"/>
      <c r="CG134" s="279"/>
      <c r="CH134" s="279"/>
      <c r="CI134" s="279"/>
      <c r="CJ134" s="279"/>
      <c r="CK134" s="279"/>
      <c r="CL134" s="279"/>
      <c r="CM134" s="279"/>
      <c r="CN134" s="279"/>
      <c r="CO134" s="279"/>
      <c r="CP134" s="279"/>
      <c r="CQ134" s="279"/>
      <c r="CR134" s="279"/>
      <c r="CS134" s="279"/>
      <c r="CT134" s="279"/>
      <c r="CU134" s="279"/>
      <c r="CV134" s="279"/>
      <c r="CW134" s="279"/>
      <c r="CX134" s="279"/>
      <c r="CY134" s="279"/>
      <c r="CZ134" s="279"/>
      <c r="DA134" s="279"/>
      <c r="DB134" s="279"/>
      <c r="DC134" s="279"/>
      <c r="DD134" s="279"/>
      <c r="DE134" s="279"/>
      <c r="DF134" s="279"/>
      <c r="DG134" s="279"/>
      <c r="DH134" s="279"/>
      <c r="DI134" s="279"/>
      <c r="DJ134" s="279"/>
      <c r="DK134" s="279"/>
      <c r="DL134" s="279"/>
      <c r="DM134" s="279"/>
      <c r="DN134" s="279"/>
      <c r="DO134" s="279"/>
      <c r="DP134" s="251"/>
      <c r="DQ134" s="251"/>
      <c r="DR134" s="251"/>
      <c r="DS134" s="251"/>
      <c r="DT134" s="251"/>
      <c r="DU134" s="251"/>
      <c r="DV134" s="251"/>
      <c r="DW134" s="251"/>
      <c r="DX134" s="251"/>
      <c r="DY134" s="251"/>
      <c r="DZ134" s="251"/>
      <c r="EA134" s="240"/>
    </row>
    <row r="135" spans="1:131" ht="14.4" hidden="1" x14ac:dyDescent="0.2">
      <c r="AU135" s="282"/>
      <c r="AV135" s="282"/>
      <c r="AW135" s="282"/>
      <c r="AX135" s="282"/>
      <c r="AY135" s="282"/>
      <c r="AZ135" s="282"/>
      <c r="BA135" s="282"/>
      <c r="BB135" s="282"/>
      <c r="BC135" s="282"/>
      <c r="BD135" s="282"/>
      <c r="BE135" s="282"/>
      <c r="BF135" s="282"/>
      <c r="BG135" s="282"/>
      <c r="BH135" s="282"/>
      <c r="BI135" s="282"/>
      <c r="BJ135" s="282"/>
      <c r="BK135" s="282"/>
      <c r="BL135" s="282"/>
      <c r="BM135" s="282"/>
      <c r="BN135" s="282"/>
      <c r="BO135" s="282"/>
      <c r="BP135" s="282"/>
      <c r="BQ135" s="282"/>
      <c r="BR135" s="282"/>
      <c r="BS135" s="282"/>
      <c r="BT135" s="282"/>
      <c r="BU135" s="282"/>
      <c r="BV135" s="282"/>
      <c r="BW135" s="282"/>
      <c r="BX135" s="282"/>
      <c r="BY135" s="282"/>
      <c r="BZ135" s="282"/>
      <c r="CA135" s="282"/>
      <c r="CB135" s="282"/>
      <c r="CC135" s="282"/>
      <c r="CD135" s="282"/>
      <c r="CE135" s="282"/>
      <c r="CF135" s="282"/>
      <c r="CG135" s="282"/>
      <c r="CH135" s="282"/>
      <c r="CI135" s="282"/>
      <c r="CJ135" s="282"/>
      <c r="CK135" s="282"/>
      <c r="CL135" s="282"/>
      <c r="CM135" s="282"/>
      <c r="CN135" s="282"/>
      <c r="CO135" s="282"/>
      <c r="CP135" s="282"/>
      <c r="CQ135" s="282"/>
      <c r="CR135" s="282"/>
      <c r="CS135" s="282"/>
      <c r="CT135" s="282"/>
      <c r="CU135" s="282"/>
      <c r="CV135" s="282"/>
      <c r="CW135" s="282"/>
      <c r="CX135" s="282"/>
      <c r="CY135" s="282"/>
      <c r="CZ135" s="282"/>
      <c r="DA135" s="282"/>
      <c r="DB135" s="282"/>
      <c r="DC135" s="282"/>
      <c r="DD135" s="282"/>
      <c r="DE135" s="282"/>
      <c r="DF135" s="282"/>
      <c r="DG135" s="282"/>
      <c r="DH135" s="282"/>
      <c r="DI135" s="282"/>
      <c r="DJ135" s="282"/>
      <c r="DK135" s="282"/>
      <c r="DL135" s="282"/>
      <c r="DM135" s="282"/>
      <c r="DN135" s="282"/>
      <c r="DO135" s="282"/>
      <c r="DP135" s="282"/>
      <c r="DQ135" s="282"/>
      <c r="DR135" s="282"/>
      <c r="DS135" s="282"/>
      <c r="DT135" s="282"/>
      <c r="DU135" s="282"/>
      <c r="DV135" s="282"/>
      <c r="DW135" s="282"/>
      <c r="DX135" s="282"/>
      <c r="DY135" s="282"/>
      <c r="DZ135" s="282"/>
    </row>
    <row r="136" spans="1:131" hidden="1" x14ac:dyDescent="0.2"/>
  </sheetData>
  <sheetProtection algorithmName="SHA-512" hashValue="AQ94EMiwD23bWlQJgvf0gwVKOL5KovrX+wWfryMnWp2RiKdINrKlYPFl0xydEPD755JGHR+IeJTdc5A8jiF2Yw==" saltValue="YUx7bfvKWhKq/iA2vwgry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85" customWidth="1"/>
    <col min="121" max="121" width="0" style="284" hidden="1" customWidth="1"/>
    <col min="122" max="16384" width="9" style="284" hidden="1"/>
  </cols>
  <sheetData>
    <row r="1" spans="1:120" ht="13.2" x14ac:dyDescent="0.2">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84"/>
    </row>
    <row r="17" spans="119:120" ht="13.2" x14ac:dyDescent="0.2">
      <c r="DP17" s="284"/>
    </row>
    <row r="18" spans="119:120" ht="13.2" x14ac:dyDescent="0.2"/>
    <row r="19" spans="119:120" ht="13.2" x14ac:dyDescent="0.2"/>
    <row r="20" spans="119:120" ht="13.2" x14ac:dyDescent="0.2">
      <c r="DO20" s="284"/>
      <c r="DP20" s="284"/>
    </row>
    <row r="21" spans="119:120" ht="13.2" x14ac:dyDescent="0.2">
      <c r="DP21" s="284"/>
    </row>
    <row r="22" spans="119:120" ht="13.2" x14ac:dyDescent="0.2"/>
    <row r="23" spans="119:120" ht="13.2" x14ac:dyDescent="0.2">
      <c r="DO23" s="284"/>
      <c r="DP23" s="284"/>
    </row>
    <row r="24" spans="119:120" ht="13.2" x14ac:dyDescent="0.2">
      <c r="DP24" s="284"/>
    </row>
    <row r="25" spans="119:120" ht="13.2" x14ac:dyDescent="0.2">
      <c r="DP25" s="284"/>
    </row>
    <row r="26" spans="119:120" ht="13.2" x14ac:dyDescent="0.2">
      <c r="DO26" s="284"/>
      <c r="DP26" s="284"/>
    </row>
    <row r="27" spans="119:120" ht="13.2" x14ac:dyDescent="0.2"/>
    <row r="28" spans="119:120" ht="13.2" x14ac:dyDescent="0.2">
      <c r="DO28" s="284"/>
      <c r="DP28" s="284"/>
    </row>
    <row r="29" spans="119:120" ht="13.2" x14ac:dyDescent="0.2">
      <c r="DP29" s="284"/>
    </row>
    <row r="30" spans="119:120" ht="13.2" x14ac:dyDescent="0.2"/>
    <row r="31" spans="119:120" ht="13.2" x14ac:dyDescent="0.2">
      <c r="DO31" s="284"/>
      <c r="DP31" s="284"/>
    </row>
    <row r="32" spans="119:120" ht="13.2" x14ac:dyDescent="0.2"/>
    <row r="33" spans="98:120" ht="13.2" x14ac:dyDescent="0.2">
      <c r="DO33" s="284"/>
      <c r="DP33" s="284"/>
    </row>
    <row r="34" spans="98:120" ht="13.2" x14ac:dyDescent="0.2">
      <c r="DM34" s="284"/>
    </row>
    <row r="35" spans="98:120" ht="13.2" x14ac:dyDescent="0.2">
      <c r="CT35" s="284"/>
      <c r="CU35" s="284"/>
      <c r="CV35" s="284"/>
      <c r="CY35" s="284"/>
      <c r="CZ35" s="284"/>
      <c r="DA35" s="284"/>
      <c r="DD35" s="284"/>
      <c r="DE35" s="284"/>
      <c r="DF35" s="284"/>
      <c r="DI35" s="284"/>
      <c r="DJ35" s="284"/>
      <c r="DK35" s="284"/>
      <c r="DM35" s="284"/>
      <c r="DN35" s="284"/>
      <c r="DO35" s="284"/>
      <c r="DP35" s="284"/>
    </row>
    <row r="36" spans="98:120" ht="13.2" x14ac:dyDescent="0.2"/>
    <row r="37" spans="98:120" ht="13.2" x14ac:dyDescent="0.2">
      <c r="CW37" s="284"/>
      <c r="DB37" s="284"/>
      <c r="DG37" s="284"/>
      <c r="DL37" s="284"/>
      <c r="DP37" s="284"/>
    </row>
    <row r="38" spans="98:120" ht="13.2" x14ac:dyDescent="0.2">
      <c r="CT38" s="284"/>
      <c r="CU38" s="284"/>
      <c r="CV38" s="284"/>
      <c r="CW38" s="284"/>
      <c r="CY38" s="284"/>
      <c r="CZ38" s="284"/>
      <c r="DA38" s="284"/>
      <c r="DB38" s="284"/>
      <c r="DD38" s="284"/>
      <c r="DE38" s="284"/>
      <c r="DF38" s="284"/>
      <c r="DG38" s="284"/>
      <c r="DI38" s="284"/>
      <c r="DJ38" s="284"/>
      <c r="DK38" s="284"/>
      <c r="DL38" s="284"/>
      <c r="DN38" s="284"/>
      <c r="DO38" s="284"/>
      <c r="DP38" s="284"/>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84"/>
      <c r="DO49" s="284"/>
      <c r="DP49" s="284"/>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84"/>
      <c r="CS63" s="284"/>
      <c r="CX63" s="284"/>
      <c r="DC63" s="284"/>
      <c r="DH63" s="284"/>
    </row>
    <row r="64" spans="22:120" ht="13.2" x14ac:dyDescent="0.2">
      <c r="V64" s="284"/>
    </row>
    <row r="65" spans="15:120" ht="13.2" x14ac:dyDescent="0.2">
      <c r="X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4"/>
      <c r="CK65" s="284"/>
      <c r="CL65" s="284"/>
      <c r="CM65" s="284"/>
      <c r="CN65" s="284"/>
      <c r="CO65" s="284"/>
      <c r="CP65" s="284"/>
      <c r="CQ65" s="284"/>
      <c r="CR65" s="284"/>
      <c r="CU65" s="284"/>
      <c r="CZ65" s="284"/>
      <c r="DE65" s="284"/>
      <c r="DJ65" s="284"/>
    </row>
    <row r="66" spans="15:120" ht="13.2" x14ac:dyDescent="0.2">
      <c r="Q66" s="284"/>
      <c r="S66" s="284"/>
      <c r="U66" s="284"/>
      <c r="DM66" s="284"/>
    </row>
    <row r="67" spans="15:120" ht="13.2" x14ac:dyDescent="0.2">
      <c r="O67" s="284"/>
      <c r="P67" s="284"/>
      <c r="R67" s="284"/>
      <c r="T67" s="284"/>
      <c r="Y67" s="284"/>
      <c r="CT67" s="284"/>
      <c r="CV67" s="284"/>
      <c r="CW67" s="284"/>
      <c r="CY67" s="284"/>
      <c r="DA67" s="284"/>
      <c r="DB67" s="284"/>
      <c r="DD67" s="284"/>
      <c r="DF67" s="284"/>
      <c r="DG67" s="284"/>
      <c r="DI67" s="284"/>
      <c r="DK67" s="284"/>
      <c r="DL67" s="284"/>
      <c r="DN67" s="284"/>
      <c r="DO67" s="284"/>
      <c r="DP67" s="284"/>
    </row>
    <row r="68" spans="15:120" ht="13.2" x14ac:dyDescent="0.2"/>
    <row r="69" spans="15:120" ht="13.2" x14ac:dyDescent="0.2"/>
    <row r="70" spans="15:120" ht="13.2" x14ac:dyDescent="0.2"/>
    <row r="71" spans="15:120" ht="13.2" x14ac:dyDescent="0.2"/>
    <row r="72" spans="15:120" ht="13.2" x14ac:dyDescent="0.2">
      <c r="DP72" s="284"/>
    </row>
    <row r="73" spans="15:120" ht="13.2" x14ac:dyDescent="0.2">
      <c r="DP73" s="284"/>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84"/>
      <c r="CX96" s="284"/>
      <c r="DC96" s="284"/>
      <c r="DH96" s="284"/>
    </row>
    <row r="97" spans="24:120" ht="13.2" x14ac:dyDescent="0.2">
      <c r="CS97" s="284"/>
      <c r="CX97" s="284"/>
      <c r="DC97" s="284"/>
      <c r="DH97" s="284"/>
      <c r="DP97" s="285" t="s">
        <v>496</v>
      </c>
    </row>
    <row r="98" spans="24:120" ht="13.2" hidden="1" x14ac:dyDescent="0.2">
      <c r="CS98" s="284"/>
      <c r="CX98" s="284"/>
      <c r="DC98" s="284"/>
      <c r="DH98" s="284"/>
    </row>
    <row r="99" spans="24:120" ht="13.2" hidden="1" x14ac:dyDescent="0.2">
      <c r="CS99" s="284"/>
      <c r="CX99" s="284"/>
      <c r="DC99" s="284"/>
      <c r="DH99" s="284"/>
    </row>
    <row r="100" spans="24:120" ht="13.2" hidden="1" x14ac:dyDescent="0.2"/>
    <row r="101" spans="24:120" ht="12" hidden="1" customHeight="1" x14ac:dyDescent="0.2">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c r="CF101" s="284"/>
      <c r="CG101" s="284"/>
      <c r="CH101" s="284"/>
      <c r="CI101" s="284"/>
      <c r="CJ101" s="284"/>
      <c r="CK101" s="284"/>
      <c r="CL101" s="284"/>
      <c r="CM101" s="284"/>
      <c r="CN101" s="284"/>
      <c r="CO101" s="284"/>
      <c r="CP101" s="284"/>
      <c r="CQ101" s="284"/>
      <c r="CR101" s="284"/>
      <c r="CU101" s="284"/>
      <c r="CZ101" s="284"/>
      <c r="DE101" s="284"/>
      <c r="DJ101" s="284"/>
    </row>
    <row r="102" spans="24:120" ht="1.5" hidden="1" customHeight="1" x14ac:dyDescent="0.2">
      <c r="CU102" s="284"/>
      <c r="CZ102" s="284"/>
      <c r="DE102" s="284"/>
      <c r="DJ102" s="284"/>
      <c r="DM102" s="284"/>
    </row>
    <row r="103" spans="24:120" ht="13.2" hidden="1" x14ac:dyDescent="0.2">
      <c r="CT103" s="284"/>
      <c r="CV103" s="284"/>
      <c r="CW103" s="284"/>
      <c r="CY103" s="284"/>
      <c r="DA103" s="284"/>
      <c r="DB103" s="284"/>
      <c r="DD103" s="284"/>
      <c r="DF103" s="284"/>
      <c r="DG103" s="284"/>
      <c r="DI103" s="284"/>
      <c r="DK103" s="284"/>
      <c r="DL103" s="284"/>
      <c r="DM103" s="284"/>
      <c r="DN103" s="284"/>
      <c r="DO103" s="284"/>
      <c r="DP103" s="284"/>
    </row>
    <row r="104" spans="24:120" ht="13.2" hidden="1" x14ac:dyDescent="0.2">
      <c r="CV104" s="284"/>
      <c r="CW104" s="284"/>
      <c r="DA104" s="284"/>
      <c r="DB104" s="284"/>
      <c r="DF104" s="284"/>
      <c r="DG104" s="284"/>
      <c r="DK104" s="284"/>
      <c r="DL104" s="284"/>
      <c r="DN104" s="284"/>
      <c r="DO104" s="284"/>
      <c r="DP104" s="284"/>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xDuv8BgUS/ZX7t6NdOmt3Lr0Kfn+y9E5vx7/7Fm1mqpeq5VjojSHrdKm55azk3/HVKav/ALwFS47D0gU0/lw0w==" saltValue="bPCFrvzeNrS10J7wKXll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85" customWidth="1"/>
    <col min="117" max="16384" width="9" style="284" hidden="1"/>
  </cols>
  <sheetData>
    <row r="1" spans="2:116" ht="13.2" x14ac:dyDescent="0.2">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row>
    <row r="2" spans="2:116" ht="13.2" x14ac:dyDescent="0.2"/>
    <row r="3" spans="2:116" ht="13.2" x14ac:dyDescent="0.2"/>
    <row r="4" spans="2:116" ht="13.2" x14ac:dyDescent="0.2">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4"/>
      <c r="CP4" s="284"/>
      <c r="CQ4" s="284"/>
      <c r="CR4" s="284"/>
      <c r="CS4" s="284"/>
      <c r="CT4" s="284"/>
      <c r="CU4" s="284"/>
      <c r="CV4" s="284"/>
      <c r="CW4" s="284"/>
      <c r="CX4" s="284"/>
      <c r="CY4" s="284"/>
      <c r="CZ4" s="284"/>
      <c r="DA4" s="284"/>
      <c r="DB4" s="284"/>
      <c r="DC4" s="284"/>
      <c r="DD4" s="284"/>
      <c r="DE4" s="284"/>
      <c r="DF4" s="284"/>
      <c r="DG4" s="284"/>
      <c r="DH4" s="284"/>
      <c r="DI4" s="284"/>
      <c r="DJ4" s="284"/>
      <c r="DK4" s="284"/>
      <c r="DL4" s="284"/>
    </row>
    <row r="5" spans="2:116" ht="13.2" x14ac:dyDescent="0.2">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4"/>
      <c r="DG5" s="284"/>
      <c r="DH5" s="284"/>
      <c r="DI5" s="284"/>
      <c r="DJ5" s="284"/>
      <c r="DK5" s="284"/>
      <c r="DL5" s="284"/>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4"/>
      <c r="CI18" s="284"/>
      <c r="CJ18" s="284"/>
      <c r="CK18" s="284"/>
      <c r="CL18" s="284"/>
      <c r="CM18" s="284"/>
      <c r="CN18" s="284"/>
      <c r="CO18" s="284"/>
      <c r="CP18" s="284"/>
      <c r="CQ18" s="284"/>
      <c r="CR18" s="284"/>
      <c r="CS18" s="284"/>
      <c r="CT18" s="284"/>
      <c r="CU18" s="284"/>
      <c r="CV18" s="284"/>
      <c r="CW18" s="284"/>
      <c r="CX18" s="284"/>
      <c r="CY18" s="284"/>
      <c r="CZ18" s="284"/>
      <c r="DA18" s="284"/>
      <c r="DB18" s="284"/>
      <c r="DC18" s="284"/>
      <c r="DD18" s="284"/>
      <c r="DE18" s="284"/>
      <c r="DF18" s="284"/>
      <c r="DG18" s="284"/>
      <c r="DH18" s="284"/>
      <c r="DI18" s="284"/>
      <c r="DJ18" s="284"/>
      <c r="DK18" s="284"/>
      <c r="DL18" s="284"/>
    </row>
    <row r="19" spans="9:116" ht="13.2" x14ac:dyDescent="0.2"/>
    <row r="20" spans="9:116" ht="13.2" x14ac:dyDescent="0.2"/>
    <row r="21" spans="9:116" ht="13.2" x14ac:dyDescent="0.2">
      <c r="DL21" s="284"/>
    </row>
    <row r="22" spans="9:116" ht="13.2" x14ac:dyDescent="0.2">
      <c r="DI22" s="284"/>
      <c r="DJ22" s="284"/>
      <c r="DK22" s="284"/>
      <c r="DL22" s="284"/>
    </row>
    <row r="23" spans="9:116" ht="13.2" x14ac:dyDescent="0.2">
      <c r="CY23" s="284"/>
      <c r="CZ23" s="284"/>
      <c r="DA23" s="284"/>
      <c r="DB23" s="284"/>
      <c r="DC23" s="284"/>
      <c r="DD23" s="284"/>
      <c r="DE23" s="284"/>
      <c r="DF23" s="284"/>
      <c r="DG23" s="284"/>
      <c r="DH23" s="284"/>
      <c r="DI23" s="284"/>
      <c r="DJ23" s="284"/>
      <c r="DK23" s="284"/>
      <c r="DL23" s="284"/>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84"/>
      <c r="DA35" s="284"/>
      <c r="DB35" s="284"/>
      <c r="DC35" s="284"/>
      <c r="DD35" s="284"/>
      <c r="DE35" s="284"/>
      <c r="DF35" s="284"/>
      <c r="DG35" s="284"/>
      <c r="DH35" s="284"/>
      <c r="DI35" s="284"/>
      <c r="DJ35" s="284"/>
      <c r="DK35" s="284"/>
      <c r="DL35" s="284"/>
    </row>
    <row r="36" spans="15:116" ht="13.2" x14ac:dyDescent="0.2"/>
    <row r="37" spans="15:116" ht="13.2" x14ac:dyDescent="0.2">
      <c r="DL37" s="284"/>
    </row>
    <row r="38" spans="15:116" ht="13.2" x14ac:dyDescent="0.2">
      <c r="DI38" s="284"/>
      <c r="DJ38" s="284"/>
      <c r="DK38" s="284"/>
      <c r="DL38" s="284"/>
    </row>
    <row r="39" spans="15:116" ht="13.2" x14ac:dyDescent="0.2"/>
    <row r="40" spans="15:116" ht="13.2" x14ac:dyDescent="0.2"/>
    <row r="41" spans="15:116" ht="13.2" x14ac:dyDescent="0.2"/>
    <row r="42" spans="15:116" ht="13.2" x14ac:dyDescent="0.2"/>
    <row r="43" spans="15:116" ht="13.2" x14ac:dyDescent="0.2">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E43" s="284"/>
      <c r="DF43" s="284"/>
      <c r="DG43" s="284"/>
      <c r="DH43" s="284"/>
      <c r="DI43" s="284"/>
      <c r="DJ43" s="284"/>
      <c r="DK43" s="284"/>
      <c r="DL43" s="284"/>
    </row>
    <row r="44" spans="15:116" ht="13.2" x14ac:dyDescent="0.2">
      <c r="DL44" s="284"/>
    </row>
    <row r="45" spans="15:116" ht="13.2" x14ac:dyDescent="0.2"/>
    <row r="46" spans="15:116" ht="13.2" x14ac:dyDescent="0.2">
      <c r="DA46" s="284"/>
      <c r="DB46" s="284"/>
      <c r="DC46" s="284"/>
      <c r="DD46" s="284"/>
      <c r="DE46" s="284"/>
      <c r="DF46" s="284"/>
      <c r="DG46" s="284"/>
      <c r="DH46" s="284"/>
      <c r="DI46" s="284"/>
      <c r="DJ46" s="284"/>
      <c r="DK46" s="284"/>
      <c r="DL46" s="284"/>
    </row>
    <row r="47" spans="15:116" ht="13.2" x14ac:dyDescent="0.2"/>
    <row r="48" spans="15:116" ht="13.2" x14ac:dyDescent="0.2"/>
    <row r="49" spans="104:116" ht="13.2" x14ac:dyDescent="0.2"/>
    <row r="50" spans="104:116" ht="13.2" x14ac:dyDescent="0.2">
      <c r="CZ50" s="284"/>
      <c r="DA50" s="284"/>
      <c r="DB50" s="284"/>
      <c r="DC50" s="284"/>
      <c r="DD50" s="284"/>
      <c r="DE50" s="284"/>
      <c r="DF50" s="284"/>
      <c r="DG50" s="284"/>
      <c r="DH50" s="284"/>
      <c r="DI50" s="284"/>
      <c r="DJ50" s="284"/>
      <c r="DK50" s="284"/>
      <c r="DL50" s="284"/>
    </row>
    <row r="51" spans="104:116" ht="13.2" x14ac:dyDescent="0.2"/>
    <row r="52" spans="104:116" ht="13.2" x14ac:dyDescent="0.2"/>
    <row r="53" spans="104:116" ht="13.2" x14ac:dyDescent="0.2">
      <c r="DL53" s="284"/>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84"/>
      <c r="DD67" s="284"/>
      <c r="DE67" s="284"/>
      <c r="DF67" s="284"/>
      <c r="DG67" s="284"/>
      <c r="DH67" s="284"/>
      <c r="DI67" s="284"/>
      <c r="DJ67" s="284"/>
      <c r="DK67" s="284"/>
      <c r="DL67" s="284"/>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WmTb4mtVYfO+1rmVpfA6IqdX2i+s/tEDKXLbpkWOKNUMmvNPxKdOaq/J+uRr0mzjNS5psAwCG7osH3fVLFaKZQ==" saltValue="Vac1SG6U0tF7i5ptBwih0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86" customWidth="1"/>
    <col min="37" max="44" width="17" style="286" customWidth="1"/>
    <col min="45" max="45" width="6.109375" style="293" customWidth="1"/>
    <col min="46" max="46" width="3" style="291" customWidth="1"/>
    <col min="47" max="47" width="19.109375" style="286" hidden="1" customWidth="1"/>
    <col min="48" max="52" width="12.6640625" style="286" hidden="1" customWidth="1"/>
    <col min="53" max="16384" width="8.6640625" style="286" hidden="1"/>
  </cols>
  <sheetData>
    <row r="1" spans="1:46" ht="13.2" x14ac:dyDescent="0.2">
      <c r="AS1" s="287"/>
      <c r="AT1" s="287"/>
    </row>
    <row r="2" spans="1:46" ht="13.2" x14ac:dyDescent="0.2">
      <c r="AS2" s="287"/>
      <c r="AT2" s="287"/>
    </row>
    <row r="3" spans="1:46" ht="13.2" x14ac:dyDescent="0.2">
      <c r="AS3" s="287"/>
      <c r="AT3" s="287"/>
    </row>
    <row r="4" spans="1:46" ht="13.2" x14ac:dyDescent="0.2">
      <c r="AS4" s="287"/>
      <c r="AT4" s="287"/>
    </row>
    <row r="5" spans="1:46" ht="16.2" x14ac:dyDescent="0.2">
      <c r="A5" s="288" t="s">
        <v>497</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90"/>
    </row>
    <row r="6" spans="1:46" ht="13.2" x14ac:dyDescent="0.2">
      <c r="A6" s="291"/>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92" t="s">
        <v>498</v>
      </c>
      <c r="AL6" s="292"/>
      <c r="AM6" s="292"/>
      <c r="AN6" s="292"/>
      <c r="AO6" s="287"/>
      <c r="AP6" s="287"/>
      <c r="AQ6" s="287"/>
      <c r="AR6" s="287"/>
    </row>
    <row r="7" spans="1:46" ht="13.2" x14ac:dyDescent="0.2">
      <c r="A7" s="291"/>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94"/>
      <c r="AL7" s="295"/>
      <c r="AM7" s="295"/>
      <c r="AN7" s="296"/>
      <c r="AO7" s="1221" t="s">
        <v>499</v>
      </c>
      <c r="AP7" s="297"/>
      <c r="AQ7" s="298" t="s">
        <v>500</v>
      </c>
      <c r="AR7" s="299"/>
    </row>
    <row r="8" spans="1:46" ht="13.2" x14ac:dyDescent="0.2">
      <c r="A8" s="291"/>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300"/>
      <c r="AL8" s="301"/>
      <c r="AM8" s="301"/>
      <c r="AN8" s="302"/>
      <c r="AO8" s="1222"/>
      <c r="AP8" s="303" t="s">
        <v>501</v>
      </c>
      <c r="AQ8" s="304" t="s">
        <v>502</v>
      </c>
      <c r="AR8" s="305" t="s">
        <v>503</v>
      </c>
    </row>
    <row r="9" spans="1:46" ht="13.2" x14ac:dyDescent="0.2">
      <c r="A9" s="291"/>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1235" t="s">
        <v>504</v>
      </c>
      <c r="AL9" s="1236"/>
      <c r="AM9" s="1236"/>
      <c r="AN9" s="1237"/>
      <c r="AO9" s="306">
        <v>3067290</v>
      </c>
      <c r="AP9" s="306">
        <v>63129</v>
      </c>
      <c r="AQ9" s="307">
        <v>56489</v>
      </c>
      <c r="AR9" s="308">
        <v>11.8</v>
      </c>
    </row>
    <row r="10" spans="1:46" ht="13.2" x14ac:dyDescent="0.2">
      <c r="A10" s="291"/>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1235" t="s">
        <v>505</v>
      </c>
      <c r="AL10" s="1236"/>
      <c r="AM10" s="1236"/>
      <c r="AN10" s="1237"/>
      <c r="AO10" s="309">
        <v>157878</v>
      </c>
      <c r="AP10" s="309">
        <v>3249</v>
      </c>
      <c r="AQ10" s="310">
        <v>5759</v>
      </c>
      <c r="AR10" s="311">
        <v>-43.6</v>
      </c>
    </row>
    <row r="11" spans="1:46" ht="13.5" customHeight="1" x14ac:dyDescent="0.2">
      <c r="A11" s="291"/>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1235" t="s">
        <v>506</v>
      </c>
      <c r="AL11" s="1236"/>
      <c r="AM11" s="1236"/>
      <c r="AN11" s="1237"/>
      <c r="AO11" s="309">
        <v>657</v>
      </c>
      <c r="AP11" s="309">
        <v>14</v>
      </c>
      <c r="AQ11" s="310">
        <v>8418</v>
      </c>
      <c r="AR11" s="311">
        <v>-99.8</v>
      </c>
    </row>
    <row r="12" spans="1:46" ht="13.5" customHeight="1" x14ac:dyDescent="0.2">
      <c r="A12" s="291"/>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1235" t="s">
        <v>507</v>
      </c>
      <c r="AL12" s="1236"/>
      <c r="AM12" s="1236"/>
      <c r="AN12" s="1237"/>
      <c r="AO12" s="309">
        <v>44519</v>
      </c>
      <c r="AP12" s="309">
        <v>916</v>
      </c>
      <c r="AQ12" s="310">
        <v>199</v>
      </c>
      <c r="AR12" s="311">
        <v>360.3</v>
      </c>
    </row>
    <row r="13" spans="1:46" ht="13.5" customHeight="1" x14ac:dyDescent="0.2">
      <c r="A13" s="291"/>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1235" t="s">
        <v>508</v>
      </c>
      <c r="AL13" s="1236"/>
      <c r="AM13" s="1236"/>
      <c r="AN13" s="1237"/>
      <c r="AO13" s="309" t="s">
        <v>509</v>
      </c>
      <c r="AP13" s="309" t="s">
        <v>509</v>
      </c>
      <c r="AQ13" s="310">
        <v>11</v>
      </c>
      <c r="AR13" s="311" t="s">
        <v>509</v>
      </c>
    </row>
    <row r="14" spans="1:46" ht="13.5" customHeight="1" x14ac:dyDescent="0.2">
      <c r="A14" s="291"/>
      <c r="B14" s="287"/>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1235" t="s">
        <v>510</v>
      </c>
      <c r="AL14" s="1236"/>
      <c r="AM14" s="1236"/>
      <c r="AN14" s="1237"/>
      <c r="AO14" s="309">
        <v>152166</v>
      </c>
      <c r="AP14" s="309">
        <v>3132</v>
      </c>
      <c r="AQ14" s="310">
        <v>2749</v>
      </c>
      <c r="AR14" s="311">
        <v>13.9</v>
      </c>
    </row>
    <row r="15" spans="1:46" ht="13.5" customHeight="1" x14ac:dyDescent="0.2">
      <c r="A15" s="291"/>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1235" t="s">
        <v>511</v>
      </c>
      <c r="AL15" s="1236"/>
      <c r="AM15" s="1236"/>
      <c r="AN15" s="1237"/>
      <c r="AO15" s="309">
        <v>29988</v>
      </c>
      <c r="AP15" s="309">
        <v>617</v>
      </c>
      <c r="AQ15" s="310">
        <v>1213</v>
      </c>
      <c r="AR15" s="311">
        <v>-49.1</v>
      </c>
    </row>
    <row r="16" spans="1:46" ht="13.2" x14ac:dyDescent="0.2">
      <c r="A16" s="291"/>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1238" t="s">
        <v>512</v>
      </c>
      <c r="AL16" s="1239"/>
      <c r="AM16" s="1239"/>
      <c r="AN16" s="1240"/>
      <c r="AO16" s="309">
        <v>-221749</v>
      </c>
      <c r="AP16" s="309">
        <v>-4564</v>
      </c>
      <c r="AQ16" s="310">
        <v>-4842</v>
      </c>
      <c r="AR16" s="311">
        <v>-5.7</v>
      </c>
    </row>
    <row r="17" spans="1:46" ht="13.2" x14ac:dyDescent="0.2">
      <c r="A17" s="291"/>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1238" t="s">
        <v>187</v>
      </c>
      <c r="AL17" s="1239"/>
      <c r="AM17" s="1239"/>
      <c r="AN17" s="1240"/>
      <c r="AO17" s="309">
        <v>3230749</v>
      </c>
      <c r="AP17" s="309">
        <v>66493</v>
      </c>
      <c r="AQ17" s="310">
        <v>69997</v>
      </c>
      <c r="AR17" s="311">
        <v>-5</v>
      </c>
    </row>
    <row r="18" spans="1:46" ht="13.2" x14ac:dyDescent="0.2">
      <c r="A18" s="291"/>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312"/>
      <c r="AR18" s="312"/>
    </row>
    <row r="19" spans="1:46" ht="13.2" x14ac:dyDescent="0.2">
      <c r="A19" s="291"/>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t="s">
        <v>513</v>
      </c>
      <c r="AL19" s="287"/>
      <c r="AM19" s="287"/>
      <c r="AN19" s="287"/>
      <c r="AO19" s="287"/>
      <c r="AP19" s="287"/>
      <c r="AQ19" s="287"/>
      <c r="AR19" s="287"/>
    </row>
    <row r="20" spans="1:46" ht="13.2" x14ac:dyDescent="0.2">
      <c r="A20" s="291"/>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313"/>
      <c r="AL20" s="314"/>
      <c r="AM20" s="314"/>
      <c r="AN20" s="315"/>
      <c r="AO20" s="316" t="s">
        <v>514</v>
      </c>
      <c r="AP20" s="317" t="s">
        <v>515</v>
      </c>
      <c r="AQ20" s="318" t="s">
        <v>516</v>
      </c>
      <c r="AR20" s="319"/>
    </row>
    <row r="21" spans="1:46" s="325" customFormat="1" ht="13.2" x14ac:dyDescent="0.2">
      <c r="A21" s="320"/>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1232" t="s">
        <v>517</v>
      </c>
      <c r="AL21" s="1233"/>
      <c r="AM21" s="1233"/>
      <c r="AN21" s="1234"/>
      <c r="AO21" s="321">
        <v>6.61</v>
      </c>
      <c r="AP21" s="322">
        <v>6.51</v>
      </c>
      <c r="AQ21" s="323">
        <v>0.1</v>
      </c>
      <c r="AR21" s="292"/>
      <c r="AS21" s="324"/>
      <c r="AT21" s="320"/>
    </row>
    <row r="22" spans="1:46" s="325" customFormat="1" ht="13.2" x14ac:dyDescent="0.2">
      <c r="A22" s="320"/>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1232" t="s">
        <v>518</v>
      </c>
      <c r="AL22" s="1233"/>
      <c r="AM22" s="1233"/>
      <c r="AN22" s="1234"/>
      <c r="AO22" s="326">
        <v>100.1</v>
      </c>
      <c r="AP22" s="327">
        <v>97.2</v>
      </c>
      <c r="AQ22" s="328">
        <v>2.9</v>
      </c>
      <c r="AR22" s="312"/>
      <c r="AS22" s="324"/>
      <c r="AT22" s="320"/>
    </row>
    <row r="23" spans="1:46" s="325" customFormat="1" ht="13.2" x14ac:dyDescent="0.2">
      <c r="A23" s="320"/>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312"/>
      <c r="AQ23" s="312"/>
      <c r="AR23" s="312"/>
      <c r="AS23" s="324"/>
      <c r="AT23" s="320"/>
    </row>
    <row r="24" spans="1:46" s="325" customFormat="1" ht="13.2" x14ac:dyDescent="0.2">
      <c r="A24" s="320"/>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312"/>
      <c r="AQ24" s="312"/>
      <c r="AR24" s="312"/>
      <c r="AS24" s="324"/>
      <c r="AT24" s="320"/>
    </row>
    <row r="25" spans="1:46" s="325" customFormat="1" ht="13.2" x14ac:dyDescent="0.2">
      <c r="A25" s="329"/>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1"/>
      <c r="AQ25" s="331"/>
      <c r="AR25" s="331"/>
      <c r="AS25" s="332"/>
      <c r="AT25" s="320"/>
    </row>
    <row r="26" spans="1:46" s="325" customFormat="1" ht="13.2" x14ac:dyDescent="0.2">
      <c r="A26" s="292" t="s">
        <v>519</v>
      </c>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312"/>
      <c r="AQ26" s="312"/>
      <c r="AR26" s="312"/>
      <c r="AS26" s="292"/>
      <c r="AT26" s="292"/>
    </row>
    <row r="27" spans="1:46" ht="13.2" x14ac:dyDescent="0.2">
      <c r="A27" s="333"/>
      <c r="AO27" s="287"/>
      <c r="AP27" s="287"/>
      <c r="AQ27" s="287"/>
      <c r="AR27" s="287"/>
      <c r="AS27" s="287"/>
      <c r="AT27" s="287"/>
    </row>
    <row r="28" spans="1:46" ht="16.2" x14ac:dyDescent="0.2">
      <c r="A28" s="288" t="s">
        <v>520</v>
      </c>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334"/>
    </row>
    <row r="29" spans="1:46" ht="13.2" x14ac:dyDescent="0.2">
      <c r="A29" s="291"/>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92" t="s">
        <v>521</v>
      </c>
      <c r="AL29" s="292"/>
      <c r="AM29" s="292"/>
      <c r="AN29" s="292"/>
      <c r="AO29" s="287"/>
      <c r="AP29" s="287"/>
      <c r="AQ29" s="287"/>
      <c r="AR29" s="287"/>
      <c r="AS29" s="335"/>
    </row>
    <row r="30" spans="1:46" ht="13.2" x14ac:dyDescent="0.2">
      <c r="A30" s="291"/>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94"/>
      <c r="AL30" s="295"/>
      <c r="AM30" s="295"/>
      <c r="AN30" s="296"/>
      <c r="AO30" s="1221" t="s">
        <v>499</v>
      </c>
      <c r="AP30" s="297"/>
      <c r="AQ30" s="298" t="s">
        <v>500</v>
      </c>
      <c r="AR30" s="299"/>
    </row>
    <row r="31" spans="1:46" ht="13.2" x14ac:dyDescent="0.2">
      <c r="A31" s="291"/>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300"/>
      <c r="AL31" s="301"/>
      <c r="AM31" s="301"/>
      <c r="AN31" s="302"/>
      <c r="AO31" s="1222"/>
      <c r="AP31" s="303" t="s">
        <v>501</v>
      </c>
      <c r="AQ31" s="304" t="s">
        <v>502</v>
      </c>
      <c r="AR31" s="305" t="s">
        <v>503</v>
      </c>
    </row>
    <row r="32" spans="1:46" ht="27" customHeight="1" x14ac:dyDescent="0.2">
      <c r="A32" s="291"/>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1223" t="s">
        <v>522</v>
      </c>
      <c r="AL32" s="1224"/>
      <c r="AM32" s="1224"/>
      <c r="AN32" s="1225"/>
      <c r="AO32" s="336">
        <v>1139369</v>
      </c>
      <c r="AP32" s="336">
        <v>23450</v>
      </c>
      <c r="AQ32" s="337">
        <v>31531</v>
      </c>
      <c r="AR32" s="338">
        <v>-25.6</v>
      </c>
    </row>
    <row r="33" spans="1:46" ht="13.5" customHeight="1" x14ac:dyDescent="0.2">
      <c r="A33" s="291"/>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1223" t="s">
        <v>523</v>
      </c>
      <c r="AL33" s="1224"/>
      <c r="AM33" s="1224"/>
      <c r="AN33" s="1225"/>
      <c r="AO33" s="336" t="s">
        <v>509</v>
      </c>
      <c r="AP33" s="336" t="s">
        <v>509</v>
      </c>
      <c r="AQ33" s="337" t="s">
        <v>509</v>
      </c>
      <c r="AR33" s="338" t="s">
        <v>509</v>
      </c>
    </row>
    <row r="34" spans="1:46" ht="27" customHeight="1" x14ac:dyDescent="0.2">
      <c r="A34" s="291"/>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1223" t="s">
        <v>524</v>
      </c>
      <c r="AL34" s="1224"/>
      <c r="AM34" s="1224"/>
      <c r="AN34" s="1225"/>
      <c r="AO34" s="336" t="s">
        <v>509</v>
      </c>
      <c r="AP34" s="336" t="s">
        <v>509</v>
      </c>
      <c r="AQ34" s="337" t="s">
        <v>509</v>
      </c>
      <c r="AR34" s="338" t="s">
        <v>509</v>
      </c>
    </row>
    <row r="35" spans="1:46" ht="27" customHeight="1" x14ac:dyDescent="0.2">
      <c r="A35" s="291"/>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1223" t="s">
        <v>525</v>
      </c>
      <c r="AL35" s="1224"/>
      <c r="AM35" s="1224"/>
      <c r="AN35" s="1225"/>
      <c r="AO35" s="336">
        <v>250475</v>
      </c>
      <c r="AP35" s="336">
        <v>5155</v>
      </c>
      <c r="AQ35" s="337">
        <v>9647</v>
      </c>
      <c r="AR35" s="338">
        <v>-46.6</v>
      </c>
    </row>
    <row r="36" spans="1:46" ht="27" customHeight="1" x14ac:dyDescent="0.2">
      <c r="A36" s="291"/>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1223" t="s">
        <v>526</v>
      </c>
      <c r="AL36" s="1224"/>
      <c r="AM36" s="1224"/>
      <c r="AN36" s="1225"/>
      <c r="AO36" s="336" t="s">
        <v>509</v>
      </c>
      <c r="AP36" s="336" t="s">
        <v>509</v>
      </c>
      <c r="AQ36" s="337">
        <v>2316</v>
      </c>
      <c r="AR36" s="338" t="s">
        <v>509</v>
      </c>
    </row>
    <row r="37" spans="1:46" ht="13.5" customHeight="1" x14ac:dyDescent="0.2">
      <c r="A37" s="291"/>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1223" t="s">
        <v>527</v>
      </c>
      <c r="AL37" s="1224"/>
      <c r="AM37" s="1224"/>
      <c r="AN37" s="1225"/>
      <c r="AO37" s="336">
        <v>98972</v>
      </c>
      <c r="AP37" s="336">
        <v>2037</v>
      </c>
      <c r="AQ37" s="337">
        <v>1006</v>
      </c>
      <c r="AR37" s="338">
        <v>102.5</v>
      </c>
    </row>
    <row r="38" spans="1:46" ht="27" customHeight="1" x14ac:dyDescent="0.2">
      <c r="A38" s="291"/>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1226" t="s">
        <v>528</v>
      </c>
      <c r="AL38" s="1227"/>
      <c r="AM38" s="1227"/>
      <c r="AN38" s="1228"/>
      <c r="AO38" s="339" t="s">
        <v>509</v>
      </c>
      <c r="AP38" s="339" t="s">
        <v>509</v>
      </c>
      <c r="AQ38" s="340">
        <v>1</v>
      </c>
      <c r="AR38" s="328" t="s">
        <v>509</v>
      </c>
      <c r="AS38" s="335"/>
    </row>
    <row r="39" spans="1:46" ht="13.2" x14ac:dyDescent="0.2">
      <c r="A39" s="291"/>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1226" t="s">
        <v>529</v>
      </c>
      <c r="AL39" s="1227"/>
      <c r="AM39" s="1227"/>
      <c r="AN39" s="1228"/>
      <c r="AO39" s="336">
        <v>-335038</v>
      </c>
      <c r="AP39" s="336">
        <v>-6895</v>
      </c>
      <c r="AQ39" s="337">
        <v>-3160</v>
      </c>
      <c r="AR39" s="338">
        <v>118.2</v>
      </c>
      <c r="AS39" s="335"/>
    </row>
    <row r="40" spans="1:46" ht="27" customHeight="1" x14ac:dyDescent="0.2">
      <c r="A40" s="291"/>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1223" t="s">
        <v>530</v>
      </c>
      <c r="AL40" s="1224"/>
      <c r="AM40" s="1224"/>
      <c r="AN40" s="1225"/>
      <c r="AO40" s="336">
        <v>-858083</v>
      </c>
      <c r="AP40" s="336">
        <v>-17660</v>
      </c>
      <c r="AQ40" s="337">
        <v>-28415</v>
      </c>
      <c r="AR40" s="338">
        <v>-37.799999999999997</v>
      </c>
      <c r="AS40" s="335"/>
    </row>
    <row r="41" spans="1:46" ht="13.2" x14ac:dyDescent="0.2">
      <c r="A41" s="291"/>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1229" t="s">
        <v>297</v>
      </c>
      <c r="AL41" s="1230"/>
      <c r="AM41" s="1230"/>
      <c r="AN41" s="1231"/>
      <c r="AO41" s="336">
        <v>295695</v>
      </c>
      <c r="AP41" s="336">
        <v>6086</v>
      </c>
      <c r="AQ41" s="337">
        <v>12925</v>
      </c>
      <c r="AR41" s="338">
        <v>-52.9</v>
      </c>
      <c r="AS41" s="335"/>
    </row>
    <row r="42" spans="1:46" ht="13.2" x14ac:dyDescent="0.2">
      <c r="A42" s="291"/>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341" t="s">
        <v>531</v>
      </c>
      <c r="AL42" s="287"/>
      <c r="AM42" s="287"/>
      <c r="AN42" s="287"/>
      <c r="AO42" s="287"/>
      <c r="AP42" s="287"/>
      <c r="AQ42" s="312"/>
      <c r="AR42" s="312"/>
      <c r="AS42" s="335"/>
    </row>
    <row r="43" spans="1:46" ht="13.2" x14ac:dyDescent="0.2">
      <c r="A43" s="291"/>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342"/>
      <c r="AQ43" s="312"/>
      <c r="AR43" s="287"/>
      <c r="AS43" s="335"/>
    </row>
    <row r="44" spans="1:46" ht="13.2" x14ac:dyDescent="0.2">
      <c r="A44" s="291"/>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312"/>
      <c r="AR44" s="287"/>
    </row>
    <row r="45" spans="1:46" ht="13.2" x14ac:dyDescent="0.2">
      <c r="A45" s="289"/>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343"/>
      <c r="AR45" s="289"/>
      <c r="AS45" s="289"/>
      <c r="AT45" s="287"/>
    </row>
    <row r="46" spans="1:46" ht="13.2" x14ac:dyDescent="0.2">
      <c r="A46" s="344"/>
      <c r="B46" s="344"/>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287"/>
    </row>
    <row r="47" spans="1:46" ht="17.25" customHeight="1" x14ac:dyDescent="0.2">
      <c r="A47" s="345" t="s">
        <v>532</v>
      </c>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row>
    <row r="48" spans="1:46" ht="13.2" x14ac:dyDescent="0.2">
      <c r="A48" s="291"/>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346" t="s">
        <v>533</v>
      </c>
      <c r="AL48" s="346"/>
      <c r="AM48" s="346"/>
      <c r="AN48" s="346"/>
      <c r="AO48" s="346"/>
      <c r="AP48" s="346"/>
      <c r="AQ48" s="347"/>
      <c r="AR48" s="346"/>
    </row>
    <row r="49" spans="1:44" ht="13.5" customHeight="1" x14ac:dyDescent="0.2">
      <c r="A49" s="291"/>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348"/>
      <c r="AL49" s="349"/>
      <c r="AM49" s="1216" t="s">
        <v>499</v>
      </c>
      <c r="AN49" s="1218" t="s">
        <v>534</v>
      </c>
      <c r="AO49" s="1219"/>
      <c r="AP49" s="1219"/>
      <c r="AQ49" s="1219"/>
      <c r="AR49" s="1220"/>
    </row>
    <row r="50" spans="1:44" ht="13.2" x14ac:dyDescent="0.2">
      <c r="A50" s="291"/>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350"/>
      <c r="AL50" s="351"/>
      <c r="AM50" s="1217"/>
      <c r="AN50" s="352" t="s">
        <v>535</v>
      </c>
      <c r="AO50" s="353" t="s">
        <v>536</v>
      </c>
      <c r="AP50" s="354" t="s">
        <v>537</v>
      </c>
      <c r="AQ50" s="355" t="s">
        <v>538</v>
      </c>
      <c r="AR50" s="356" t="s">
        <v>539</v>
      </c>
    </row>
    <row r="51" spans="1:44" ht="13.2" x14ac:dyDescent="0.2">
      <c r="A51" s="291"/>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348" t="s">
        <v>540</v>
      </c>
      <c r="AL51" s="349"/>
      <c r="AM51" s="357">
        <v>1000875</v>
      </c>
      <c r="AN51" s="358">
        <v>20812</v>
      </c>
      <c r="AO51" s="359">
        <v>-0.4</v>
      </c>
      <c r="AP51" s="360">
        <v>53292</v>
      </c>
      <c r="AQ51" s="361">
        <v>0</v>
      </c>
      <c r="AR51" s="362">
        <v>-0.4</v>
      </c>
    </row>
    <row r="52" spans="1:44" ht="13.2" x14ac:dyDescent="0.2">
      <c r="A52" s="291"/>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363"/>
      <c r="AL52" s="364" t="s">
        <v>541</v>
      </c>
      <c r="AM52" s="365">
        <v>655464</v>
      </c>
      <c r="AN52" s="366">
        <v>13629</v>
      </c>
      <c r="AO52" s="367">
        <v>7</v>
      </c>
      <c r="AP52" s="368">
        <v>28900</v>
      </c>
      <c r="AQ52" s="369">
        <v>18.899999999999999</v>
      </c>
      <c r="AR52" s="370">
        <v>-11.9</v>
      </c>
    </row>
    <row r="53" spans="1:44" ht="13.2" x14ac:dyDescent="0.2">
      <c r="A53" s="291"/>
      <c r="B53" s="287"/>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348" t="s">
        <v>542</v>
      </c>
      <c r="AL53" s="349"/>
      <c r="AM53" s="357">
        <v>1270116</v>
      </c>
      <c r="AN53" s="358">
        <v>26286</v>
      </c>
      <c r="AO53" s="359">
        <v>26.3</v>
      </c>
      <c r="AP53" s="360">
        <v>56894</v>
      </c>
      <c r="AQ53" s="361">
        <v>6.8</v>
      </c>
      <c r="AR53" s="362">
        <v>19.5</v>
      </c>
    </row>
    <row r="54" spans="1:44" ht="13.2" x14ac:dyDescent="0.2">
      <c r="A54" s="291"/>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363"/>
      <c r="AL54" s="364" t="s">
        <v>541</v>
      </c>
      <c r="AM54" s="365">
        <v>918449</v>
      </c>
      <c r="AN54" s="366">
        <v>19008</v>
      </c>
      <c r="AO54" s="367">
        <v>39.5</v>
      </c>
      <c r="AP54" s="368">
        <v>32548</v>
      </c>
      <c r="AQ54" s="369">
        <v>12.6</v>
      </c>
      <c r="AR54" s="370">
        <v>26.9</v>
      </c>
    </row>
    <row r="55" spans="1:44" ht="13.2" x14ac:dyDescent="0.2">
      <c r="A55" s="291"/>
      <c r="B55" s="287"/>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348" t="s">
        <v>543</v>
      </c>
      <c r="AL55" s="349"/>
      <c r="AM55" s="357">
        <v>1038207</v>
      </c>
      <c r="AN55" s="358">
        <v>21463</v>
      </c>
      <c r="AO55" s="359">
        <v>-18.3</v>
      </c>
      <c r="AP55" s="360">
        <v>47738</v>
      </c>
      <c r="AQ55" s="361">
        <v>-16.100000000000001</v>
      </c>
      <c r="AR55" s="362">
        <v>-2.2000000000000002</v>
      </c>
    </row>
    <row r="56" spans="1:44" ht="13.2" x14ac:dyDescent="0.2">
      <c r="A56" s="291"/>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363"/>
      <c r="AL56" s="364" t="s">
        <v>541</v>
      </c>
      <c r="AM56" s="365">
        <v>894369</v>
      </c>
      <c r="AN56" s="366">
        <v>18489</v>
      </c>
      <c r="AO56" s="367">
        <v>-2.7</v>
      </c>
      <c r="AP56" s="368">
        <v>24937</v>
      </c>
      <c r="AQ56" s="369">
        <v>-23.4</v>
      </c>
      <c r="AR56" s="370">
        <v>20.7</v>
      </c>
    </row>
    <row r="57" spans="1:44" ht="13.2" x14ac:dyDescent="0.2">
      <c r="A57" s="291"/>
      <c r="B57" s="287"/>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348" t="s">
        <v>544</v>
      </c>
      <c r="AL57" s="349"/>
      <c r="AM57" s="357">
        <v>1298161</v>
      </c>
      <c r="AN57" s="358">
        <v>26796</v>
      </c>
      <c r="AO57" s="359">
        <v>24.8</v>
      </c>
      <c r="AP57" s="360">
        <v>52191</v>
      </c>
      <c r="AQ57" s="361">
        <v>9.3000000000000007</v>
      </c>
      <c r="AR57" s="362">
        <v>15.5</v>
      </c>
    </row>
    <row r="58" spans="1:44" ht="13.2" x14ac:dyDescent="0.2">
      <c r="A58" s="291"/>
      <c r="B58" s="287"/>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363"/>
      <c r="AL58" s="364" t="s">
        <v>541</v>
      </c>
      <c r="AM58" s="365">
        <v>681318</v>
      </c>
      <c r="AN58" s="366">
        <v>14063</v>
      </c>
      <c r="AO58" s="367">
        <v>-23.9</v>
      </c>
      <c r="AP58" s="368">
        <v>24843</v>
      </c>
      <c r="AQ58" s="369">
        <v>-0.4</v>
      </c>
      <c r="AR58" s="370">
        <v>-23.5</v>
      </c>
    </row>
    <row r="59" spans="1:44" ht="13.2" x14ac:dyDescent="0.2">
      <c r="A59" s="291"/>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348" t="s">
        <v>545</v>
      </c>
      <c r="AL59" s="349"/>
      <c r="AM59" s="357">
        <v>888806</v>
      </c>
      <c r="AN59" s="358">
        <v>18293</v>
      </c>
      <c r="AO59" s="359">
        <v>-31.7</v>
      </c>
      <c r="AP59" s="360">
        <v>47387</v>
      </c>
      <c r="AQ59" s="361">
        <v>-9.1999999999999993</v>
      </c>
      <c r="AR59" s="362">
        <v>-22.5</v>
      </c>
    </row>
    <row r="60" spans="1:44" ht="13.2" x14ac:dyDescent="0.2">
      <c r="A60" s="291"/>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363"/>
      <c r="AL60" s="364" t="s">
        <v>541</v>
      </c>
      <c r="AM60" s="365">
        <v>710923</v>
      </c>
      <c r="AN60" s="366">
        <v>14632</v>
      </c>
      <c r="AO60" s="367">
        <v>4</v>
      </c>
      <c r="AP60" s="368">
        <v>24928</v>
      </c>
      <c r="AQ60" s="369">
        <v>0.3</v>
      </c>
      <c r="AR60" s="370">
        <v>3.7</v>
      </c>
    </row>
    <row r="61" spans="1:44" ht="13.2" x14ac:dyDescent="0.2">
      <c r="A61" s="291"/>
      <c r="B61" s="287"/>
      <c r="C61" s="287"/>
      <c r="D61" s="287"/>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348" t="s">
        <v>546</v>
      </c>
      <c r="AL61" s="371"/>
      <c r="AM61" s="372">
        <v>1099233</v>
      </c>
      <c r="AN61" s="373">
        <v>22730</v>
      </c>
      <c r="AO61" s="374">
        <v>0.1</v>
      </c>
      <c r="AP61" s="375">
        <v>51500</v>
      </c>
      <c r="AQ61" s="376">
        <v>-1.8</v>
      </c>
      <c r="AR61" s="362">
        <v>1.9</v>
      </c>
    </row>
    <row r="62" spans="1:44" ht="13.2" x14ac:dyDescent="0.2">
      <c r="A62" s="291"/>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363"/>
      <c r="AL62" s="364" t="s">
        <v>541</v>
      </c>
      <c r="AM62" s="365">
        <v>772105</v>
      </c>
      <c r="AN62" s="366">
        <v>15964</v>
      </c>
      <c r="AO62" s="367">
        <v>4.8</v>
      </c>
      <c r="AP62" s="368">
        <v>27231</v>
      </c>
      <c r="AQ62" s="369">
        <v>1.6</v>
      </c>
      <c r="AR62" s="370">
        <v>3.2</v>
      </c>
    </row>
    <row r="63" spans="1:44" ht="13.2" x14ac:dyDescent="0.2">
      <c r="A63" s="291"/>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row>
    <row r="64" spans="1:44" ht="13.2" x14ac:dyDescent="0.2">
      <c r="A64" s="291"/>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row>
    <row r="65" spans="1:46" ht="13.2" x14ac:dyDescent="0.2">
      <c r="A65" s="291"/>
      <c r="B65" s="287"/>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row>
    <row r="66" spans="1:46" ht="13.2" x14ac:dyDescent="0.2">
      <c r="A66" s="377"/>
      <c r="B66" s="344"/>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78"/>
    </row>
    <row r="67" spans="1:46" ht="13.5" hidden="1" customHeight="1" x14ac:dyDescent="0.2">
      <c r="AK67" s="287"/>
      <c r="AL67" s="287"/>
      <c r="AM67" s="287"/>
      <c r="AN67" s="287"/>
      <c r="AO67" s="287"/>
      <c r="AP67" s="287"/>
      <c r="AQ67" s="287"/>
      <c r="AR67" s="287"/>
      <c r="AS67" s="287"/>
      <c r="AT67" s="287"/>
    </row>
    <row r="68" spans="1:46" ht="13.5" hidden="1" customHeight="1" x14ac:dyDescent="0.2">
      <c r="AK68" s="287"/>
      <c r="AL68" s="287"/>
      <c r="AM68" s="287"/>
      <c r="AN68" s="287"/>
      <c r="AO68" s="287"/>
      <c r="AP68" s="287"/>
      <c r="AQ68" s="287"/>
      <c r="AR68" s="287"/>
    </row>
    <row r="69" spans="1:46" ht="13.5" hidden="1" customHeight="1" x14ac:dyDescent="0.2">
      <c r="AK69" s="287"/>
      <c r="AL69" s="287"/>
      <c r="AM69" s="287"/>
      <c r="AN69" s="287"/>
      <c r="AO69" s="287"/>
      <c r="AP69" s="287"/>
      <c r="AQ69" s="287"/>
      <c r="AR69" s="287"/>
    </row>
    <row r="70" spans="1:46" ht="13.2" hidden="1" x14ac:dyDescent="0.2">
      <c r="AK70" s="287"/>
      <c r="AL70" s="287"/>
      <c r="AM70" s="287"/>
      <c r="AN70" s="287"/>
      <c r="AO70" s="287"/>
      <c r="AP70" s="287"/>
      <c r="AQ70" s="287"/>
      <c r="AR70" s="287"/>
    </row>
    <row r="71" spans="1:46" ht="13.2" hidden="1" x14ac:dyDescent="0.2">
      <c r="AK71" s="287"/>
      <c r="AL71" s="287"/>
      <c r="AM71" s="287"/>
      <c r="AN71" s="287"/>
      <c r="AO71" s="287"/>
      <c r="AP71" s="287"/>
      <c r="AQ71" s="287"/>
      <c r="AR71" s="287"/>
    </row>
    <row r="72" spans="1:46" ht="13.2" hidden="1" x14ac:dyDescent="0.2">
      <c r="AK72" s="287"/>
      <c r="AL72" s="287"/>
      <c r="AM72" s="287"/>
      <c r="AN72" s="287"/>
      <c r="AO72" s="287"/>
      <c r="AP72" s="287"/>
      <c r="AQ72" s="287"/>
      <c r="AR72" s="287"/>
    </row>
    <row r="73" spans="1:46" ht="13.2" hidden="1" x14ac:dyDescent="0.2">
      <c r="AK73" s="287"/>
      <c r="AL73" s="287"/>
      <c r="AM73" s="287"/>
      <c r="AN73" s="287"/>
      <c r="AO73" s="287"/>
      <c r="AP73" s="287"/>
      <c r="AQ73" s="287"/>
      <c r="AR73" s="287"/>
    </row>
    <row r="74" spans="1:46" ht="13.2" hidden="1" x14ac:dyDescent="0.2"/>
  </sheetData>
  <sheetProtection algorithmName="SHA-512" hashValue="fldYIPWhF77tz3uIsFhYl0mFuBTezoig7SqggTtzqzcrpusIpTQZME+oDMaHtVZ9RG/+Sj765U6Rv/46YkZMNw==" saltValue="98tNOEwQYa/Z21lH6R1Ir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85" customWidth="1"/>
    <col min="126" max="16384" width="9" style="284" hidden="1"/>
  </cols>
  <sheetData>
    <row r="1" spans="2:125" ht="13.5" customHeight="1" x14ac:dyDescent="0.2">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row>
    <row r="2" spans="2:125" ht="13.2" x14ac:dyDescent="0.2">
      <c r="B2" s="284"/>
      <c r="DG2" s="284"/>
    </row>
    <row r="3" spans="2:125" ht="13.2" x14ac:dyDescent="0.2">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H3" s="284"/>
      <c r="DI3" s="284"/>
      <c r="DJ3" s="284"/>
      <c r="DK3" s="284"/>
      <c r="DL3" s="284"/>
      <c r="DM3" s="284"/>
      <c r="DN3" s="284"/>
      <c r="DO3" s="284"/>
      <c r="DP3" s="284"/>
      <c r="DQ3" s="284"/>
      <c r="DR3" s="284"/>
      <c r="DS3" s="284"/>
      <c r="DT3" s="284"/>
      <c r="DU3" s="284"/>
    </row>
    <row r="4" spans="2:125" ht="13.2" x14ac:dyDescent="0.2"/>
    <row r="5" spans="2:125" ht="13.2" x14ac:dyDescent="0.2"/>
    <row r="6" spans="2:125" ht="13.2" x14ac:dyDescent="0.2"/>
    <row r="7" spans="2:125" ht="13.2" x14ac:dyDescent="0.2"/>
    <row r="8" spans="2:125" ht="13.2" x14ac:dyDescent="0.2"/>
    <row r="9" spans="2:125" ht="13.2" x14ac:dyDescent="0.2">
      <c r="DU9" s="284"/>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84"/>
    </row>
    <row r="18" spans="125:125" ht="13.2" x14ac:dyDescent="0.2"/>
    <row r="19" spans="125:125" ht="13.2" x14ac:dyDescent="0.2"/>
    <row r="20" spans="125:125" ht="13.2" x14ac:dyDescent="0.2">
      <c r="DU20" s="284"/>
    </row>
    <row r="21" spans="125:125" ht="13.2" x14ac:dyDescent="0.2">
      <c r="DU21" s="284"/>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84"/>
    </row>
    <row r="29" spans="125:125" ht="13.2" x14ac:dyDescent="0.2"/>
    <row r="30" spans="125:125" ht="13.2" x14ac:dyDescent="0.2"/>
    <row r="31" spans="125:125" ht="13.2" x14ac:dyDescent="0.2"/>
    <row r="32" spans="125:125" ht="13.2" x14ac:dyDescent="0.2"/>
    <row r="33" spans="2:125" ht="13.2" x14ac:dyDescent="0.2">
      <c r="B33" s="284"/>
      <c r="G33" s="284"/>
      <c r="I33" s="284"/>
    </row>
    <row r="34" spans="2:125" ht="13.2" x14ac:dyDescent="0.2">
      <c r="C34" s="284"/>
      <c r="P34" s="284"/>
      <c r="DE34" s="284"/>
      <c r="DH34" s="284"/>
    </row>
    <row r="35" spans="2:125" ht="13.2" x14ac:dyDescent="0.2">
      <c r="D35" s="284"/>
      <c r="E35" s="284"/>
      <c r="DG35" s="284"/>
      <c r="DJ35" s="284"/>
      <c r="DP35" s="284"/>
      <c r="DQ35" s="284"/>
      <c r="DR35" s="284"/>
      <c r="DS35" s="284"/>
      <c r="DT35" s="284"/>
      <c r="DU35" s="284"/>
    </row>
    <row r="36" spans="2:125" ht="13.2" x14ac:dyDescent="0.2">
      <c r="F36" s="284"/>
      <c r="H36" s="284"/>
      <c r="J36" s="284"/>
      <c r="K36" s="284"/>
      <c r="L36" s="284"/>
      <c r="M36" s="284"/>
      <c r="N36" s="284"/>
      <c r="O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c r="BV36" s="284"/>
      <c r="BW36" s="284"/>
      <c r="BX36" s="284"/>
      <c r="BY36" s="284"/>
      <c r="BZ36" s="284"/>
      <c r="CA36" s="284"/>
      <c r="CB36" s="284"/>
      <c r="CC36" s="284"/>
      <c r="CD36" s="284"/>
      <c r="CE36" s="284"/>
      <c r="CF36" s="284"/>
      <c r="CG36" s="284"/>
      <c r="CH36" s="284"/>
      <c r="CI36" s="284"/>
      <c r="CJ36" s="284"/>
      <c r="CK36" s="284"/>
      <c r="CL36" s="284"/>
      <c r="CM36" s="284"/>
      <c r="CN36" s="284"/>
      <c r="CO36" s="284"/>
      <c r="CP36" s="284"/>
      <c r="CQ36" s="284"/>
      <c r="CR36" s="284"/>
      <c r="CS36" s="284"/>
      <c r="CT36" s="284"/>
      <c r="CU36" s="284"/>
      <c r="CV36" s="284"/>
      <c r="CW36" s="284"/>
      <c r="CX36" s="284"/>
      <c r="CY36" s="284"/>
      <c r="CZ36" s="284"/>
      <c r="DA36" s="284"/>
      <c r="DB36" s="284"/>
      <c r="DC36" s="284"/>
      <c r="DD36" s="284"/>
      <c r="DF36" s="284"/>
      <c r="DI36" s="284"/>
      <c r="DK36" s="284"/>
      <c r="DL36" s="284"/>
      <c r="DM36" s="284"/>
      <c r="DN36" s="284"/>
      <c r="DO36" s="284"/>
      <c r="DP36" s="284"/>
      <c r="DQ36" s="284"/>
      <c r="DR36" s="284"/>
      <c r="DS36" s="284"/>
      <c r="DT36" s="284"/>
      <c r="DU36" s="284"/>
    </row>
    <row r="37" spans="2:125" ht="13.2" x14ac:dyDescent="0.2">
      <c r="DU37" s="284"/>
    </row>
    <row r="38" spans="2:125" ht="13.2" x14ac:dyDescent="0.2">
      <c r="DT38" s="284"/>
      <c r="DU38" s="284"/>
    </row>
    <row r="39" spans="2:125" ht="13.2" x14ac:dyDescent="0.2"/>
    <row r="40" spans="2:125" ht="13.2" x14ac:dyDescent="0.2">
      <c r="DH40" s="284"/>
    </row>
    <row r="41" spans="2:125" ht="13.2" x14ac:dyDescent="0.2">
      <c r="DE41" s="284"/>
    </row>
    <row r="42" spans="2:125" ht="13.2" x14ac:dyDescent="0.2">
      <c r="DG42" s="284"/>
      <c r="DJ42" s="284"/>
    </row>
    <row r="43" spans="2:125" ht="13.2" x14ac:dyDescent="0.2">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F43" s="284"/>
      <c r="DI43" s="284"/>
      <c r="DK43" s="284"/>
      <c r="DL43" s="284"/>
      <c r="DM43" s="284"/>
      <c r="DN43" s="284"/>
      <c r="DO43" s="284"/>
      <c r="DP43" s="284"/>
      <c r="DQ43" s="284"/>
      <c r="DR43" s="284"/>
      <c r="DS43" s="284"/>
      <c r="DT43" s="284"/>
      <c r="DU43" s="284"/>
    </row>
    <row r="44" spans="2:125" ht="13.2" x14ac:dyDescent="0.2">
      <c r="DU44" s="284"/>
    </row>
    <row r="45" spans="2:125" ht="13.2" x14ac:dyDescent="0.2"/>
    <row r="46" spans="2:125" ht="13.2" x14ac:dyDescent="0.2"/>
    <row r="47" spans="2:125" ht="13.2" x14ac:dyDescent="0.2"/>
    <row r="48" spans="2:125" ht="13.2" x14ac:dyDescent="0.2">
      <c r="DT48" s="284"/>
      <c r="DU48" s="284"/>
    </row>
    <row r="49" spans="120:125" ht="13.2" x14ac:dyDescent="0.2">
      <c r="DU49" s="284"/>
    </row>
    <row r="50" spans="120:125" ht="13.2" x14ac:dyDescent="0.2">
      <c r="DU50" s="284"/>
    </row>
    <row r="51" spans="120:125" ht="13.2" x14ac:dyDescent="0.2">
      <c r="DP51" s="284"/>
      <c r="DQ51" s="284"/>
      <c r="DR51" s="284"/>
      <c r="DS51" s="284"/>
      <c r="DT51" s="284"/>
      <c r="DU51" s="284"/>
    </row>
    <row r="52" spans="120:125" ht="13.2" x14ac:dyDescent="0.2"/>
    <row r="53" spans="120:125" ht="13.2" x14ac:dyDescent="0.2"/>
    <row r="54" spans="120:125" ht="13.2" x14ac:dyDescent="0.2">
      <c r="DU54" s="284"/>
    </row>
    <row r="55" spans="120:125" ht="13.2" x14ac:dyDescent="0.2"/>
    <row r="56" spans="120:125" ht="13.2" x14ac:dyDescent="0.2"/>
    <row r="57" spans="120:125" ht="13.2" x14ac:dyDescent="0.2"/>
    <row r="58" spans="120:125" ht="13.2" x14ac:dyDescent="0.2">
      <c r="DU58" s="284"/>
    </row>
    <row r="59" spans="120:125" ht="13.2" x14ac:dyDescent="0.2"/>
    <row r="60" spans="120:125" ht="13.2" x14ac:dyDescent="0.2"/>
    <row r="61" spans="120:125" ht="13.2" x14ac:dyDescent="0.2"/>
    <row r="62" spans="120:125" ht="13.2" x14ac:dyDescent="0.2"/>
    <row r="63" spans="120:125" ht="13.2" x14ac:dyDescent="0.2">
      <c r="DU63" s="284"/>
    </row>
    <row r="64" spans="120:125" ht="13.2" x14ac:dyDescent="0.2">
      <c r="DT64" s="284"/>
      <c r="DU64" s="284"/>
    </row>
    <row r="65" spans="123:125" ht="13.2" x14ac:dyDescent="0.2"/>
    <row r="66" spans="123:125" ht="13.2" x14ac:dyDescent="0.2"/>
    <row r="67" spans="123:125" ht="13.2" x14ac:dyDescent="0.2"/>
    <row r="68" spans="123:125" ht="13.2" x14ac:dyDescent="0.2"/>
    <row r="69" spans="123:125" ht="13.2" x14ac:dyDescent="0.2">
      <c r="DS69" s="284"/>
      <c r="DT69" s="284"/>
      <c r="DU69" s="284"/>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84"/>
    </row>
    <row r="83" spans="116:125" ht="13.2" x14ac:dyDescent="0.2">
      <c r="DM83" s="284"/>
      <c r="DN83" s="284"/>
      <c r="DO83" s="284"/>
      <c r="DP83" s="284"/>
      <c r="DQ83" s="284"/>
      <c r="DR83" s="284"/>
      <c r="DS83" s="284"/>
      <c r="DT83" s="284"/>
      <c r="DU83" s="284"/>
    </row>
    <row r="84" spans="116:125" ht="13.2" x14ac:dyDescent="0.2"/>
    <row r="85" spans="116:125" ht="13.2" x14ac:dyDescent="0.2"/>
    <row r="86" spans="116:125" ht="13.2" x14ac:dyDescent="0.2"/>
    <row r="87" spans="116:125" ht="13.2" x14ac:dyDescent="0.2"/>
    <row r="88" spans="116:125" ht="13.2" x14ac:dyDescent="0.2">
      <c r="DU88" s="284"/>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84"/>
      <c r="DT94" s="284"/>
      <c r="DU94" s="284"/>
    </row>
    <row r="95" spans="116:125" ht="13.5" customHeight="1" x14ac:dyDescent="0.2">
      <c r="DU95" s="284"/>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84"/>
    </row>
    <row r="102" spans="124:125" ht="13.5" customHeight="1" x14ac:dyDescent="0.2"/>
    <row r="103" spans="124:125" ht="13.5" customHeight="1" x14ac:dyDescent="0.2"/>
    <row r="104" spans="124:125" ht="13.5" customHeight="1" x14ac:dyDescent="0.2">
      <c r="DT104" s="284"/>
      <c r="DU104" s="284"/>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4" t="s">
        <v>548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84"/>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GhG43qJBwwDO7yXV27aCSxpHsL0m3SxN5edNdOy4VK7asqqGlifAf7dV0frJ8PweJpbKwsH0w2hQ+R0CQ5EW5Q==" saltValue="9LLzhd5gSGC5WwqPxNnF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85" customWidth="1"/>
    <col min="126" max="142" width="0" style="284" hidden="1" customWidth="1"/>
    <col min="143" max="16384" width="9" style="284" hidden="1"/>
  </cols>
  <sheetData>
    <row r="1" spans="1:125" ht="13.5" customHeight="1" x14ac:dyDescent="0.2">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row>
    <row r="2" spans="1:125" ht="13.2" x14ac:dyDescent="0.2">
      <c r="B2" s="284"/>
      <c r="T2" s="284"/>
    </row>
    <row r="3" spans="1:125" ht="13.2" x14ac:dyDescent="0.2">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G3" s="284"/>
      <c r="DH3" s="284"/>
      <c r="DI3" s="284"/>
      <c r="DJ3" s="284"/>
      <c r="DK3" s="284"/>
      <c r="DL3" s="284"/>
      <c r="DM3" s="284"/>
      <c r="DN3" s="284"/>
      <c r="DO3" s="284"/>
      <c r="DP3" s="284"/>
      <c r="DQ3" s="284"/>
      <c r="DR3" s="284"/>
      <c r="DS3" s="284"/>
      <c r="DT3" s="284"/>
      <c r="DU3" s="284"/>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84"/>
      <c r="G33" s="284"/>
      <c r="I33" s="284"/>
    </row>
    <row r="34" spans="2:125" ht="13.2" x14ac:dyDescent="0.2">
      <c r="C34" s="284"/>
      <c r="P34" s="284"/>
      <c r="R34" s="284"/>
      <c r="U34" s="284"/>
    </row>
    <row r="35" spans="2:125" ht="13.2" x14ac:dyDescent="0.2">
      <c r="D35" s="284"/>
      <c r="E35" s="284"/>
      <c r="T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4"/>
      <c r="BX35" s="284"/>
      <c r="BY35" s="284"/>
      <c r="BZ35" s="284"/>
      <c r="CA35" s="284"/>
      <c r="CB35" s="284"/>
      <c r="CC35" s="284"/>
      <c r="CD35" s="284"/>
      <c r="CE35" s="284"/>
      <c r="CF35" s="284"/>
      <c r="CG35" s="284"/>
      <c r="CH35" s="284"/>
      <c r="CI35" s="284"/>
      <c r="CJ35" s="284"/>
      <c r="CK35" s="284"/>
      <c r="CL35" s="284"/>
      <c r="CM35" s="284"/>
      <c r="CN35" s="284"/>
      <c r="CO35" s="284"/>
      <c r="CP35" s="284"/>
      <c r="CQ35" s="284"/>
      <c r="CR35" s="284"/>
      <c r="CS35" s="284"/>
      <c r="CT35" s="284"/>
      <c r="CU35" s="284"/>
      <c r="CV35" s="284"/>
      <c r="CW35" s="284"/>
      <c r="CX35" s="284"/>
      <c r="CY35" s="284"/>
      <c r="CZ35" s="284"/>
      <c r="DA35" s="284"/>
      <c r="DB35" s="284"/>
      <c r="DC35" s="284"/>
      <c r="DD35" s="284"/>
      <c r="DE35" s="284"/>
      <c r="DF35" s="284"/>
      <c r="DG35" s="284"/>
      <c r="DH35" s="284"/>
      <c r="DI35" s="284"/>
      <c r="DJ35" s="284"/>
      <c r="DK35" s="284"/>
      <c r="DL35" s="284"/>
      <c r="DM35" s="284"/>
      <c r="DN35" s="284"/>
      <c r="DO35" s="284"/>
      <c r="DP35" s="284"/>
      <c r="DQ35" s="284"/>
      <c r="DR35" s="284"/>
      <c r="DS35" s="284"/>
      <c r="DT35" s="284"/>
      <c r="DU35" s="284"/>
    </row>
    <row r="36" spans="2:125" ht="13.2" x14ac:dyDescent="0.2">
      <c r="F36" s="284"/>
      <c r="H36" s="284"/>
      <c r="J36" s="284"/>
      <c r="K36" s="284"/>
      <c r="L36" s="284"/>
      <c r="M36" s="284"/>
      <c r="N36" s="284"/>
      <c r="O36" s="284"/>
      <c r="Q36" s="284"/>
      <c r="S36" s="284"/>
      <c r="V36" s="284"/>
    </row>
    <row r="37" spans="2:125" ht="13.2" x14ac:dyDescent="0.2"/>
    <row r="38" spans="2:125" ht="13.2" x14ac:dyDescent="0.2"/>
    <row r="39" spans="2:125" ht="13.2" x14ac:dyDescent="0.2"/>
    <row r="40" spans="2:125" ht="13.2" x14ac:dyDescent="0.2">
      <c r="U40" s="284"/>
    </row>
    <row r="41" spans="2:125" ht="13.2" x14ac:dyDescent="0.2">
      <c r="R41" s="284"/>
    </row>
    <row r="42" spans="2:125" ht="13.2" x14ac:dyDescent="0.2">
      <c r="T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O42" s="284"/>
      <c r="CP42" s="284"/>
      <c r="CQ42" s="284"/>
      <c r="CR42" s="284"/>
      <c r="CS42" s="284"/>
      <c r="CT42" s="284"/>
      <c r="CU42" s="284"/>
      <c r="CV42" s="284"/>
      <c r="CW42" s="284"/>
      <c r="CX42" s="284"/>
      <c r="CY42" s="284"/>
      <c r="CZ42" s="284"/>
      <c r="DA42" s="284"/>
      <c r="DB42" s="284"/>
      <c r="DC42" s="284"/>
      <c r="DD42" s="284"/>
      <c r="DE42" s="284"/>
      <c r="DF42" s="284"/>
      <c r="DG42" s="284"/>
      <c r="DH42" s="284"/>
      <c r="DI42" s="284"/>
      <c r="DJ42" s="284"/>
      <c r="DK42" s="284"/>
      <c r="DL42" s="284"/>
      <c r="DM42" s="284"/>
      <c r="DN42" s="284"/>
      <c r="DO42" s="284"/>
      <c r="DP42" s="284"/>
      <c r="DQ42" s="284"/>
      <c r="DR42" s="284"/>
      <c r="DS42" s="284"/>
      <c r="DT42" s="284"/>
      <c r="DU42" s="284"/>
    </row>
    <row r="43" spans="2:125" ht="13.2" x14ac:dyDescent="0.2">
      <c r="Q43" s="284"/>
      <c r="S43" s="284"/>
      <c r="V43" s="284"/>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5" t="s">
        <v>549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7JAkRbbRmAra1at8J6jYYXOIFyo8by9s/PenKq1BXImitgZABDDloH/6amyAgaBCAmobhanJ9AvC2y0ktapWQw==" saltValue="2aLasqECZp85pCq2uwDpQ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2">
      <c r="B47" s="10"/>
      <c r="C47" s="1241" t="s">
        <v>3</v>
      </c>
      <c r="D47" s="1241"/>
      <c r="E47" s="1242"/>
      <c r="F47" s="11">
        <v>15.2</v>
      </c>
      <c r="G47" s="12">
        <v>17.100000000000001</v>
      </c>
      <c r="H47" s="12">
        <v>16.68</v>
      </c>
      <c r="I47" s="12">
        <v>14.61</v>
      </c>
      <c r="J47" s="13">
        <v>20.63</v>
      </c>
    </row>
    <row r="48" spans="2:10" ht="57.75" customHeight="1" x14ac:dyDescent="0.2">
      <c r="B48" s="14"/>
      <c r="C48" s="1243" t="s">
        <v>4</v>
      </c>
      <c r="D48" s="1243"/>
      <c r="E48" s="1244"/>
      <c r="F48" s="15">
        <v>7.27</v>
      </c>
      <c r="G48" s="16">
        <v>6.38</v>
      </c>
      <c r="H48" s="16">
        <v>7.55</v>
      </c>
      <c r="I48" s="16">
        <v>12.74</v>
      </c>
      <c r="J48" s="17">
        <v>11.73</v>
      </c>
    </row>
    <row r="49" spans="2:10" ht="57.75" customHeight="1" thickBot="1" x14ac:dyDescent="0.25">
      <c r="B49" s="18"/>
      <c r="C49" s="1245" t="s">
        <v>5</v>
      </c>
      <c r="D49" s="1245"/>
      <c r="E49" s="1246"/>
      <c r="F49" s="19" t="s">
        <v>555</v>
      </c>
      <c r="G49" s="20">
        <v>1.48</v>
      </c>
      <c r="H49" s="20">
        <v>0.74</v>
      </c>
      <c r="I49" s="20">
        <v>3.3</v>
      </c>
      <c r="J49" s="21">
        <v>5.58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6WWxRosZjdBiBsy3P54uiSCXUhBv/FQZMfq2ASshrdoVSgGOX6kAR4sXDf5WEf8hIYOImNhcx7GluxGcX5KECw==" saltValue="ROGHV8UDRNP0toXJR9sV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2020-09-04T02:08:28Z</cp:lastPrinted>
  <dcterms:created xsi:type="dcterms:W3CDTF">2020-02-10T03:31:21Z</dcterms:created>
  <dcterms:modified xsi:type="dcterms:W3CDTF">2020-09-23T10:28:24Z</dcterms:modified>
  <cp:category/>
</cp:coreProperties>
</file>