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99_送付用\2回目\"/>
    </mc:Choice>
  </mc:AlternateContent>
  <bookViews>
    <workbookView xWindow="4728"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<sst xmlns="http://schemas.openxmlformats.org/spreadsheetml/2006/main" count="1107" uniqueCount="610">
  <si>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</si>
  <si>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</si>
  <si>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</si>
  <si>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</si>
  <si>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</si>
  <si>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</si>
  <si>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</si>
  <si>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</si>
  <si>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</si>
  <si>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</si>
  <si>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</si>
  <si>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</si>
  <si>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</si>
  <si>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</si>
  <si>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</si>
  <si>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</si>
  <si>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</si>
  <si>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</si>
  <si>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</si>
  <si>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</si>
  <si>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</si>
  <si>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</si>
  <si>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</si>
  <si>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</si>
  <si>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</si>
  <si>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</si>
  <si>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</si>
  <si>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</si>
  <si>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</si>
  <si>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</si>
  <si>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</si>
  <si>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</si>
  <si>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</si>
  <si>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</si>
  <si>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</si>
  <si>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</si>
  <si>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</si>
  <si>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</si>
  <si>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</si>
  <si>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</si>
  <si>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</si>
  <si>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</si>
  <si>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</si>
  <si>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</si>
  <si>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</si>
  <si>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</si>
  <si>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</si>
  <si>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</si>
  <si>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</si>
  <si>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</si>
  <si>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</si>
  <si>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</si>
  <si>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</si>
  <si>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</si>
  <si>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</si>
  <si>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</si>
  <si>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</si>
  <si>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</si>
  <si>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</si>
  <si>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</si>
  <si>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</si>
  <si>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</si>
  <si>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</si>
  <si>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</si>
  <si>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</si>
  <si>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</si>
  <si>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</si>
  <si>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</si>
  <si>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</si>
  <si>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</si>
  <si>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</si>
  <si>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</si>
  <si>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</si>
  <si>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</si>
  <si>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</si>
  <si>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</si>
  <si>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</si>
  <si>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</si>
  <si>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</si>
  <si>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</si>
  <si>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</si>
  <si>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</si>
  <si>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</si>
  <si>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</si>
  <si>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</si>
  <si>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</si>
  <si>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</si>
  <si>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</si>
  <si>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</si>
  <si>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</si>
  <si>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</si>
  <si>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</si>
  <si>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</si>
  <si>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</si>
  <si>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</si>
  <si>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</si>
  <si>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</si>
  <si>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</si>
  <si>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平塚市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</si>
  <si>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</si>
  <si>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</si>
  <si>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</si>
  <si>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</si>
  <si>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</si>
  <si>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</si>
  <si>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</si>
  <si>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</si>
  <si>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</si>
  <si>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</si>
  <si>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</si>
  <si>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</si>
  <si>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</si>
  <si>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</si>
  <si>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</si>
  <si>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</si>
  <si>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</si>
  <si>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</si>
  <si>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</si>
  <si>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</si>
  <si>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</si>
  <si>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</si>
  <si>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</si>
  <si>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</si>
  <si>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</si>
  <si>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</si>
  <si>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</si>
  <si>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</si>
  <si>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</si>
  <si>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</si>
  <si>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</si>
  <si>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</si>
  <si>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</si>
  <si>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</si>
  <si>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</si>
  <si>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</si>
  <si>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</si>
  <si>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</si>
  <si>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</si>
  <si>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</si>
  <si>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</si>
  <si>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</si>
  <si>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</si>
  <si>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</si>
  <si>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</si>
  <si>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</si>
  <si>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</si>
  <si>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</si>
  <si>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</si>
  <si>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</si>
  <si>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</si>
  <si>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</si>
  <si>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</si>
  <si>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</si>
  <si>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</si>
  <si>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</si>
  <si>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</si>
  <si>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</si>
  <si>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</si>
  <si>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</si>
  <si>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</si>
  <si>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</si>
  <si>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</si>
  <si>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</si>
  <si>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</si>
  <si>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</si>
  <si>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</si>
  <si>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</si>
  <si>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</si>
  <si>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</si>
  <si>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</si>
  <si>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</si>
  <si>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</si>
  <si>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</si>
  <si>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</si>
  <si>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</si>
  <si>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</si>
  <si>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</si>
  <si>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</si>
  <si>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</si>
  <si>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</si>
  <si>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</si>
  <si>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</si>
  <si>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</si>
  <si>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</si>
  <si>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</si>
  <si>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</si>
  <si>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</si>
  <si>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</si>
  <si>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</si>
  <si>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</si>
  <si>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</si>
  <si>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</si>
  <si>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</si>
  <si>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</si>
  <si>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</si>
  <si>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</si>
  <si>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</si>
  <si>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</si>
  <si>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</si>
  <si>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</si>
  <si>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</si>
  <si>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</si>
  <si>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</si>
  <si>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</si>
  <si>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</si>
  <si>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</si>
  <si>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</si>
  <si>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</si>
  <si>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</si>
  <si>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</si>
  <si>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</si>
  <si>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</si>
  <si>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</si>
  <si>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</si>
  <si>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</si>
  <si>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神奈川県平塚市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</si>
  <si>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</si>
  <si>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</si>
  <si>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</si>
  <si>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</si>
  <si>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</si>
  <si>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</si>
  <si>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</si>
  <si>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</si>
  <si>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</si>
  <si>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</si>
  <si>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</si>
  <si>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</si>
  <si>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</si>
  <si>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</si>
  <si>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</si>
  <si>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</si>
  <si>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</si>
  <si>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</si>
  <si>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</si>
  <si>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</si>
  <si>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</si>
  <si>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</si>
  <si>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</si>
  <si>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</si>
  <si>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</si>
  <si>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</si>
  <si>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</si>
  <si>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</si>
  <si>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</si>
  <si>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</si>
  <si>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</si>
  <si>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</si>
  <si>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</si>
  <si>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</si>
  <si>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</si>
  <si>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</si>
  <si>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</si>
  <si>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</si>
  <si>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</si>
  <si>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</si>
  <si>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</si>
  <si>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</si>
  <si>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</si>
  <si>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</si>
  <si>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</si>
  <si>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</si>
  <si>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</si>
  <si>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</si>
  <si>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</si>
  <si>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</si>
  <si>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</si>
  <si>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</si>
  <si>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</si>
  <si>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</si>
  <si>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</si>
  <si>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</si>
  <si>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</si>
  <si>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</si>
  <si>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</si>
  <si>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</si>
  <si>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</si>
  <si>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</si>
  <si>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</si>
  <si>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</si>
  <si>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</si>
  <si>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</si>
  <si>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</si>
  <si>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</si>
  <si>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</si>
  <si>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</si>
  <si>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</si>
  <si>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</si>
  <si>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</si>
  <si>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</si>
  <si>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</si>
  <si>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</si>
  <si>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</si>
  <si>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</si>
  <si>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</si>
  <si>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</si>
  <si>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</si>
  <si>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</si>
  <si>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</si>
  <si>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</si>
  <si>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</si>
  <si>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</si>
  <si>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</si>
  <si>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</si>
  <si>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</si>
  <si>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</si>
  <si>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</si>
  <si>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</si>
  <si>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</si>
  <si>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</si>
  <si>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</si>
  <si>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</si>
  <si>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</si>
  <si>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</si>
  <si>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</si>
  <si>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</si>
  <si>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</si>
  <si>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</si>
  <si>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</si>
  <si>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</si>
  <si>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</si>
  <si>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</si>
  <si>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</si>
  <si>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</si>
  <si>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</si>
  <si>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</si>
  <si>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</si>
  <si>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</si>
  <si>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</si>
  <si>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</si>
  <si>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</si>
  <si>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</si>
  <si>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</si>
  <si>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</si>
  <si>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</si>
  <si>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</si>
  <si>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</si>
  <si>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</si>
  <si>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</si>
  <si>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</si>
  <si>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</si>
  <si>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</si>
  <si>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</si>
  <si>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</si>
  <si>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</si>
  <si>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</si>
  <si>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</si>
  <si>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</si>
  <si>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</si>
  <si>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</si>
  <si>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</si>
  <si>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</si>
  <si>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</si>
  <si>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</si>
  <si>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</si>
  <si>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</si>
  <si>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</si>
  <si>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</si>
  <si>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</si>
  <si>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</si>
  <si>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</si>
  <si>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</si>
  <si>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</si>
  <si>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</si>
  <si>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</si>
  <si>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神奈川県平塚市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</si>
  <si>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</si>
  <si>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</si>
  <si>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</si>
  <si>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</si>
  <si>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</si>
  <si>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</si>
  <si>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</si>
  <si>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</si>
  <si>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</si>
  <si>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</si>
  <si>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</si>
  <si>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</si>
  <si>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</si>
  <si>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</si>
  <si>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</si>
  <si>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</si>
  <si>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</si>
  <si>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</si>
  <si>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</si>
  <si>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</si>
  <si>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</si>
  <si>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</si>
  <si>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</si>
  <si>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</si>
  <si>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</si>
  <si>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</si>
  <si>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</si>
  <si>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</si>
  <si>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</si>
  <si>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</si>
  <si>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</si>
  <si>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</si>
  <si>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</si>
  <si>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</si>
  <si>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</si>
  <si>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</si>
  <si>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</si>
  <si>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</si>
  <si>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</si>
  <si>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下水道事業会計</t>
    <phoneticPr fontId="5"/>
  </si>
  <si>
    <t>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</si>
  <si>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</si>
  <si>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</si>
  <si>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</si>
  <si>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</si>
  <si>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</si>
  <si>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</si>
  <si>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</si>
  <si>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</si>
  <si>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</si>
  <si>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</si>
  <si>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</si>
  <si>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</si>
  <si>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</si>
  <si>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</si>
  <si>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</si>
  <si>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</si>
  <si>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</si>
  <si>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</si>
  <si>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</si>
  <si>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</si>
  <si>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</si>
  <si>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</si>
  <si>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</si>
  <si>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</si>
  <si>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</si>
  <si>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</si>
  <si>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</si>
  <si>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</si>
  <si>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</si>
  <si>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</si>
  <si>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</si>
  <si>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</si>
  <si>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</si>
  <si>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</si>
  <si>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</si>
  <si>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</si>
  <si>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</si>
  <si>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</si>
  <si>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</si>
  <si>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</si>
  <si>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</si>
  <si>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</si>
  <si>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</si>
  <si>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</si>
  <si>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</si>
  <si>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</si>
  <si>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</si>
  <si>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</si>
  <si>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</si>
  <si>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</si>
  <si>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</si>
  <si>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</si>
  <si>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</si>
  <si>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</si>
  <si>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</si>
  <si>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</si>
  <si>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</si>
  <si>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</si>
  <si>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</si>
  <si>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</si>
  <si>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</si>
  <si>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</si>
  <si>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</si>
  <si>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</si>
  <si>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</si>
  <si>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</si>
  <si>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</si>
  <si>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</si>
  <si>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</si>
  <si>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</si>
  <si>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</si>
  <si>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</si>
  <si>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</si>
  <si>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</si>
  <si>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</si>
  <si>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</si>
  <si>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</si>
  <si>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</si>
  <si>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</si>
  <si>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</si>
  <si>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</si>
  <si>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</si>
  <si>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</si>
  <si>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</si>
  <si>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</si>
  <si>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</si>
  <si>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</si>
  <si>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</si>
  <si>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</si>
  <si>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</si>
  <si>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</si>
  <si>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</si>
  <si>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</si>
  <si>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</si>
  <si>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</si>
  <si>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</si>
  <si>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</si>
  <si>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</si>
  <si>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</si>
  <si>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</si>
  <si>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</si>
  <si>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</si>
  <si>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</si>
  <si>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</si>
  <si>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</si>
  <si>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</si>
  <si>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</si>
  <si>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</si>
  <si>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</si>
  <si>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</si>
  <si>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</si>
  <si>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</si>
  <si>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</si>
  <si>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</si>
  <si>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</si>
  <si>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</si>
  <si>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</si>
  <si>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</si>
  <si>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</si>
  <si>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</si>
  <si>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</si>
  <si>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</si>
  <si>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</si>
  <si>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</si>
  <si>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</si>
  <si>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</si>
  <si>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</si>
  <si>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</si>
  <si>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</si>
  <si>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</si>
  <si>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</si>
  <si>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</si>
  <si>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</si>
  <si>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</si>
  <si>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</si>
  <si>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</si>
  <si>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</si>
  <si>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</si>
  <si>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</si>
  <si>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</si>
  <si>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</si>
  <si>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</si>
  <si>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</si>
  <si>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</si>
  <si>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</si>
  <si>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</si>
  <si>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</si>
  <si>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1.70</t>
  </si>
  <si>
    <t>▲ 0.62</t>
  </si>
  <si>
    <t>▲ 1.07</t>
  </si>
  <si>
    <t>▲ 0.98</t>
  </si>
  <si>
    <t>病院事業会計</t>
  </si>
  <si>
    <t>一般会計</t>
  </si>
  <si>
    <t>下水道事業会計</t>
  </si>
  <si>
    <t>介護保険事業特別会計</t>
  </si>
  <si>
    <t>競輪事業特別会計</t>
  </si>
  <si>
    <t>後期高齢者医療事業特別会計</t>
  </si>
  <si>
    <t>国民健康保険事業特別会計</t>
  </si>
  <si>
    <t>水産物地方卸売市場事業特別会計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</si>
  <si>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</si>
  <si>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</si>
  <si>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</si>
  <si>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</si>
  <si>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</si>
  <si>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</si>
  <si>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</si>
  <si>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</si>
  <si>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</si>
  <si>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</si>
  <si>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金目川水害予防組合</t>
    <rPh sb="0" eb="2">
      <t>カナメ</t>
    </rPh>
    <rPh sb="2" eb="3">
      <t>ガワ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</si>
  <si>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</si>
  <si>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</si>
  <si>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</si>
  <si>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</si>
  <si>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</si>
  <si>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平塚市土地開発公社</t>
    <rPh sb="0" eb="3">
      <t>ヒラツカシ</t>
    </rPh>
    <rPh sb="3" eb="5">
      <t>トチ</t>
    </rPh>
    <rPh sb="5" eb="7">
      <t>カイハツ</t>
    </rPh>
    <rPh sb="7" eb="9">
      <t>コウシャ</t>
    </rPh>
    <phoneticPr fontId="2"/>
  </si>
  <si>
    <t>（公財）平塚市まちづくり財団</t>
    <rPh sb="1" eb="3">
      <t>コウザイ</t>
    </rPh>
    <rPh sb="4" eb="7">
      <t>ヒラツカシ</t>
    </rPh>
    <rPh sb="12" eb="14">
      <t>ザイダン</t>
    </rPh>
    <phoneticPr fontId="2"/>
  </si>
  <si>
    <t>（公財）平塚市生きがい事業団</t>
    <rPh sb="1" eb="3">
      <t>コウザイ</t>
    </rPh>
    <rPh sb="4" eb="7">
      <t>ヒラツカシ</t>
    </rPh>
    <rPh sb="7" eb="8">
      <t>イ</t>
    </rPh>
    <rPh sb="11" eb="14">
      <t>ジギョウダン</t>
    </rPh>
    <phoneticPr fontId="2"/>
  </si>
  <si>
    <t>-</t>
    <phoneticPr fontId="2"/>
  </si>
  <si>
    <t>-</t>
    <phoneticPr fontId="2"/>
  </si>
  <si>
    <t>-</t>
    <phoneticPr fontId="2"/>
  </si>
  <si>
    <t>公共施設整備保全基金</t>
    <rPh sb="0" eb="4">
      <t>コウキョウシセツ</t>
    </rPh>
    <rPh sb="4" eb="6">
      <t>セイビ</t>
    </rPh>
    <rPh sb="6" eb="8">
      <t>ホゼン</t>
    </rPh>
    <rPh sb="8" eb="10">
      <t>キキン</t>
    </rPh>
    <phoneticPr fontId="2"/>
  </si>
  <si>
    <t>みどり基金</t>
    <rPh sb="3" eb="5">
      <t>キキン</t>
    </rPh>
    <phoneticPr fontId="2"/>
  </si>
  <si>
    <t>河口対策事業基金</t>
    <rPh sb="0" eb="2">
      <t>カコウ</t>
    </rPh>
    <rPh sb="2" eb="4">
      <t>タイサク</t>
    </rPh>
    <rPh sb="4" eb="6">
      <t>ジギョウ</t>
    </rPh>
    <rPh sb="6" eb="8">
      <t>キキン</t>
    </rPh>
    <phoneticPr fontId="2"/>
  </si>
  <si>
    <t>庁舎建設基金</t>
    <rPh sb="0" eb="2">
      <t>チョウシャ</t>
    </rPh>
    <rPh sb="2" eb="4">
      <t>ケンセツ</t>
    </rPh>
    <rPh sb="4" eb="6">
      <t>キキン</t>
    </rPh>
    <phoneticPr fontId="2"/>
  </si>
  <si>
    <t>子ども・子育て基金</t>
    <rPh sb="0" eb="1">
      <t>コ</t>
    </rPh>
    <rPh sb="4" eb="6">
      <t>コソダ</t>
    </rPh>
    <rPh sb="7" eb="9">
      <t>キキン</t>
    </rPh>
    <phoneticPr fontId="2"/>
  </si>
  <si>
    <t>実質公債費比率</t>
    <phoneticPr fontId="5"/>
  </si>
  <si>
    <t>将来負担比率</t>
    <phoneticPr fontId="5"/>
  </si>
  <si>
    <t>将来負担比率</t>
    <phoneticPr fontId="5"/>
  </si>
  <si>
    <t>類似団体内平均値</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</si>
  <si>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</si>
  <si>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</si>
  <si>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</si>
  <si>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</si>
  <si>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</si>
  <si>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</si>
  <si>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</si>
  <si>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</si>
  <si>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</si>
  <si>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</si>
  <si>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</si>
  <si>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類似団体と比較して、将来負担比率は高くなっているが、実質公債費率は低い水準となっている。今後、環境事業センター整備や新庁舎建設に伴い発行した多額の建設債の元金償還が一層本格化してくることにより公債費の増が見込まれるため、将来負担が急激に増加しないよう世代間の負担の公平を図るという機能に着目しながら、総額抑制及び平準化に努める。</t>
    <rPh sb="0" eb="2">
      <t>ルイジ</t>
    </rPh>
    <rPh sb="2" eb="4">
      <t>ダンタイ</t>
    </rPh>
    <rPh sb="5" eb="7">
      <t>ヒカク</t>
    </rPh>
    <rPh sb="17" eb="18">
      <t>タカ</t>
    </rPh>
    <rPh sb="26" eb="28">
      <t>ジッシツ</t>
    </rPh>
    <rPh sb="28" eb="31">
      <t>コウサイヒ</t>
    </rPh>
    <rPh sb="31" eb="32">
      <t>リツ</t>
    </rPh>
    <rPh sb="33" eb="34">
      <t>ヒク</t>
    </rPh>
    <rPh sb="35" eb="37">
      <t>スイジュン</t>
    </rPh>
    <phoneticPr fontId="5"/>
  </si>
  <si>
    <t>臨時財政対策債の発行抑制等により将来負担の軽減を図っているが、将来負担比率は類似団体よりも高い水準となっている一方で、有形固定資産減価償却率は平均値を下回っている。公共施設等の老朽化により負担が増える見込みがあるため、引き続き老朽化した施設の集約化・複合化や除却を進めていく。</t>
    <rPh sb="45" eb="46">
      <t>タカ</t>
    </rPh>
    <rPh sb="75" eb="77">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</si>
</sst>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4"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8" xfId="16" applyFont="1" applyBorder="1" applyAlignment="1" applyProtection="1">
      <alignment horizontal="left" vertical="top" wrapText="1"/>
      <protection locked="0"/>
    </xf>
    <xf numFmtId="0" fontId="33" fillId="0" borderId="64"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4"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xmlns:c16r2="http://schemas.microsoft.com/office/drawing/2015/06/chart">
            <c:ext xmlns:c16="http://schemas.microsoft.com/office/drawing/2014/chart" uri="{C3380CC4-5D6E-409C-BE32-E72D297353CC}">
              <c16:uniqueId val="{00000000-AFE1-4673-AF11-60C5BF3DBC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33310</c:v>
                </c:pt>
                <c:pt idx="1">
                  <c:v>25861</c:v>
                </c:pt>
                <c:pt idx="2">
                  <c:v>30491</c:v>
                </c:pt>
                <c:pt idx="3">
                  <c:v>26022</c:v>
                </c:pt>
                <c:pt idx="4">
                  <c:v>25609</c:v>
                </c:pt>
              </c:numCache>
            </c:numRef>
          </c:val>
          <c:smooth val="0"/>
          <c:extLst xmlns:c16r2="http://schemas.microsoft.com/office/drawing/2015/06/chart">
            <c:ext xmlns:c16="http://schemas.microsoft.com/office/drawing/2014/chart" uri="{C3380CC4-5D6E-409C-BE32-E72D297353CC}">
              <c16:uniqueId val="{00000001-AFE1-4673-AF11-60C5BF3DBCE7}"/>
            </c:ext>
          </c:extLst>
        </c:ser>
        <c:dLbls>
          <c:showLegendKey val="0"/>
          <c:showVal val="0"/>
          <c:showCatName val="0"/>
          <c:showSerName val="0"/>
          <c:showPercent val="0"/>
          <c:showBubbleSize val="0"/>
        </c:dLbls>
        <c:marker val="1"/>
        <c:smooth val="0"/>
        <c:axId val="510544736"/>
        <c:axId val="510541208"/>
      </c:lineChart>
      <c:catAx>
        <c:axId val="510544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541208"/>
        <c:crosses val="autoZero"/>
        <c:auto val="1"/>
        <c:lblAlgn val="ctr"/>
        <c:lblOffset val="100"/>
        <c:tickLblSkip val="1"/>
        <c:tickMarkSkip val="1"/>
        <c:noMultiLvlLbl val="0"/>
      </c:catAx>
      <c:valAx>
        <c:axId val="51054120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544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7.73</c:v>
                </c:pt>
                <c:pt idx="1">
                  <c:v>5.55</c:v>
                </c:pt>
                <c:pt idx="2">
                  <c:v>6.91</c:v>
                </c:pt>
                <c:pt idx="3">
                  <c:v>6.53</c:v>
                </c:pt>
                <c:pt idx="4">
                  <c:v>5.51</c:v>
                </c:pt>
              </c:numCache>
            </c:numRef>
          </c:val>
          <c:extLst xmlns:c16r2="http://schemas.microsoft.com/office/drawing/2015/06/chart">
            <c:ext xmlns:c16="http://schemas.microsoft.com/office/drawing/2014/chart" uri="{C3380CC4-5D6E-409C-BE32-E72D297353CC}">
              <c16:uniqueId val="{00000000-C4E4-4C7C-9481-A84BF62573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13.17</c:v>
                </c:pt>
                <c:pt idx="1">
                  <c:v>14.43</c:v>
                </c:pt>
                <c:pt idx="2">
                  <c:v>15.05</c:v>
                </c:pt>
                <c:pt idx="3">
                  <c:v>14.27</c:v>
                </c:pt>
                <c:pt idx="4">
                  <c:v>14.22</c:v>
                </c:pt>
              </c:numCache>
            </c:numRef>
          </c:val>
          <c:extLst xmlns:c16r2="http://schemas.microsoft.com/office/drawing/2015/06/chart">
            <c:ext xmlns:c16="http://schemas.microsoft.com/office/drawing/2014/chart" uri="{C3380CC4-5D6E-409C-BE32-E72D297353CC}">
              <c16:uniqueId val="{00000001-C4E4-4C7C-9481-A84BF62573A0}"/>
            </c:ext>
          </c:extLst>
        </c:ser>
        <c:dLbls>
          <c:showLegendKey val="0"/>
          <c:showVal val="0"/>
          <c:showCatName val="0"/>
          <c:showSerName val="0"/>
          <c:showPercent val="0"/>
          <c:showBubbleSize val="0"/>
        </c:dLbls>
        <c:gapWidth val="250"/>
        <c:overlap val="100"/>
        <c:axId val="510542384"/>
        <c:axId val="510542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c:v>
                </c:pt>
                <c:pt idx="1">
                  <c:v>-0.62</c:v>
                </c:pt>
                <c:pt idx="2">
                  <c:v>2.0299999999999998</c:v>
                </c:pt>
                <c:pt idx="3">
                  <c:v>-1.07</c:v>
                </c:pt>
                <c:pt idx="4">
                  <c:v>-0.98</c:v>
                </c:pt>
              </c:numCache>
            </c:numRef>
          </c:val>
          <c:smooth val="0"/>
          <c:extLst xmlns:c16r2="http://schemas.microsoft.com/office/drawing/2015/06/chart">
            <c:ext xmlns:c16="http://schemas.microsoft.com/office/drawing/2014/chart" uri="{C3380CC4-5D6E-409C-BE32-E72D297353CC}">
              <c16:uniqueId val="{00000002-C4E4-4C7C-9481-A84BF62573A0}"/>
            </c:ext>
          </c:extLst>
        </c:ser>
        <c:dLbls>
          <c:showLegendKey val="0"/>
          <c:showVal val="0"/>
          <c:showCatName val="0"/>
          <c:showSerName val="0"/>
          <c:showPercent val="0"/>
          <c:showBubbleSize val="0"/>
        </c:dLbls>
        <c:marker val="1"/>
        <c:smooth val="0"/>
        <c:axId val="510542384"/>
        <c:axId val="510542776"/>
      </c:lineChart>
      <c:catAx>
        <c:axId val="51054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0542776"/>
        <c:crosses val="autoZero"/>
        <c:auto val="1"/>
        <c:lblAlgn val="ctr"/>
        <c:lblOffset val="100"/>
        <c:tickLblSkip val="1"/>
        <c:tickMarkSkip val="1"/>
        <c:noMultiLvlLbl val="0"/>
      </c:catAx>
      <c:valAx>
        <c:axId val="51054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54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0.56000000000000005</c:v>
                </c:pt>
                <c:pt idx="2">
                  <c:v>#N/A</c:v>
                </c:pt>
                <c:pt idx="3">
                  <c:v>0.81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FBD-40AA-B203-DA7F178F20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FBD-40AA-B203-DA7F178F202F}"/>
            </c:ext>
          </c:extLst>
        </c:ser>
        <c:ser>
          <c:idx val="2"/>
          <c:order val="2"/>
          <c:tx>
            <c:strRef>
              <c:f>データシート!$A$29</c:f>
              <c:strCache>
                <c:ptCount val="1"/>
                <c:pt idx="0">
                  <c:v>水産物地方卸売市場事業特別会計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FBD-40AA-B203-DA7F178F202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1.25</c:v>
                </c:pt>
                <c:pt idx="2">
                  <c:v>#N/A</c:v>
                </c:pt>
                <c:pt idx="3">
                  <c:v>0.56000000000000005</c:v>
                </c:pt>
                <c:pt idx="4">
                  <c:v>#N/A</c:v>
                </c:pt>
                <c:pt idx="5">
                  <c:v>1.02</c:v>
                </c:pt>
                <c:pt idx="6">
                  <c:v>#N/A</c:v>
                </c:pt>
                <c:pt idx="7">
                  <c:v>1.57</c:v>
                </c:pt>
                <c:pt idx="8">
                  <c:v>#N/A</c:v>
                </c:pt>
                <c:pt idx="9">
                  <c:v>0.43</c:v>
                </c:pt>
              </c:numCache>
            </c:numRef>
          </c:val>
          <c:extLst xmlns:c16r2="http://schemas.microsoft.com/office/drawing/2015/06/chart">
            <c:ext xmlns:c16="http://schemas.microsoft.com/office/drawing/2014/chart" uri="{C3380CC4-5D6E-409C-BE32-E72D297353CC}">
              <c16:uniqueId val="{00000003-7FBD-40AA-B203-DA7F178F202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0.35</c:v>
                </c:pt>
                <c:pt idx="4">
                  <c:v>#N/A</c:v>
                </c:pt>
                <c:pt idx="5">
                  <c:v>0.37</c:v>
                </c:pt>
                <c:pt idx="6">
                  <c:v>#N/A</c:v>
                </c:pt>
                <c:pt idx="7">
                  <c:v>0.13</c:v>
                </c:pt>
                <c:pt idx="8">
                  <c:v>#N/A</c:v>
                </c:pt>
                <c:pt idx="9">
                  <c:v>0.45</c:v>
                </c:pt>
              </c:numCache>
            </c:numRef>
          </c:val>
          <c:extLst xmlns:c16r2="http://schemas.microsoft.com/office/drawing/2015/06/chart">
            <c:ext xmlns:c16="http://schemas.microsoft.com/office/drawing/2014/chart" uri="{C3380CC4-5D6E-409C-BE32-E72D297353CC}">
              <c16:uniqueId val="{00000004-7FBD-40AA-B203-DA7F178F202F}"/>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0.52</c:v>
                </c:pt>
                <c:pt idx="2">
                  <c:v>#N/A</c:v>
                </c:pt>
                <c:pt idx="3">
                  <c:v>0.84</c:v>
                </c:pt>
                <c:pt idx="4">
                  <c:v>#N/A</c:v>
                </c:pt>
                <c:pt idx="5">
                  <c:v>0.92</c:v>
                </c:pt>
                <c:pt idx="6">
                  <c:v>#N/A</c:v>
                </c:pt>
                <c:pt idx="7">
                  <c:v>1.02</c:v>
                </c:pt>
                <c:pt idx="8">
                  <c:v>#N/A</c:v>
                </c:pt>
                <c:pt idx="9">
                  <c:v>1.1599999999999999</c:v>
                </c:pt>
              </c:numCache>
            </c:numRef>
          </c:val>
          <c:extLst xmlns:c16r2="http://schemas.microsoft.com/office/drawing/2015/06/chart">
            <c:ext xmlns:c16="http://schemas.microsoft.com/office/drawing/2014/chart" uri="{C3380CC4-5D6E-409C-BE32-E72D297353CC}">
              <c16:uniqueId val="{00000005-7FBD-40AA-B203-DA7F178F202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0.82</c:v>
                </c:pt>
                <c:pt idx="2">
                  <c:v>#N/A</c:v>
                </c:pt>
                <c:pt idx="3">
                  <c:v>0.56999999999999995</c:v>
                </c:pt>
                <c:pt idx="4">
                  <c:v>#N/A</c:v>
                </c:pt>
                <c:pt idx="5">
                  <c:v>0.95</c:v>
                </c:pt>
                <c:pt idx="6">
                  <c:v>#N/A</c:v>
                </c:pt>
                <c:pt idx="7">
                  <c:v>1.54</c:v>
                </c:pt>
                <c:pt idx="8">
                  <c:v>#N/A</c:v>
                </c:pt>
                <c:pt idx="9">
                  <c:v>1.67</c:v>
                </c:pt>
              </c:numCache>
            </c:numRef>
          </c:val>
          <c:extLst xmlns:c16r2="http://schemas.microsoft.com/office/drawing/2015/06/chart">
            <c:ext xmlns:c16="http://schemas.microsoft.com/office/drawing/2014/chart" uri="{C3380CC4-5D6E-409C-BE32-E72D297353CC}">
              <c16:uniqueId val="{00000006-7FBD-40AA-B203-DA7F178F202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1.69</c:v>
                </c:pt>
                <c:pt idx="6">
                  <c:v>#N/A</c:v>
                </c:pt>
                <c:pt idx="7">
                  <c:v>2.59</c:v>
                </c:pt>
                <c:pt idx="8">
                  <c:v>#N/A</c:v>
                </c:pt>
                <c:pt idx="9">
                  <c:v>3.73</c:v>
                </c:pt>
              </c:numCache>
            </c:numRef>
          </c:val>
          <c:extLst xmlns:c16r2="http://schemas.microsoft.com/office/drawing/2015/06/chart">
            <c:ext xmlns:c16="http://schemas.microsoft.com/office/drawing/2014/chart" uri="{C3380CC4-5D6E-409C-BE32-E72D297353CC}">
              <c16:uniqueId val="{00000007-7FBD-40AA-B203-DA7F178F20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7.72</c:v>
                </c:pt>
                <c:pt idx="2">
                  <c:v>#N/A</c:v>
                </c:pt>
                <c:pt idx="3">
                  <c:v>5.54</c:v>
                </c:pt>
                <c:pt idx="4">
                  <c:v>#N/A</c:v>
                </c:pt>
                <c:pt idx="5">
                  <c:v>6.91</c:v>
                </c:pt>
                <c:pt idx="6">
                  <c:v>#N/A</c:v>
                </c:pt>
                <c:pt idx="7">
                  <c:v>6.52</c:v>
                </c:pt>
                <c:pt idx="8">
                  <c:v>#N/A</c:v>
                </c:pt>
                <c:pt idx="9">
                  <c:v>5.51</c:v>
                </c:pt>
              </c:numCache>
            </c:numRef>
          </c:val>
          <c:extLst xmlns:c16r2="http://schemas.microsoft.com/office/drawing/2015/06/chart">
            <c:ext xmlns:c16="http://schemas.microsoft.com/office/drawing/2014/chart" uri="{C3380CC4-5D6E-409C-BE32-E72D297353CC}">
              <c16:uniqueId val="{00000008-7FBD-40AA-B203-DA7F178F202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3.49</c:v>
                </c:pt>
                <c:pt idx="2">
                  <c:v>#N/A</c:v>
                </c:pt>
                <c:pt idx="3">
                  <c:v>4.74</c:v>
                </c:pt>
                <c:pt idx="4">
                  <c:v>#N/A</c:v>
                </c:pt>
                <c:pt idx="5">
                  <c:v>4.32</c:v>
                </c:pt>
                <c:pt idx="6">
                  <c:v>#N/A</c:v>
                </c:pt>
                <c:pt idx="7">
                  <c:v>3.85</c:v>
                </c:pt>
                <c:pt idx="8">
                  <c:v>#N/A</c:v>
                </c:pt>
                <c:pt idx="9">
                  <c:v>5.6</c:v>
                </c:pt>
              </c:numCache>
            </c:numRef>
          </c:val>
          <c:extLst xmlns:c16r2="http://schemas.microsoft.com/office/drawing/2015/06/chart">
            <c:ext xmlns:c16="http://schemas.microsoft.com/office/drawing/2014/chart" uri="{C3380CC4-5D6E-409C-BE32-E72D297353CC}">
              <c16:uniqueId val="{00000009-7FBD-40AA-B203-DA7F178F202F}"/>
            </c:ext>
          </c:extLst>
        </c:ser>
        <c:dLbls>
          <c:showLegendKey val="0"/>
          <c:showVal val="0"/>
          <c:showCatName val="0"/>
          <c:showSerName val="0"/>
          <c:showPercent val="0"/>
          <c:showBubbleSize val="0"/>
        </c:dLbls>
        <c:gapWidth val="150"/>
        <c:overlap val="100"/>
        <c:axId val="419252544"/>
        <c:axId val="513116584"/>
      </c:barChart>
      <c:catAx>
        <c:axId val="41925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3116584"/>
        <c:crosses val="autoZero"/>
        <c:auto val="1"/>
        <c:lblAlgn val="ctr"/>
        <c:lblOffset val="100"/>
        <c:tickLblSkip val="1"/>
        <c:tickMarkSkip val="1"/>
        <c:noMultiLvlLbl val="0"/>
      </c:catAx>
      <c:valAx>
        <c:axId val="513116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252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8900</c:v>
                </c:pt>
                <c:pt idx="5">
                  <c:v>8283</c:v>
                </c:pt>
                <c:pt idx="8">
                  <c:v>7953</c:v>
                </c:pt>
                <c:pt idx="11">
                  <c:v>7955</c:v>
                </c:pt>
                <c:pt idx="14">
                  <c:v>7834</c:v>
                </c:pt>
              </c:numCache>
            </c:numRef>
          </c:val>
          <c:extLst xmlns:c16r2="http://schemas.microsoft.com/office/drawing/2015/06/chart">
            <c:ext xmlns:c16="http://schemas.microsoft.com/office/drawing/2014/chart" uri="{C3380CC4-5D6E-409C-BE32-E72D297353CC}">
              <c16:uniqueId val="{00000000-D7CE-49DD-895E-0D344B46EB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7CE-49DD-895E-0D344B46EB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567</c:v>
                </c:pt>
                <c:pt idx="3">
                  <c:v>535</c:v>
                </c:pt>
                <c:pt idx="6">
                  <c:v>92</c:v>
                </c:pt>
                <c:pt idx="9">
                  <c:v>321</c:v>
                </c:pt>
                <c:pt idx="12">
                  <c:v>183</c:v>
                </c:pt>
              </c:numCache>
            </c:numRef>
          </c:val>
          <c:extLst xmlns:c16r2="http://schemas.microsoft.com/office/drawing/2015/06/chart">
            <c:ext xmlns:c16="http://schemas.microsoft.com/office/drawing/2014/chart" uri="{C3380CC4-5D6E-409C-BE32-E72D297353CC}">
              <c16:uniqueId val="{00000002-D7CE-49DD-895E-0D344B46EB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CE-49DD-895E-0D344B46EB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4213</c:v>
                </c:pt>
                <c:pt idx="3">
                  <c:v>4226</c:v>
                </c:pt>
                <c:pt idx="6">
                  <c:v>3332</c:v>
                </c:pt>
                <c:pt idx="9">
                  <c:v>3541</c:v>
                </c:pt>
                <c:pt idx="12">
                  <c:v>3129</c:v>
                </c:pt>
              </c:numCache>
            </c:numRef>
          </c:val>
          <c:extLst xmlns:c16r2="http://schemas.microsoft.com/office/drawing/2015/06/chart">
            <c:ext xmlns:c16="http://schemas.microsoft.com/office/drawing/2014/chart" uri="{C3380CC4-5D6E-409C-BE32-E72D297353CC}">
              <c16:uniqueId val="{00000004-D7CE-49DD-895E-0D344B46EB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CE-49DD-895E-0D344B46EB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7CE-49DD-895E-0D344B46EB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5105</c:v>
                </c:pt>
                <c:pt idx="3">
                  <c:v>4777</c:v>
                </c:pt>
                <c:pt idx="6">
                  <c:v>5092</c:v>
                </c:pt>
                <c:pt idx="9">
                  <c:v>5446</c:v>
                </c:pt>
                <c:pt idx="12">
                  <c:v>5301</c:v>
                </c:pt>
              </c:numCache>
            </c:numRef>
          </c:val>
          <c:extLst xmlns:c16r2="http://schemas.microsoft.com/office/drawing/2015/06/chart">
            <c:ext xmlns:c16="http://schemas.microsoft.com/office/drawing/2014/chart" uri="{C3380CC4-5D6E-409C-BE32-E72D297353CC}">
              <c16:uniqueId val="{00000007-D7CE-49DD-895E-0D344B46EBFF}"/>
            </c:ext>
          </c:extLst>
        </c:ser>
        <c:dLbls>
          <c:showLegendKey val="0"/>
          <c:showVal val="0"/>
          <c:showCatName val="0"/>
          <c:showSerName val="0"/>
          <c:showPercent val="0"/>
          <c:showBubbleSize val="0"/>
        </c:dLbls>
        <c:gapWidth val="100"/>
        <c:overlap val="100"/>
        <c:axId val="513120112"/>
        <c:axId val="513120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985</c:v>
                </c:pt>
                <c:pt idx="2">
                  <c:v>#N/A</c:v>
                </c:pt>
                <c:pt idx="3">
                  <c:v>#N/A</c:v>
                </c:pt>
                <c:pt idx="4">
                  <c:v>1255</c:v>
                </c:pt>
                <c:pt idx="5">
                  <c:v>#N/A</c:v>
                </c:pt>
                <c:pt idx="6">
                  <c:v>#N/A</c:v>
                </c:pt>
                <c:pt idx="7">
                  <c:v>563</c:v>
                </c:pt>
                <c:pt idx="8">
                  <c:v>#N/A</c:v>
                </c:pt>
                <c:pt idx="9">
                  <c:v>#N/A</c:v>
                </c:pt>
                <c:pt idx="10">
                  <c:v>1353</c:v>
                </c:pt>
                <c:pt idx="11">
                  <c:v>#N/A</c:v>
                </c:pt>
                <c:pt idx="12">
                  <c:v>#N/A</c:v>
                </c:pt>
                <c:pt idx="13">
                  <c:v>779</c:v>
                </c:pt>
                <c:pt idx="14">
                  <c:v>#N/A</c:v>
                </c:pt>
              </c:numCache>
            </c:numRef>
          </c:val>
          <c:smooth val="0"/>
          <c:extLst xmlns:c16r2="http://schemas.microsoft.com/office/drawing/2015/06/chart">
            <c:ext xmlns:c16="http://schemas.microsoft.com/office/drawing/2014/chart" uri="{C3380CC4-5D6E-409C-BE32-E72D297353CC}">
              <c16:uniqueId val="{00000008-D7CE-49DD-895E-0D344B46EBFF}"/>
            </c:ext>
          </c:extLst>
        </c:ser>
        <c:dLbls>
          <c:showLegendKey val="0"/>
          <c:showVal val="0"/>
          <c:showCatName val="0"/>
          <c:showSerName val="0"/>
          <c:showPercent val="0"/>
          <c:showBubbleSize val="0"/>
        </c:dLbls>
        <c:marker val="1"/>
        <c:smooth val="0"/>
        <c:axId val="513120112"/>
        <c:axId val="513120504"/>
      </c:lineChart>
      <c:catAx>
        <c:axId val="51312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3120504"/>
        <c:crosses val="autoZero"/>
        <c:auto val="1"/>
        <c:lblAlgn val="ctr"/>
        <c:lblOffset val="100"/>
        <c:tickLblSkip val="1"/>
        <c:tickMarkSkip val="1"/>
        <c:noMultiLvlLbl val="0"/>
      </c:catAx>
      <c:valAx>
        <c:axId val="513120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12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63130</c:v>
                </c:pt>
                <c:pt idx="5">
                  <c:v>62482</c:v>
                </c:pt>
                <c:pt idx="8">
                  <c:v>60945</c:v>
                </c:pt>
                <c:pt idx="11">
                  <c:v>59280</c:v>
                </c:pt>
                <c:pt idx="14">
                  <c:v>56923</c:v>
                </c:pt>
              </c:numCache>
            </c:numRef>
          </c:val>
          <c:extLst xmlns:c16r2="http://schemas.microsoft.com/office/drawing/2015/06/chart">
            <c:ext xmlns:c16="http://schemas.microsoft.com/office/drawing/2014/chart" uri="{C3380CC4-5D6E-409C-BE32-E72D297353CC}">
              <c16:uniqueId val="{00000000-D7DC-45CC-A1B0-C8515B1D7D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22187</c:v>
                </c:pt>
                <c:pt idx="5">
                  <c:v>21177</c:v>
                </c:pt>
                <c:pt idx="8">
                  <c:v>19306</c:v>
                </c:pt>
                <c:pt idx="11">
                  <c:v>18231</c:v>
                </c:pt>
                <c:pt idx="14">
                  <c:v>17534</c:v>
                </c:pt>
              </c:numCache>
            </c:numRef>
          </c:val>
          <c:extLst xmlns:c16r2="http://schemas.microsoft.com/office/drawing/2015/06/chart">
            <c:ext xmlns:c16="http://schemas.microsoft.com/office/drawing/2014/chart" uri="{C3380CC4-5D6E-409C-BE32-E72D297353CC}">
              <c16:uniqueId val="{00000001-D7DC-45CC-A1B0-C8515B1D7D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18892</c:v>
                </c:pt>
                <c:pt idx="5">
                  <c:v>20144</c:v>
                </c:pt>
                <c:pt idx="8">
                  <c:v>16993</c:v>
                </c:pt>
                <c:pt idx="11">
                  <c:v>16029</c:v>
                </c:pt>
                <c:pt idx="14">
                  <c:v>17978</c:v>
                </c:pt>
              </c:numCache>
            </c:numRef>
          </c:val>
          <c:extLst xmlns:c16r2="http://schemas.microsoft.com/office/drawing/2015/06/chart">
            <c:ext xmlns:c16="http://schemas.microsoft.com/office/drawing/2014/chart" uri="{C3380CC4-5D6E-409C-BE32-E72D297353CC}">
              <c16:uniqueId val="{00000002-D7DC-45CC-A1B0-C8515B1D7D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DC-45CC-A1B0-C8515B1D7D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DC-45CC-A1B0-C8515B1D7D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DC-45CC-A1B0-C8515B1D7D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11863</c:v>
                </c:pt>
                <c:pt idx="3">
                  <c:v>11491</c:v>
                </c:pt>
                <c:pt idx="6">
                  <c:v>11998</c:v>
                </c:pt>
                <c:pt idx="9">
                  <c:v>12228</c:v>
                </c:pt>
                <c:pt idx="12">
                  <c:v>11861</c:v>
                </c:pt>
              </c:numCache>
            </c:numRef>
          </c:val>
          <c:extLst xmlns:c16r2="http://schemas.microsoft.com/office/drawing/2015/06/chart">
            <c:ext xmlns:c16="http://schemas.microsoft.com/office/drawing/2014/chart" uri="{C3380CC4-5D6E-409C-BE32-E72D297353CC}">
              <c16:uniqueId val="{00000006-D7DC-45CC-A1B0-C8515B1D7D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7DC-45CC-A1B0-C8515B1D7D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37888</c:v>
                </c:pt>
                <c:pt idx="3">
                  <c:v>37944</c:v>
                </c:pt>
                <c:pt idx="6">
                  <c:v>36590</c:v>
                </c:pt>
                <c:pt idx="9">
                  <c:v>34630</c:v>
                </c:pt>
                <c:pt idx="12">
                  <c:v>31936</c:v>
                </c:pt>
              </c:numCache>
            </c:numRef>
          </c:val>
          <c:extLst xmlns:c16r2="http://schemas.microsoft.com/office/drawing/2015/06/chart">
            <c:ext xmlns:c16="http://schemas.microsoft.com/office/drawing/2014/chart" uri="{C3380CC4-5D6E-409C-BE32-E72D297353CC}">
              <c16:uniqueId val="{00000008-D7DC-45CC-A1B0-C8515B1D7D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1322</c:v>
                </c:pt>
                <c:pt idx="3">
                  <c:v>862</c:v>
                </c:pt>
                <c:pt idx="6">
                  <c:v>1061</c:v>
                </c:pt>
                <c:pt idx="9">
                  <c:v>4423</c:v>
                </c:pt>
                <c:pt idx="12">
                  <c:v>4467</c:v>
                </c:pt>
              </c:numCache>
            </c:numRef>
          </c:val>
          <c:extLst xmlns:c16r2="http://schemas.microsoft.com/office/drawing/2015/06/chart">
            <c:ext xmlns:c16="http://schemas.microsoft.com/office/drawing/2014/chart" uri="{C3380CC4-5D6E-409C-BE32-E72D297353CC}">
              <c16:uniqueId val="{00000009-D7DC-45CC-A1B0-C8515B1D7D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53293</c:v>
                </c:pt>
                <c:pt idx="3">
                  <c:v>53520</c:v>
                </c:pt>
                <c:pt idx="6">
                  <c:v>54740</c:v>
                </c:pt>
                <c:pt idx="9">
                  <c:v>54040</c:v>
                </c:pt>
                <c:pt idx="12">
                  <c:v>54243</c:v>
                </c:pt>
              </c:numCache>
            </c:numRef>
          </c:val>
          <c:extLst xmlns:c16r2="http://schemas.microsoft.com/office/drawing/2015/06/chart">
            <c:ext xmlns:c16="http://schemas.microsoft.com/office/drawing/2014/chart" uri="{C3380CC4-5D6E-409C-BE32-E72D297353CC}">
              <c16:uniqueId val="{0000000A-D7DC-45CC-A1B0-C8515B1D7DF7}"/>
            </c:ext>
          </c:extLst>
        </c:ser>
        <c:dLbls>
          <c:showLegendKey val="0"/>
          <c:showVal val="0"/>
          <c:showCatName val="0"/>
          <c:showSerName val="0"/>
          <c:showPercent val="0"/>
          <c:showBubbleSize val="0"/>
        </c:dLbls>
        <c:gapWidth val="100"/>
        <c:overlap val="100"/>
        <c:axId val="513116976"/>
        <c:axId val="513121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248</c:v>
                </c:pt>
                <c:pt idx="2">
                  <c:v>#N/A</c:v>
                </c:pt>
                <c:pt idx="3">
                  <c:v>#N/A</c:v>
                </c:pt>
                <c:pt idx="4">
                  <c:v>14</c:v>
                </c:pt>
                <c:pt idx="5">
                  <c:v>#N/A</c:v>
                </c:pt>
                <c:pt idx="6">
                  <c:v>#N/A</c:v>
                </c:pt>
                <c:pt idx="7">
                  <c:v>7144</c:v>
                </c:pt>
                <c:pt idx="8">
                  <c:v>#N/A</c:v>
                </c:pt>
                <c:pt idx="9">
                  <c:v>#N/A</c:v>
                </c:pt>
                <c:pt idx="10">
                  <c:v>11780</c:v>
                </c:pt>
                <c:pt idx="11">
                  <c:v>#N/A</c:v>
                </c:pt>
                <c:pt idx="12">
                  <c:v>#N/A</c:v>
                </c:pt>
                <c:pt idx="13">
                  <c:v>10071</c:v>
                </c:pt>
                <c:pt idx="14">
                  <c:v>#N/A</c:v>
                </c:pt>
              </c:numCache>
            </c:numRef>
          </c:val>
          <c:smooth val="0"/>
          <c:extLst xmlns:c16r2="http://schemas.microsoft.com/office/drawing/2015/06/chart">
            <c:ext xmlns:c16="http://schemas.microsoft.com/office/drawing/2014/chart" uri="{C3380CC4-5D6E-409C-BE32-E72D297353CC}">
              <c16:uniqueId val="{0000000B-D7DC-45CC-A1B0-C8515B1D7DF7}"/>
            </c:ext>
          </c:extLst>
        </c:ser>
        <c:dLbls>
          <c:showLegendKey val="0"/>
          <c:showVal val="0"/>
          <c:showCatName val="0"/>
          <c:showSerName val="0"/>
          <c:showPercent val="0"/>
          <c:showBubbleSize val="0"/>
        </c:dLbls>
        <c:marker val="1"/>
        <c:smooth val="0"/>
        <c:axId val="513116976"/>
        <c:axId val="513121680"/>
      </c:lineChart>
      <c:catAx>
        <c:axId val="51311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3121680"/>
        <c:crosses val="autoZero"/>
        <c:auto val="1"/>
        <c:lblAlgn val="ctr"/>
        <c:lblOffset val="100"/>
        <c:tickLblSkip val="1"/>
        <c:tickMarkSkip val="1"/>
        <c:noMultiLvlLbl val="0"/>
      </c:catAx>
      <c:valAx>
        <c:axId val="51312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11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7311</c:v>
                </c:pt>
                <c:pt idx="1">
                  <c:v>6960</c:v>
                </c:pt>
                <c:pt idx="2">
                  <c:v>6964</c:v>
                </c:pt>
              </c:numCache>
            </c:numRef>
          </c:val>
          <c:extLst xmlns:c16r2="http://schemas.microsoft.com/office/drawing/2015/06/chart">
            <c:ext xmlns:c16="http://schemas.microsoft.com/office/drawing/2014/chart" uri="{C3380CC4-5D6E-409C-BE32-E72D297353CC}">
              <c16:uniqueId val="{00000000-71AD-46B0-B0B9-1621F3370C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1AD-46B0-B0B9-1621F3370C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5776</c:v>
                </c:pt>
                <c:pt idx="1">
                  <c:v>5887</c:v>
                </c:pt>
                <c:pt idx="2">
                  <c:v>7071</c:v>
                </c:pt>
              </c:numCache>
            </c:numRef>
          </c:val>
          <c:extLst xmlns:c16r2="http://schemas.microsoft.com/office/drawing/2015/06/chart">
            <c:ext xmlns:c16="http://schemas.microsoft.com/office/drawing/2014/chart" uri="{C3380CC4-5D6E-409C-BE32-E72D297353CC}">
              <c16:uniqueId val="{00000002-71AD-46B0-B0B9-1621F3370C4A}"/>
            </c:ext>
          </c:extLst>
        </c:ser>
        <c:dLbls>
          <c:showLegendKey val="0"/>
          <c:showVal val="0"/>
          <c:showCatName val="0"/>
          <c:showSerName val="0"/>
          <c:showPercent val="0"/>
          <c:showBubbleSize val="0"/>
        </c:dLbls>
        <c:gapWidth val="120"/>
        <c:overlap val="100"/>
        <c:axId val="513117760"/>
        <c:axId val="513116192"/>
      </c:barChart>
      <c:catAx>
        <c:axId val="51311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3116192"/>
        <c:crosses val="autoZero"/>
        <c:auto val="1"/>
        <c:lblAlgn val="ctr"/>
        <c:lblOffset val="100"/>
        <c:tickLblSkip val="1"/>
        <c:tickMarkSkip val="1"/>
        <c:noMultiLvlLbl val="0"/>
      </c:catAx>
      <c:valAx>
        <c:axId val="513116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311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F14-45E7-A6A8-E4277A05AA93}"/>
                </c:ext>
                <c:ext xmlns:c15="http://schemas.microsoft.com/office/drawing/2012/chart" uri="{CE6537A1-D6FC-4f65-9D91-7224C49458BB}">
                  <c15:dlblFieldTable>
                    <c15:dlblFTEntry>
                      <c15:txfldGUID>{CF6DDC77-72A6-40DD-BEEB-62234C55C0FE}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F14-45E7-A6A8-E4277A05AA93}"/>
                </c:ext>
                <c:ext xmlns:c15="http://schemas.microsoft.com/office/drawing/2012/chart" uri="{CE6537A1-D6FC-4f65-9D91-7224C49458BB}">
                  <c15:dlblFieldTable>
                    <c15:dlblFTEntry>
                      <c15:txfldGUID>{0EFDBA99-EE1C-4B74-B835-CE90F119935B}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F14-45E7-A6A8-E4277A05AA93}"/>
                </c:ext>
                <c:ext xmlns:c15="http://schemas.microsoft.com/office/drawing/2012/chart" uri="{CE6537A1-D6FC-4f65-9D91-7224C49458BB}">
                  <c15:dlblFieldTable>
                    <c15:dlblFTEntry>
                      <c15:txfldGUID>{2ED5C90E-C8AA-4B41-862B-C72E363B86A9}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F14-45E7-A6A8-E4277A05AA93}"/>
                </c:ext>
                <c:ext xmlns:c15="http://schemas.microsoft.com/office/drawing/2012/chart" uri="{CE6537A1-D6FC-4f65-9D91-7224C49458BB}">
                  <c15:dlblFieldTable>
                    <c15:dlblFTEntry>
                      <c15:txfldGUID>{E39873BB-2524-4B6B-B384-7453CDEB6E1F}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F14-45E7-A6A8-E4277A05AA93}"/>
                </c:ext>
                <c:ext xmlns:c15="http://schemas.microsoft.com/office/drawing/2012/chart" uri="{CE6537A1-D6FC-4f65-9D91-7224C49458BB}">
                  <c15:dlblFieldTable>
                    <c15:dlblFTEntry>
                      <c15:txfldGUID>{8F352841-587D-4BA4-85A7-A5E85D845F4C}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F14-45E7-A6A8-E4277A05AA93}"/>
                </c:ext>
                <c:ext xmlns:c15="http://schemas.microsoft.com/office/drawing/2012/chart" uri="{CE6537A1-D6FC-4f65-9D91-7224C49458BB}">
                  <c15:dlblFieldTable>
                    <c15:dlblFTEntry>
                      <c15:txfldGUID>{69E6A2ED-F80A-4488-82A6-BA231CF9AB9B}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F14-45E7-A6A8-E4277A05AA93}"/>
                </c:ext>
                <c:ext xmlns:c15="http://schemas.microsoft.com/office/drawing/2012/chart" uri="{CE6537A1-D6FC-4f65-9D91-7224C49458BB}">
                  <c15:dlblFieldTable>
                    <c15:dlblFTEntry>
                      <c15:txfldGUID>{9FADC6A9-1CB2-4712-B083-2F6C6E22B968}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F14-45E7-A6A8-E4277A05AA93}"/>
                </c:ext>
                <c:ext xmlns:c15="http://schemas.microsoft.com/office/drawing/2012/chart" uri="{CE6537A1-D6FC-4f65-9D91-7224C49458BB}">
                  <c15:dlblFieldTable>
                    <c15:dlblFTEntry>
                      <c15:txfldGUID>{A965200C-8E6A-4571-B9BD-B15BC4D697E9}</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6672449438123714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F14-45E7-A6A8-E4277A05AA93}"/>
                </c:ext>
                <c:ext xmlns:c15="http://schemas.microsoft.com/office/drawing/2012/chart" uri="{CE6537A1-D6FC-4f65-9D91-7224C49458BB}">
                  <c15:dlblFieldTable>
                    <c15:dlblFTEntry>
                      <c15:txfldGUID>{2559195C-EFA5-4308-9CBD-DCFBBA6DE883}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61.4</c:v>
                </c:pt>
                <c:pt idx="24">
                  <c:v>58.3</c:v>
                </c:pt>
                <c:pt idx="32">
                  <c:v>60.2</c:v>
                </c:pt>
              </c:numCache>
            </c:numRef>
          </c:xVal>
          <c:yVal>
            <c:numRef>
              <c:f>公会計指標分析・財政指標組合せ分析表!$BP$51:$DC$51</c:f>
              <c:numCache>
                <c:formatCode>#,##0.0;"▲ "#,##0.0</c:formatCode>
                <c:ptCount val="40"/>
                <c:pt idx="16">
                  <c:v>16.7</c:v>
                </c:pt>
                <c:pt idx="24">
                  <c:v>27.4</c:v>
                </c:pt>
                <c:pt idx="32">
                  <c:v>23.2</c:v>
                </c:pt>
              </c:numCache>
            </c:numRef>
          </c:yVal>
          <c:smooth val="0"/>
          <c:extLst xmlns:c16r2="http://schemas.microsoft.com/office/drawing/2015/06/chart">
            <c:ext xmlns:c16="http://schemas.microsoft.com/office/drawing/2014/chart" uri="{C3380CC4-5D6E-409C-BE32-E72D297353CC}">
              <c16:uniqueId val="{00000009-BF14-45E7-A6A8-E4277A05AA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F14-45E7-A6A8-E4277A05AA93}"/>
                </c:ext>
                <c:ext xmlns:c15="http://schemas.microsoft.com/office/drawing/2012/chart" uri="{CE6537A1-D6FC-4f65-9D91-7224C49458BB}">
                  <c15:dlblFieldTable>
                    <c15:dlblFTEntry>
                      <c15:txfldGUID>{BC349496-229F-4C86-8ED8-A847CC9D0502}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F14-45E7-A6A8-E4277A05AA93}"/>
                </c:ext>
                <c:ext xmlns:c15="http://schemas.microsoft.com/office/drawing/2012/chart" uri="{CE6537A1-D6FC-4f65-9D91-7224C49458BB}">
                  <c15:dlblFieldTable>
                    <c15:dlblFTEntry>
                      <c15:txfldGUID>{B64641AD-B736-49BD-9A3F-65CF95A4AA73}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F14-45E7-A6A8-E4277A05AA93}"/>
                </c:ext>
                <c:ext xmlns:c15="http://schemas.microsoft.com/office/drawing/2012/chart" uri="{CE6537A1-D6FC-4f65-9D91-7224C49458BB}">
                  <c15:dlblFieldTable>
                    <c15:dlblFTEntry>
                      <c15:txfldGUID>{ECA88633-FA57-4285-9A46-1DB68708EE86}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F14-45E7-A6A8-E4277A05AA93}"/>
                </c:ext>
                <c:ext xmlns:c15="http://schemas.microsoft.com/office/drawing/2012/chart" uri="{CE6537A1-D6FC-4f65-9D91-7224C49458BB}">
                  <c15:dlblFieldTable>
                    <c15:dlblFTEntry>
                      <c15:txfldGUID>{A3468909-7074-4325-B6CB-FB87AE2C5526}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F14-45E7-A6A8-E4277A05AA93}"/>
                </c:ext>
                <c:ext xmlns:c15="http://schemas.microsoft.com/office/drawing/2012/chart" uri="{CE6537A1-D6FC-4f65-9D91-7224C49458BB}">
                  <c15:dlblFieldTable>
                    <c15:dlblFTEntry>
                      <c15:txfldGUID>{696DE108-22F1-4A68-BB63-AAFAFF9D7D30}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F14-45E7-A6A8-E4277A05AA93}"/>
                </c:ext>
                <c:ext xmlns:c15="http://schemas.microsoft.com/office/drawing/2012/chart" uri="{CE6537A1-D6FC-4f65-9D91-7224C49458BB}">
                  <c15:dlblFieldTable>
                    <c15:dlblFTEntry>
                      <c15:txfldGUID>{1DD50131-42E4-4980-B1C6-D002B2807B84}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F14-45E7-A6A8-E4277A05AA93}"/>
                </c:ext>
                <c:ext xmlns:c15="http://schemas.microsoft.com/office/drawing/2012/chart" uri="{CE6537A1-D6FC-4f65-9D91-7224C49458BB}">
                  <c15:dlblFieldTable>
                    <c15:dlblFTEntry>
                      <c15:txfldGUID>{CB79425C-C17D-4583-AD74-D164AA9CAF8E}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F14-45E7-A6A8-E4277A05AA93}"/>
                </c:ext>
                <c:ext xmlns:c15="http://schemas.microsoft.com/office/drawing/2012/chart" uri="{CE6537A1-D6FC-4f65-9D91-7224C49458BB}">
                  <c15:dlblFieldTable>
                    <c15:dlblFTEntry>
                      <c15:txfldGUID>{BAF056AD-B5CA-45D7-8AEF-9C172AD77521}</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2.761795150102089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F14-45E7-A6A8-E4277A05AA93}"/>
                </c:ext>
                <c:ext xmlns:c15="http://schemas.microsoft.com/office/drawing/2012/chart" uri="{CE6537A1-D6FC-4f65-9D91-7224C49458BB}">
                  <c15:dlblFieldTable>
                    <c15:dlblFTEntry>
                      <c15:txfldGUID>{A704E1AC-EC46-47D3-ADF7-8510A787A4C3}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60.3</c:v>
                </c:pt>
              </c:numCache>
            </c:numRef>
          </c:xVal>
          <c:yVal>
            <c:numRef>
              <c:f>公会計指標分析・財政指標組合せ分析表!$BP$55:$DC$55</c:f>
              <c:numCache>
                <c:formatCode>#,##0.0;"▲ "#,##0.0</c:formatCode>
                <c:ptCount val="40"/>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BF14-45E7-A6A8-E4277A05AA93}"/>
            </c:ext>
          </c:extLst>
        </c:ser>
        <c:dLbls>
          <c:showLegendKey val="0"/>
          <c:showVal val="1"/>
          <c:showCatName val="0"/>
          <c:showSerName val="0"/>
          <c:showPercent val="0"/>
          <c:showBubbleSize val="0"/>
        </c:dLbls>
        <c:axId val="513118936"/>
        <c:axId val="513119328"/>
      </c:scatterChart>
      <c:valAx>
        <c:axId val="513118936"/>
        <c:scaling>
          <c:orientation val="minMax"/>
          <c:max val="61.800000000000004"/>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3119328"/>
        <c:crosses val="autoZero"/>
        <c:crossBetween val="midCat"/>
      </c:valAx>
      <c:valAx>
        <c:axId val="513119328"/>
        <c:scaling>
          <c:orientation val="minMax"/>
          <c:max val="3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3118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873-4590-9D8C-9D995AFE4038}"/>
                </c:ext>
                <c:ext xmlns:c15="http://schemas.microsoft.com/office/drawing/2012/chart" uri="{CE6537A1-D6FC-4f65-9D91-7224C49458BB}">
                  <c15:dlblFieldTable>
                    <c15:dlblFTEntry>
                      <c15:txfldGUID>{1F3BD18B-E6A4-42E0-A0DF-E76AA697CA7A}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73-4590-9D8C-9D995AFE4038}"/>
                </c:ext>
                <c:ext xmlns:c15="http://schemas.microsoft.com/office/drawing/2012/chart" uri="{CE6537A1-D6FC-4f65-9D91-7224C49458BB}">
                  <c15:dlblFieldTable>
                    <c15:dlblFTEntry>
                      <c15:txfldGUID>{F05EDB1D-FCBA-4842-85A9-9FA96AE3EA87}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73-4590-9D8C-9D995AFE4038}"/>
                </c:ext>
                <c:ext xmlns:c15="http://schemas.microsoft.com/office/drawing/2012/chart" uri="{CE6537A1-D6FC-4f65-9D91-7224C49458BB}">
                  <c15:dlblFieldTable>
                    <c15:dlblFTEntry>
                      <c15:txfldGUID>{A63945DB-3235-461F-A239-B4EBF3E31DB5}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73-4590-9D8C-9D995AFE4038}"/>
                </c:ext>
                <c:ext xmlns:c15="http://schemas.microsoft.com/office/drawing/2012/chart" uri="{CE6537A1-D6FC-4f65-9D91-7224C49458BB}">
                  <c15:dlblFieldTable>
                    <c15:dlblFTEntry>
                      <c15:txfldGUID>{09732009-DED4-4C34-A2B0-CE47A23FDAD8}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873-4590-9D8C-9D995AFE4038}"/>
                </c:ext>
                <c:ext xmlns:c15="http://schemas.microsoft.com/office/drawing/2012/chart" uri="{CE6537A1-D6FC-4f65-9D91-7224C49458BB}">
                  <c15:dlblFieldTable>
                    <c15:dlblFTEntry>
                      <c15:txfldGUID>{D43A93B1-8D5A-4B0A-8698-DDDC8EC8CF30}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73-4590-9D8C-9D995AFE4038}"/>
                </c:ext>
                <c:ext xmlns:c15="http://schemas.microsoft.com/office/drawing/2012/chart" uri="{CE6537A1-D6FC-4f65-9D91-7224C49458BB}">
                  <c15:dlblFieldTable>
                    <c15:dlblFTEntry>
                      <c15:txfldGUID>{B4776757-5E28-4579-9555-1DAB98540CC4}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873-4590-9D8C-9D995AFE4038}"/>
                </c:ext>
                <c:ext xmlns:c15="http://schemas.microsoft.com/office/drawing/2012/chart" uri="{CE6537A1-D6FC-4f65-9D91-7224C49458BB}">
                  <c15:dlblFieldTable>
                    <c15:dlblFTEntry>
                      <c15:txfldGUID>{032DF488-372A-44AD-890F-38F592368E17}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73-4590-9D8C-9D995AFE4038}"/>
                </c:ext>
                <c:ext xmlns:c15="http://schemas.microsoft.com/office/drawing/2012/chart" uri="{CE6537A1-D6FC-4f65-9D91-7224C49458BB}">
                  <c15:dlblFieldTable>
                    <c15:dlblFTEntry>
                      <c15:txfldGUID>{B99549B8-06B9-491C-AE0F-A725AC11A390}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873-4590-9D8C-9D995AFE4038}"/>
                </c:ext>
                <c:ext xmlns:c15="http://schemas.microsoft.com/office/drawing/2012/chart" uri="{CE6537A1-D6FC-4f65-9D91-7224C49458BB}">
                  <c15:dlblFieldTable>
                    <c15:dlblFTEntry>
                      <c15:txfldGUID>{1A976DB5-EF2A-41E9-87BD-AC7FB07A7FAE}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2.6</c:v>
                </c:pt>
                <c:pt idx="16">
                  <c:v>2.2000000000000002</c:v>
                </c:pt>
                <c:pt idx="24">
                  <c:v>2.4</c:v>
                </c:pt>
                <c:pt idx="32">
                  <c:v>2</c:v>
                </c:pt>
              </c:numCache>
            </c:numRef>
          </c:xVal>
          <c:yVal>
            <c:numRef>
              <c:f>公会計指標分析・財政指標組合せ分析表!$BP$73:$DC$73</c:f>
              <c:numCache>
                <c:formatCode>#,##0.0;"▲ "#,##0.0</c:formatCode>
                <c:ptCount val="40"/>
                <c:pt idx="0">
                  <c:v>0.5</c:v>
                </c:pt>
                <c:pt idx="8">
                  <c:v>0</c:v>
                </c:pt>
                <c:pt idx="16">
                  <c:v>16.7</c:v>
                </c:pt>
                <c:pt idx="24">
                  <c:v>27.4</c:v>
                </c:pt>
                <c:pt idx="32">
                  <c:v>23.2</c:v>
                </c:pt>
              </c:numCache>
            </c:numRef>
          </c:yVal>
          <c:smooth val="0"/>
          <c:extLst xmlns:c16r2="http://schemas.microsoft.com/office/drawing/2015/06/chart">
            <c:ext xmlns:c16="http://schemas.microsoft.com/office/drawing/2014/chart" uri="{C3380CC4-5D6E-409C-BE32-E72D297353CC}">
              <c16:uniqueId val="{00000009-F873-4590-9D8C-9D995AFE40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873-4590-9D8C-9D995AFE4038}"/>
                </c:ext>
                <c:ext xmlns:c15="http://schemas.microsoft.com/office/drawing/2012/chart" uri="{CE6537A1-D6FC-4f65-9D91-7224C49458BB}">
                  <c15:dlblFieldTable>
                    <c15:dlblFTEntry>
                      <c15:txfldGUID>{070705A3-8EFE-49BF-897C-11C82074FD5F}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873-4590-9D8C-9D995AFE4038}"/>
                </c:ext>
                <c:ext xmlns:c15="http://schemas.microsoft.com/office/drawing/2012/chart" uri="{CE6537A1-D6FC-4f65-9D91-7224C49458BB}">
                  <c15:dlblFieldTable>
                    <c15:dlblFTEntry>
                      <c15:txfldGUID>{B0824B51-0C33-48EB-B3C5-18D09D8D4857}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873-4590-9D8C-9D995AFE4038}"/>
                </c:ext>
                <c:ext xmlns:c15="http://schemas.microsoft.com/office/drawing/2012/chart" uri="{CE6537A1-D6FC-4f65-9D91-7224C49458BB}">
                  <c15:dlblFieldTable>
                    <c15:dlblFTEntry>
                      <c15:txfldGUID>{C2CCA9E2-CEF0-4A81-A9BA-EF26655137F8}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873-4590-9D8C-9D995AFE4038}"/>
                </c:ext>
                <c:ext xmlns:c15="http://schemas.microsoft.com/office/drawing/2012/chart" uri="{CE6537A1-D6FC-4f65-9D91-7224C49458BB}">
                  <c15:dlblFieldTable>
                    <c15:dlblFTEntry>
                      <c15:txfldGUID>{8BB5C611-753C-409F-AEA6-206BA2F3252C}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873-4590-9D8C-9D995AFE4038}"/>
                </c:ext>
                <c:ext xmlns:c15="http://schemas.microsoft.com/office/drawing/2012/chart" uri="{CE6537A1-D6FC-4f65-9D91-7224C49458BB}">
                  <c15:dlblFieldTable>
                    <c15:dlblFTEntry>
                      <c15:txfldGUID>{52F5918C-4D81-4929-B820-0963D920BDB3}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873-4590-9D8C-9D995AFE4038}"/>
                </c:ext>
                <c:ext xmlns:c15="http://schemas.microsoft.com/office/drawing/2012/chart" uri="{CE6537A1-D6FC-4f65-9D91-7224C49458BB}">
                  <c15:dlblFieldTable>
                    <c15:dlblFTEntry>
                      <c15:txfldGUID>{CD4220F2-FFDD-4D28-A694-F4E9B6B111C0}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873-4590-9D8C-9D995AFE4038}"/>
                </c:ext>
                <c:ext xmlns:c15="http://schemas.microsoft.com/office/drawing/2012/chart" uri="{CE6537A1-D6FC-4f65-9D91-7224C49458BB}">
                  <c15:dlblFieldTable>
                    <c15:dlblFTEntry>
                      <c15:txfldGUID>{9E2B3A25-973B-4246-A080-427CA743CDFA}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873-4590-9D8C-9D995AFE4038}"/>
                </c:ext>
                <c:ext xmlns:c15="http://schemas.microsoft.com/office/drawing/2012/chart" uri="{CE6537A1-D6FC-4f65-9D91-7224C49458BB}">
                  <c15:dlblFieldTable>
                    <c15:dlblFTEntry>
                      <c15:txfldGUID>{1C5EFEEF-E178-46F8-8DB2-D3E40AC45B5B}</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873-4590-9D8C-9D995AFE4038}"/>
                </c:ext>
                <c:ext xmlns:c15="http://schemas.microsoft.com/office/drawing/2012/chart" uri="{CE6537A1-D6FC-4f65-9D91-7224C49458BB}">
                  <c15:dlblFieldTable>
                    <c15:dlblFTEntry>
                      <c15:txfldGUID>{534EF09C-8E4B-4D91-9FF8-957761D379EB}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F873-4590-9D8C-9D995AFE4038}"/>
            </c:ext>
          </c:extLst>
        </c:ser>
        <c:dLbls>
          <c:showLegendKey val="0"/>
          <c:showVal val="1"/>
          <c:showCatName val="0"/>
          <c:showSerName val="0"/>
          <c:showPercent val="0"/>
          <c:showBubbleSize val="0"/>
        </c:dLbls>
        <c:axId val="513121288"/>
        <c:axId val="513115016"/>
      </c:scatterChart>
      <c:valAx>
        <c:axId val="513121288"/>
        <c:scaling>
          <c:orientation val="minMax"/>
          <c:max val="7.6"/>
          <c:min val="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3115016"/>
        <c:crosses val="autoZero"/>
        <c:crossBetween val="midCat"/>
      </c:valAx>
      <c:valAx>
        <c:axId val="513115016"/>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3121288"/>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臨時税収補てん債やリサイクルプラザの償還完済等による元利償還金の減や準元利償還金である下水道事業会計の建設企業債元利償還金の減による繰出金や債務負担行為に基づく支出の減等に</a:t>
          </a:r>
          <a:r>
            <a:rPr kumimoji="1" lang="ja-JP" altLang="ja-JP" sz="1100">
              <a:solidFill>
                <a:schemeClr val="dk1"/>
              </a:solidFill>
              <a:effectLst/>
              <a:latin typeface="+mn-lt"/>
              <a:ea typeface="+mn-ea"/>
              <a:cs typeface="+mn-cs"/>
            </a:rPr>
            <a:t>より分子が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庁舎建設に伴い発行した建設債等の元金償還が一層本格化してくることや、臨時財政対策債の元利償還金が増となる見込みであることから、借入れと返済のバランスや人口減少に伴う将来世代への過度な負担転嫁に配慮</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総額抑制及び平準化に努める。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定期償還により元金を減らすことで、支払いコストの抑制を行っているため、満期一括償還地方債は採用していない。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一般会計等に係る地方債の現在高や</a:t>
          </a:r>
          <a:r>
            <a:rPr kumimoji="1" lang="ja-JP" altLang="ja-JP" sz="1100">
              <a:solidFill>
                <a:schemeClr val="dk1"/>
              </a:solidFill>
              <a:effectLst/>
              <a:latin typeface="+mn-lt"/>
              <a:ea typeface="+mn-ea"/>
              <a:cs typeface="+mn-cs"/>
            </a:rPr>
            <a:t>債務負担行為に基づく支出予定額の増</a:t>
          </a:r>
          <a:r>
            <a:rPr kumimoji="1" lang="ja-JP" altLang="en-US" sz="1100">
              <a:solidFill>
                <a:schemeClr val="dk1"/>
              </a:solidFill>
              <a:effectLst/>
              <a:latin typeface="+mn-lt"/>
              <a:ea typeface="+mn-ea"/>
              <a:cs typeface="+mn-cs"/>
            </a:rPr>
            <a:t>があるものの、繰出金の減等により将来負担額は減少した。充当可能基金の増があるものの、</a:t>
          </a:r>
          <a:r>
            <a:rPr kumimoji="1" lang="ja-JP" altLang="ja-JP" sz="1100">
              <a:solidFill>
                <a:schemeClr val="dk1"/>
              </a:solidFill>
              <a:effectLst/>
              <a:latin typeface="+mn-lt"/>
              <a:ea typeface="+mn-ea"/>
              <a:cs typeface="+mn-cs"/>
            </a:rPr>
            <a:t>基準財政需要額算入見込額の減により充当可能財源等も減少した。</a:t>
          </a:r>
          <a:endParaRPr lang="ja-JP" altLang="ja-JP" sz="1400">
            <a:effectLst/>
          </a:endParaRPr>
        </a:p>
        <a:p>
          <a:r>
            <a:rPr kumimoji="1" lang="ja-JP" altLang="ja-JP" sz="1100">
              <a:solidFill>
                <a:schemeClr val="dk1"/>
              </a:solidFill>
              <a:effectLst/>
              <a:latin typeface="+mn-lt"/>
              <a:ea typeface="+mn-ea"/>
              <a:cs typeface="+mn-cs"/>
            </a:rPr>
            <a:t>　以上の結果、将来負担比率算出における分子は約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老朽化する公共施設の整備・再編に当たり、基金の取崩しや地方債の発行が増加することが見込まれるが、</a:t>
          </a:r>
          <a:r>
            <a:rPr kumimoji="1" lang="ja-JP" altLang="ja-JP" sz="1100">
              <a:solidFill>
                <a:schemeClr val="dk1"/>
              </a:solidFill>
              <a:effectLst/>
              <a:latin typeface="+mn-lt"/>
              <a:ea typeface="+mn-ea"/>
              <a:cs typeface="+mn-cs"/>
            </a:rPr>
            <a:t>今後も将来負担に配慮しつつ、行財政改革の取り組みを推進し、健全な財政の維持に努める。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神奈川県平塚市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子ども・子育て基金や河口対策事業基金</a:t>
          </a:r>
          <a:r>
            <a:rPr kumimoji="1" lang="ja-JP" altLang="ja-JP" sz="1100">
              <a:solidFill>
                <a:schemeClr val="dk1"/>
              </a:solidFill>
              <a:effectLst/>
              <a:latin typeface="+mn-lt"/>
              <a:ea typeface="+mn-ea"/>
              <a:cs typeface="+mn-cs"/>
            </a:rPr>
            <a:t>が減少したものの、公共施設整備保全基金の積立ての増加により基金全体額は増加した。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財政調整基金の残高は増加する社会保障関係費や大規模災害などのリスクに備えるため、適正な金額の基金残高を維持していく。</a:t>
          </a:r>
          <a:endParaRPr lang="ja-JP" altLang="ja-JP" sz="1400">
            <a:effectLst/>
          </a:endParaRPr>
        </a:p>
        <a:p>
          <a:r>
            <a:rPr lang="ja-JP" altLang="ja-JP" sz="1100">
              <a:solidFill>
                <a:schemeClr val="dk1"/>
              </a:solidFill>
              <a:effectLst/>
              <a:latin typeface="+mn-lt"/>
              <a:ea typeface="+mn-ea"/>
              <a:cs typeface="+mn-cs"/>
            </a:rPr>
            <a:t>特定目的基金の残高は、老朽化した公共施設の修繕や子ども・子育て施策の充実のため、必要額を積み立てていく。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みどり基金：緑化の推進等を図るため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公共施設整備保全基金：公共施設の整備保全のため	</a:t>
          </a:r>
          <a:endParaRPr lang="ja-JP" altLang="ja-JP" sz="1400">
            <a:effectLst/>
          </a:endParaRPr>
        </a:p>
        <a:p>
          <a:r>
            <a:rPr kumimoji="1" lang="ja-JP" altLang="ja-JP" sz="1100">
              <a:solidFill>
                <a:schemeClr val="dk1"/>
              </a:solidFill>
              <a:effectLst/>
              <a:latin typeface="+mn-lt"/>
              <a:ea typeface="+mn-ea"/>
              <a:cs typeface="+mn-cs"/>
            </a:rPr>
            <a:t>河口対策事業基金：漁港区域内の航路等を維持及び漁業の振興を図るため		</a:t>
          </a:r>
          <a:endParaRPr lang="ja-JP" altLang="ja-JP" sz="1400">
            <a:effectLst/>
          </a:endParaRPr>
        </a:p>
        <a:p>
          <a:r>
            <a:rPr kumimoji="1" lang="ja-JP" altLang="ja-JP" sz="1100">
              <a:solidFill>
                <a:schemeClr val="dk1"/>
              </a:solidFill>
              <a:effectLst/>
              <a:latin typeface="+mn-lt"/>
              <a:ea typeface="+mn-ea"/>
              <a:cs typeface="+mn-cs"/>
            </a:rPr>
            <a:t>庁舎建設基金：市庁舎建設のため		</a:t>
          </a:r>
          <a:endParaRPr lang="ja-JP" altLang="ja-JP" sz="1400">
            <a:effectLst/>
          </a:endParaRPr>
        </a:p>
        <a:p>
          <a:r>
            <a:rPr kumimoji="1" lang="ja-JP" altLang="ja-JP" sz="1100">
              <a:solidFill>
                <a:schemeClr val="dk1"/>
              </a:solidFill>
              <a:effectLst/>
              <a:latin typeface="+mn-lt"/>
              <a:ea typeface="+mn-ea"/>
              <a:cs typeface="+mn-cs"/>
            </a:rPr>
            <a:t>子ども・子育て基金：子ども・子育てに係る施策の充実及び安定を図るため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子ども・子育て基金</a:t>
          </a:r>
          <a:r>
            <a:rPr kumimoji="1" lang="ja-JP" altLang="ja-JP" sz="1100">
              <a:solidFill>
                <a:schemeClr val="dk1"/>
              </a:solidFill>
              <a:effectLst/>
              <a:latin typeface="+mn-lt"/>
              <a:ea typeface="+mn-ea"/>
              <a:cs typeface="+mn-cs"/>
            </a:rPr>
            <a:t>が減少（約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億）したものの、公共施設整備保全基金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積立ての増加（約</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億）によりその他特的目的基金全体額は増加した。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みどり基金：現状の基金額で推移</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公共施設整備保全基金：老朽化した公共施設の修繕に備えるため、基金は増加する傾向	</a:t>
          </a:r>
          <a:endParaRPr lang="ja-JP" altLang="ja-JP" sz="1400">
            <a:effectLst/>
          </a:endParaRPr>
        </a:p>
        <a:p>
          <a:r>
            <a:rPr kumimoji="1" lang="ja-JP" altLang="ja-JP" sz="1100">
              <a:solidFill>
                <a:schemeClr val="dk1"/>
              </a:solidFill>
              <a:effectLst/>
              <a:latin typeface="+mn-lt"/>
              <a:ea typeface="+mn-ea"/>
              <a:cs typeface="+mn-cs"/>
            </a:rPr>
            <a:t>河口対策事業基金：現状の基金額で推移		</a:t>
          </a:r>
          <a:endParaRPr lang="ja-JP" altLang="ja-JP" sz="1400">
            <a:effectLst/>
          </a:endParaRPr>
        </a:p>
        <a:p>
          <a:r>
            <a:rPr kumimoji="1" lang="ja-JP" altLang="ja-JP" sz="1100">
              <a:solidFill>
                <a:schemeClr val="dk1"/>
              </a:solidFill>
              <a:effectLst/>
              <a:latin typeface="+mn-lt"/>
              <a:ea typeface="+mn-ea"/>
              <a:cs typeface="+mn-cs"/>
            </a:rPr>
            <a:t>庁舎建設基金：現状の基金額で推移		</a:t>
          </a:r>
          <a:endParaRPr lang="ja-JP" altLang="ja-JP" sz="1400">
            <a:effectLst/>
          </a:endParaRPr>
        </a:p>
        <a:p>
          <a:r>
            <a:rPr kumimoji="1" lang="ja-JP" altLang="ja-JP" sz="1100">
              <a:solidFill>
                <a:schemeClr val="dk1"/>
              </a:solidFill>
              <a:effectLst/>
              <a:latin typeface="+mn-lt"/>
              <a:ea typeface="+mn-ea"/>
              <a:cs typeface="+mn-cs"/>
            </a:rPr>
            <a:t>子ども・子育て基金：子ども・子育て施策を充実させるため、基金は増加する傾向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財源調整のため</a:t>
          </a:r>
          <a:r>
            <a:rPr kumimoji="1" lang="ja-JP" altLang="en-US" sz="1100">
              <a:solidFill>
                <a:schemeClr val="dk1"/>
              </a:solidFill>
              <a:effectLst/>
              <a:latin typeface="+mn-lt"/>
              <a:ea typeface="+mn-ea"/>
              <a:cs typeface="+mn-cs"/>
            </a:rPr>
            <a:t>取崩と寄付金などの積立により</a:t>
          </a:r>
          <a:r>
            <a:rPr kumimoji="1" lang="ja-JP" altLang="ja-JP" sz="1100">
              <a:solidFill>
                <a:schemeClr val="dk1"/>
              </a:solidFill>
              <a:effectLst/>
              <a:latin typeface="+mn-lt"/>
              <a:ea typeface="+mn-ea"/>
              <a:cs typeface="+mn-cs"/>
            </a:rPr>
            <a:t>微増</a:t>
          </a:r>
          <a:r>
            <a:rPr kumimoji="1" lang="ja-JP" altLang="en-US"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財政調整基金の残高は標準財政規模の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％程度が目安とされているものの、増加する社会保障関係費や大規模災害などのリスクに備えるため、適正な金額の基金残高を維持していく。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257,113
252,236
67.82
85,271,398
82,226,636
2,699,491
48,971,976
54,242,623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策定した公共施設等総合管理計画において、今後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延床面積総量の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相当の削減を目標に掲げている。また、コストと効果を十分に計った上で、より多くの市民に必要とされる公共施設に再編することを目指し、平成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平塚市公共施設再編計画を策定した。有形固定資産減価償却率は類似団体より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水準にあるが、老朽化した施設の集約化・複合化や除却を進めている。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xdr:cNvCxnSpPr/>
      </xdr:nvCxnSpPr>
      <xdr:spPr>
        <a:xfrm flipV="1">
          <a:off x="4760595" y="4778798"/>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xdr:cNvSpPr txBox="1"/>
      </xdr:nvSpPr>
      <xdr:spPr>
        <a:xfrm>
          <a:off x="4813300"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xdr:cNvCxnSpPr/>
      </xdr:nvCxnSpPr>
      <xdr:spPr>
        <a:xfrm>
          <a:off x="4673600" y="57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xdr:cNvSpPr txBox="1"/>
      </xdr:nvSpPr>
      <xdr:spPr>
        <a:xfrm>
          <a:off x="4813300" y="455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xdr:cNvCxnSpPr/>
      </xdr:nvCxnSpPr>
      <xdr:spPr>
        <a:xfrm>
          <a:off x="4673600" y="477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xdr:cNvSpPr txBox="1"/>
      </xdr:nvSpPr>
      <xdr:spPr>
        <a:xfrm>
          <a:off x="4813300" y="505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xdr:cNvSpPr/>
      </xdr:nvSpPr>
      <xdr:spPr>
        <a:xfrm>
          <a:off x="47117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541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9" name="楕円 78"/>
        <xdr:cNvSpPr/>
      </xdr:nvSpPr>
      <xdr:spPr>
        <a:xfrm>
          <a:off x="4711700" y="52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37905</xdr:rowOff>
    </xdr:from>
    <xdr:ext cx="405111" cy="259045"/>
    <xdr:sp macro="" textlink="">
      <xdr:nvSpPr>
        <xdr:cNvPr id="80" name="有形固定資産減価償却率該当値テキスト"/>
        <xdr:cNvSpPr txBox="1"/>
      </xdr:nvSpPr>
      <xdr:spPr>
        <a:xfrm>
          <a:off x="4813300" y="518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81" name="楕円 80"/>
        <xdr:cNvSpPr/>
      </xdr:nvSpPr>
      <xdr:spPr>
        <a:xfrm>
          <a:off x="4000500" y="52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31</xdr:row>
      <xdr:rowOff>7197</xdr:rowOff>
    </xdr:to>
    <xdr:cxnSp macro="">
      <xdr:nvCxnSpPr>
        <xdr:cNvPr id="82" name="直線コネクタ 81"/>
        <xdr:cNvCxnSpPr/>
      </xdr:nvCxnSpPr>
      <xdr:spPr>
        <a:xfrm flipV="1">
          <a:off x="4051300" y="5253778"/>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83" name="楕円 82"/>
        <xdr:cNvSpPr/>
      </xdr:nvSpPr>
      <xdr:spPr>
        <a:xfrm>
          <a:off x="3238500" y="51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31</xdr:row>
      <xdr:rowOff>7197</xdr:rowOff>
    </xdr:to>
    <xdr:cxnSp macro="">
      <xdr:nvCxnSpPr>
        <xdr:cNvPr id="84" name="直線コネクタ 83"/>
        <xdr:cNvCxnSpPr/>
      </xdr:nvCxnSpPr>
      <xdr:spPr>
        <a:xfrm>
          <a:off x="3289300" y="5210598"/>
          <a:ext cx="762000" cy="1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5" name="n_1aveValue有形固定資産減価償却率"/>
        <xdr:cNvSpPr txBox="1"/>
      </xdr:nvSpPr>
      <xdr:spPr>
        <a:xfrm>
          <a:off x="3836044" y="53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6" name="n_2aveValue有形固定資産減価償却率"/>
        <xdr:cNvSpPr txBox="1"/>
      </xdr:nvSpPr>
      <xdr:spPr>
        <a:xfrm>
          <a:off x="3086744" y="539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7" name="n_3aveValue有形固定資産減価償却率"/>
        <xdr:cNvSpPr txBox="1"/>
      </xdr:nvSpPr>
      <xdr:spPr>
        <a:xfrm>
          <a:off x="2324744" y="518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74524</xdr:rowOff>
    </xdr:from>
    <xdr:ext cx="405111" cy="259045"/>
    <xdr:sp macro="" textlink="">
      <xdr:nvSpPr>
        <xdr:cNvPr id="88" name="n_1mainValue有形固定資産減価償却率"/>
        <xdr:cNvSpPr txBox="1"/>
      </xdr:nvSpPr>
      <xdr:spPr>
        <a:xfrm>
          <a:off x="3836044" y="504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89" name="n_2mainValue有形固定資産減価償却率"/>
        <xdr:cNvSpPr txBox="1"/>
      </xdr:nvSpPr>
      <xdr:spPr>
        <a:xfrm>
          <a:off x="3086744" y="4935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当該年度の収支を勘案し、臨時財政対策債の発行を極力抑えることで将来負担の軽減を図って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回っている。将来負担額の軽減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に努めているものの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、公共施設等の老朽化により負担が増える見込みがあるため、引き続き老朽化した施設の集約化・複合化や除却を進めていく。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19" name="直線コネクタ 118"/>
        <xdr:cNvCxnSpPr/>
      </xdr:nvCxnSpPr>
      <xdr:spPr>
        <a:xfrm flipV="1">
          <a:off x="14793595" y="4507484"/>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0" name="債務償還比率最小値テキスト"/>
        <xdr:cNvSpPr txBox="1"/>
      </xdr:nvSpPr>
      <xdr:spPr>
        <a:xfrm>
          <a:off x="14846300" y="59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1" name="直線コネクタ 120"/>
        <xdr:cNvCxnSpPr/>
      </xdr:nvCxnSpPr>
      <xdr:spPr>
        <a:xfrm>
          <a:off x="14706600" y="592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2" name="債務償還比率最大値テキスト"/>
        <xdr:cNvSpPr txBox="1"/>
      </xdr:nvSpPr>
      <xdr:spPr>
        <a:xfrm>
          <a:off x="14846300" y="42827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3" name="直線コネクタ 122"/>
        <xdr:cNvCxnSpPr/>
      </xdr:nvCxnSpPr>
      <xdr:spPr>
        <a:xfrm>
          <a:off x="14706600" y="450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4" name="債務償還比率平均値テキスト"/>
        <xdr:cNvSpPr txBox="1"/>
      </xdr:nvSpPr>
      <xdr:spPr>
        <a:xfrm>
          <a:off x="14846300" y="5176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5" name="フローチャート: 判断 124"/>
        <xdr:cNvSpPr/>
      </xdr:nvSpPr>
      <xdr:spPr>
        <a:xfrm>
          <a:off x="14744700" y="519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6" name="フローチャート: 判断 125"/>
        <xdr:cNvSpPr/>
      </xdr:nvSpPr>
      <xdr:spPr>
        <a:xfrm>
          <a:off x="14033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161480</xdr:rowOff>
    </xdr:from>
    <xdr:to>
      <xdr:col>76</xdr:col>
      <xdr:colOff>73025</xdr:colOff>
      <xdr:row>30</xdr:row>
      <xdr:rowOff>91630</xdr:rowOff>
    </xdr:to>
    <xdr:sp macro="" textlink="">
      <xdr:nvSpPr>
        <xdr:cNvPr id="132" name="楕円 131"/>
        <xdr:cNvSpPr/>
      </xdr:nvSpPr>
      <xdr:spPr>
        <a:xfrm>
          <a:off x="14744700" y="51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12907</xdr:rowOff>
    </xdr:from>
    <xdr:ext cx="469744" cy="259045"/>
    <xdr:sp macro="" textlink="">
      <xdr:nvSpPr>
        <xdr:cNvPr id="133" name="債務償還比率該当値テキスト"/>
        <xdr:cNvSpPr txBox="1"/>
      </xdr:nvSpPr>
      <xdr:spPr>
        <a:xfrm>
          <a:off x="14846300" y="498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111474</xdr:rowOff>
    </xdr:from>
    <xdr:to>
      <xdr:col>72</xdr:col>
      <xdr:colOff>123825</xdr:colOff>
      <xdr:row>31</xdr:row>
      <xdr:rowOff>41624</xdr:rowOff>
    </xdr:to>
    <xdr:sp macro="" textlink="">
      <xdr:nvSpPr>
        <xdr:cNvPr id="134" name="楕円 133"/>
        <xdr:cNvSpPr/>
      </xdr:nvSpPr>
      <xdr:spPr>
        <a:xfrm>
          <a:off x="14033500" y="52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40830</xdr:rowOff>
    </xdr:from>
    <xdr:to>
      <xdr:col>76</xdr:col>
      <xdr:colOff>22225</xdr:colOff>
      <xdr:row>30</xdr:row>
      <xdr:rowOff>162274</xdr:rowOff>
    </xdr:to>
    <xdr:cxnSp macro="">
      <xdr:nvCxnSpPr>
        <xdr:cNvPr id="135" name="直線コネクタ 134"/>
        <xdr:cNvCxnSpPr/>
      </xdr:nvCxnSpPr>
      <xdr:spPr>
        <a:xfrm flipV="1">
          <a:off x="14084300" y="5184330"/>
          <a:ext cx="711200" cy="1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36" name="n_1aveValue債務償還比率"/>
        <xdr:cNvSpPr txBox="1"/>
      </xdr:nvSpPr>
      <xdr:spPr>
        <a:xfrm>
          <a:off x="13836727" y="492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32751</xdr:rowOff>
    </xdr:from>
    <xdr:ext cx="469744" cy="259045"/>
    <xdr:sp macro="" textlink="">
      <xdr:nvSpPr>
        <xdr:cNvPr id="137" name="n_1mainValue債務償還比率"/>
        <xdr:cNvSpPr txBox="1"/>
      </xdr:nvSpPr>
      <xdr:spPr>
        <a:xfrm>
          <a:off x="13836727" y="53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257,113
252,236
67.82
85,271,398
82,226,636
2,699,491
48,971,976
54,242,623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79466</xdr:rowOff>
    </xdr:from>
    <xdr:to>
      <xdr:col>24</xdr:col>
      <xdr:colOff>62865</xdr:colOff>
      <xdr:row>40</xdr:row>
      <xdr:rowOff>87630</xdr:rowOff>
    </xdr:to>
    <xdr:cxnSp macro="">
      <xdr:nvCxnSpPr>
        <xdr:cNvPr id="57" name="直線コネクタ 56"/>
        <xdr:cNvCxnSpPr/>
      </xdr:nvCxnSpPr>
      <xdr:spPr>
        <a:xfrm flipV="1">
          <a:off x="4634865" y="573731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91457</xdr:rowOff>
    </xdr:from>
    <xdr:ext cx="405111" cy="259045"/>
    <xdr:sp macro="" textlink="">
      <xdr:nvSpPr>
        <xdr:cNvPr id="58" name="【道路】&#10;有形固定資産減価償却率最小値テキスト"/>
        <xdr:cNvSpPr txBox="1"/>
      </xdr:nvSpPr>
      <xdr:spPr>
        <a:xfrm>
          <a:off x="46736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87630</xdr:rowOff>
    </xdr:from>
    <xdr:to>
      <xdr:col>24</xdr:col>
      <xdr:colOff>152400</xdr:colOff>
      <xdr:row>40</xdr:row>
      <xdr:rowOff>87630</xdr:rowOff>
    </xdr:to>
    <xdr:cxnSp macro="">
      <xdr:nvCxnSpPr>
        <xdr:cNvPr id="59" name="直線コネクタ 58"/>
        <xdr:cNvCxnSpPr/>
      </xdr:nvCxnSpPr>
      <xdr:spPr>
        <a:xfrm>
          <a:off x="4546600" y="694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26143</xdr:rowOff>
    </xdr:from>
    <xdr:ext cx="405111" cy="259045"/>
    <xdr:sp macro="" textlink="">
      <xdr:nvSpPr>
        <xdr:cNvPr id="60" name="【道路】&#10;有形固定資産減価償却率最大値テキスト"/>
        <xdr:cNvSpPr txBox="1"/>
      </xdr:nvSpPr>
      <xdr:spPr>
        <a:xfrm>
          <a:off x="4673600" y="5512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79466</xdr:rowOff>
    </xdr:from>
    <xdr:to>
      <xdr:col>24</xdr:col>
      <xdr:colOff>152400</xdr:colOff>
      <xdr:row>33</xdr:row>
      <xdr:rowOff>79466</xdr:rowOff>
    </xdr:to>
    <xdr:cxnSp macro="">
      <xdr:nvCxnSpPr>
        <xdr:cNvPr id="61" name="直線コネクタ 60"/>
        <xdr:cNvCxnSpPr/>
      </xdr:nvCxnSpPr>
      <xdr:spPr>
        <a:xfrm>
          <a:off x="4546600" y="573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85833</xdr:rowOff>
    </xdr:from>
    <xdr:ext cx="405111" cy="259045"/>
    <xdr:sp macro="" textlink="">
      <xdr:nvSpPr>
        <xdr:cNvPr id="62" name="【道路】&#10;有形固定資産減価償却率平均値テキスト"/>
        <xdr:cNvSpPr txBox="1"/>
      </xdr:nvSpPr>
      <xdr:spPr>
        <a:xfrm>
          <a:off x="46736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62956</xdr:rowOff>
    </xdr:from>
    <xdr:to>
      <xdr:col>24</xdr:col>
      <xdr:colOff>114300</xdr:colOff>
      <xdr:row>36</xdr:row>
      <xdr:rowOff>164556</xdr:rowOff>
    </xdr:to>
    <xdr:sp macro="" textlink="">
      <xdr:nvSpPr>
        <xdr:cNvPr id="63" name="フローチャート: 判断 62"/>
        <xdr:cNvSpPr/>
      </xdr:nvSpPr>
      <xdr:spPr>
        <a:xfrm>
          <a:off x="45847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131536</xdr:rowOff>
    </xdr:from>
    <xdr:to>
      <xdr:col>15</xdr:col>
      <xdr:colOff>101600</xdr:colOff>
      <xdr:row>37</xdr:row>
      <xdr:rowOff>61686</xdr:rowOff>
    </xdr:to>
    <xdr:sp macro="" textlink="">
      <xdr:nvSpPr>
        <xdr:cNvPr id="65" name="フローチャート: 判断 64"/>
        <xdr:cNvSpPr/>
      </xdr:nvSpPr>
      <xdr:spPr>
        <a:xfrm>
          <a:off x="2857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7439</xdr:rowOff>
    </xdr:from>
    <xdr:to>
      <xdr:col>10</xdr:col>
      <xdr:colOff>165100</xdr:colOff>
      <xdr:row>37</xdr:row>
      <xdr:rowOff>109039</xdr:rowOff>
    </xdr:to>
    <xdr:sp macro="" textlink="">
      <xdr:nvSpPr>
        <xdr:cNvPr id="66" name="フローチャート: 判断 65"/>
        <xdr:cNvSpPr/>
      </xdr:nvSpPr>
      <xdr:spPr>
        <a:xfrm>
          <a:off x="1968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36830</xdr:rowOff>
    </xdr:from>
    <xdr:to>
      <xdr:col>24</xdr:col>
      <xdr:colOff>114300</xdr:colOff>
      <xdr:row>40</xdr:row>
      <xdr:rowOff>138430</xdr:rowOff>
    </xdr:to>
    <xdr:sp macro="" textlink="">
      <xdr:nvSpPr>
        <xdr:cNvPr id="72" name="楕円 71"/>
        <xdr:cNvSpPr/>
      </xdr:nvSpPr>
      <xdr:spPr>
        <a:xfrm>
          <a:off x="4584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123207</xdr:rowOff>
    </xdr:from>
    <xdr:ext cx="405111" cy="259045"/>
    <xdr:sp macro="" textlink="">
      <xdr:nvSpPr>
        <xdr:cNvPr id="73" name="【道路】&#10;有形固定資産減価償却率該当値テキスト"/>
        <xdr:cNvSpPr txBox="1"/>
      </xdr:nvSpPr>
      <xdr:spPr>
        <a:xfrm>
          <a:off x="4673600"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85816</xdr:rowOff>
    </xdr:from>
    <xdr:to>
      <xdr:col>20</xdr:col>
      <xdr:colOff>38100</xdr:colOff>
      <xdr:row>41</xdr:row>
      <xdr:rowOff>15966</xdr:rowOff>
    </xdr:to>
    <xdr:sp macro="" textlink="">
      <xdr:nvSpPr>
        <xdr:cNvPr id="74" name="楕円 73"/>
        <xdr:cNvSpPr/>
      </xdr:nvSpPr>
      <xdr:spPr>
        <a:xfrm>
          <a:off x="3746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40</xdr:row>
      <xdr:rowOff>136616</xdr:rowOff>
    </xdr:to>
    <xdr:cxnSp macro="">
      <xdr:nvCxnSpPr>
        <xdr:cNvPr id="75" name="直線コネクタ 74"/>
        <xdr:cNvCxnSpPr/>
      </xdr:nvCxnSpPr>
      <xdr:spPr>
        <a:xfrm flipV="1">
          <a:off x="3797300" y="694563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141333</xdr:rowOff>
    </xdr:from>
    <xdr:to>
      <xdr:col>15</xdr:col>
      <xdr:colOff>101600</xdr:colOff>
      <xdr:row>41</xdr:row>
      <xdr:rowOff>71483</xdr:rowOff>
    </xdr:to>
    <xdr:sp macro="" textlink="">
      <xdr:nvSpPr>
        <xdr:cNvPr id="76" name="楕円 75"/>
        <xdr:cNvSpPr/>
      </xdr:nvSpPr>
      <xdr:spPr>
        <a:xfrm>
          <a:off x="2857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136616</xdr:rowOff>
    </xdr:from>
    <xdr:to>
      <xdr:col>19</xdr:col>
      <xdr:colOff>177800</xdr:colOff>
      <xdr:row>41</xdr:row>
      <xdr:rowOff>20683</xdr:rowOff>
    </xdr:to>
    <xdr:cxnSp macro="">
      <xdr:nvCxnSpPr>
        <xdr:cNvPr id="77" name="直線コネクタ 76"/>
        <xdr:cNvCxnSpPr/>
      </xdr:nvCxnSpPr>
      <xdr:spPr>
        <a:xfrm flipV="1">
          <a:off x="2908300" y="699461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78213</xdr:rowOff>
    </xdr:from>
    <xdr:ext cx="405111" cy="259045"/>
    <xdr:sp macro="" textlink="">
      <xdr:nvSpPr>
        <xdr:cNvPr id="79" name="n_2aveValue【道路】&#10;有形固定資産減価償却率"/>
        <xdr:cNvSpPr txBox="1"/>
      </xdr:nvSpPr>
      <xdr:spPr>
        <a:xfrm>
          <a:off x="2705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125566</xdr:rowOff>
    </xdr:from>
    <xdr:ext cx="405111" cy="259045"/>
    <xdr:sp macro="" textlink="">
      <xdr:nvSpPr>
        <xdr:cNvPr id="80" name="n_3aveValue【道路】&#10;有形固定資産減価償却率"/>
        <xdr:cNvSpPr txBox="1"/>
      </xdr:nvSpPr>
      <xdr:spPr>
        <a:xfrm>
          <a:off x="1816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7093</xdr:rowOff>
    </xdr:from>
    <xdr:ext cx="405111" cy="259045"/>
    <xdr:sp macro="" textlink="">
      <xdr:nvSpPr>
        <xdr:cNvPr id="81" name="n_1mainValue【道路】&#10;有形固定資産減価償却率"/>
        <xdr:cNvSpPr txBox="1"/>
      </xdr:nvSpPr>
      <xdr:spPr>
        <a:xfrm>
          <a:off x="3582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62610</xdr:rowOff>
    </xdr:from>
    <xdr:ext cx="405111" cy="259045"/>
    <xdr:sp macro="" textlink="">
      <xdr:nvSpPr>
        <xdr:cNvPr id="82" name="n_2mainValue【道路】&#10;有形固定資産減価償却率"/>
        <xdr:cNvSpPr txBox="1"/>
      </xdr:nvSpPr>
      <xdr:spPr>
        <a:xfrm>
          <a:off x="2705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4" name="直線コネクタ 103"/>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5"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6" name="直線コネクタ 105"/>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7"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8" name="直線コネクタ 107"/>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09" name="【道路】&#10;一人当たり延長平均値テキスト"/>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0" name="フローチャート: 判断 109"/>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1" name="フローチャート: 判断 110"/>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2" name="フローチャート: 判断 111"/>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3" name="フローチャート: 判断 112"/>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112040</xdr:rowOff>
    </xdr:from>
    <xdr:to>
      <xdr:col>55</xdr:col>
      <xdr:colOff>50800</xdr:colOff>
      <xdr:row>41</xdr:row>
      <xdr:rowOff>42190</xdr:rowOff>
    </xdr:to>
    <xdr:sp macro="" textlink="">
      <xdr:nvSpPr>
        <xdr:cNvPr id="119" name="楕円 118"/>
        <xdr:cNvSpPr/>
      </xdr:nvSpPr>
      <xdr:spPr>
        <a:xfrm>
          <a:off x="10426700" y="69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26967</xdr:rowOff>
    </xdr:from>
    <xdr:ext cx="469744" cy="259045"/>
    <xdr:sp macro="" textlink="">
      <xdr:nvSpPr>
        <xdr:cNvPr id="120" name="【道路】&#10;一人当たり延長該当値テキスト"/>
        <xdr:cNvSpPr txBox="1"/>
      </xdr:nvSpPr>
      <xdr:spPr>
        <a:xfrm>
          <a:off x="10515600" y="688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112451</xdr:rowOff>
    </xdr:from>
    <xdr:to>
      <xdr:col>50</xdr:col>
      <xdr:colOff>165100</xdr:colOff>
      <xdr:row>41</xdr:row>
      <xdr:rowOff>42601</xdr:rowOff>
    </xdr:to>
    <xdr:sp macro="" textlink="">
      <xdr:nvSpPr>
        <xdr:cNvPr id="121" name="楕円 120"/>
        <xdr:cNvSpPr/>
      </xdr:nvSpPr>
      <xdr:spPr>
        <a:xfrm>
          <a:off x="9588500" y="6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162840</xdr:rowOff>
    </xdr:from>
    <xdr:to>
      <xdr:col>55</xdr:col>
      <xdr:colOff>0</xdr:colOff>
      <xdr:row>40</xdr:row>
      <xdr:rowOff>163251</xdr:rowOff>
    </xdr:to>
    <xdr:cxnSp macro="">
      <xdr:nvCxnSpPr>
        <xdr:cNvPr id="122" name="直線コネクタ 121"/>
        <xdr:cNvCxnSpPr/>
      </xdr:nvCxnSpPr>
      <xdr:spPr>
        <a:xfrm flipV="1">
          <a:off x="9639300" y="7020840"/>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112679</xdr:rowOff>
    </xdr:from>
    <xdr:to>
      <xdr:col>46</xdr:col>
      <xdr:colOff>38100</xdr:colOff>
      <xdr:row>41</xdr:row>
      <xdr:rowOff>42829</xdr:rowOff>
    </xdr:to>
    <xdr:sp macro="" textlink="">
      <xdr:nvSpPr>
        <xdr:cNvPr id="123" name="楕円 122"/>
        <xdr:cNvSpPr/>
      </xdr:nvSpPr>
      <xdr:spPr>
        <a:xfrm>
          <a:off x="8699500" y="69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163251</xdr:rowOff>
    </xdr:from>
    <xdr:to>
      <xdr:col>50</xdr:col>
      <xdr:colOff>114300</xdr:colOff>
      <xdr:row>40</xdr:row>
      <xdr:rowOff>163479</xdr:rowOff>
    </xdr:to>
    <xdr:cxnSp macro="">
      <xdr:nvCxnSpPr>
        <xdr:cNvPr id="124" name="直線コネクタ 123"/>
        <xdr:cNvCxnSpPr/>
      </xdr:nvCxnSpPr>
      <xdr:spPr>
        <a:xfrm flipV="1">
          <a:off x="8750300" y="702125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5" name="n_1aveValue【道路】&#10;一人当たり延長"/>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26" name="n_2aveValue【道路】&#10;一人当たり延長"/>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7" name="n_3aveValue【道路】&#10;一人当たり延長"/>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33728</xdr:rowOff>
    </xdr:from>
    <xdr:ext cx="469744" cy="259045"/>
    <xdr:sp macro="" textlink="">
      <xdr:nvSpPr>
        <xdr:cNvPr id="128" name="n_1mainValue【道路】&#10;一人当たり延長"/>
        <xdr:cNvSpPr txBox="1"/>
      </xdr:nvSpPr>
      <xdr:spPr>
        <a:xfrm>
          <a:off x="9391727" y="7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33956</xdr:rowOff>
    </xdr:from>
    <xdr:ext cx="469744" cy="259045"/>
    <xdr:sp macro="" textlink="">
      <xdr:nvSpPr>
        <xdr:cNvPr id="129" name="n_2mainValue【道路】&#10;一人当たり延長"/>
        <xdr:cNvSpPr txBox="1"/>
      </xdr:nvSpPr>
      <xdr:spPr>
        <a:xfrm>
          <a:off x="8515427" y="706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2" name="テキスト ボックス 14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2" name="テキスト ボックス 15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56" name="直線コネクタ 155"/>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7"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8" name="直線コネクタ 157"/>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9"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0" name="直線コネクタ 159"/>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1" name="【橋りょう・トンネ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2" name="フローチャート: 判断 161"/>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3" name="フローチャート: 判断 162"/>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4" name="フローチャート: 判断 163"/>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65" name="フローチャート: 判断 164"/>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135346</xdr:rowOff>
    </xdr:from>
    <xdr:to>
      <xdr:col>24</xdr:col>
      <xdr:colOff>114300</xdr:colOff>
      <xdr:row>63</xdr:row>
      <xdr:rowOff>65496</xdr:rowOff>
    </xdr:to>
    <xdr:sp macro="" textlink="">
      <xdr:nvSpPr>
        <xdr:cNvPr id="171" name="楕円 170"/>
        <xdr:cNvSpPr/>
      </xdr:nvSpPr>
      <xdr:spPr>
        <a:xfrm>
          <a:off x="4584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113773</xdr:rowOff>
    </xdr:from>
    <xdr:ext cx="405111" cy="259045"/>
    <xdr:sp macro="" textlink="">
      <xdr:nvSpPr>
        <xdr:cNvPr id="172" name="【橋りょう・トンネル】&#10;有形固定資産減価償却率該当値テキスト"/>
        <xdr:cNvSpPr txBox="1"/>
      </xdr:nvSpPr>
      <xdr:spPr>
        <a:xfrm>
          <a:off x="4673600"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xdr:rowOff>
    </xdr:from>
    <xdr:to>
      <xdr:col>20</xdr:col>
      <xdr:colOff>38100</xdr:colOff>
      <xdr:row>63</xdr:row>
      <xdr:rowOff>107950</xdr:rowOff>
    </xdr:to>
    <xdr:sp macro="" textlink="">
      <xdr:nvSpPr>
        <xdr:cNvPr id="173" name="楕円 172"/>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14696</xdr:rowOff>
    </xdr:from>
    <xdr:to>
      <xdr:col>24</xdr:col>
      <xdr:colOff>63500</xdr:colOff>
      <xdr:row>63</xdr:row>
      <xdr:rowOff>57150</xdr:rowOff>
    </xdr:to>
    <xdr:cxnSp macro="">
      <xdr:nvCxnSpPr>
        <xdr:cNvPr id="174" name="直線コネクタ 173"/>
        <xdr:cNvCxnSpPr/>
      </xdr:nvCxnSpPr>
      <xdr:spPr>
        <a:xfrm flipV="1">
          <a:off x="3797300" y="1081604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48804</xdr:rowOff>
    </xdr:from>
    <xdr:to>
      <xdr:col>15</xdr:col>
      <xdr:colOff>101600</xdr:colOff>
      <xdr:row>63</xdr:row>
      <xdr:rowOff>150404</xdr:rowOff>
    </xdr:to>
    <xdr:sp macro="" textlink="">
      <xdr:nvSpPr>
        <xdr:cNvPr id="175" name="楕円 174"/>
        <xdr:cNvSpPr/>
      </xdr:nvSpPr>
      <xdr:spPr>
        <a:xfrm>
          <a:off x="2857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99604</xdr:rowOff>
    </xdr:to>
    <xdr:cxnSp macro="">
      <xdr:nvCxnSpPr>
        <xdr:cNvPr id="176" name="直線コネクタ 175"/>
        <xdr:cNvCxnSpPr/>
      </xdr:nvCxnSpPr>
      <xdr:spPr>
        <a:xfrm flipV="1">
          <a:off x="2908300" y="108585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77" name="n_1aveValue【橋りょう・トンネ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78" name="n_2aveValue【橋りょう・トンネル】&#10;有形固定資産減価償却率"/>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79" name="n_3aveValue【橋りょう・トンネル】&#10;有形固定資産減価償却率"/>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99077</xdr:rowOff>
    </xdr:from>
    <xdr:ext cx="405111" cy="259045"/>
    <xdr:sp macro="" textlink="">
      <xdr:nvSpPr>
        <xdr:cNvPr id="180" name="n_1mainValue【橋りょう・トンネル】&#10;有形固定資産減価償却率"/>
        <xdr:cNvSpPr txBox="1"/>
      </xdr:nvSpPr>
      <xdr:spPr>
        <a:xfrm>
          <a:off x="3582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141531</xdr:rowOff>
    </xdr:from>
    <xdr:ext cx="405111" cy="259045"/>
    <xdr:sp macro="" textlink="">
      <xdr:nvSpPr>
        <xdr:cNvPr id="181" name="n_2mainValue【橋りょう・トンネル】&#10;有形固定資産減価償却率"/>
        <xdr:cNvSpPr txBox="1"/>
      </xdr:nvSpPr>
      <xdr:spPr>
        <a:xfrm>
          <a:off x="2705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5" name="テキスト ボックス 19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7" name="テキスト ボックス 19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9" name="テキスト ボックス 19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3" name="直線コネクタ 202"/>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4"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5" name="直線コネクタ 204"/>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06"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07" name="直線コネクタ 206"/>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08" name="【橋りょう・トンネル】&#10;一人当たり有形固定資産（償却資産）額平均値テキスト"/>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09" name="フローチャート: 判断 208"/>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0" name="フローチャート: 判断 209"/>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1" name="フローチャート: 判断 210"/>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2" name="フローチャート: 判断 211"/>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144324</xdr:rowOff>
    </xdr:from>
    <xdr:to>
      <xdr:col>55</xdr:col>
      <xdr:colOff>50800</xdr:colOff>
      <xdr:row>62</xdr:row>
      <xdr:rowOff>74474</xdr:rowOff>
    </xdr:to>
    <xdr:sp macro="" textlink="">
      <xdr:nvSpPr>
        <xdr:cNvPr id="218" name="楕円 217"/>
        <xdr:cNvSpPr/>
      </xdr:nvSpPr>
      <xdr:spPr>
        <a:xfrm>
          <a:off x="10426700" y="106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122751</xdr:rowOff>
    </xdr:from>
    <xdr:ext cx="534377" cy="259045"/>
    <xdr:sp macro="" textlink="">
      <xdr:nvSpPr>
        <xdr:cNvPr id="219" name="【橋りょう・トンネル】&#10;一人当たり有形固定資産（償却資産）額該当値テキスト"/>
        <xdr:cNvSpPr txBox="1"/>
      </xdr:nvSpPr>
      <xdr:spPr>
        <a:xfrm>
          <a:off x="10515600" y="105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146417</xdr:rowOff>
    </xdr:from>
    <xdr:to>
      <xdr:col>50</xdr:col>
      <xdr:colOff>165100</xdr:colOff>
      <xdr:row>62</xdr:row>
      <xdr:rowOff>76567</xdr:rowOff>
    </xdr:to>
    <xdr:sp macro="" textlink="">
      <xdr:nvSpPr>
        <xdr:cNvPr id="220" name="楕円 219"/>
        <xdr:cNvSpPr/>
      </xdr:nvSpPr>
      <xdr:spPr>
        <a:xfrm>
          <a:off x="9588500" y="1060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23674</xdr:rowOff>
    </xdr:from>
    <xdr:to>
      <xdr:col>55</xdr:col>
      <xdr:colOff>0</xdr:colOff>
      <xdr:row>62</xdr:row>
      <xdr:rowOff>25767</xdr:rowOff>
    </xdr:to>
    <xdr:cxnSp macro="">
      <xdr:nvCxnSpPr>
        <xdr:cNvPr id="221" name="直線コネクタ 220"/>
        <xdr:cNvCxnSpPr/>
      </xdr:nvCxnSpPr>
      <xdr:spPr>
        <a:xfrm flipV="1">
          <a:off x="9639300" y="10653574"/>
          <a:ext cx="8382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148384</xdr:rowOff>
    </xdr:from>
    <xdr:to>
      <xdr:col>46</xdr:col>
      <xdr:colOff>38100</xdr:colOff>
      <xdr:row>62</xdr:row>
      <xdr:rowOff>78534</xdr:rowOff>
    </xdr:to>
    <xdr:sp macro="" textlink="">
      <xdr:nvSpPr>
        <xdr:cNvPr id="222" name="楕円 221"/>
        <xdr:cNvSpPr/>
      </xdr:nvSpPr>
      <xdr:spPr>
        <a:xfrm>
          <a:off x="8699500" y="106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25767</xdr:rowOff>
    </xdr:from>
    <xdr:to>
      <xdr:col>50</xdr:col>
      <xdr:colOff>114300</xdr:colOff>
      <xdr:row>62</xdr:row>
      <xdr:rowOff>27734</xdr:rowOff>
    </xdr:to>
    <xdr:cxnSp macro="">
      <xdr:nvCxnSpPr>
        <xdr:cNvPr id="223" name="直線コネクタ 222"/>
        <xdr:cNvCxnSpPr/>
      </xdr:nvCxnSpPr>
      <xdr:spPr>
        <a:xfrm flipV="1">
          <a:off x="8750300" y="10655667"/>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24"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25"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6"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67694</xdr:rowOff>
    </xdr:from>
    <xdr:ext cx="534377" cy="259045"/>
    <xdr:sp macro="" textlink="">
      <xdr:nvSpPr>
        <xdr:cNvPr id="227" name="n_1mainValue【橋りょう・トンネル】&#10;一人当たり有形固定資産（償却資産）額"/>
        <xdr:cNvSpPr txBox="1"/>
      </xdr:nvSpPr>
      <xdr:spPr>
        <a:xfrm>
          <a:off x="9359411" y="106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69661</xdr:rowOff>
    </xdr:from>
    <xdr:ext cx="534377" cy="259045"/>
    <xdr:sp macro="" textlink="">
      <xdr:nvSpPr>
        <xdr:cNvPr id="228" name="n_2mainValue【橋りょう・トンネル】&#10;一人当たり有形固定資産（償却資産）額"/>
        <xdr:cNvSpPr txBox="1"/>
      </xdr:nvSpPr>
      <xdr:spPr>
        <a:xfrm>
          <a:off x="8483111" y="106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53" name="直線コネクタ 252"/>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54"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55" name="直線コネクタ 254"/>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6"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7" name="直線コネクタ 25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58" name="【公営住宅】&#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9" name="フローチャート: 判断 258"/>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60" name="フローチャート: 判断 259"/>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1" name="フローチャート: 判断 26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2" name="フローチャート: 判断 261"/>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68" name="楕円 267"/>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269" name="【公営住宅】&#10;有形固定資産減価償却率該当値テキスト"/>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70" name="楕円 269"/>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87630</xdr:rowOff>
    </xdr:to>
    <xdr:cxnSp macro="">
      <xdr:nvCxnSpPr>
        <xdr:cNvPr id="271" name="直線コネクタ 270"/>
        <xdr:cNvCxnSpPr/>
      </xdr:nvCxnSpPr>
      <xdr:spPr>
        <a:xfrm flipV="1">
          <a:off x="3797300" y="139484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34925</xdr:rowOff>
    </xdr:from>
    <xdr:to>
      <xdr:col>15</xdr:col>
      <xdr:colOff>101600</xdr:colOff>
      <xdr:row>81</xdr:row>
      <xdr:rowOff>136525</xdr:rowOff>
    </xdr:to>
    <xdr:sp macro="" textlink="">
      <xdr:nvSpPr>
        <xdr:cNvPr id="272" name="楕円 271"/>
        <xdr:cNvSpPr/>
      </xdr:nvSpPr>
      <xdr:spPr>
        <a:xfrm>
          <a:off x="2857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85725</xdr:rowOff>
    </xdr:from>
    <xdr:to>
      <xdr:col>19</xdr:col>
      <xdr:colOff>177800</xdr:colOff>
      <xdr:row>81</xdr:row>
      <xdr:rowOff>87630</xdr:rowOff>
    </xdr:to>
    <xdr:cxnSp macro="">
      <xdr:nvCxnSpPr>
        <xdr:cNvPr id="273" name="直線コネクタ 272"/>
        <xdr:cNvCxnSpPr/>
      </xdr:nvCxnSpPr>
      <xdr:spPr>
        <a:xfrm>
          <a:off x="2908300" y="13973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74" name="n_1ave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5"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76" name="n_3ave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277" name="n_1mainValue【公営住宅】&#10;有形固定資産減価償却率"/>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278" name="n_2mainValue【公営住宅】&#10;有形固定資産減価償却率"/>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04" name="直線コネクタ 303"/>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5"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6" name="直線コネクタ 30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07"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08" name="直線コネクタ 307"/>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09" name="【公営住宅】&#10;一人当たり面積平均値テキスト"/>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10" name="フローチャート: 判断 309"/>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11" name="フローチャート: 判断 310"/>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12" name="フローチャート: 判断 311"/>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3" name="フローチャート: 判断 312"/>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153851</xdr:rowOff>
    </xdr:from>
    <xdr:to>
      <xdr:col>55</xdr:col>
      <xdr:colOff>50800</xdr:colOff>
      <xdr:row>84</xdr:row>
      <xdr:rowOff>84001</xdr:rowOff>
    </xdr:to>
    <xdr:sp macro="" textlink="">
      <xdr:nvSpPr>
        <xdr:cNvPr id="319" name="楕円 318"/>
        <xdr:cNvSpPr/>
      </xdr:nvSpPr>
      <xdr:spPr>
        <a:xfrm>
          <a:off x="10426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132278</xdr:rowOff>
    </xdr:from>
    <xdr:ext cx="469744" cy="259045"/>
    <xdr:sp macro="" textlink="">
      <xdr:nvSpPr>
        <xdr:cNvPr id="320" name="【公営住宅】&#10;一人当たり面積該当値テキスト"/>
        <xdr:cNvSpPr txBox="1"/>
      </xdr:nvSpPr>
      <xdr:spPr>
        <a:xfrm>
          <a:off x="10515600" y="143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139156</xdr:rowOff>
    </xdr:from>
    <xdr:to>
      <xdr:col>50</xdr:col>
      <xdr:colOff>165100</xdr:colOff>
      <xdr:row>84</xdr:row>
      <xdr:rowOff>69306</xdr:rowOff>
    </xdr:to>
    <xdr:sp macro="" textlink="">
      <xdr:nvSpPr>
        <xdr:cNvPr id="321" name="楕円 320"/>
        <xdr:cNvSpPr/>
      </xdr:nvSpPr>
      <xdr:spPr>
        <a:xfrm>
          <a:off x="958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18506</xdr:rowOff>
    </xdr:from>
    <xdr:to>
      <xdr:col>55</xdr:col>
      <xdr:colOff>0</xdr:colOff>
      <xdr:row>84</xdr:row>
      <xdr:rowOff>33201</xdr:rowOff>
    </xdr:to>
    <xdr:cxnSp macro="">
      <xdr:nvCxnSpPr>
        <xdr:cNvPr id="322" name="直線コネクタ 321"/>
        <xdr:cNvCxnSpPr/>
      </xdr:nvCxnSpPr>
      <xdr:spPr>
        <a:xfrm>
          <a:off x="9639300" y="1442030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23" name="楕円 322"/>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84</xdr:row>
      <xdr:rowOff>18506</xdr:rowOff>
    </xdr:to>
    <xdr:cxnSp macro="">
      <xdr:nvCxnSpPr>
        <xdr:cNvPr id="324" name="直線コネクタ 323"/>
        <xdr:cNvCxnSpPr/>
      </xdr:nvCxnSpPr>
      <xdr:spPr>
        <a:xfrm>
          <a:off x="8750300" y="14394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25" name="n_1aveValue【公営住宅】&#10;一人当たり面積"/>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26" name="n_2aveValue【公営住宅】&#10;一人当たり面積"/>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7" name="n_3aveValue【公営住宅】&#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60433</xdr:rowOff>
    </xdr:from>
    <xdr:ext cx="469744" cy="259045"/>
    <xdr:sp macro="" textlink="">
      <xdr:nvSpPr>
        <xdr:cNvPr id="328" name="n_1mainValue【公営住宅】&#10;一人当たり面積"/>
        <xdr:cNvSpPr txBox="1"/>
      </xdr:nvSpPr>
      <xdr:spPr>
        <a:xfrm>
          <a:off x="93917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34307</xdr:rowOff>
    </xdr:from>
    <xdr:ext cx="469744" cy="259045"/>
    <xdr:sp macro="" textlink="">
      <xdr:nvSpPr>
        <xdr:cNvPr id="329" name="n_2mainValue【公営住宅】&#10;一人当たり面積"/>
        <xdr:cNvSpPr txBox="1"/>
      </xdr:nvSpPr>
      <xdr:spPr>
        <a:xfrm>
          <a:off x="8515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0" name="テキスト ボックス 33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2" name="テキスト ボックス 34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0" name="テキスト ボックス 34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2" name="テキスト ボックス 35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15239</xdr:rowOff>
    </xdr:from>
    <xdr:to>
      <xdr:col>24</xdr:col>
      <xdr:colOff>62865</xdr:colOff>
      <xdr:row>107</xdr:row>
      <xdr:rowOff>121920</xdr:rowOff>
    </xdr:to>
    <xdr:cxnSp macro="">
      <xdr:nvCxnSpPr>
        <xdr:cNvPr id="354" name="直線コネクタ 353"/>
        <xdr:cNvCxnSpPr/>
      </xdr:nvCxnSpPr>
      <xdr:spPr>
        <a:xfrm flipV="1">
          <a:off x="4634865" y="17331689"/>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55" name="【港湾・漁港】&#10;有形固定資産減価償却率最小値テキスト"/>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56" name="直線コネクタ 355"/>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133366</xdr:rowOff>
    </xdr:from>
    <xdr:ext cx="405111" cy="259045"/>
    <xdr:sp macro="" textlink="">
      <xdr:nvSpPr>
        <xdr:cNvPr id="357" name="【港湾・漁港】&#10;有形固定資産減価償却率最大値テキスト"/>
        <xdr:cNvSpPr txBox="1"/>
      </xdr:nvSpPr>
      <xdr:spPr>
        <a:xfrm>
          <a:off x="4673600" y="1710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15239</xdr:rowOff>
    </xdr:from>
    <xdr:to>
      <xdr:col>24</xdr:col>
      <xdr:colOff>152400</xdr:colOff>
      <xdr:row>101</xdr:row>
      <xdr:rowOff>15239</xdr:rowOff>
    </xdr:to>
    <xdr:cxnSp macro="">
      <xdr:nvCxnSpPr>
        <xdr:cNvPr id="358" name="直線コネクタ 357"/>
        <xdr:cNvCxnSpPr/>
      </xdr:nvCxnSpPr>
      <xdr:spPr>
        <a:xfrm>
          <a:off x="4546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97807</xdr:rowOff>
    </xdr:from>
    <xdr:ext cx="405111" cy="259045"/>
    <xdr:sp macro="" textlink="">
      <xdr:nvSpPr>
        <xdr:cNvPr id="359" name="【港湾・漁港】&#10;有形固定資産減価償却率平均値テキスト"/>
        <xdr:cNvSpPr txBox="1"/>
      </xdr:nvSpPr>
      <xdr:spPr>
        <a:xfrm>
          <a:off x="4673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74930</xdr:rowOff>
    </xdr:from>
    <xdr:to>
      <xdr:col>24</xdr:col>
      <xdr:colOff>114300</xdr:colOff>
      <xdr:row>105</xdr:row>
      <xdr:rowOff>5080</xdr:rowOff>
    </xdr:to>
    <xdr:sp macro="" textlink="">
      <xdr:nvSpPr>
        <xdr:cNvPr id="360" name="フローチャート: 判断 359"/>
        <xdr:cNvSpPr/>
      </xdr:nvSpPr>
      <xdr:spPr>
        <a:xfrm>
          <a:off x="4584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61" name="フローチャート: 判断 360"/>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62" name="フローチャート: 判断 361"/>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363" name="フローチャート: 判断 362"/>
        <xdr:cNvSpPr/>
      </xdr:nvSpPr>
      <xdr:spPr>
        <a:xfrm>
          <a:off x="1968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71120</xdr:rowOff>
    </xdr:from>
    <xdr:to>
      <xdr:col>24</xdr:col>
      <xdr:colOff>114300</xdr:colOff>
      <xdr:row>108</xdr:row>
      <xdr:rowOff>1270</xdr:rowOff>
    </xdr:to>
    <xdr:sp macro="" textlink="">
      <xdr:nvSpPr>
        <xdr:cNvPr id="369" name="楕円 368"/>
        <xdr:cNvSpPr/>
      </xdr:nvSpPr>
      <xdr:spPr>
        <a:xfrm>
          <a:off x="4584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157497</xdr:rowOff>
    </xdr:from>
    <xdr:ext cx="405111" cy="259045"/>
    <xdr:sp macro="" textlink="">
      <xdr:nvSpPr>
        <xdr:cNvPr id="370" name="【港湾・漁港】&#10;有形固定資産減価償却率該当値テキスト"/>
        <xdr:cNvSpPr txBox="1"/>
      </xdr:nvSpPr>
      <xdr:spPr>
        <a:xfrm>
          <a:off x="4673600" y="183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40639</xdr:rowOff>
    </xdr:from>
    <xdr:to>
      <xdr:col>20</xdr:col>
      <xdr:colOff>38100</xdr:colOff>
      <xdr:row>107</xdr:row>
      <xdr:rowOff>142239</xdr:rowOff>
    </xdr:to>
    <xdr:sp macro="" textlink="">
      <xdr:nvSpPr>
        <xdr:cNvPr id="371" name="楕円 370"/>
        <xdr:cNvSpPr/>
      </xdr:nvSpPr>
      <xdr:spPr>
        <a:xfrm>
          <a:off x="3746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91439</xdr:rowOff>
    </xdr:from>
    <xdr:to>
      <xdr:col>24</xdr:col>
      <xdr:colOff>63500</xdr:colOff>
      <xdr:row>107</xdr:row>
      <xdr:rowOff>121920</xdr:rowOff>
    </xdr:to>
    <xdr:cxnSp macro="">
      <xdr:nvCxnSpPr>
        <xdr:cNvPr id="372" name="直線コネクタ 371"/>
        <xdr:cNvCxnSpPr/>
      </xdr:nvCxnSpPr>
      <xdr:spPr>
        <a:xfrm>
          <a:off x="3797300" y="184365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33020</xdr:rowOff>
    </xdr:from>
    <xdr:to>
      <xdr:col>15</xdr:col>
      <xdr:colOff>101600</xdr:colOff>
      <xdr:row>107</xdr:row>
      <xdr:rowOff>134620</xdr:rowOff>
    </xdr:to>
    <xdr:sp macro="" textlink="">
      <xdr:nvSpPr>
        <xdr:cNvPr id="373" name="楕円 372"/>
        <xdr:cNvSpPr/>
      </xdr:nvSpPr>
      <xdr:spPr>
        <a:xfrm>
          <a:off x="2857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83820</xdr:rowOff>
    </xdr:from>
    <xdr:to>
      <xdr:col>19</xdr:col>
      <xdr:colOff>177800</xdr:colOff>
      <xdr:row>107</xdr:row>
      <xdr:rowOff>91439</xdr:rowOff>
    </xdr:to>
    <xdr:cxnSp macro="">
      <xdr:nvCxnSpPr>
        <xdr:cNvPr id="374" name="直線コネクタ 373"/>
        <xdr:cNvCxnSpPr/>
      </xdr:nvCxnSpPr>
      <xdr:spPr>
        <a:xfrm>
          <a:off x="2908300" y="18428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75"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76" name="n_2aveValue【港湾・漁港】&#10;有形固定資産減価償却率"/>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74947</xdr:rowOff>
    </xdr:from>
    <xdr:ext cx="405111" cy="259045"/>
    <xdr:sp macro="" textlink="">
      <xdr:nvSpPr>
        <xdr:cNvPr id="377" name="n_3aveValue【港湾・漁港】&#10;有形固定資産減価償却率"/>
        <xdr:cNvSpPr txBox="1"/>
      </xdr:nvSpPr>
      <xdr:spPr>
        <a:xfrm>
          <a:off x="1816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133366</xdr:rowOff>
    </xdr:from>
    <xdr:ext cx="405111" cy="259045"/>
    <xdr:sp macro="" textlink="">
      <xdr:nvSpPr>
        <xdr:cNvPr id="378" name="n_1mainValue【港湾・漁港】&#10;有形固定資産減価償却率"/>
        <xdr:cNvSpPr txBox="1"/>
      </xdr:nvSpPr>
      <xdr:spPr>
        <a:xfrm>
          <a:off x="35820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125747</xdr:rowOff>
    </xdr:from>
    <xdr:ext cx="405111" cy="259045"/>
    <xdr:sp macro="" textlink="">
      <xdr:nvSpPr>
        <xdr:cNvPr id="379" name="n_2mainValue【港湾・漁港】&#10;有形固定資産減価償却率"/>
        <xdr:cNvSpPr txBox="1"/>
      </xdr:nvSpPr>
      <xdr:spPr>
        <a:xfrm>
          <a:off x="2705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1" name="テキスト ボックス 39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93" name="テキスト ボックス 39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95" name="テキスト ボックス 39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97" name="テキスト ボックス 39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99" name="テキスト ボックス 39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1" name="テキスト ボックス 40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14212</xdr:rowOff>
    </xdr:from>
    <xdr:to>
      <xdr:col>54</xdr:col>
      <xdr:colOff>189865</xdr:colOff>
      <xdr:row>107</xdr:row>
      <xdr:rowOff>118587</xdr:rowOff>
    </xdr:to>
    <xdr:cxnSp macro="">
      <xdr:nvCxnSpPr>
        <xdr:cNvPr id="403" name="直線コネクタ 402"/>
        <xdr:cNvCxnSpPr/>
      </xdr:nvCxnSpPr>
      <xdr:spPr>
        <a:xfrm flipV="1">
          <a:off x="10476865" y="17330662"/>
          <a:ext cx="0" cy="1133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122414</xdr:rowOff>
    </xdr:from>
    <xdr:ext cx="534377" cy="259045"/>
    <xdr:sp macro="" textlink="">
      <xdr:nvSpPr>
        <xdr:cNvPr id="404" name="【港湾・漁港】&#10;一人当たり有形固定資産（償却資産）額最小値テキスト"/>
        <xdr:cNvSpPr txBox="1"/>
      </xdr:nvSpPr>
      <xdr:spPr>
        <a:xfrm>
          <a:off x="10515600" y="1846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118587</xdr:rowOff>
    </xdr:from>
    <xdr:to>
      <xdr:col>55</xdr:col>
      <xdr:colOff>88900</xdr:colOff>
      <xdr:row>107</xdr:row>
      <xdr:rowOff>118587</xdr:rowOff>
    </xdr:to>
    <xdr:cxnSp macro="">
      <xdr:nvCxnSpPr>
        <xdr:cNvPr id="405" name="直線コネクタ 404"/>
        <xdr:cNvCxnSpPr/>
      </xdr:nvCxnSpPr>
      <xdr:spPr>
        <a:xfrm>
          <a:off x="10388600" y="1846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132339</xdr:rowOff>
    </xdr:from>
    <xdr:ext cx="534377" cy="259045"/>
    <xdr:sp macro="" textlink="">
      <xdr:nvSpPr>
        <xdr:cNvPr id="406" name="【港湾・漁港】&#10;一人当たり有形固定資産（償却資産）額最大値テキスト"/>
        <xdr:cNvSpPr txBox="1"/>
      </xdr:nvSpPr>
      <xdr:spPr>
        <a:xfrm>
          <a:off x="10515600" y="171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14212</xdr:rowOff>
    </xdr:from>
    <xdr:to>
      <xdr:col>55</xdr:col>
      <xdr:colOff>88900</xdr:colOff>
      <xdr:row>101</xdr:row>
      <xdr:rowOff>14212</xdr:rowOff>
    </xdr:to>
    <xdr:cxnSp macro="">
      <xdr:nvCxnSpPr>
        <xdr:cNvPr id="407" name="直線コネクタ 406"/>
        <xdr:cNvCxnSpPr/>
      </xdr:nvCxnSpPr>
      <xdr:spPr>
        <a:xfrm>
          <a:off x="10388600" y="1733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119296</xdr:rowOff>
    </xdr:from>
    <xdr:ext cx="534377" cy="259045"/>
    <xdr:sp macro="" textlink="">
      <xdr:nvSpPr>
        <xdr:cNvPr id="408" name="【港湾・漁港】&#10;一人当たり有形固定資産（償却資産）額平均値テキスト"/>
        <xdr:cNvSpPr txBox="1"/>
      </xdr:nvSpPr>
      <xdr:spPr>
        <a:xfrm>
          <a:off x="10515600" y="1795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96419</xdr:rowOff>
    </xdr:from>
    <xdr:to>
      <xdr:col>55</xdr:col>
      <xdr:colOff>50800</xdr:colOff>
      <xdr:row>106</xdr:row>
      <xdr:rowOff>26569</xdr:rowOff>
    </xdr:to>
    <xdr:sp macro="" textlink="">
      <xdr:nvSpPr>
        <xdr:cNvPr id="409" name="フローチャート: 判断 408"/>
        <xdr:cNvSpPr/>
      </xdr:nvSpPr>
      <xdr:spPr>
        <a:xfrm>
          <a:off x="104267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54947</xdr:rowOff>
    </xdr:from>
    <xdr:to>
      <xdr:col>50</xdr:col>
      <xdr:colOff>165100</xdr:colOff>
      <xdr:row>103</xdr:row>
      <xdr:rowOff>156547</xdr:rowOff>
    </xdr:to>
    <xdr:sp macro="" textlink="">
      <xdr:nvSpPr>
        <xdr:cNvPr id="410" name="フローチャート: 判断 409"/>
        <xdr:cNvSpPr/>
      </xdr:nvSpPr>
      <xdr:spPr>
        <a:xfrm>
          <a:off x="9588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21685</xdr:rowOff>
    </xdr:from>
    <xdr:to>
      <xdr:col>46</xdr:col>
      <xdr:colOff>38100</xdr:colOff>
      <xdr:row>103</xdr:row>
      <xdr:rowOff>123285</xdr:rowOff>
    </xdr:to>
    <xdr:sp macro="" textlink="">
      <xdr:nvSpPr>
        <xdr:cNvPr id="411" name="フローチャート: 判断 410"/>
        <xdr:cNvSpPr/>
      </xdr:nvSpPr>
      <xdr:spPr>
        <a:xfrm>
          <a:off x="8699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124440</xdr:rowOff>
    </xdr:from>
    <xdr:to>
      <xdr:col>41</xdr:col>
      <xdr:colOff>101600</xdr:colOff>
      <xdr:row>103</xdr:row>
      <xdr:rowOff>54590</xdr:rowOff>
    </xdr:to>
    <xdr:sp macro="" textlink="">
      <xdr:nvSpPr>
        <xdr:cNvPr id="412" name="フローチャート: 判断 411"/>
        <xdr:cNvSpPr/>
      </xdr:nvSpPr>
      <xdr:spPr>
        <a:xfrm>
          <a:off x="7810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61443</xdr:rowOff>
    </xdr:from>
    <xdr:to>
      <xdr:col>55</xdr:col>
      <xdr:colOff>50800</xdr:colOff>
      <xdr:row>107</xdr:row>
      <xdr:rowOff>163043</xdr:rowOff>
    </xdr:to>
    <xdr:sp macro="" textlink="">
      <xdr:nvSpPr>
        <xdr:cNvPr id="418" name="楕円 417"/>
        <xdr:cNvSpPr/>
      </xdr:nvSpPr>
      <xdr:spPr>
        <a:xfrm>
          <a:off x="10426700" y="184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147820</xdr:rowOff>
    </xdr:from>
    <xdr:ext cx="534377" cy="259045"/>
    <xdr:sp macro="" textlink="">
      <xdr:nvSpPr>
        <xdr:cNvPr id="419" name="【港湾・漁港】&#10;一人当たり有形固定資産（償却資産）額該当値テキスト"/>
        <xdr:cNvSpPr txBox="1"/>
      </xdr:nvSpPr>
      <xdr:spPr>
        <a:xfrm>
          <a:off x="10515600" y="183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73101</xdr:rowOff>
    </xdr:from>
    <xdr:to>
      <xdr:col>50</xdr:col>
      <xdr:colOff>165100</xdr:colOff>
      <xdr:row>108</xdr:row>
      <xdr:rowOff>3251</xdr:rowOff>
    </xdr:to>
    <xdr:sp macro="" textlink="">
      <xdr:nvSpPr>
        <xdr:cNvPr id="420" name="楕円 419"/>
        <xdr:cNvSpPr/>
      </xdr:nvSpPr>
      <xdr:spPr>
        <a:xfrm>
          <a:off x="9588500" y="1841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112243</xdr:rowOff>
    </xdr:from>
    <xdr:to>
      <xdr:col>55</xdr:col>
      <xdr:colOff>0</xdr:colOff>
      <xdr:row>107</xdr:row>
      <xdr:rowOff>123901</xdr:rowOff>
    </xdr:to>
    <xdr:cxnSp macro="">
      <xdr:nvCxnSpPr>
        <xdr:cNvPr id="421" name="直線コネクタ 420"/>
        <xdr:cNvCxnSpPr/>
      </xdr:nvCxnSpPr>
      <xdr:spPr>
        <a:xfrm flipV="1">
          <a:off x="9639300" y="18457393"/>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80950</xdr:rowOff>
    </xdr:from>
    <xdr:to>
      <xdr:col>46</xdr:col>
      <xdr:colOff>38100</xdr:colOff>
      <xdr:row>108</xdr:row>
      <xdr:rowOff>11100</xdr:rowOff>
    </xdr:to>
    <xdr:sp macro="" textlink="">
      <xdr:nvSpPr>
        <xdr:cNvPr id="422" name="楕円 421"/>
        <xdr:cNvSpPr/>
      </xdr:nvSpPr>
      <xdr:spPr>
        <a:xfrm>
          <a:off x="8699500" y="184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123901</xdr:rowOff>
    </xdr:from>
    <xdr:to>
      <xdr:col>50</xdr:col>
      <xdr:colOff>114300</xdr:colOff>
      <xdr:row>107</xdr:row>
      <xdr:rowOff>131750</xdr:rowOff>
    </xdr:to>
    <xdr:cxnSp macro="">
      <xdr:nvCxnSpPr>
        <xdr:cNvPr id="423" name="直線コネクタ 422"/>
        <xdr:cNvCxnSpPr/>
      </xdr:nvCxnSpPr>
      <xdr:spPr>
        <a:xfrm flipV="1">
          <a:off x="8750300" y="18469051"/>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1624</xdr:rowOff>
    </xdr:from>
    <xdr:ext cx="534377" cy="259045"/>
    <xdr:sp macro="" textlink="">
      <xdr:nvSpPr>
        <xdr:cNvPr id="424" name="n_1aveValue【港湾・漁港】&#10;一人当たり有形固定資産（償却資産）額"/>
        <xdr:cNvSpPr txBox="1"/>
      </xdr:nvSpPr>
      <xdr:spPr>
        <a:xfrm>
          <a:off x="93594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139812</xdr:rowOff>
    </xdr:from>
    <xdr:ext cx="534377" cy="259045"/>
    <xdr:sp macro="" textlink="">
      <xdr:nvSpPr>
        <xdr:cNvPr id="425" name="n_2aveValue【港湾・漁港】&#10;一人当たり有形固定資産（償却資産）額"/>
        <xdr:cNvSpPr txBox="1"/>
      </xdr:nvSpPr>
      <xdr:spPr>
        <a:xfrm>
          <a:off x="8483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71117</xdr:rowOff>
    </xdr:from>
    <xdr:ext cx="534377" cy="259045"/>
    <xdr:sp macro="" textlink="">
      <xdr:nvSpPr>
        <xdr:cNvPr id="426" name="n_3aveValue【港湾・漁港】&#10;一人当たり有形固定資産（償却資産）額"/>
        <xdr:cNvSpPr txBox="1"/>
      </xdr:nvSpPr>
      <xdr:spPr>
        <a:xfrm>
          <a:off x="7594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165828</xdr:rowOff>
    </xdr:from>
    <xdr:ext cx="534377" cy="259045"/>
    <xdr:sp macro="" textlink="">
      <xdr:nvSpPr>
        <xdr:cNvPr id="427" name="n_1mainValue【港湾・漁港】&#10;一人当たり有形固定資産（償却資産）額"/>
        <xdr:cNvSpPr txBox="1"/>
      </xdr:nvSpPr>
      <xdr:spPr>
        <a:xfrm>
          <a:off x="9359411" y="185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2227</xdr:rowOff>
    </xdr:from>
    <xdr:ext cx="534377" cy="259045"/>
    <xdr:sp macro="" textlink="">
      <xdr:nvSpPr>
        <xdr:cNvPr id="428" name="n_2mainValue【港湾・漁港】&#10;一人当たり有形固定資産（償却資産）額"/>
        <xdr:cNvSpPr txBox="1"/>
      </xdr:nvSpPr>
      <xdr:spPr>
        <a:xfrm>
          <a:off x="8483111" y="18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9" name="テキスト ボックス 43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40" name="直線コネクタ 439"/>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41" name="テキスト ボックス 440"/>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42" name="直線コネクタ 44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43" name="テキスト ボックス 44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44" name="直線コネクタ 443"/>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45" name="テキスト ボックス 444"/>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6" name="直線コネクタ 4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7" name="テキスト ボックス 4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48" name="直線コネクタ 447"/>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49" name="テキスト ボックス 448"/>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50" name="直線コネクタ 44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51" name="テキスト ボックス 45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52" name="直線コネクタ 451"/>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53" name="テキスト ボックス 452"/>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457" name="直線コネクタ 456"/>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58"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59" name="直線コネクタ 458"/>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460"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461" name="直線コネクタ 460"/>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462" name="【認定こども園・幼稚園・保育所】&#10;有形固定資産減価償却率平均値テキスト"/>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463" name="フローチャート: 判断 462"/>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64" name="フローチャート: 判断 463"/>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465" name="フローチャート: 判断 464"/>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66" name="フローチャート: 判断 465"/>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56833</xdr:rowOff>
    </xdr:from>
    <xdr:to>
      <xdr:col>85</xdr:col>
      <xdr:colOff>177800</xdr:colOff>
      <xdr:row>36</xdr:row>
      <xdr:rowOff>158433</xdr:rowOff>
    </xdr:to>
    <xdr:sp macro="" textlink="">
      <xdr:nvSpPr>
        <xdr:cNvPr id="472" name="楕円 471"/>
        <xdr:cNvSpPr/>
      </xdr:nvSpPr>
      <xdr:spPr>
        <a:xfrm>
          <a:off x="16268700" y="62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79710</xdr:rowOff>
    </xdr:from>
    <xdr:ext cx="405111" cy="259045"/>
    <xdr:sp macro="" textlink="">
      <xdr:nvSpPr>
        <xdr:cNvPr id="473" name="【認定こども園・幼稚園・保育所】&#10;有形固定資産減価償却率該当値テキスト"/>
        <xdr:cNvSpPr txBox="1"/>
      </xdr:nvSpPr>
      <xdr:spPr>
        <a:xfrm>
          <a:off x="16357600" y="6080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19685</xdr:rowOff>
    </xdr:from>
    <xdr:to>
      <xdr:col>81</xdr:col>
      <xdr:colOff>101600</xdr:colOff>
      <xdr:row>37</xdr:row>
      <xdr:rowOff>121285</xdr:rowOff>
    </xdr:to>
    <xdr:sp macro="" textlink="">
      <xdr:nvSpPr>
        <xdr:cNvPr id="474" name="楕円 473"/>
        <xdr:cNvSpPr/>
      </xdr:nvSpPr>
      <xdr:spPr>
        <a:xfrm>
          <a:off x="1543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107633</xdr:rowOff>
    </xdr:from>
    <xdr:to>
      <xdr:col>85</xdr:col>
      <xdr:colOff>127000</xdr:colOff>
      <xdr:row>37</xdr:row>
      <xdr:rowOff>70485</xdr:rowOff>
    </xdr:to>
    <xdr:cxnSp macro="">
      <xdr:nvCxnSpPr>
        <xdr:cNvPr id="475" name="直線コネクタ 474"/>
        <xdr:cNvCxnSpPr/>
      </xdr:nvCxnSpPr>
      <xdr:spPr>
        <a:xfrm flipV="1">
          <a:off x="15481300" y="6279833"/>
          <a:ext cx="8382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76" name="楕円 475"/>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70485</xdr:rowOff>
    </xdr:to>
    <xdr:cxnSp macro="">
      <xdr:nvCxnSpPr>
        <xdr:cNvPr id="477" name="直線コネクタ 476"/>
        <xdr:cNvCxnSpPr/>
      </xdr:nvCxnSpPr>
      <xdr:spPr>
        <a:xfrm>
          <a:off x="14592300" y="63284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7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479" name="n_2aveValue【認定こども園・幼稚園・保育所】&#10;有形固定資産減価償却率"/>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480" name="n_3aveValue【認定こども園・幼稚園・保育所】&#10;有形固定資産減価償却率"/>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137812</xdr:rowOff>
    </xdr:from>
    <xdr:ext cx="405111" cy="259045"/>
    <xdr:sp macro="" textlink="">
      <xdr:nvSpPr>
        <xdr:cNvPr id="481" name="n_1mainValue【認定こども園・幼稚園・保育所】&#10;有形固定資産減価償却率"/>
        <xdr:cNvSpPr txBox="1"/>
      </xdr:nvSpPr>
      <xdr:spPr>
        <a:xfrm>
          <a:off x="15266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82" name="n_2main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3" name="直線コネクタ 4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4" name="テキスト ボックス 4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5" name="直線コネクタ 4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6" name="テキスト ボックス 4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7" name="直線コネクタ 4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8" name="テキスト ボックス 4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9" name="直線コネクタ 4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00" name="テキスト ボックス 4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2" name="テキスト ボックス 5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504" name="直線コネクタ 503"/>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05"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06" name="直線コネクタ 505"/>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507"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508" name="直線コネクタ 507"/>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509" name="【認定こども園・幼稚園・保育所】&#10;一人当たり面積平均値テキスト"/>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510" name="フローチャート: 判断 509"/>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511" name="フローチャート: 判断 510"/>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12" name="フローチャート: 判断 511"/>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513" name="フローチャート: 判断 512"/>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519" name="楕円 518"/>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8907</xdr:rowOff>
    </xdr:from>
    <xdr:ext cx="469744" cy="259045"/>
    <xdr:sp macro="" textlink="">
      <xdr:nvSpPr>
        <xdr:cNvPr id="520" name="【認定こども園・幼稚園・保育所】&#10;一人当たり面積該当値テキスト"/>
        <xdr:cNvSpPr txBox="1"/>
      </xdr:nvSpPr>
      <xdr:spPr>
        <a:xfrm>
          <a:off x="22199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xdr:nvSpPr>
        <xdr:cNvPr id="521" name="楕円 520"/>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149352</xdr:rowOff>
    </xdr:to>
    <xdr:cxnSp macro="">
      <xdr:nvCxnSpPr>
        <xdr:cNvPr id="522" name="直線コネクタ 521"/>
        <xdr:cNvCxnSpPr/>
      </xdr:nvCxnSpPr>
      <xdr:spPr>
        <a:xfrm flipV="1">
          <a:off x="21323300" y="700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523" name="楕円 522"/>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149352</xdr:rowOff>
    </xdr:to>
    <xdr:cxnSp macro="">
      <xdr:nvCxnSpPr>
        <xdr:cNvPr id="524" name="直線コネクタ 523"/>
        <xdr:cNvCxnSpPr/>
      </xdr:nvCxnSpPr>
      <xdr:spPr>
        <a:xfrm>
          <a:off x="20434300" y="6998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525" name="n_1aveValue【認定こども園・幼稚園・保育所】&#10;一人当たり面積"/>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26"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527"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19829</xdr:rowOff>
    </xdr:from>
    <xdr:ext cx="469744" cy="259045"/>
    <xdr:sp macro="" textlink="">
      <xdr:nvSpPr>
        <xdr:cNvPr id="528" name="n_1main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529"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1" name="正方形/長方形 5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2" name="正方形/長方形 5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3" name="正方形/長方形 5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4" name="正方形/長方形 5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5" name="正方形/長方形 5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6" name="正方形/長方形 5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正方形/長方形 5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8" name="テキスト ボックス 5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9" name="直線コネクタ 5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0" name="テキスト ボックス 5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1" name="直線コネクタ 5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2" name="テキスト ボックス 5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3" name="直線コネクタ 5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4" name="テキスト ボックス 5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5" name="直線コネクタ 5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6" name="テキスト ボックス 5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7" name="直線コネクタ 5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8" name="テキスト ボックス 5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9" name="直線コネクタ 5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0" name="テキスト ボックス 5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2" name="テキスト ボックス 5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554" name="直線コネクタ 553"/>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555"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56" name="直線コネクタ 555"/>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557"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558" name="直線コネクタ 557"/>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559" name="【学校施設】&#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60" name="フローチャート: 判断 55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61" name="フローチャート: 判断 560"/>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62" name="フローチャート: 判断 561"/>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63" name="フローチャート: 判断 562"/>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90170</xdr:rowOff>
    </xdr:from>
    <xdr:to>
      <xdr:col>85</xdr:col>
      <xdr:colOff>177800</xdr:colOff>
      <xdr:row>56</xdr:row>
      <xdr:rowOff>20320</xdr:rowOff>
    </xdr:to>
    <xdr:sp macro="" textlink="">
      <xdr:nvSpPr>
        <xdr:cNvPr id="569" name="楕円 568"/>
        <xdr:cNvSpPr/>
      </xdr:nvSpPr>
      <xdr:spPr>
        <a:xfrm>
          <a:off x="162687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113047</xdr:rowOff>
    </xdr:from>
    <xdr:ext cx="405111" cy="259045"/>
    <xdr:sp macro="" textlink="">
      <xdr:nvSpPr>
        <xdr:cNvPr id="570" name="【学校施設】&#10;有形固定資産減価償却率該当値テキスト"/>
        <xdr:cNvSpPr txBox="1"/>
      </xdr:nvSpPr>
      <xdr:spPr>
        <a:xfrm>
          <a:off x="16357600"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105410</xdr:rowOff>
    </xdr:from>
    <xdr:to>
      <xdr:col>81</xdr:col>
      <xdr:colOff>101600</xdr:colOff>
      <xdr:row>56</xdr:row>
      <xdr:rowOff>35560</xdr:rowOff>
    </xdr:to>
    <xdr:sp macro="" textlink="">
      <xdr:nvSpPr>
        <xdr:cNvPr id="571" name="楕円 570"/>
        <xdr:cNvSpPr/>
      </xdr:nvSpPr>
      <xdr:spPr>
        <a:xfrm>
          <a:off x="15430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140970</xdr:rowOff>
    </xdr:from>
    <xdr:to>
      <xdr:col>85</xdr:col>
      <xdr:colOff>127000</xdr:colOff>
      <xdr:row>55</xdr:row>
      <xdr:rowOff>156210</xdr:rowOff>
    </xdr:to>
    <xdr:cxnSp macro="">
      <xdr:nvCxnSpPr>
        <xdr:cNvPr id="572" name="直線コネクタ 571"/>
        <xdr:cNvCxnSpPr/>
      </xdr:nvCxnSpPr>
      <xdr:spPr>
        <a:xfrm flipV="1">
          <a:off x="15481300" y="9570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151130</xdr:rowOff>
    </xdr:from>
    <xdr:to>
      <xdr:col>76</xdr:col>
      <xdr:colOff>165100</xdr:colOff>
      <xdr:row>56</xdr:row>
      <xdr:rowOff>81280</xdr:rowOff>
    </xdr:to>
    <xdr:sp macro="" textlink="">
      <xdr:nvSpPr>
        <xdr:cNvPr id="573" name="楕円 572"/>
        <xdr:cNvSpPr/>
      </xdr:nvSpPr>
      <xdr:spPr>
        <a:xfrm>
          <a:off x="14541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156210</xdr:rowOff>
    </xdr:from>
    <xdr:to>
      <xdr:col>81</xdr:col>
      <xdr:colOff>50800</xdr:colOff>
      <xdr:row>56</xdr:row>
      <xdr:rowOff>30480</xdr:rowOff>
    </xdr:to>
    <xdr:cxnSp macro="">
      <xdr:nvCxnSpPr>
        <xdr:cNvPr id="574" name="直線コネクタ 573"/>
        <xdr:cNvCxnSpPr/>
      </xdr:nvCxnSpPr>
      <xdr:spPr>
        <a:xfrm flipV="1">
          <a:off x="14592300" y="9585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75" name="n_1aveValue【学校施設】&#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576" name="n_2aveValue【学校施設】&#10;有形固定資産減価償却率"/>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77"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52087</xdr:rowOff>
    </xdr:from>
    <xdr:ext cx="405111" cy="259045"/>
    <xdr:sp macro="" textlink="">
      <xdr:nvSpPr>
        <xdr:cNvPr id="578" name="n_1mainValue【学校施設】&#10;有形固定資産減価償却率"/>
        <xdr:cNvSpPr txBox="1"/>
      </xdr:nvSpPr>
      <xdr:spPr>
        <a:xfrm>
          <a:off x="152660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97807</xdr:rowOff>
    </xdr:from>
    <xdr:ext cx="405111" cy="259045"/>
    <xdr:sp macro="" textlink="">
      <xdr:nvSpPr>
        <xdr:cNvPr id="579" name="n_2mainValue【学校施設】&#10;有形固定資産減価償却率"/>
        <xdr:cNvSpPr txBox="1"/>
      </xdr:nvSpPr>
      <xdr:spPr>
        <a:xfrm>
          <a:off x="143897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0" name="テキスト ボックス 5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1" name="直線コネクタ 5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2" name="テキスト ボックス 5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3" name="直線コネクタ 5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4" name="テキスト ボックス 5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7" name="直線コネクタ 5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8" name="テキスト ボックス 5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9" name="直線コネクタ 5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0" name="テキスト ボックス 5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1" name="直線コネクタ 6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2" name="テキスト ボックス 6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604" name="直線コネクタ 603"/>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605"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606" name="直線コネクタ 605"/>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607"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608" name="直線コネクタ 607"/>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609" name="【学校施設】&#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610" name="フローチャート: 判断 609"/>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11" name="フローチャート: 判断 610"/>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612" name="フローチャート: 判断 611"/>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613" name="フローチャート: 判断 612"/>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4" name="テキスト ボックス 6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5" name="テキスト ボックス 6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6" name="テキスト ボックス 6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7" name="テキスト ボックス 6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8" name="テキスト ボックス 6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106680</xdr:rowOff>
    </xdr:from>
    <xdr:to>
      <xdr:col>116</xdr:col>
      <xdr:colOff>114300</xdr:colOff>
      <xdr:row>62</xdr:row>
      <xdr:rowOff>36830</xdr:rowOff>
    </xdr:to>
    <xdr:sp macro="" textlink="">
      <xdr:nvSpPr>
        <xdr:cNvPr id="619" name="楕円 618"/>
        <xdr:cNvSpPr/>
      </xdr:nvSpPr>
      <xdr:spPr>
        <a:xfrm>
          <a:off x="221107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85107</xdr:rowOff>
    </xdr:from>
    <xdr:ext cx="469744" cy="259045"/>
    <xdr:sp macro="" textlink="">
      <xdr:nvSpPr>
        <xdr:cNvPr id="620" name="【学校施設】&#10;一人当たり面積該当値テキスト"/>
        <xdr:cNvSpPr txBox="1"/>
      </xdr:nvSpPr>
      <xdr:spPr>
        <a:xfrm>
          <a:off x="22199600" y="1054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109220</xdr:rowOff>
    </xdr:from>
    <xdr:to>
      <xdr:col>112</xdr:col>
      <xdr:colOff>38100</xdr:colOff>
      <xdr:row>62</xdr:row>
      <xdr:rowOff>39370</xdr:rowOff>
    </xdr:to>
    <xdr:sp macro="" textlink="">
      <xdr:nvSpPr>
        <xdr:cNvPr id="621" name="楕円 620"/>
        <xdr:cNvSpPr/>
      </xdr:nvSpPr>
      <xdr:spPr>
        <a:xfrm>
          <a:off x="2127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157480</xdr:rowOff>
    </xdr:from>
    <xdr:to>
      <xdr:col>116</xdr:col>
      <xdr:colOff>63500</xdr:colOff>
      <xdr:row>61</xdr:row>
      <xdr:rowOff>160020</xdr:rowOff>
    </xdr:to>
    <xdr:cxnSp macro="">
      <xdr:nvCxnSpPr>
        <xdr:cNvPr id="622" name="直線コネクタ 621"/>
        <xdr:cNvCxnSpPr/>
      </xdr:nvCxnSpPr>
      <xdr:spPr>
        <a:xfrm flipV="1">
          <a:off x="21323300" y="106159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111760</xdr:rowOff>
    </xdr:from>
    <xdr:to>
      <xdr:col>107</xdr:col>
      <xdr:colOff>101600</xdr:colOff>
      <xdr:row>62</xdr:row>
      <xdr:rowOff>41910</xdr:rowOff>
    </xdr:to>
    <xdr:sp macro="" textlink="">
      <xdr:nvSpPr>
        <xdr:cNvPr id="623" name="楕円 622"/>
        <xdr:cNvSpPr/>
      </xdr:nvSpPr>
      <xdr:spPr>
        <a:xfrm>
          <a:off x="20383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160020</xdr:rowOff>
    </xdr:from>
    <xdr:to>
      <xdr:col>111</xdr:col>
      <xdr:colOff>177800</xdr:colOff>
      <xdr:row>61</xdr:row>
      <xdr:rowOff>162560</xdr:rowOff>
    </xdr:to>
    <xdr:cxnSp macro="">
      <xdr:nvCxnSpPr>
        <xdr:cNvPr id="624" name="直線コネクタ 623"/>
        <xdr:cNvCxnSpPr/>
      </xdr:nvCxnSpPr>
      <xdr:spPr>
        <a:xfrm flipV="1">
          <a:off x="20434300" y="106184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625" name="n_1ave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626" name="n_2aveValue【学校施設】&#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627"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30497</xdr:rowOff>
    </xdr:from>
    <xdr:ext cx="469744" cy="259045"/>
    <xdr:sp macro="" textlink="">
      <xdr:nvSpPr>
        <xdr:cNvPr id="628" name="n_1mainValue【学校施設】&#10;一人当たり面積"/>
        <xdr:cNvSpPr txBox="1"/>
      </xdr:nvSpPr>
      <xdr:spPr>
        <a:xfrm>
          <a:off x="21075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33037</xdr:rowOff>
    </xdr:from>
    <xdr:ext cx="469744" cy="259045"/>
    <xdr:sp macro="" textlink="">
      <xdr:nvSpPr>
        <xdr:cNvPr id="629" name="n_2mainValue【学校施設】&#10;一人当たり面積"/>
        <xdr:cNvSpPr txBox="1"/>
      </xdr:nvSpPr>
      <xdr:spPr>
        <a:xfrm>
          <a:off x="201994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6" name="テキスト ボックス 65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8" name="テキスト ボックス 6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6" name="テキスト ボックス 66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670" name="直線コネクタ 669"/>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671"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672" name="直線コネクタ 671"/>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7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74" name="直線コネクタ 67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75"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76" name="フローチャート: 判断 675"/>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7" name="フローチャート: 判断 676"/>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678" name="フローチャート: 判断 677"/>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679" name="フローチャート: 判断 678"/>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85" name="楕円 684"/>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686" name="【公民館】&#10;有形固定資産減価償却率該当値テキスト"/>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65405</xdr:rowOff>
    </xdr:from>
    <xdr:to>
      <xdr:col>81</xdr:col>
      <xdr:colOff>101600</xdr:colOff>
      <xdr:row>104</xdr:row>
      <xdr:rowOff>167005</xdr:rowOff>
    </xdr:to>
    <xdr:sp macro="" textlink="">
      <xdr:nvSpPr>
        <xdr:cNvPr id="687" name="楕円 686"/>
        <xdr:cNvSpPr/>
      </xdr:nvSpPr>
      <xdr:spPr>
        <a:xfrm>
          <a:off x="1543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116205</xdr:rowOff>
    </xdr:to>
    <xdr:cxnSp macro="">
      <xdr:nvCxnSpPr>
        <xdr:cNvPr id="688" name="直線コネクタ 687"/>
        <xdr:cNvCxnSpPr/>
      </xdr:nvCxnSpPr>
      <xdr:spPr>
        <a:xfrm flipV="1">
          <a:off x="15481300" y="179070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89" name="楕円 688"/>
        <xdr:cNvSpPr/>
      </xdr:nvSpPr>
      <xdr:spPr>
        <a:xfrm>
          <a:off x="14541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150495</xdr:rowOff>
    </xdr:to>
    <xdr:cxnSp macro="">
      <xdr:nvCxnSpPr>
        <xdr:cNvPr id="690" name="直線コネクタ 689"/>
        <xdr:cNvCxnSpPr/>
      </xdr:nvCxnSpPr>
      <xdr:spPr>
        <a:xfrm flipV="1">
          <a:off x="14592300" y="179470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91"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692"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693" name="n_3aveValue【公民館】&#10;有形固定資産減価償却率"/>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12082</xdr:rowOff>
    </xdr:from>
    <xdr:ext cx="405111" cy="259045"/>
    <xdr:sp macro="" textlink="">
      <xdr:nvSpPr>
        <xdr:cNvPr id="694" name="n_1main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695" name="n_2mainValue【公民館】&#10;有形固定資産減価償却率"/>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19" name="直線コネクタ 718"/>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20"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21" name="直線コネクタ 720"/>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22"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23" name="直線コネクタ 722"/>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724" name="【公民館】&#10;一人当たり面積平均値テキスト"/>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25" name="フローチャート: 判断 724"/>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6" name="フローチャート: 判断 725"/>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27" name="フローチャート: 判断 726"/>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28" name="フローチャート: 判断 727"/>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734" name="楕円 733"/>
        <xdr:cNvSpPr/>
      </xdr:nvSpPr>
      <xdr:spPr>
        <a:xfrm>
          <a:off x="22110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97807</xdr:rowOff>
    </xdr:from>
    <xdr:ext cx="469744" cy="259045"/>
    <xdr:sp macro="" textlink="">
      <xdr:nvSpPr>
        <xdr:cNvPr id="735" name="【公民館】&#10;一人当たり面積該当値テキスト"/>
        <xdr:cNvSpPr txBox="1"/>
      </xdr:nvSpPr>
      <xdr:spPr>
        <a:xfrm>
          <a:off x="22199600"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74930</xdr:rowOff>
    </xdr:from>
    <xdr:to>
      <xdr:col>112</xdr:col>
      <xdr:colOff>38100</xdr:colOff>
      <xdr:row>104</xdr:row>
      <xdr:rowOff>5080</xdr:rowOff>
    </xdr:to>
    <xdr:sp macro="" textlink="">
      <xdr:nvSpPr>
        <xdr:cNvPr id="736" name="楕円 735"/>
        <xdr:cNvSpPr/>
      </xdr:nvSpPr>
      <xdr:spPr>
        <a:xfrm>
          <a:off x="21272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125730</xdr:rowOff>
    </xdr:from>
    <xdr:to>
      <xdr:col>116</xdr:col>
      <xdr:colOff>63500</xdr:colOff>
      <xdr:row>103</xdr:row>
      <xdr:rowOff>125730</xdr:rowOff>
    </xdr:to>
    <xdr:cxnSp macro="">
      <xdr:nvCxnSpPr>
        <xdr:cNvPr id="737" name="直線コネクタ 736"/>
        <xdr:cNvCxnSpPr/>
      </xdr:nvCxnSpPr>
      <xdr:spPr>
        <a:xfrm>
          <a:off x="21323300" y="17785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74930</xdr:rowOff>
    </xdr:from>
    <xdr:to>
      <xdr:col>107</xdr:col>
      <xdr:colOff>101600</xdr:colOff>
      <xdr:row>104</xdr:row>
      <xdr:rowOff>5080</xdr:rowOff>
    </xdr:to>
    <xdr:sp macro="" textlink="">
      <xdr:nvSpPr>
        <xdr:cNvPr id="738" name="楕円 737"/>
        <xdr:cNvSpPr/>
      </xdr:nvSpPr>
      <xdr:spPr>
        <a:xfrm>
          <a:off x="20383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125730</xdr:rowOff>
    </xdr:from>
    <xdr:to>
      <xdr:col>111</xdr:col>
      <xdr:colOff>177800</xdr:colOff>
      <xdr:row>103</xdr:row>
      <xdr:rowOff>125730</xdr:rowOff>
    </xdr:to>
    <xdr:cxnSp macro="">
      <xdr:nvCxnSpPr>
        <xdr:cNvPr id="739" name="直線コネクタ 738"/>
        <xdr:cNvCxnSpPr/>
      </xdr:nvCxnSpPr>
      <xdr:spPr>
        <a:xfrm>
          <a:off x="20434300" y="17785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40" name="n_1aveValue【公民館】&#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741"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42"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21607</xdr:rowOff>
    </xdr:from>
    <xdr:ext cx="469744" cy="259045"/>
    <xdr:sp macro="" textlink="">
      <xdr:nvSpPr>
        <xdr:cNvPr id="743" name="n_1mainValue【公民館】&#10;一人当たり面積"/>
        <xdr:cNvSpPr txBox="1"/>
      </xdr:nvSpPr>
      <xdr:spPr>
        <a:xfrm>
          <a:off x="210757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21607</xdr:rowOff>
    </xdr:from>
    <xdr:ext cx="469744" cy="259045"/>
    <xdr:sp macro="" textlink="">
      <xdr:nvSpPr>
        <xdr:cNvPr id="744" name="n_2mainValue【公民館】&#10;一人当たり面積"/>
        <xdr:cNvSpPr txBox="1"/>
      </xdr:nvSpPr>
      <xdr:spPr>
        <a:xfrm>
          <a:off x="20199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認定こども園・幼稚園・保育所、学校施設、公営住宅、公民館であり、低くなっている施設は、道路、橋りょう・トンネル、港湾・漁港である。特に学校施設の有形固定資産減価償却率が高くなっており、大規模改修を行うなど、老朽化対策に取り組んでいくこととしている。また、平塚市公共施設再編計画に基づき、</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花水台保育園・花水台ハイムの民設民営化を進めている。</a:t>
          </a:r>
          <a:endParaRPr lang="ja-JP" altLang="ja-JP" sz="2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257,113
252,236
67.82
85,271,398
82,226,636
2,699,491
48,971,976
54,242,623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88265</xdr:rowOff>
    </xdr:from>
    <xdr:to>
      <xdr:col>24</xdr:col>
      <xdr:colOff>114300</xdr:colOff>
      <xdr:row>37</xdr:row>
      <xdr:rowOff>18415</xdr:rowOff>
    </xdr:to>
    <xdr:sp macro="" textlink="">
      <xdr:nvSpPr>
        <xdr:cNvPr id="71" name="楕円 70"/>
        <xdr:cNvSpPr/>
      </xdr:nvSpPr>
      <xdr:spPr>
        <a:xfrm>
          <a:off x="4584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111142</xdr:rowOff>
    </xdr:from>
    <xdr:ext cx="405111" cy="259045"/>
    <xdr:sp macro="" textlink="">
      <xdr:nvSpPr>
        <xdr:cNvPr id="72" name="【図書館】&#10;有形固定資産減価償却率該当値テキスト"/>
        <xdr:cNvSpPr txBox="1"/>
      </xdr:nvSpPr>
      <xdr:spPr>
        <a:xfrm>
          <a:off x="46736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154940</xdr:rowOff>
    </xdr:from>
    <xdr:to>
      <xdr:col>20</xdr:col>
      <xdr:colOff>38100</xdr:colOff>
      <xdr:row>37</xdr:row>
      <xdr:rowOff>85090</xdr:rowOff>
    </xdr:to>
    <xdr:sp macro="" textlink="">
      <xdr:nvSpPr>
        <xdr:cNvPr id="73" name="楕円 72"/>
        <xdr:cNvSpPr/>
      </xdr:nvSpPr>
      <xdr:spPr>
        <a:xfrm>
          <a:off x="3746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139065</xdr:rowOff>
    </xdr:from>
    <xdr:to>
      <xdr:col>24</xdr:col>
      <xdr:colOff>63500</xdr:colOff>
      <xdr:row>37</xdr:row>
      <xdr:rowOff>34290</xdr:rowOff>
    </xdr:to>
    <xdr:cxnSp macro="">
      <xdr:nvCxnSpPr>
        <xdr:cNvPr id="74" name="直線コネクタ 73"/>
        <xdr:cNvCxnSpPr/>
      </xdr:nvCxnSpPr>
      <xdr:spPr>
        <a:xfrm flipV="1">
          <a:off x="3797300" y="631126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168275</xdr:rowOff>
    </xdr:from>
    <xdr:to>
      <xdr:col>15</xdr:col>
      <xdr:colOff>101600</xdr:colOff>
      <xdr:row>37</xdr:row>
      <xdr:rowOff>98425</xdr:rowOff>
    </xdr:to>
    <xdr:sp macro="" textlink="">
      <xdr:nvSpPr>
        <xdr:cNvPr id="75" name="楕円 74"/>
        <xdr:cNvSpPr/>
      </xdr:nvSpPr>
      <xdr:spPr>
        <a:xfrm>
          <a:off x="2857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47625</xdr:rowOff>
    </xdr:to>
    <xdr:cxnSp macro="">
      <xdr:nvCxnSpPr>
        <xdr:cNvPr id="76" name="直線コネクタ 75"/>
        <xdr:cNvCxnSpPr/>
      </xdr:nvCxnSpPr>
      <xdr:spPr>
        <a:xfrm flipV="1">
          <a:off x="2908300" y="63779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7" name="n_1aveValue【図書館】&#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78" name="n_2aveValue【図書館】&#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79" name="n_3aveValue【図書館】&#10;有形固定資産減価償却率"/>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101617</xdr:rowOff>
    </xdr:from>
    <xdr:ext cx="405111" cy="259045"/>
    <xdr:sp macro="" textlink="">
      <xdr:nvSpPr>
        <xdr:cNvPr id="80" name="n_1mainValue【図書館】&#10;有形固定資産減価償却率"/>
        <xdr:cNvSpPr txBox="1"/>
      </xdr:nvSpPr>
      <xdr:spPr>
        <a:xfrm>
          <a:off x="3582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81" name="n_2main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3" name="直線コネクタ 10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5" name="直線コネクタ 10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0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9" name="フローチャート: 判断 10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0" name="フローチャート: 判断 10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1" name="フローチャート: 判断 110"/>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8" name="楕円 117"/>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19"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20" name="楕円 119"/>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21" name="直線コネクタ 120"/>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2" name="楕円 121"/>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23" name="直線コネクタ 122"/>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4"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25" name="n_2ave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6"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27"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28"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3" name="直線コネクタ 152"/>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54"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5" name="直線コネクタ 154"/>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6"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7" name="直線コネクタ 156"/>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58" name="【体育館・プール】&#10;有形固定資産減価償却率平均値テキスト"/>
        <xdr:cNvSpPr txBox="1"/>
      </xdr:nvSpPr>
      <xdr:spPr>
        <a:xfrm>
          <a:off x="4673600" y="1024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9" name="フローチャート: 判断 158"/>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0" name="フローチャート: 判断 159"/>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1" name="フローチャート: 判断 160"/>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2" name="フローチャート: 判断 161"/>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68" name="楕円 167"/>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69" name="【体育館・プール】&#10;有形固定資産減価償却率該当値テキスト"/>
        <xdr:cNvSpPr txBox="1"/>
      </xdr:nvSpPr>
      <xdr:spPr>
        <a:xfrm>
          <a:off x="4673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170" name="楕円 169"/>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41910</xdr:rowOff>
    </xdr:to>
    <xdr:cxnSp macro="">
      <xdr:nvCxnSpPr>
        <xdr:cNvPr id="171" name="直線コネクタ 170"/>
        <xdr:cNvCxnSpPr/>
      </xdr:nvCxnSpPr>
      <xdr:spPr>
        <a:xfrm flipV="1">
          <a:off x="3797300" y="104603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33020</xdr:rowOff>
    </xdr:from>
    <xdr:to>
      <xdr:col>15</xdr:col>
      <xdr:colOff>101600</xdr:colOff>
      <xdr:row>61</xdr:row>
      <xdr:rowOff>134620</xdr:rowOff>
    </xdr:to>
    <xdr:sp macro="" textlink="">
      <xdr:nvSpPr>
        <xdr:cNvPr id="172" name="楕円 171"/>
        <xdr:cNvSpPr/>
      </xdr:nvSpPr>
      <xdr:spPr>
        <a:xfrm>
          <a:off x="2857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41910</xdr:rowOff>
    </xdr:from>
    <xdr:to>
      <xdr:col>19</xdr:col>
      <xdr:colOff>177800</xdr:colOff>
      <xdr:row>61</xdr:row>
      <xdr:rowOff>83820</xdr:rowOff>
    </xdr:to>
    <xdr:cxnSp macro="">
      <xdr:nvCxnSpPr>
        <xdr:cNvPr id="173" name="直線コネクタ 172"/>
        <xdr:cNvCxnSpPr/>
      </xdr:nvCxnSpPr>
      <xdr:spPr>
        <a:xfrm flipV="1">
          <a:off x="2908300" y="105003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74" name="n_1aveValue【体育館・プール】&#10;有形固定資産減価償却率"/>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75" name="n_2aveValue【体育館・プール】&#10;有形固定資産減価償却率"/>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76" name="n_3aveValue【体育館・プール】&#10;有形固定資産減価償却率"/>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83837</xdr:rowOff>
    </xdr:from>
    <xdr:ext cx="405111" cy="259045"/>
    <xdr:sp macro="" textlink="">
      <xdr:nvSpPr>
        <xdr:cNvPr id="177" name="n_1mainValue【体育館・プール】&#10;有形固定資産減価償却率"/>
        <xdr:cNvSpPr txBox="1"/>
      </xdr:nvSpPr>
      <xdr:spPr>
        <a:xfrm>
          <a:off x="3582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125747</xdr:rowOff>
    </xdr:from>
    <xdr:ext cx="405111" cy="259045"/>
    <xdr:sp macro="" textlink="">
      <xdr:nvSpPr>
        <xdr:cNvPr id="178" name="n_2mainValue【体育館・プール】&#10;有形固定資産減価償却率"/>
        <xdr:cNvSpPr txBox="1"/>
      </xdr:nvSpPr>
      <xdr:spPr>
        <a:xfrm>
          <a:off x="2705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04" name="直線コネクタ 203"/>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05"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6" name="直線コネクタ 205"/>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07"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08" name="直線コネクタ 207"/>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09" name="【体育館・プール】&#10;一人当たり面積平均値テキスト"/>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0" name="フローチャート: 判断 209"/>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11" name="フローチャート: 判断 210"/>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フローチャート: 判断 211"/>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13" name="フローチャート: 判断 212"/>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76563</xdr:rowOff>
    </xdr:from>
    <xdr:to>
      <xdr:col>55</xdr:col>
      <xdr:colOff>50800</xdr:colOff>
      <xdr:row>63</xdr:row>
      <xdr:rowOff>6713</xdr:rowOff>
    </xdr:to>
    <xdr:sp macro="" textlink="">
      <xdr:nvSpPr>
        <xdr:cNvPr id="219" name="楕円 218"/>
        <xdr:cNvSpPr/>
      </xdr:nvSpPr>
      <xdr:spPr>
        <a:xfrm>
          <a:off x="10426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54990</xdr:rowOff>
    </xdr:from>
    <xdr:ext cx="469744" cy="259045"/>
    <xdr:sp macro="" textlink="">
      <xdr:nvSpPr>
        <xdr:cNvPr id="220" name="【体育館・プール】&#10;一人当たり面積該当値テキスト"/>
        <xdr:cNvSpPr txBox="1"/>
      </xdr:nvSpPr>
      <xdr:spPr>
        <a:xfrm>
          <a:off x="10515600"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76563</xdr:rowOff>
    </xdr:from>
    <xdr:to>
      <xdr:col>50</xdr:col>
      <xdr:colOff>165100</xdr:colOff>
      <xdr:row>63</xdr:row>
      <xdr:rowOff>6713</xdr:rowOff>
    </xdr:to>
    <xdr:sp macro="" textlink="">
      <xdr:nvSpPr>
        <xdr:cNvPr id="221" name="楕円 220"/>
        <xdr:cNvSpPr/>
      </xdr:nvSpPr>
      <xdr:spPr>
        <a:xfrm>
          <a:off x="9588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127363</xdr:rowOff>
    </xdr:from>
    <xdr:to>
      <xdr:col>55</xdr:col>
      <xdr:colOff>0</xdr:colOff>
      <xdr:row>62</xdr:row>
      <xdr:rowOff>127363</xdr:rowOff>
    </xdr:to>
    <xdr:cxnSp macro="">
      <xdr:nvCxnSpPr>
        <xdr:cNvPr id="222" name="直線コネクタ 221"/>
        <xdr:cNvCxnSpPr/>
      </xdr:nvCxnSpPr>
      <xdr:spPr>
        <a:xfrm>
          <a:off x="9639300" y="10757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73297</xdr:rowOff>
    </xdr:from>
    <xdr:to>
      <xdr:col>46</xdr:col>
      <xdr:colOff>38100</xdr:colOff>
      <xdr:row>63</xdr:row>
      <xdr:rowOff>3447</xdr:rowOff>
    </xdr:to>
    <xdr:sp macro="" textlink="">
      <xdr:nvSpPr>
        <xdr:cNvPr id="223" name="楕円 222"/>
        <xdr:cNvSpPr/>
      </xdr:nvSpPr>
      <xdr:spPr>
        <a:xfrm>
          <a:off x="8699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124097</xdr:rowOff>
    </xdr:from>
    <xdr:to>
      <xdr:col>50</xdr:col>
      <xdr:colOff>114300</xdr:colOff>
      <xdr:row>62</xdr:row>
      <xdr:rowOff>127363</xdr:rowOff>
    </xdr:to>
    <xdr:cxnSp macro="">
      <xdr:nvCxnSpPr>
        <xdr:cNvPr id="224" name="直線コネクタ 223"/>
        <xdr:cNvCxnSpPr/>
      </xdr:nvCxnSpPr>
      <xdr:spPr>
        <a:xfrm>
          <a:off x="8750300" y="107539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25" name="n_1aveValue【体育館・プール】&#10;一人当たり面積"/>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26" name="n_2aveValue【体育館・プール】&#10;一人当たり面積"/>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27"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169290</xdr:rowOff>
    </xdr:from>
    <xdr:ext cx="469744" cy="259045"/>
    <xdr:sp macro="" textlink="">
      <xdr:nvSpPr>
        <xdr:cNvPr id="228" name="n_1mainValue【体育館・プール】&#10;一人当たり面積"/>
        <xdr:cNvSpPr txBox="1"/>
      </xdr:nvSpPr>
      <xdr:spPr>
        <a:xfrm>
          <a:off x="9391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166024</xdr:rowOff>
    </xdr:from>
    <xdr:ext cx="469744" cy="259045"/>
    <xdr:sp macro="" textlink="">
      <xdr:nvSpPr>
        <xdr:cNvPr id="229" name="n_2mainValue【体育館・プール】&#10;一人当たり面積"/>
        <xdr:cNvSpPr txBox="1"/>
      </xdr:nvSpPr>
      <xdr:spPr>
        <a:xfrm>
          <a:off x="8515427" y="10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54" name="直線コネクタ 253"/>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55"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56" name="直線コネクタ 25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57"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58" name="直線コネクタ 257"/>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福祉施設】&#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1" name="フローチャート: 判断 260"/>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フローチャート: 判断 261"/>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3" name="フローチャート: 判断 262"/>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269" name="楕円 268"/>
        <xdr:cNvSpPr/>
      </xdr:nvSpPr>
      <xdr:spPr>
        <a:xfrm>
          <a:off x="4584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141622</xdr:rowOff>
    </xdr:from>
    <xdr:ext cx="405111" cy="259045"/>
    <xdr:sp macro="" textlink="">
      <xdr:nvSpPr>
        <xdr:cNvPr id="270" name="【福祉施設】&#10;有形固定資産減価償却率該当値テキスト"/>
        <xdr:cNvSpPr txBox="1"/>
      </xdr:nvSpPr>
      <xdr:spPr>
        <a:xfrm>
          <a:off x="4673600"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160655</xdr:rowOff>
    </xdr:from>
    <xdr:to>
      <xdr:col>20</xdr:col>
      <xdr:colOff>38100</xdr:colOff>
      <xdr:row>83</xdr:row>
      <xdr:rowOff>90805</xdr:rowOff>
    </xdr:to>
    <xdr:sp macro="" textlink="">
      <xdr:nvSpPr>
        <xdr:cNvPr id="271" name="楕円 270"/>
        <xdr:cNvSpPr/>
      </xdr:nvSpPr>
      <xdr:spPr>
        <a:xfrm>
          <a:off x="3746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40005</xdr:rowOff>
    </xdr:to>
    <xdr:cxnSp macro="">
      <xdr:nvCxnSpPr>
        <xdr:cNvPr id="272" name="直線コネクタ 271"/>
        <xdr:cNvCxnSpPr/>
      </xdr:nvCxnSpPr>
      <xdr:spPr>
        <a:xfrm flipV="1">
          <a:off x="3797300" y="14228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106045</xdr:rowOff>
    </xdr:to>
    <xdr:sp macro="" textlink="">
      <xdr:nvSpPr>
        <xdr:cNvPr id="273" name="楕円 272"/>
        <xdr:cNvSpPr/>
      </xdr:nvSpPr>
      <xdr:spPr>
        <a:xfrm>
          <a:off x="2857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55245</xdr:rowOff>
    </xdr:to>
    <xdr:cxnSp macro="">
      <xdr:nvCxnSpPr>
        <xdr:cNvPr id="274" name="直線コネクタ 273"/>
        <xdr:cNvCxnSpPr/>
      </xdr:nvCxnSpPr>
      <xdr:spPr>
        <a:xfrm flipV="1">
          <a:off x="2908300" y="142703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5"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6"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7"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107332</xdr:rowOff>
    </xdr:from>
    <xdr:ext cx="405111" cy="259045"/>
    <xdr:sp macro="" textlink="">
      <xdr:nvSpPr>
        <xdr:cNvPr id="278" name="n_1mainValue【福祉施設】&#10;有形固定資産減価償却率"/>
        <xdr:cNvSpPr txBox="1"/>
      </xdr:nvSpPr>
      <xdr:spPr>
        <a:xfrm>
          <a:off x="35820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122572</xdr:rowOff>
    </xdr:from>
    <xdr:ext cx="405111" cy="259045"/>
    <xdr:sp macro="" textlink="">
      <xdr:nvSpPr>
        <xdr:cNvPr id="279" name="n_2mainValue【福祉施設】&#10;有形固定資産減価償却率"/>
        <xdr:cNvSpPr txBox="1"/>
      </xdr:nvSpPr>
      <xdr:spPr>
        <a:xfrm>
          <a:off x="2705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03" name="直線コネクタ 302"/>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04"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05" name="直線コネクタ 304"/>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06"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07" name="直線コネクタ 306"/>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08" name="【福祉施設】&#10;一人当たり面積平均値テキスト"/>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09" name="フローチャート: 判断 308"/>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10" name="フローチャート: 判断 30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11" name="フローチャート: 判断 310"/>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12" name="フローチャート: 判断 311"/>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76200</xdr:rowOff>
    </xdr:from>
    <xdr:to>
      <xdr:col>55</xdr:col>
      <xdr:colOff>50800</xdr:colOff>
      <xdr:row>83</xdr:row>
      <xdr:rowOff>6350</xdr:rowOff>
    </xdr:to>
    <xdr:sp macro="" textlink="">
      <xdr:nvSpPr>
        <xdr:cNvPr id="318" name="楕円 317"/>
        <xdr:cNvSpPr/>
      </xdr:nvSpPr>
      <xdr:spPr>
        <a:xfrm>
          <a:off x="10426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54627</xdr:rowOff>
    </xdr:from>
    <xdr:ext cx="469744" cy="259045"/>
    <xdr:sp macro="" textlink="">
      <xdr:nvSpPr>
        <xdr:cNvPr id="319" name="【福祉施設】&#10;一人当たり面積該当値テキスト"/>
        <xdr:cNvSpPr txBox="1"/>
      </xdr:nvSpPr>
      <xdr:spPr>
        <a:xfrm>
          <a:off x="105156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76200</xdr:rowOff>
    </xdr:from>
    <xdr:to>
      <xdr:col>50</xdr:col>
      <xdr:colOff>165100</xdr:colOff>
      <xdr:row>83</xdr:row>
      <xdr:rowOff>6350</xdr:rowOff>
    </xdr:to>
    <xdr:sp macro="" textlink="">
      <xdr:nvSpPr>
        <xdr:cNvPr id="320" name="楕円 319"/>
        <xdr:cNvSpPr/>
      </xdr:nvSpPr>
      <xdr:spPr>
        <a:xfrm>
          <a:off x="9588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127000</xdr:rowOff>
    </xdr:from>
    <xdr:to>
      <xdr:col>55</xdr:col>
      <xdr:colOff>0</xdr:colOff>
      <xdr:row>82</xdr:row>
      <xdr:rowOff>127000</xdr:rowOff>
    </xdr:to>
    <xdr:cxnSp macro="">
      <xdr:nvCxnSpPr>
        <xdr:cNvPr id="321" name="直線コネクタ 320"/>
        <xdr:cNvCxnSpPr/>
      </xdr:nvCxnSpPr>
      <xdr:spPr>
        <a:xfrm>
          <a:off x="9639300" y="1418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12700</xdr:rowOff>
    </xdr:from>
    <xdr:to>
      <xdr:col>46</xdr:col>
      <xdr:colOff>38100</xdr:colOff>
      <xdr:row>82</xdr:row>
      <xdr:rowOff>114300</xdr:rowOff>
    </xdr:to>
    <xdr:sp macro="" textlink="">
      <xdr:nvSpPr>
        <xdr:cNvPr id="322" name="楕円 321"/>
        <xdr:cNvSpPr/>
      </xdr:nvSpPr>
      <xdr:spPr>
        <a:xfrm>
          <a:off x="8699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63500</xdr:rowOff>
    </xdr:from>
    <xdr:to>
      <xdr:col>50</xdr:col>
      <xdr:colOff>114300</xdr:colOff>
      <xdr:row>82</xdr:row>
      <xdr:rowOff>127000</xdr:rowOff>
    </xdr:to>
    <xdr:cxnSp macro="">
      <xdr:nvCxnSpPr>
        <xdr:cNvPr id="323" name="直線コネクタ 322"/>
        <xdr:cNvCxnSpPr/>
      </xdr:nvCxnSpPr>
      <xdr:spPr>
        <a:xfrm>
          <a:off x="8750300" y="14122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24"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25" name="n_2aveValue【福祉施設】&#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26" name="n_3aveValue【福祉施設】&#10;一人当たり面積"/>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168927</xdr:rowOff>
    </xdr:from>
    <xdr:ext cx="469744" cy="259045"/>
    <xdr:sp macro="" textlink="">
      <xdr:nvSpPr>
        <xdr:cNvPr id="327" name="n_1main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130827</xdr:rowOff>
    </xdr:from>
    <xdr:ext cx="469744" cy="259045"/>
    <xdr:sp macro="" textlink="">
      <xdr:nvSpPr>
        <xdr:cNvPr id="328" name="n_2mainValue【福祉施設】&#10;一人当たり面積"/>
        <xdr:cNvSpPr txBox="1"/>
      </xdr:nvSpPr>
      <xdr:spPr>
        <a:xfrm>
          <a:off x="8515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53" name="直線コネクタ 352"/>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54"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55" name="直線コネクタ 354"/>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6"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7" name="直線コネクタ 356"/>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58" name="【市民会館】&#10;有形固定資産減価償却率平均値テキスト"/>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59" name="フローチャート: 判断 358"/>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60" name="フローチャート: 判断 359"/>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61" name="フローチャート: 判断 360"/>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62" name="フローチャート: 判断 361"/>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132080</xdr:rowOff>
    </xdr:from>
    <xdr:to>
      <xdr:col>24</xdr:col>
      <xdr:colOff>114300</xdr:colOff>
      <xdr:row>100</xdr:row>
      <xdr:rowOff>62230</xdr:rowOff>
    </xdr:to>
    <xdr:sp macro="" textlink="">
      <xdr:nvSpPr>
        <xdr:cNvPr id="368" name="楕円 367"/>
        <xdr:cNvSpPr/>
      </xdr:nvSpPr>
      <xdr:spPr>
        <a:xfrm>
          <a:off x="45847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85107</xdr:rowOff>
    </xdr:from>
    <xdr:ext cx="405111" cy="259045"/>
    <xdr:sp macro="" textlink="">
      <xdr:nvSpPr>
        <xdr:cNvPr id="369" name="【市民会館】&#10;有形固定資産減価償却率該当値テキスト"/>
        <xdr:cNvSpPr txBox="1"/>
      </xdr:nvSpPr>
      <xdr:spPr>
        <a:xfrm>
          <a:off x="4673600" y="1705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133986</xdr:rowOff>
    </xdr:from>
    <xdr:to>
      <xdr:col>20</xdr:col>
      <xdr:colOff>38100</xdr:colOff>
      <xdr:row>100</xdr:row>
      <xdr:rowOff>64136</xdr:rowOff>
    </xdr:to>
    <xdr:sp macro="" textlink="">
      <xdr:nvSpPr>
        <xdr:cNvPr id="370" name="楕円 369"/>
        <xdr:cNvSpPr/>
      </xdr:nvSpPr>
      <xdr:spPr>
        <a:xfrm>
          <a:off x="3746500" y="171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11430</xdr:rowOff>
    </xdr:from>
    <xdr:to>
      <xdr:col>24</xdr:col>
      <xdr:colOff>63500</xdr:colOff>
      <xdr:row>100</xdr:row>
      <xdr:rowOff>13336</xdr:rowOff>
    </xdr:to>
    <xdr:cxnSp macro="">
      <xdr:nvCxnSpPr>
        <xdr:cNvPr id="371" name="直線コネクタ 370"/>
        <xdr:cNvCxnSpPr/>
      </xdr:nvCxnSpPr>
      <xdr:spPr>
        <a:xfrm flipV="1">
          <a:off x="3797300" y="171564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151130</xdr:rowOff>
    </xdr:from>
    <xdr:to>
      <xdr:col>15</xdr:col>
      <xdr:colOff>101600</xdr:colOff>
      <xdr:row>100</xdr:row>
      <xdr:rowOff>81280</xdr:rowOff>
    </xdr:to>
    <xdr:sp macro="" textlink="">
      <xdr:nvSpPr>
        <xdr:cNvPr id="372" name="楕円 371"/>
        <xdr:cNvSpPr/>
      </xdr:nvSpPr>
      <xdr:spPr>
        <a:xfrm>
          <a:off x="2857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13336</xdr:rowOff>
    </xdr:from>
    <xdr:to>
      <xdr:col>19</xdr:col>
      <xdr:colOff>177800</xdr:colOff>
      <xdr:row>100</xdr:row>
      <xdr:rowOff>30480</xdr:rowOff>
    </xdr:to>
    <xdr:cxnSp macro="">
      <xdr:nvCxnSpPr>
        <xdr:cNvPr id="373" name="直線コネクタ 372"/>
        <xdr:cNvCxnSpPr/>
      </xdr:nvCxnSpPr>
      <xdr:spPr>
        <a:xfrm flipV="1">
          <a:off x="2908300" y="171583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74" name="n_1aveValue【市民会館】&#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75" name="n_2aveValue【市民会館】&#10;有形固定資産減価償却率"/>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76" name="n_3aveValue【市民会館】&#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80663</xdr:rowOff>
    </xdr:from>
    <xdr:ext cx="405111" cy="259045"/>
    <xdr:sp macro="" textlink="">
      <xdr:nvSpPr>
        <xdr:cNvPr id="377" name="n_1mainValue【市民会館】&#10;有形固定資産減価償却率"/>
        <xdr:cNvSpPr txBox="1"/>
      </xdr:nvSpPr>
      <xdr:spPr>
        <a:xfrm>
          <a:off x="3582044" y="1688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97807</xdr:rowOff>
    </xdr:from>
    <xdr:ext cx="405111" cy="259045"/>
    <xdr:sp macro="" textlink="">
      <xdr:nvSpPr>
        <xdr:cNvPr id="378" name="n_2mainValue【市民会館】&#10;有形固定資産減価償却率"/>
        <xdr:cNvSpPr txBox="1"/>
      </xdr:nvSpPr>
      <xdr:spPr>
        <a:xfrm>
          <a:off x="2705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04" name="直線コネクタ 403"/>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05"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06" name="直線コネクタ 405"/>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07"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08" name="直線コネクタ 407"/>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09" name="【市民会館】&#10;一人当たり面積平均値テキスト"/>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10" name="フローチャート: 判断 409"/>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11" name="フローチャート: 判断 410"/>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12" name="フローチャート: 判断 411"/>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13" name="フローチャート: 判断 412"/>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109764</xdr:rowOff>
    </xdr:from>
    <xdr:to>
      <xdr:col>55</xdr:col>
      <xdr:colOff>50800</xdr:colOff>
      <xdr:row>108</xdr:row>
      <xdr:rowOff>39914</xdr:rowOff>
    </xdr:to>
    <xdr:sp macro="" textlink="">
      <xdr:nvSpPr>
        <xdr:cNvPr id="419" name="楕円 418"/>
        <xdr:cNvSpPr/>
      </xdr:nvSpPr>
      <xdr:spPr>
        <a:xfrm>
          <a:off x="104267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24691</xdr:rowOff>
    </xdr:from>
    <xdr:ext cx="469744" cy="259045"/>
    <xdr:sp macro="" textlink="">
      <xdr:nvSpPr>
        <xdr:cNvPr id="420" name="【市民会館】&#10;一人当たり面積該当値テキスト"/>
        <xdr:cNvSpPr txBox="1"/>
      </xdr:nvSpPr>
      <xdr:spPr>
        <a:xfrm>
          <a:off x="10515600" y="1836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109764</xdr:rowOff>
    </xdr:from>
    <xdr:to>
      <xdr:col>50</xdr:col>
      <xdr:colOff>165100</xdr:colOff>
      <xdr:row>108</xdr:row>
      <xdr:rowOff>39914</xdr:rowOff>
    </xdr:to>
    <xdr:sp macro="" textlink="">
      <xdr:nvSpPr>
        <xdr:cNvPr id="421" name="楕円 420"/>
        <xdr:cNvSpPr/>
      </xdr:nvSpPr>
      <xdr:spPr>
        <a:xfrm>
          <a:off x="9588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160564</xdr:rowOff>
    </xdr:from>
    <xdr:to>
      <xdr:col>55</xdr:col>
      <xdr:colOff>0</xdr:colOff>
      <xdr:row>107</xdr:row>
      <xdr:rowOff>160564</xdr:rowOff>
    </xdr:to>
    <xdr:cxnSp macro="">
      <xdr:nvCxnSpPr>
        <xdr:cNvPr id="422" name="直線コネクタ 421"/>
        <xdr:cNvCxnSpPr/>
      </xdr:nvCxnSpPr>
      <xdr:spPr>
        <a:xfrm>
          <a:off x="9639300" y="18505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109764</xdr:rowOff>
    </xdr:from>
    <xdr:to>
      <xdr:col>46</xdr:col>
      <xdr:colOff>38100</xdr:colOff>
      <xdr:row>108</xdr:row>
      <xdr:rowOff>39914</xdr:rowOff>
    </xdr:to>
    <xdr:sp macro="" textlink="">
      <xdr:nvSpPr>
        <xdr:cNvPr id="423" name="楕円 422"/>
        <xdr:cNvSpPr/>
      </xdr:nvSpPr>
      <xdr:spPr>
        <a:xfrm>
          <a:off x="8699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160564</xdr:rowOff>
    </xdr:from>
    <xdr:to>
      <xdr:col>50</xdr:col>
      <xdr:colOff>114300</xdr:colOff>
      <xdr:row>107</xdr:row>
      <xdr:rowOff>160564</xdr:rowOff>
    </xdr:to>
    <xdr:cxnSp macro="">
      <xdr:nvCxnSpPr>
        <xdr:cNvPr id="424" name="直線コネクタ 423"/>
        <xdr:cNvCxnSpPr/>
      </xdr:nvCxnSpPr>
      <xdr:spPr>
        <a:xfrm>
          <a:off x="8750300" y="18505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25" name="n_1aveValue【市民会館】&#10;一人当たり面積"/>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26" name="n_2aveValue【市民会館】&#10;一人当たり面積"/>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27" name="n_3aveValue【市民会館】&#10;一人当たり面積"/>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31041</xdr:rowOff>
    </xdr:from>
    <xdr:ext cx="469744" cy="259045"/>
    <xdr:sp macro="" textlink="">
      <xdr:nvSpPr>
        <xdr:cNvPr id="428" name="n_1mainValue【市民会館】&#10;一人当たり面積"/>
        <xdr:cNvSpPr txBox="1"/>
      </xdr:nvSpPr>
      <xdr:spPr>
        <a:xfrm>
          <a:off x="93917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31041</xdr:rowOff>
    </xdr:from>
    <xdr:ext cx="469744" cy="259045"/>
    <xdr:sp macro="" textlink="">
      <xdr:nvSpPr>
        <xdr:cNvPr id="429" name="n_2mainValue【市民会館】&#10;一人当たり面積"/>
        <xdr:cNvSpPr txBox="1"/>
      </xdr:nvSpPr>
      <xdr:spPr>
        <a:xfrm>
          <a:off x="85154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54" name="直線コネクタ 453"/>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55"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56" name="直線コネクタ 455"/>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57"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58" name="直線コネクタ 457"/>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59" name="【一般廃棄物処理施設】&#10;有形固定資産減価償却率平均値テキスト"/>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60" name="フローチャート: 判断 459"/>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1" name="フローチャート: 判断 460"/>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62" name="フローチャート: 判断 46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63" name="フローチャート: 判断 462"/>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469" name="楕円 468"/>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470" name="【一般廃棄物処理施設】&#10;有形固定資産減価償却率該当値テキスト"/>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471" name="楕円 470"/>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19050</xdr:rowOff>
    </xdr:to>
    <xdr:cxnSp macro="">
      <xdr:nvCxnSpPr>
        <xdr:cNvPr id="472" name="直線コネクタ 471"/>
        <xdr:cNvCxnSpPr/>
      </xdr:nvCxnSpPr>
      <xdr:spPr>
        <a:xfrm flipV="1">
          <a:off x="15481300" y="6819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153035</xdr:rowOff>
    </xdr:from>
    <xdr:to>
      <xdr:col>76</xdr:col>
      <xdr:colOff>165100</xdr:colOff>
      <xdr:row>40</xdr:row>
      <xdr:rowOff>83185</xdr:rowOff>
    </xdr:to>
    <xdr:sp macro="" textlink="">
      <xdr:nvSpPr>
        <xdr:cNvPr id="473" name="楕円 472"/>
        <xdr:cNvSpPr/>
      </xdr:nvSpPr>
      <xdr:spPr>
        <a:xfrm>
          <a:off x="14541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32385</xdr:rowOff>
    </xdr:to>
    <xdr:cxnSp macro="">
      <xdr:nvCxnSpPr>
        <xdr:cNvPr id="474" name="直線コネクタ 473"/>
        <xdr:cNvCxnSpPr/>
      </xdr:nvCxnSpPr>
      <xdr:spPr>
        <a:xfrm flipV="1">
          <a:off x="14592300" y="68770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475"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76"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7"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478" name="n_1mainValue【一般廃棄物処理施設】&#10;有形固定資産減価償却率"/>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74312</xdr:rowOff>
    </xdr:from>
    <xdr:ext cx="405111" cy="259045"/>
    <xdr:sp macro="" textlink="">
      <xdr:nvSpPr>
        <xdr:cNvPr id="479" name="n_2mainValue【一般廃棄物処理施設】&#10;有形固定資産減価償却率"/>
        <xdr:cNvSpPr txBox="1"/>
      </xdr:nvSpPr>
      <xdr:spPr>
        <a:xfrm>
          <a:off x="14389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3" name="テキスト ボックス 4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5" name="テキスト ボックス 49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7" name="テキスト ボックス 496"/>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03" name="直線コネクタ 502"/>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04"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05" name="直線コネクタ 504"/>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06"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07" name="直線コネクタ 506"/>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08" name="【一般廃棄物処理施設】&#10;一人当たり有形固定資産（償却資産）額平均値テキスト"/>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09" name="フローチャート: 判断 508"/>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10" name="フローチャート: 判断 509"/>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11" name="フローチャート: 判断 510"/>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12" name="フローチャート: 判断 511"/>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78168</xdr:rowOff>
    </xdr:from>
    <xdr:to>
      <xdr:col>116</xdr:col>
      <xdr:colOff>114300</xdr:colOff>
      <xdr:row>36</xdr:row>
      <xdr:rowOff>8318</xdr:rowOff>
    </xdr:to>
    <xdr:sp macro="" textlink="">
      <xdr:nvSpPr>
        <xdr:cNvPr id="518" name="楕円 517"/>
        <xdr:cNvSpPr/>
      </xdr:nvSpPr>
      <xdr:spPr>
        <a:xfrm>
          <a:off x="22110700" y="60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101045</xdr:rowOff>
    </xdr:from>
    <xdr:ext cx="534377" cy="259045"/>
    <xdr:sp macro="" textlink="">
      <xdr:nvSpPr>
        <xdr:cNvPr id="519" name="【一般廃棄物処理施設】&#10;一人当たり有形固定資産（償却資産）額該当値テキスト"/>
        <xdr:cNvSpPr txBox="1"/>
      </xdr:nvSpPr>
      <xdr:spPr>
        <a:xfrm>
          <a:off x="22199600" y="59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80328</xdr:rowOff>
    </xdr:from>
    <xdr:to>
      <xdr:col>112</xdr:col>
      <xdr:colOff>38100</xdr:colOff>
      <xdr:row>36</xdr:row>
      <xdr:rowOff>10478</xdr:rowOff>
    </xdr:to>
    <xdr:sp macro="" textlink="">
      <xdr:nvSpPr>
        <xdr:cNvPr id="520" name="楕円 519"/>
        <xdr:cNvSpPr/>
      </xdr:nvSpPr>
      <xdr:spPr>
        <a:xfrm>
          <a:off x="21272500" y="6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128968</xdr:rowOff>
    </xdr:from>
    <xdr:to>
      <xdr:col>116</xdr:col>
      <xdr:colOff>63500</xdr:colOff>
      <xdr:row>35</xdr:row>
      <xdr:rowOff>131128</xdr:rowOff>
    </xdr:to>
    <xdr:cxnSp macro="">
      <xdr:nvCxnSpPr>
        <xdr:cNvPr id="521" name="直線コネクタ 520"/>
        <xdr:cNvCxnSpPr/>
      </xdr:nvCxnSpPr>
      <xdr:spPr>
        <a:xfrm flipV="1">
          <a:off x="21323300" y="6129718"/>
          <a:ext cx="8382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120383</xdr:rowOff>
    </xdr:from>
    <xdr:to>
      <xdr:col>107</xdr:col>
      <xdr:colOff>101600</xdr:colOff>
      <xdr:row>36</xdr:row>
      <xdr:rowOff>50533</xdr:rowOff>
    </xdr:to>
    <xdr:sp macro="" textlink="">
      <xdr:nvSpPr>
        <xdr:cNvPr id="522" name="楕円 521"/>
        <xdr:cNvSpPr/>
      </xdr:nvSpPr>
      <xdr:spPr>
        <a:xfrm>
          <a:off x="20383500" y="61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131128</xdr:rowOff>
    </xdr:from>
    <xdr:to>
      <xdr:col>111</xdr:col>
      <xdr:colOff>177800</xdr:colOff>
      <xdr:row>35</xdr:row>
      <xdr:rowOff>171183</xdr:rowOff>
    </xdr:to>
    <xdr:cxnSp macro="">
      <xdr:nvCxnSpPr>
        <xdr:cNvPr id="523" name="直線コネクタ 522"/>
        <xdr:cNvCxnSpPr/>
      </xdr:nvCxnSpPr>
      <xdr:spPr>
        <a:xfrm flipV="1">
          <a:off x="20434300" y="6131878"/>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524" name="n_1aveValue【一般廃棄物処理施設】&#10;一人当たり有形固定資産（償却資産）額"/>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118330</xdr:rowOff>
    </xdr:from>
    <xdr:ext cx="534377" cy="259045"/>
    <xdr:sp macro="" textlink="">
      <xdr:nvSpPr>
        <xdr:cNvPr id="525" name="n_2aveValue【一般廃棄物処理施設】&#10;一人当たり有形固定資産（償却資産）額"/>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26" name="n_3aveValue【一般廃棄物処理施設】&#10;一人当たり有形固定資産（償却資産）額"/>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27005</xdr:rowOff>
    </xdr:from>
    <xdr:ext cx="534377" cy="259045"/>
    <xdr:sp macro="" textlink="">
      <xdr:nvSpPr>
        <xdr:cNvPr id="527" name="n_1mainValue【一般廃棄物処理施設】&#10;一人当たり有形固定資産（償却資産）額"/>
        <xdr:cNvSpPr txBox="1"/>
      </xdr:nvSpPr>
      <xdr:spPr>
        <a:xfrm>
          <a:off x="210434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67060</xdr:rowOff>
    </xdr:from>
    <xdr:ext cx="534377" cy="259045"/>
    <xdr:sp macro="" textlink="">
      <xdr:nvSpPr>
        <xdr:cNvPr id="528" name="n_2mainValue【一般廃棄物処理施設】&#10;一人当たり有形固定資産（償却資産）額"/>
        <xdr:cNvSpPr txBox="1"/>
      </xdr:nvSpPr>
      <xdr:spPr>
        <a:xfrm>
          <a:off x="20167111" y="58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0" name="テキスト ボックス 53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52" name="直線コネクタ 551"/>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53"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54" name="直線コネクタ 553"/>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5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56" name="直線コネクタ 55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57" name="【保健センター・保健所】&#10;有形固定資産減価償却率平均値テキスト"/>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8" name="フローチャート: 判断 557"/>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9" name="フローチャート: 判断 55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60" name="フローチャート: 判断 5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61" name="フローチャート: 判断 56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67" name="楕円 566"/>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68" name="【保健センター・保健所】&#10;有形固定資産減価償却率該当値テキスト"/>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158750</xdr:rowOff>
    </xdr:from>
    <xdr:to>
      <xdr:col>81</xdr:col>
      <xdr:colOff>101600</xdr:colOff>
      <xdr:row>62</xdr:row>
      <xdr:rowOff>88900</xdr:rowOff>
    </xdr:to>
    <xdr:sp macro="" textlink="">
      <xdr:nvSpPr>
        <xdr:cNvPr id="569" name="楕円 568"/>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38100</xdr:rowOff>
    </xdr:to>
    <xdr:cxnSp macro="">
      <xdr:nvCxnSpPr>
        <xdr:cNvPr id="570" name="直線コネクタ 569"/>
        <xdr:cNvCxnSpPr/>
      </xdr:nvCxnSpPr>
      <xdr:spPr>
        <a:xfrm flipV="1">
          <a:off x="15481300" y="1062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571" name="楕円 570"/>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76200</xdr:rowOff>
    </xdr:to>
    <xdr:cxnSp macro="">
      <xdr:nvCxnSpPr>
        <xdr:cNvPr id="572" name="直線コネクタ 571"/>
        <xdr:cNvCxnSpPr/>
      </xdr:nvCxnSpPr>
      <xdr:spPr>
        <a:xfrm flipV="1">
          <a:off x="14592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573" name="n_1aveValue【保健センター・保健所】&#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74" name="n_2aveValue【保健センター・保健所】&#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5"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80027</xdr:rowOff>
    </xdr:from>
    <xdr:ext cx="405111" cy="259045"/>
    <xdr:sp macro="" textlink="">
      <xdr:nvSpPr>
        <xdr:cNvPr id="576" name="n_1mainValue【保健センター・保健所】&#10;有形固定資産減価償却率"/>
        <xdr:cNvSpPr txBox="1"/>
      </xdr:nvSpPr>
      <xdr:spPr>
        <a:xfrm>
          <a:off x="15266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577" name="n_2mainValue【保健センター・保健所】&#10;有形固定資産減価償却率"/>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8" name="直線コネクタ 5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99" name="直線コネクタ 598"/>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1" name="直線コネクタ 60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02"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03" name="直線コネクタ 602"/>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4"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5" name="フローチャート: 判断 604"/>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6" name="フローチャート: 判断 605"/>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7" name="フローチャート: 判断 606"/>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8" name="フローチャート: 判断 607"/>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614" name="楕円 613"/>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615"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16" name="楕円 615"/>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617" name="直線コネクタ 616"/>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618" name="楕円 617"/>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619" name="直線コネクタ 618"/>
        <xdr:cNvCxnSpPr/>
      </xdr:nvCxnSpPr>
      <xdr:spPr>
        <a:xfrm>
          <a:off x="20434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20"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1"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22"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623"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121937</xdr:rowOff>
    </xdr:from>
    <xdr:ext cx="469744" cy="259045"/>
    <xdr:sp macro="" textlink="">
      <xdr:nvSpPr>
        <xdr:cNvPr id="624" name="n_2mainValue【保健センター・保健所】&#10;一人当たり面積"/>
        <xdr:cNvSpPr txBox="1"/>
      </xdr:nvSpPr>
      <xdr:spPr>
        <a:xfrm>
          <a:off x="20199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5" name="テキスト ボックス 63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6" name="直線コネクタ 6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7" name="テキスト ボックス 6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8" name="直線コネクタ 6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9" name="テキスト ボックス 6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0" name="直線コネクタ 6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1" name="テキスト ボックス 6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2" name="直線コネクタ 6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3" name="テキスト ボックス 6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47" name="直線コネクタ 646"/>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48"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49" name="直線コネクタ 648"/>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50"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51" name="直線コネクタ 650"/>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2"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53" name="フローチャート: 判断 652"/>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4" name="フローチャート: 判断 653"/>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5" name="フローチャート: 判断 654"/>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6" name="フローチャート: 判断 655"/>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xdr:rowOff>
    </xdr:from>
    <xdr:to>
      <xdr:col>85</xdr:col>
      <xdr:colOff>177800</xdr:colOff>
      <xdr:row>80</xdr:row>
      <xdr:rowOff>118618</xdr:rowOff>
    </xdr:to>
    <xdr:sp macro="" textlink="">
      <xdr:nvSpPr>
        <xdr:cNvPr id="662" name="楕円 661"/>
        <xdr:cNvSpPr/>
      </xdr:nvSpPr>
      <xdr:spPr>
        <a:xfrm>
          <a:off x="16268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39895</xdr:rowOff>
    </xdr:from>
    <xdr:ext cx="405111" cy="259045"/>
    <xdr:sp macro="" textlink="">
      <xdr:nvSpPr>
        <xdr:cNvPr id="663" name="【消防施設】&#10;有形固定資産減価償却率該当値テキスト"/>
        <xdr:cNvSpPr txBox="1"/>
      </xdr:nvSpPr>
      <xdr:spPr>
        <a:xfrm>
          <a:off x="16357600" y="13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94742</xdr:rowOff>
    </xdr:from>
    <xdr:to>
      <xdr:col>81</xdr:col>
      <xdr:colOff>101600</xdr:colOff>
      <xdr:row>81</xdr:row>
      <xdr:rowOff>24892</xdr:rowOff>
    </xdr:to>
    <xdr:sp macro="" textlink="">
      <xdr:nvSpPr>
        <xdr:cNvPr id="664" name="楕円 663"/>
        <xdr:cNvSpPr/>
      </xdr:nvSpPr>
      <xdr:spPr>
        <a:xfrm>
          <a:off x="15430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67818</xdr:rowOff>
    </xdr:from>
    <xdr:to>
      <xdr:col>85</xdr:col>
      <xdr:colOff>127000</xdr:colOff>
      <xdr:row>80</xdr:row>
      <xdr:rowOff>145542</xdr:rowOff>
    </xdr:to>
    <xdr:cxnSp macro="">
      <xdr:nvCxnSpPr>
        <xdr:cNvPr id="665" name="直線コネクタ 664"/>
        <xdr:cNvCxnSpPr/>
      </xdr:nvCxnSpPr>
      <xdr:spPr>
        <a:xfrm flipV="1">
          <a:off x="15481300" y="1378381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149606</xdr:rowOff>
    </xdr:from>
    <xdr:to>
      <xdr:col>76</xdr:col>
      <xdr:colOff>165100</xdr:colOff>
      <xdr:row>81</xdr:row>
      <xdr:rowOff>79756</xdr:rowOff>
    </xdr:to>
    <xdr:sp macro="" textlink="">
      <xdr:nvSpPr>
        <xdr:cNvPr id="666" name="楕円 665"/>
        <xdr:cNvSpPr/>
      </xdr:nvSpPr>
      <xdr:spPr>
        <a:xfrm>
          <a:off x="14541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145542</xdr:rowOff>
    </xdr:from>
    <xdr:to>
      <xdr:col>81</xdr:col>
      <xdr:colOff>50800</xdr:colOff>
      <xdr:row>81</xdr:row>
      <xdr:rowOff>28956</xdr:rowOff>
    </xdr:to>
    <xdr:cxnSp macro="">
      <xdr:nvCxnSpPr>
        <xdr:cNvPr id="667" name="直線コネクタ 666"/>
        <xdr:cNvCxnSpPr/>
      </xdr:nvCxnSpPr>
      <xdr:spPr>
        <a:xfrm flipV="1">
          <a:off x="14592300" y="1386154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68" name="n_1aveValue【消防施設】&#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669" name="n_2aveValue【消防施設】&#10;有形固定資産減価償却率"/>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70"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41419</xdr:rowOff>
    </xdr:from>
    <xdr:ext cx="405111" cy="259045"/>
    <xdr:sp macro="" textlink="">
      <xdr:nvSpPr>
        <xdr:cNvPr id="671" name="n_1mainValue【消防施設】&#10;有形固定資産減価償却率"/>
        <xdr:cNvSpPr txBox="1"/>
      </xdr:nvSpPr>
      <xdr:spPr>
        <a:xfrm>
          <a:off x="15266044" y="135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96283</xdr:rowOff>
    </xdr:from>
    <xdr:ext cx="405111" cy="259045"/>
    <xdr:sp macro="" textlink="">
      <xdr:nvSpPr>
        <xdr:cNvPr id="672" name="n_2mainValue【消防施設】&#10;有形固定資産減価償却率"/>
        <xdr:cNvSpPr txBox="1"/>
      </xdr:nvSpPr>
      <xdr:spPr>
        <a:xfrm>
          <a:off x="14389744"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98" name="直線コネクタ 697"/>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99"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00" name="直線コネクタ 699"/>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01"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02" name="直線コネクタ 701"/>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71863</xdr:rowOff>
    </xdr:from>
    <xdr:ext cx="469744" cy="259045"/>
    <xdr:sp macro="" textlink="">
      <xdr:nvSpPr>
        <xdr:cNvPr id="703" name="【消防施設】&#10;一人当たり面積平均値テキスト"/>
        <xdr:cNvSpPr txBox="1"/>
      </xdr:nvSpPr>
      <xdr:spPr>
        <a:xfrm>
          <a:off x="22199600" y="1464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04" name="フローチャート: 判断 703"/>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05" name="フローチャート: 判断 704"/>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06" name="フローチャート: 判断 705"/>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07" name="フローチャート: 判断 706"/>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13" name="楕円 712"/>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113047</xdr:rowOff>
    </xdr:from>
    <xdr:ext cx="469744" cy="259045"/>
    <xdr:sp macro="" textlink="">
      <xdr:nvSpPr>
        <xdr:cNvPr id="714" name="【消防施設】&#10;一人当たり面積該当値テキスト"/>
        <xdr:cNvSpPr txBox="1"/>
      </xdr:nvSpPr>
      <xdr:spPr>
        <a:xfrm>
          <a:off x="22199600"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15" name="楕円 714"/>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16" name="直線コネクタ 715"/>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17" name="楕円 716"/>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18" name="直線コネクタ 717"/>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27776</xdr:rowOff>
    </xdr:from>
    <xdr:ext cx="469744" cy="259045"/>
    <xdr:sp macro="" textlink="">
      <xdr:nvSpPr>
        <xdr:cNvPr id="719" name="n_1aveValue【消防施設】&#10;一人当たり面積"/>
        <xdr:cNvSpPr txBox="1"/>
      </xdr:nvSpPr>
      <xdr:spPr>
        <a:xfrm>
          <a:off x="21075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20" name="n_2aveValue【消防施設】&#10;一人当たり面積"/>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21" name="n_3aveValue【消防施設】&#10;一人当たり面積"/>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36847</xdr:rowOff>
    </xdr:from>
    <xdr:ext cx="469744" cy="259045"/>
    <xdr:sp macro="" textlink="">
      <xdr:nvSpPr>
        <xdr:cNvPr id="722" name="n_1mainValue【消防施設】&#10;一人当たり面積"/>
        <xdr:cNvSpPr txBox="1"/>
      </xdr:nvSpPr>
      <xdr:spPr>
        <a:xfrm>
          <a:off x="21075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36847</xdr:rowOff>
    </xdr:from>
    <xdr:ext cx="469744" cy="259045"/>
    <xdr:sp macro="" textlink="">
      <xdr:nvSpPr>
        <xdr:cNvPr id="723" name="n_2mainValue【消防施設】&#10;一人当たり面積"/>
        <xdr:cNvSpPr txBox="1"/>
      </xdr:nvSpPr>
      <xdr:spPr>
        <a:xfrm>
          <a:off x="201994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49" name="直線コネクタ 748"/>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0"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1" name="直線コネクタ 750"/>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52"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53" name="直線コネクタ 752"/>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54"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5" name="フローチャート: 判断 754"/>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56" name="フローチャート: 判断 755"/>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7" name="フローチャート: 判断 756"/>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8" name="フローチャート: 判断 757"/>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764" name="楕円 763"/>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154413</xdr:rowOff>
    </xdr:from>
    <xdr:ext cx="405111" cy="259045"/>
    <xdr:sp macro="" textlink="">
      <xdr:nvSpPr>
        <xdr:cNvPr id="765" name="【庁舎】&#10;有形固定資産減価償却率該当値テキスト"/>
        <xdr:cNvSpPr txBox="1"/>
      </xdr:nvSpPr>
      <xdr:spPr>
        <a:xfrm>
          <a:off x="16357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766" name="楕円 765"/>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41911</xdr:rowOff>
    </xdr:to>
    <xdr:cxnSp macro="">
      <xdr:nvCxnSpPr>
        <xdr:cNvPr id="767" name="直線コネクタ 766"/>
        <xdr:cNvCxnSpPr/>
      </xdr:nvCxnSpPr>
      <xdr:spPr>
        <a:xfrm flipV="1">
          <a:off x="15481300" y="178416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23768</xdr:rowOff>
    </xdr:from>
    <xdr:to>
      <xdr:col>76</xdr:col>
      <xdr:colOff>165100</xdr:colOff>
      <xdr:row>100</xdr:row>
      <xdr:rowOff>125368</xdr:rowOff>
    </xdr:to>
    <xdr:sp macro="" textlink="">
      <xdr:nvSpPr>
        <xdr:cNvPr id="768" name="楕円 767"/>
        <xdr:cNvSpPr/>
      </xdr:nvSpPr>
      <xdr:spPr>
        <a:xfrm>
          <a:off x="14541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74568</xdr:rowOff>
    </xdr:from>
    <xdr:to>
      <xdr:col>81</xdr:col>
      <xdr:colOff>50800</xdr:colOff>
      <xdr:row>104</xdr:row>
      <xdr:rowOff>41911</xdr:rowOff>
    </xdr:to>
    <xdr:cxnSp macro="">
      <xdr:nvCxnSpPr>
        <xdr:cNvPr id="769" name="直線コネクタ 768"/>
        <xdr:cNvCxnSpPr/>
      </xdr:nvCxnSpPr>
      <xdr:spPr>
        <a:xfrm>
          <a:off x="14592300" y="17219568"/>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70" name="n_1aveValue【庁舎】&#10;有形固定資産減価償却率"/>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71"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773" name="n_1main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141895</xdr:rowOff>
    </xdr:from>
    <xdr:ext cx="405111" cy="259045"/>
    <xdr:sp macro="" textlink="">
      <xdr:nvSpPr>
        <xdr:cNvPr id="774" name="n_2mainValue【庁舎】&#10;有形固定資産減価償却率"/>
        <xdr:cNvSpPr txBox="1"/>
      </xdr:nvSpPr>
      <xdr:spPr>
        <a:xfrm>
          <a:off x="1438974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00" name="直線コネクタ 799"/>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01"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02" name="直線コネクタ 801"/>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03"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04" name="直線コネクタ 803"/>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05" name="【庁舎】&#10;一人当たり面積平均値テキスト"/>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06" name="フローチャート: 判断 805"/>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07" name="フローチャート: 判断 806"/>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08" name="フローチャート: 判断 807"/>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09" name="フローチャート: 判断 808"/>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67855</xdr:rowOff>
    </xdr:from>
    <xdr:to>
      <xdr:col>116</xdr:col>
      <xdr:colOff>114300</xdr:colOff>
      <xdr:row>106</xdr:row>
      <xdr:rowOff>169455</xdr:rowOff>
    </xdr:to>
    <xdr:sp macro="" textlink="">
      <xdr:nvSpPr>
        <xdr:cNvPr id="815" name="楕円 814"/>
        <xdr:cNvSpPr/>
      </xdr:nvSpPr>
      <xdr:spPr>
        <a:xfrm>
          <a:off x="22110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46282</xdr:rowOff>
    </xdr:from>
    <xdr:ext cx="469744" cy="259045"/>
    <xdr:sp macro="" textlink="">
      <xdr:nvSpPr>
        <xdr:cNvPr id="816" name="【庁舎】&#10;一人当たり面積該当値テキスト"/>
        <xdr:cNvSpPr txBox="1"/>
      </xdr:nvSpPr>
      <xdr:spPr>
        <a:xfrm>
          <a:off x="22199600"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67855</xdr:rowOff>
    </xdr:from>
    <xdr:to>
      <xdr:col>112</xdr:col>
      <xdr:colOff>38100</xdr:colOff>
      <xdr:row>106</xdr:row>
      <xdr:rowOff>169455</xdr:rowOff>
    </xdr:to>
    <xdr:sp macro="" textlink="">
      <xdr:nvSpPr>
        <xdr:cNvPr id="817" name="楕円 816"/>
        <xdr:cNvSpPr/>
      </xdr:nvSpPr>
      <xdr:spPr>
        <a:xfrm>
          <a:off x="2127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118655</xdr:rowOff>
    </xdr:from>
    <xdr:to>
      <xdr:col>116</xdr:col>
      <xdr:colOff>63500</xdr:colOff>
      <xdr:row>106</xdr:row>
      <xdr:rowOff>118655</xdr:rowOff>
    </xdr:to>
    <xdr:cxnSp macro="">
      <xdr:nvCxnSpPr>
        <xdr:cNvPr id="818" name="直線コネクタ 817"/>
        <xdr:cNvCxnSpPr/>
      </xdr:nvCxnSpPr>
      <xdr:spPr>
        <a:xfrm>
          <a:off x="21323300" y="18292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66221</xdr:rowOff>
    </xdr:from>
    <xdr:to>
      <xdr:col>107</xdr:col>
      <xdr:colOff>101600</xdr:colOff>
      <xdr:row>107</xdr:row>
      <xdr:rowOff>167821</xdr:rowOff>
    </xdr:to>
    <xdr:sp macro="" textlink="">
      <xdr:nvSpPr>
        <xdr:cNvPr id="819" name="楕円 818"/>
        <xdr:cNvSpPr/>
      </xdr:nvSpPr>
      <xdr:spPr>
        <a:xfrm>
          <a:off x="2038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118655</xdr:rowOff>
    </xdr:from>
    <xdr:to>
      <xdr:col>111</xdr:col>
      <xdr:colOff>177800</xdr:colOff>
      <xdr:row>107</xdr:row>
      <xdr:rowOff>117021</xdr:rowOff>
    </xdr:to>
    <xdr:cxnSp macro="">
      <xdr:nvCxnSpPr>
        <xdr:cNvPr id="820" name="直線コネクタ 819"/>
        <xdr:cNvCxnSpPr/>
      </xdr:nvCxnSpPr>
      <xdr:spPr>
        <a:xfrm flipV="1">
          <a:off x="20434300" y="18292355"/>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21" name="n_1aveValue【庁舎】&#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22"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23" name="n_3aveValue【庁舎】&#10;一人当たり面積"/>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160582</xdr:rowOff>
    </xdr:from>
    <xdr:ext cx="469744" cy="259045"/>
    <xdr:sp macro="" textlink="">
      <xdr:nvSpPr>
        <xdr:cNvPr id="824" name="n_1mainValue【庁舎】&#10;一人当たり面積"/>
        <xdr:cNvSpPr txBox="1"/>
      </xdr:nvSpPr>
      <xdr:spPr>
        <a:xfrm>
          <a:off x="21075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158948</xdr:rowOff>
    </xdr:from>
    <xdr:ext cx="469744" cy="259045"/>
    <xdr:sp macro="" textlink="">
      <xdr:nvSpPr>
        <xdr:cNvPr id="825" name="n_2mainValue【庁舎】&#10;一人当たり面積"/>
        <xdr:cNvSpPr txBox="1"/>
      </xdr:nvSpPr>
      <xdr:spPr>
        <a:xfrm>
          <a:off x="20199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類似団体と比較して有形固定資産減価償却率が高くなっている施設は、図書館、消防施設、市民会館、庁舎</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体育館・プール、であり、低くなっている施設は、</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保健センター・保健所である。特に高くなっている市民会館は、建て替えを実施しており、老朽化対策に取り組んでいる。</a:t>
          </a:r>
          <a:endParaRPr lang="ja-JP" altLang="ja-JP" sz="2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257,113
252,236
67.82
85,271,398
82,226,636
2,699,491
48,971,976
54,242,623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下水道費（資本費平準化債の起債による影響）や</a:t>
          </a:r>
          <a:r>
            <a:rPr kumimoji="1" lang="ja-JP" altLang="ja-JP" sz="1100">
              <a:solidFill>
                <a:schemeClr val="dk1"/>
              </a:solidFill>
              <a:effectLst/>
              <a:latin typeface="+mn-lt"/>
              <a:ea typeface="+mn-ea"/>
              <a:cs typeface="+mn-cs"/>
            </a:rPr>
            <a:t>包括算定経費（人口）</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減があるものの、</a:t>
          </a:r>
          <a:r>
            <a:rPr kumimoji="1" lang="ja-JP" altLang="en-US" sz="1100">
              <a:solidFill>
                <a:schemeClr val="dk1"/>
              </a:solidFill>
              <a:effectLst/>
              <a:latin typeface="+mn-lt"/>
              <a:ea typeface="+mn-ea"/>
              <a:cs typeface="+mn-cs"/>
            </a:rPr>
            <a:t>社会福祉費や</a:t>
          </a:r>
          <a:r>
            <a:rPr kumimoji="1" lang="ja-JP" altLang="ja-JP" sz="1100">
              <a:solidFill>
                <a:schemeClr val="dk1"/>
              </a:solidFill>
              <a:effectLst/>
              <a:latin typeface="+mn-lt"/>
              <a:ea typeface="+mn-ea"/>
              <a:cs typeface="+mn-cs"/>
            </a:rPr>
            <a:t>高齢者保健福祉費の増</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基準財政需要額は</a:t>
          </a:r>
          <a:r>
            <a:rPr kumimoji="1" lang="ja-JP" altLang="en-US" sz="1100">
              <a:solidFill>
                <a:schemeClr val="dk1"/>
              </a:solidFill>
              <a:effectLst/>
              <a:latin typeface="+mn-lt"/>
              <a:ea typeface="+mn-ea"/>
              <a:cs typeface="+mn-cs"/>
            </a:rPr>
            <a:t>前年度比で約</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円増</a:t>
          </a:r>
          <a:r>
            <a:rPr kumimoji="1" lang="ja-JP" altLang="en-US"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368</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となった。基準財政収入額は、</a:t>
          </a:r>
          <a:r>
            <a:rPr kumimoji="1" lang="ja-JP" altLang="en-US" sz="1100">
              <a:solidFill>
                <a:schemeClr val="dk1"/>
              </a:solidFill>
              <a:effectLst/>
              <a:latin typeface="+mn-lt"/>
              <a:ea typeface="+mn-ea"/>
              <a:cs typeface="+mn-cs"/>
            </a:rPr>
            <a:t>市町村たばこ税や固定資産税等が減となったものの、法人市民税法人税割や地方消費税交付金の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前年度比で約</a:t>
          </a:r>
          <a:r>
            <a:rPr kumimoji="1" lang="en-US" altLang="ja-JP" sz="1100">
              <a:solidFill>
                <a:schemeClr val="dk1"/>
              </a:solidFill>
              <a:effectLst/>
              <a:latin typeface="+mn-lt"/>
              <a:ea typeface="+mn-ea"/>
              <a:cs typeface="+mn-cs"/>
            </a:rPr>
            <a:t>6.8</a:t>
          </a:r>
          <a:r>
            <a:rPr kumimoji="1" lang="ja-JP" altLang="en-US" sz="1100">
              <a:solidFill>
                <a:schemeClr val="dk1"/>
              </a:solidFill>
              <a:effectLst/>
              <a:latin typeface="+mn-lt"/>
              <a:ea typeface="+mn-ea"/>
              <a:cs typeface="+mn-cs"/>
            </a:rPr>
            <a:t>億円増</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361</a:t>
          </a:r>
          <a:r>
            <a:rPr kumimoji="1" lang="ja-JP" altLang="ja-JP" sz="1100">
              <a:solidFill>
                <a:schemeClr val="dk1"/>
              </a:solidFill>
              <a:effectLst/>
              <a:latin typeface="+mn-lt"/>
              <a:ea typeface="+mn-ea"/>
              <a:cs typeface="+mn-cs"/>
            </a:rPr>
            <a:t>億円となった。</a:t>
          </a:r>
          <a:endParaRPr lang="ja-JP" altLang="ja-JP" sz="1100">
            <a:effectLst/>
          </a:endParaRPr>
        </a:p>
        <a:p>
          <a:r>
            <a:rPr kumimoji="1" lang="ja-JP" altLang="ja-JP" sz="1100">
              <a:solidFill>
                <a:schemeClr val="dk1"/>
              </a:solidFill>
              <a:effectLst/>
              <a:latin typeface="+mn-lt"/>
              <a:ea typeface="+mn-ea"/>
              <a:cs typeface="+mn-cs"/>
            </a:rPr>
            <a:t>　財政力指数は単年度で</a:t>
          </a:r>
          <a:r>
            <a:rPr kumimoji="1" lang="en-US" altLang="ja-JP" sz="1100">
              <a:solidFill>
                <a:schemeClr val="dk1"/>
              </a:solidFill>
              <a:effectLst/>
              <a:latin typeface="+mn-lt"/>
              <a:ea typeface="+mn-ea"/>
              <a:cs typeface="+mn-cs"/>
            </a:rPr>
            <a:t>0.98</a:t>
          </a:r>
          <a:r>
            <a:rPr kumimoji="1" lang="ja-JP" altLang="ja-JP" sz="1100">
              <a:solidFill>
                <a:schemeClr val="dk1"/>
              </a:solidFill>
              <a:effectLst/>
              <a:latin typeface="+mn-lt"/>
              <a:ea typeface="+mn-ea"/>
              <a:cs typeface="+mn-cs"/>
            </a:rPr>
            <a:t>となり、３か年平均で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民間活力の導入等、行政の効率化に努めるとともに、市税等徴収業務の強化に取り組む。</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153670</xdr:rowOff>
    </xdr:to>
    <xdr:cxnSp macro="">
      <xdr:nvCxnSpPr>
        <xdr:cNvPr id="76" name="直線コネクタ 75"/>
        <xdr:cNvCxnSpPr/>
      </xdr:nvCxnSpPr>
      <xdr:spPr>
        <a:xfrm flipV="1">
          <a:off x="1447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地方消費税交付金が増となったものの、地方交付税や臨時財政対策債等が減少したことにより、</a:t>
          </a:r>
          <a:r>
            <a:rPr kumimoji="1" lang="ja-JP" altLang="ja-JP" sz="1100">
              <a:solidFill>
                <a:schemeClr val="dk1"/>
              </a:solidFill>
              <a:effectLst/>
              <a:latin typeface="+mn-lt"/>
              <a:ea typeface="+mn-ea"/>
              <a:cs typeface="+mn-cs"/>
            </a:rPr>
            <a:t>分母である経常一般財源等は前年度より約</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億円減少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一方、分子である経常経費充当一般財源は、</a:t>
          </a:r>
          <a:r>
            <a:rPr kumimoji="1" lang="ja-JP" altLang="en-US" sz="1100">
              <a:solidFill>
                <a:schemeClr val="dk1"/>
              </a:solidFill>
              <a:effectLst/>
              <a:latin typeface="+mn-lt"/>
              <a:ea typeface="+mn-ea"/>
              <a:cs typeface="+mn-cs"/>
            </a:rPr>
            <a:t>人事院勧告に基づく人件費の増や障がい者在宅福祉サービス扶助事業、生活保護法に基づく扶助事業等の増</a:t>
          </a:r>
          <a:r>
            <a:rPr kumimoji="1" lang="ja-JP" altLang="ja-JP" sz="1100">
              <a:solidFill>
                <a:schemeClr val="dk1"/>
              </a:solidFill>
              <a:effectLst/>
              <a:latin typeface="+mn-lt"/>
              <a:ea typeface="+mn-ea"/>
              <a:cs typeface="+mn-cs"/>
            </a:rPr>
            <a:t>により、約</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億円増加した。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この結果、経常収支比率は</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％となり、前年</a:t>
          </a:r>
          <a:r>
            <a:rPr kumimoji="1" lang="ja-JP" altLang="en-US" sz="1100">
              <a:solidFill>
                <a:schemeClr val="dk1"/>
              </a:solidFill>
              <a:effectLst/>
              <a:latin typeface="+mn-lt"/>
              <a:ea typeface="+mn-ea"/>
              <a:cs typeface="+mn-cs"/>
            </a:rPr>
            <a:t>度と比べて</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ポイント増加した。今後も、行財政改革の取組により改善に努める。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34290</xdr:rowOff>
    </xdr:to>
    <xdr:cxnSp macro="">
      <xdr:nvCxnSpPr>
        <xdr:cNvPr id="128" name="直線コネクタ 127"/>
        <xdr:cNvCxnSpPr/>
      </xdr:nvCxnSpPr>
      <xdr:spPr>
        <a:xfrm>
          <a:off x="4114800" y="112534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109220</xdr:rowOff>
    </xdr:to>
    <xdr:cxnSp macro="">
      <xdr:nvCxnSpPr>
        <xdr:cNvPr id="131" name="直線コネクタ 130"/>
        <xdr:cNvCxnSpPr/>
      </xdr:nvCxnSpPr>
      <xdr:spPr>
        <a:xfrm>
          <a:off x="3225800" y="1125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109220</xdr:rowOff>
    </xdr:to>
    <xdr:cxnSp macro="">
      <xdr:nvCxnSpPr>
        <xdr:cNvPr id="134" name="直線コネクタ 133"/>
        <xdr:cNvCxnSpPr/>
      </xdr:nvCxnSpPr>
      <xdr:spPr>
        <a:xfrm>
          <a:off x="2336800" y="111859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65786</xdr:rowOff>
    </xdr:to>
    <xdr:cxnSp macro="">
      <xdr:nvCxnSpPr>
        <xdr:cNvPr id="137" name="直線コネクタ 136"/>
        <xdr:cNvCxnSpPr/>
      </xdr:nvCxnSpPr>
      <xdr:spPr>
        <a:xfrm flipV="1">
          <a:off x="1447800" y="111859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47" name="楕円 146"/>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127017</xdr:rowOff>
    </xdr:from>
    <xdr:ext cx="762000" cy="259045"/>
    <xdr:sp macro="" textlink="">
      <xdr:nvSpPr>
        <xdr:cNvPr id="148"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49" name="楕円 148"/>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0" name="テキスト ボックス 149"/>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1" name="楕円 150"/>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2" name="テキスト ボックス 151"/>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3" name="楕円 152"/>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4" name="テキスト ボックス 153"/>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5" name="楕円 154"/>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6" name="テキスト ボックス 155"/>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に基づく給与及び期末勤勉手当の増により人件費が増加した。今後も低コストで質の高い行政サービスが提供できるよう民間活力の導入検討や、事業の廃止・抜本的見直しなど行財政改革の取り組みを推進し、一層の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14585</xdr:rowOff>
    </xdr:from>
    <xdr:to>
      <xdr:col>23</xdr:col>
      <xdr:colOff>133350</xdr:colOff>
      <xdr:row>82</xdr:row>
      <xdr:rowOff>69721</xdr:rowOff>
    </xdr:to>
    <xdr:cxnSp macro="">
      <xdr:nvCxnSpPr>
        <xdr:cNvPr id="193" name="直線コネクタ 192"/>
        <xdr:cNvCxnSpPr/>
      </xdr:nvCxnSpPr>
      <xdr:spPr>
        <a:xfrm>
          <a:off x="4114800" y="14073485"/>
          <a:ext cx="838200" cy="5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136430</xdr:rowOff>
    </xdr:from>
    <xdr:to>
      <xdr:col>19</xdr:col>
      <xdr:colOff>133350</xdr:colOff>
      <xdr:row>82</xdr:row>
      <xdr:rowOff>14585</xdr:rowOff>
    </xdr:to>
    <xdr:cxnSp macro="">
      <xdr:nvCxnSpPr>
        <xdr:cNvPr id="196" name="直線コネクタ 195"/>
        <xdr:cNvCxnSpPr/>
      </xdr:nvCxnSpPr>
      <xdr:spPr>
        <a:xfrm>
          <a:off x="3225800" y="14023880"/>
          <a:ext cx="889000" cy="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136430</xdr:rowOff>
    </xdr:from>
    <xdr:to>
      <xdr:col>15</xdr:col>
      <xdr:colOff>82550</xdr:colOff>
      <xdr:row>82</xdr:row>
      <xdr:rowOff>6984</xdr:rowOff>
    </xdr:to>
    <xdr:cxnSp macro="">
      <xdr:nvCxnSpPr>
        <xdr:cNvPr id="199" name="直線コネクタ 198"/>
        <xdr:cNvCxnSpPr/>
      </xdr:nvCxnSpPr>
      <xdr:spPr>
        <a:xfrm flipV="1">
          <a:off x="2336800" y="14023880"/>
          <a:ext cx="889000" cy="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6984</xdr:rowOff>
    </xdr:from>
    <xdr:to>
      <xdr:col>11</xdr:col>
      <xdr:colOff>31750</xdr:colOff>
      <xdr:row>82</xdr:row>
      <xdr:rowOff>18617</xdr:rowOff>
    </xdr:to>
    <xdr:cxnSp macro="">
      <xdr:nvCxnSpPr>
        <xdr:cNvPr id="202" name="直線コネクタ 201"/>
        <xdr:cNvCxnSpPr/>
      </xdr:nvCxnSpPr>
      <xdr:spPr>
        <a:xfrm flipV="1">
          <a:off x="1447800" y="14065884"/>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18921</xdr:rowOff>
    </xdr:from>
    <xdr:to>
      <xdr:col>23</xdr:col>
      <xdr:colOff>184150</xdr:colOff>
      <xdr:row>82</xdr:row>
      <xdr:rowOff>120521</xdr:rowOff>
    </xdr:to>
    <xdr:sp macro="" textlink="">
      <xdr:nvSpPr>
        <xdr:cNvPr id="212" name="楕円 211"/>
        <xdr:cNvSpPr/>
      </xdr:nvSpPr>
      <xdr:spPr>
        <a:xfrm>
          <a:off x="4902200" y="140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35448</xdr:rowOff>
    </xdr:from>
    <xdr:ext cx="762000" cy="259045"/>
    <xdr:sp macro="" textlink="">
      <xdr:nvSpPr>
        <xdr:cNvPr id="213" name="人件費・物件費等の状況該当値テキスト"/>
        <xdr:cNvSpPr txBox="1"/>
      </xdr:nvSpPr>
      <xdr:spPr>
        <a:xfrm>
          <a:off x="5041900" y="1392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135235</xdr:rowOff>
    </xdr:from>
    <xdr:to>
      <xdr:col>19</xdr:col>
      <xdr:colOff>184150</xdr:colOff>
      <xdr:row>82</xdr:row>
      <xdr:rowOff>65385</xdr:rowOff>
    </xdr:to>
    <xdr:sp macro="" textlink="">
      <xdr:nvSpPr>
        <xdr:cNvPr id="214" name="楕円 213"/>
        <xdr:cNvSpPr/>
      </xdr:nvSpPr>
      <xdr:spPr>
        <a:xfrm>
          <a:off x="4064000" y="140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75562</xdr:rowOff>
    </xdr:from>
    <xdr:ext cx="736600" cy="259045"/>
    <xdr:sp macro="" textlink="">
      <xdr:nvSpPr>
        <xdr:cNvPr id="215" name="テキスト ボックス 214"/>
        <xdr:cNvSpPr txBox="1"/>
      </xdr:nvSpPr>
      <xdr:spPr>
        <a:xfrm>
          <a:off x="3733800" y="1379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85630</xdr:rowOff>
    </xdr:from>
    <xdr:to>
      <xdr:col>15</xdr:col>
      <xdr:colOff>133350</xdr:colOff>
      <xdr:row>82</xdr:row>
      <xdr:rowOff>15780</xdr:rowOff>
    </xdr:to>
    <xdr:sp macro="" textlink="">
      <xdr:nvSpPr>
        <xdr:cNvPr id="216" name="楕円 215"/>
        <xdr:cNvSpPr/>
      </xdr:nvSpPr>
      <xdr:spPr>
        <a:xfrm>
          <a:off x="3175000" y="139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25957</xdr:rowOff>
    </xdr:from>
    <xdr:ext cx="762000" cy="259045"/>
    <xdr:sp macro="" textlink="">
      <xdr:nvSpPr>
        <xdr:cNvPr id="217" name="テキスト ボックス 216"/>
        <xdr:cNvSpPr txBox="1"/>
      </xdr:nvSpPr>
      <xdr:spPr>
        <a:xfrm>
          <a:off x="2844800" y="137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127634</xdr:rowOff>
    </xdr:from>
    <xdr:to>
      <xdr:col>11</xdr:col>
      <xdr:colOff>82550</xdr:colOff>
      <xdr:row>82</xdr:row>
      <xdr:rowOff>57784</xdr:rowOff>
    </xdr:to>
    <xdr:sp macro="" textlink="">
      <xdr:nvSpPr>
        <xdr:cNvPr id="218" name="楕円 217"/>
        <xdr:cNvSpPr/>
      </xdr:nvSpPr>
      <xdr:spPr>
        <a:xfrm>
          <a:off x="2286000" y="1401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67961</xdr:rowOff>
    </xdr:from>
    <xdr:ext cx="762000" cy="259045"/>
    <xdr:sp macro="" textlink="">
      <xdr:nvSpPr>
        <xdr:cNvPr id="219" name="テキスト ボックス 218"/>
        <xdr:cNvSpPr txBox="1"/>
      </xdr:nvSpPr>
      <xdr:spPr>
        <a:xfrm>
          <a:off x="1955800" y="1378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139267</xdr:rowOff>
    </xdr:from>
    <xdr:to>
      <xdr:col>7</xdr:col>
      <xdr:colOff>31750</xdr:colOff>
      <xdr:row>82</xdr:row>
      <xdr:rowOff>69417</xdr:rowOff>
    </xdr:to>
    <xdr:sp macro="" textlink="">
      <xdr:nvSpPr>
        <xdr:cNvPr id="220" name="楕円 219"/>
        <xdr:cNvSpPr/>
      </xdr:nvSpPr>
      <xdr:spPr>
        <a:xfrm>
          <a:off x="1397000" y="140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79594</xdr:rowOff>
    </xdr:from>
    <xdr:ext cx="762000" cy="259045"/>
    <xdr:sp macro="" textlink="">
      <xdr:nvSpPr>
        <xdr:cNvPr id="221" name="テキスト ボックス 220"/>
        <xdr:cNvSpPr txBox="1"/>
      </xdr:nvSpPr>
      <xdr:spPr>
        <a:xfrm>
          <a:off x="1066800" y="137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給与については人事院勧告に準じた改定により適正化に努めて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下回る状況となったが、依然として全国市平均を上回っているため、今後も事務量に見合う適正な職員配置に努め、</a:t>
          </a:r>
          <a:r>
            <a:rPr kumimoji="1" lang="ja-JP" altLang="ja-JP" sz="1100">
              <a:solidFill>
                <a:schemeClr val="dk1"/>
              </a:solidFill>
              <a:effectLst/>
              <a:latin typeface="+mn-lt"/>
              <a:ea typeface="+mn-ea"/>
              <a:cs typeface="+mn-cs"/>
            </a:rPr>
            <a:t>一層の縮減努力を行う。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87</xdr:row>
      <xdr:rowOff>30691</xdr:rowOff>
    </xdr:to>
    <xdr:cxnSp macro="">
      <xdr:nvCxnSpPr>
        <xdr:cNvPr id="255" name="直線コネクタ 254"/>
        <xdr:cNvCxnSpPr/>
      </xdr:nvCxnSpPr>
      <xdr:spPr>
        <a:xfrm flipV="1">
          <a:off x="16179800" y="14544675"/>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30691</xdr:rowOff>
    </xdr:to>
    <xdr:cxnSp macro="">
      <xdr:nvCxnSpPr>
        <xdr:cNvPr id="258" name="直線コネクタ 257"/>
        <xdr:cNvCxnSpPr/>
      </xdr:nvCxnSpPr>
      <xdr:spPr>
        <a:xfrm>
          <a:off x="15290800" y="14946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111125</xdr:rowOff>
    </xdr:to>
    <xdr:cxnSp macro="">
      <xdr:nvCxnSpPr>
        <xdr:cNvPr id="261" name="直線コネクタ 260"/>
        <xdr:cNvCxnSpPr/>
      </xdr:nvCxnSpPr>
      <xdr:spPr>
        <a:xfrm flipV="1">
          <a:off x="14401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111125</xdr:rowOff>
    </xdr:to>
    <xdr:cxnSp macro="">
      <xdr:nvCxnSpPr>
        <xdr:cNvPr id="264" name="直線コネクタ 263"/>
        <xdr:cNvCxnSpPr/>
      </xdr:nvCxnSpPr>
      <xdr:spPr>
        <a:xfrm>
          <a:off x="13512800" y="149066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4" name="楕円 273"/>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5" name="給与水準   （国との比較）該当値テキスト"/>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2" name="楕円 281"/>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3" name="テキスト ボックス 282"/>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事務量に見合う適正な職員配置や採用の抑制に努めているが、依然として類似団体平均を上回っている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一部窓口業務を民間委託する等、電子化の推進やアウトソーシングの活用を図ることで、</a:t>
          </a:r>
          <a:r>
            <a:rPr kumimoji="1" lang="ja-JP" altLang="ja-JP" sz="1100">
              <a:solidFill>
                <a:schemeClr val="dk1"/>
              </a:solidFill>
              <a:effectLst/>
              <a:latin typeface="+mn-lt"/>
              <a:ea typeface="+mn-ea"/>
              <a:cs typeface="+mn-cs"/>
            </a:rPr>
            <a:t>今後も引き続き計画的な管理に努める。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45357</xdr:rowOff>
    </xdr:from>
    <xdr:to>
      <xdr:col>81</xdr:col>
      <xdr:colOff>44450</xdr:colOff>
      <xdr:row>63</xdr:row>
      <xdr:rowOff>48804</xdr:rowOff>
    </xdr:to>
    <xdr:cxnSp macro="">
      <xdr:nvCxnSpPr>
        <xdr:cNvPr id="320" name="直線コネクタ 319"/>
        <xdr:cNvCxnSpPr/>
      </xdr:nvCxnSpPr>
      <xdr:spPr>
        <a:xfrm>
          <a:off x="16179800" y="1084670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158206</xdr:rowOff>
    </xdr:from>
    <xdr:to>
      <xdr:col>77</xdr:col>
      <xdr:colOff>44450</xdr:colOff>
      <xdr:row>63</xdr:row>
      <xdr:rowOff>45357</xdr:rowOff>
    </xdr:to>
    <xdr:cxnSp macro="">
      <xdr:nvCxnSpPr>
        <xdr:cNvPr id="323" name="直線コネクタ 322"/>
        <xdr:cNvCxnSpPr/>
      </xdr:nvCxnSpPr>
      <xdr:spPr>
        <a:xfrm>
          <a:off x="15290800" y="1078810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140970</xdr:rowOff>
    </xdr:from>
    <xdr:to>
      <xdr:col>72</xdr:col>
      <xdr:colOff>203200</xdr:colOff>
      <xdr:row>62</xdr:row>
      <xdr:rowOff>158206</xdr:rowOff>
    </xdr:to>
    <xdr:cxnSp macro="">
      <xdr:nvCxnSpPr>
        <xdr:cNvPr id="326" name="直線コネクタ 325"/>
        <xdr:cNvCxnSpPr/>
      </xdr:nvCxnSpPr>
      <xdr:spPr>
        <a:xfrm>
          <a:off x="14401800" y="107708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134076</xdr:rowOff>
    </xdr:from>
    <xdr:to>
      <xdr:col>68</xdr:col>
      <xdr:colOff>152400</xdr:colOff>
      <xdr:row>62</xdr:row>
      <xdr:rowOff>140970</xdr:rowOff>
    </xdr:to>
    <xdr:cxnSp macro="">
      <xdr:nvCxnSpPr>
        <xdr:cNvPr id="329" name="直線コネクタ 328"/>
        <xdr:cNvCxnSpPr/>
      </xdr:nvCxnSpPr>
      <xdr:spPr>
        <a:xfrm>
          <a:off x="13512800" y="107639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169454</xdr:rowOff>
    </xdr:from>
    <xdr:to>
      <xdr:col>81</xdr:col>
      <xdr:colOff>95250</xdr:colOff>
      <xdr:row>63</xdr:row>
      <xdr:rowOff>99604</xdr:rowOff>
    </xdr:to>
    <xdr:sp macro="" textlink="">
      <xdr:nvSpPr>
        <xdr:cNvPr id="339" name="楕円 338"/>
        <xdr:cNvSpPr/>
      </xdr:nvSpPr>
      <xdr:spPr>
        <a:xfrm>
          <a:off x="16967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141531</xdr:rowOff>
    </xdr:from>
    <xdr:ext cx="762000" cy="259045"/>
    <xdr:sp macro="" textlink="">
      <xdr:nvSpPr>
        <xdr:cNvPr id="340" name="定員管理の状況該当値テキスト"/>
        <xdr:cNvSpPr txBox="1"/>
      </xdr:nvSpPr>
      <xdr:spPr>
        <a:xfrm>
          <a:off x="17106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166007</xdr:rowOff>
    </xdr:from>
    <xdr:to>
      <xdr:col>77</xdr:col>
      <xdr:colOff>95250</xdr:colOff>
      <xdr:row>63</xdr:row>
      <xdr:rowOff>96157</xdr:rowOff>
    </xdr:to>
    <xdr:sp macro="" textlink="">
      <xdr:nvSpPr>
        <xdr:cNvPr id="341" name="楕円 340"/>
        <xdr:cNvSpPr/>
      </xdr:nvSpPr>
      <xdr:spPr>
        <a:xfrm>
          <a:off x="16129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80934</xdr:rowOff>
    </xdr:from>
    <xdr:ext cx="736600" cy="259045"/>
    <xdr:sp macro="" textlink="">
      <xdr:nvSpPr>
        <xdr:cNvPr id="342" name="テキスト ボックス 341"/>
        <xdr:cNvSpPr txBox="1"/>
      </xdr:nvSpPr>
      <xdr:spPr>
        <a:xfrm>
          <a:off x="15798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107406</xdr:rowOff>
    </xdr:from>
    <xdr:to>
      <xdr:col>73</xdr:col>
      <xdr:colOff>44450</xdr:colOff>
      <xdr:row>63</xdr:row>
      <xdr:rowOff>37556</xdr:rowOff>
    </xdr:to>
    <xdr:sp macro="" textlink="">
      <xdr:nvSpPr>
        <xdr:cNvPr id="343" name="楕円 342"/>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22333</xdr:rowOff>
    </xdr:from>
    <xdr:ext cx="762000" cy="259045"/>
    <xdr:sp macro="" textlink="">
      <xdr:nvSpPr>
        <xdr:cNvPr id="344" name="テキスト ボックス 343"/>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90170</xdr:rowOff>
    </xdr:from>
    <xdr:to>
      <xdr:col>68</xdr:col>
      <xdr:colOff>203200</xdr:colOff>
      <xdr:row>63</xdr:row>
      <xdr:rowOff>20320</xdr:rowOff>
    </xdr:to>
    <xdr:sp macro="" textlink="">
      <xdr:nvSpPr>
        <xdr:cNvPr id="345" name="楕円 344"/>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5097</xdr:rowOff>
    </xdr:from>
    <xdr:ext cx="762000" cy="259045"/>
    <xdr:sp macro="" textlink="">
      <xdr:nvSpPr>
        <xdr:cNvPr id="346" name="テキスト ボックス 345"/>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83276</xdr:rowOff>
    </xdr:from>
    <xdr:to>
      <xdr:col>64</xdr:col>
      <xdr:colOff>152400</xdr:colOff>
      <xdr:row>63</xdr:row>
      <xdr:rowOff>13426</xdr:rowOff>
    </xdr:to>
    <xdr:sp macro="" textlink="">
      <xdr:nvSpPr>
        <xdr:cNvPr id="347" name="楕円 346"/>
        <xdr:cNvSpPr/>
      </xdr:nvSpPr>
      <xdr:spPr>
        <a:xfrm>
          <a:off x="13462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169653</xdr:rowOff>
    </xdr:from>
    <xdr:ext cx="762000" cy="259045"/>
    <xdr:sp macro="" textlink="">
      <xdr:nvSpPr>
        <xdr:cNvPr id="348" name="テキスト ボックス 347"/>
        <xdr:cNvSpPr txBox="1"/>
      </xdr:nvSpPr>
      <xdr:spPr>
        <a:xfrm>
          <a:off x="13131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臨時税収補てん債やリサイクルプラザ整備事業の完済による公債費の減少に加え、</a:t>
          </a:r>
          <a:r>
            <a:rPr kumimoji="1" lang="ja-JP" altLang="ja-JP" sz="1100">
              <a:solidFill>
                <a:schemeClr val="dk1"/>
              </a:solidFill>
              <a:effectLst/>
              <a:latin typeface="+mn-lt"/>
              <a:ea typeface="+mn-ea"/>
              <a:cs typeface="+mn-cs"/>
            </a:rPr>
            <a:t>分母となる標準財政規模等</a:t>
          </a:r>
          <a:r>
            <a:rPr kumimoji="1" lang="ja-JP" altLang="en-US" sz="1100">
              <a:solidFill>
                <a:schemeClr val="dk1"/>
              </a:solidFill>
              <a:effectLst/>
              <a:latin typeface="+mn-lt"/>
              <a:ea typeface="+mn-ea"/>
              <a:cs typeface="+mn-cs"/>
            </a:rPr>
            <a:t>も増加した</a:t>
          </a:r>
          <a:r>
            <a:rPr kumimoji="1" lang="ja-JP" altLang="ja-JP" sz="1100">
              <a:solidFill>
                <a:schemeClr val="dk1"/>
              </a:solidFill>
              <a:effectLst/>
              <a:latin typeface="+mn-lt"/>
              <a:ea typeface="+mn-ea"/>
              <a:cs typeface="+mn-cs"/>
            </a:rPr>
            <a:t>ことから、実質公債費比率は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％となった。</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新庁舎建設に伴い発行した建設債等の元金償還が一層本格化してくること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、元利償還金が増となる見込みであることから、借入れと返済のバランスや人口減少に伴う将来世代への過度な負担転嫁に配慮</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、総額抑制及び平準化に努める。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89323</xdr:rowOff>
    </xdr:to>
    <xdr:cxnSp macro="">
      <xdr:nvCxnSpPr>
        <xdr:cNvPr id="381" name="直線コネクタ 380"/>
        <xdr:cNvCxnSpPr/>
      </xdr:nvCxnSpPr>
      <xdr:spPr>
        <a:xfrm flipV="1">
          <a:off x="16179800" y="67437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89323</xdr:rowOff>
    </xdr:to>
    <xdr:cxnSp macro="">
      <xdr:nvCxnSpPr>
        <xdr:cNvPr id="384" name="直線コネクタ 383"/>
        <xdr:cNvCxnSpPr/>
      </xdr:nvCxnSpPr>
      <xdr:spPr>
        <a:xfrm>
          <a:off x="15290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105410</xdr:rowOff>
    </xdr:to>
    <xdr:cxnSp macro="">
      <xdr:nvCxnSpPr>
        <xdr:cNvPr id="387" name="直線コネクタ 386"/>
        <xdr:cNvCxnSpPr/>
      </xdr:nvCxnSpPr>
      <xdr:spPr>
        <a:xfrm flipV="1">
          <a:off x="14401800" y="675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105410</xdr:rowOff>
    </xdr:to>
    <xdr:cxnSp macro="">
      <xdr:nvCxnSpPr>
        <xdr:cNvPr id="390" name="直線コネクタ 389"/>
        <xdr:cNvCxnSpPr/>
      </xdr:nvCxnSpPr>
      <xdr:spPr>
        <a:xfrm>
          <a:off x="13512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2" name="楕円 401"/>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3" name="テキスト ボックス 402"/>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4" name="楕円 403"/>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5" name="テキスト ボックス 404"/>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8" name="楕円 407"/>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09" name="テキスト ボックス 408"/>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a:t>
          </a:r>
          <a:r>
            <a:rPr kumimoji="1" lang="ja-JP" altLang="en-US" sz="1100">
              <a:solidFill>
                <a:schemeClr val="dk1"/>
              </a:solidFill>
              <a:effectLst/>
              <a:latin typeface="+mn-lt"/>
              <a:ea typeface="+mn-ea"/>
              <a:cs typeface="+mn-cs"/>
            </a:rPr>
            <a:t>や小学校校舎賃借料による</a:t>
          </a:r>
          <a:r>
            <a:rPr kumimoji="1" lang="ja-JP" altLang="ja-JP" sz="1100">
              <a:solidFill>
                <a:schemeClr val="dk1"/>
              </a:solidFill>
              <a:effectLst/>
              <a:latin typeface="+mn-lt"/>
              <a:ea typeface="+mn-ea"/>
              <a:cs typeface="+mn-cs"/>
            </a:rPr>
            <a:t>債務負担行為に基づく支出予定額の</a:t>
          </a:r>
          <a:r>
            <a:rPr kumimoji="1" lang="ja-JP" altLang="en-US" sz="1100">
              <a:solidFill>
                <a:schemeClr val="dk1"/>
              </a:solidFill>
              <a:effectLst/>
              <a:latin typeface="+mn-lt"/>
              <a:ea typeface="+mn-ea"/>
              <a:cs typeface="+mn-cs"/>
            </a:rPr>
            <a:t>増等に</a:t>
          </a:r>
          <a:r>
            <a:rPr kumimoji="1" lang="ja-JP" altLang="ja-JP" sz="1100">
              <a:solidFill>
                <a:schemeClr val="dk1"/>
              </a:solidFill>
              <a:effectLst/>
              <a:latin typeface="+mn-lt"/>
              <a:ea typeface="+mn-ea"/>
              <a:cs typeface="+mn-cs"/>
            </a:rPr>
            <a:t>より将来負担額が増となった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充当可能基金の増加等があり、将来負担比率は前年度と比べて▲</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ポイントで</a:t>
          </a:r>
          <a:r>
            <a:rPr kumimoji="1" lang="en-US" altLang="ja-JP" sz="1100">
              <a:solidFill>
                <a:schemeClr val="dk1"/>
              </a:solidFill>
              <a:effectLst/>
              <a:latin typeface="+mn-lt"/>
              <a:ea typeface="+mn-ea"/>
              <a:cs typeface="+mn-cs"/>
            </a:rPr>
            <a:t>23.2%</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ポイント改善したが、類似団体平均値を下回る</a:t>
          </a:r>
          <a:r>
            <a:rPr kumimoji="1" lang="ja-JP" altLang="ja-JP" sz="1100">
              <a:solidFill>
                <a:schemeClr val="dk1"/>
              </a:solidFill>
              <a:effectLst/>
              <a:latin typeface="+mn-lt"/>
              <a:ea typeface="+mn-ea"/>
              <a:cs typeface="+mn-cs"/>
            </a:rPr>
            <a:t>結果</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、今後も将来負担に配慮し、健全な財政の</a:t>
          </a:r>
          <a:r>
            <a:rPr kumimoji="1" lang="ja-JP" altLang="en-US" sz="1100">
              <a:solidFill>
                <a:schemeClr val="dk1"/>
              </a:solidFill>
              <a:effectLst/>
              <a:latin typeface="+mn-lt"/>
              <a:ea typeface="+mn-ea"/>
              <a:cs typeface="+mn-cs"/>
            </a:rPr>
            <a:t>運営</a:t>
          </a:r>
          <a:r>
            <a:rPr kumimoji="1" lang="ja-JP" altLang="ja-JP" sz="1100">
              <a:solidFill>
                <a:schemeClr val="dk1"/>
              </a:solidFill>
              <a:effectLst/>
              <a:latin typeface="+mn-lt"/>
              <a:ea typeface="+mn-ea"/>
              <a:cs typeface="+mn-cs"/>
            </a:rPr>
            <a:t>に努める。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109925</xdr:rowOff>
    </xdr:from>
    <xdr:to>
      <xdr:col>81</xdr:col>
      <xdr:colOff>44450</xdr:colOff>
      <xdr:row>15</xdr:row>
      <xdr:rowOff>166229</xdr:rowOff>
    </xdr:to>
    <xdr:cxnSp macro="">
      <xdr:nvCxnSpPr>
        <xdr:cNvPr id="443" name="直線コネクタ 442"/>
        <xdr:cNvCxnSpPr/>
      </xdr:nvCxnSpPr>
      <xdr:spPr>
        <a:xfrm flipV="1">
          <a:off x="16179800" y="268167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22790</xdr:rowOff>
    </xdr:from>
    <xdr:to>
      <xdr:col>77</xdr:col>
      <xdr:colOff>44450</xdr:colOff>
      <xdr:row>15</xdr:row>
      <xdr:rowOff>166229</xdr:rowOff>
    </xdr:to>
    <xdr:cxnSp macro="">
      <xdr:nvCxnSpPr>
        <xdr:cNvPr id="446" name="直線コネクタ 445"/>
        <xdr:cNvCxnSpPr/>
      </xdr:nvCxnSpPr>
      <xdr:spPr>
        <a:xfrm>
          <a:off x="15290800" y="2594540"/>
          <a:ext cx="8890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65210</xdr:rowOff>
    </xdr:from>
    <xdr:ext cx="736600" cy="259045"/>
    <xdr:sp macro="" textlink="">
      <xdr:nvSpPr>
        <xdr:cNvPr id="448" name="テキスト ボックス 447"/>
        <xdr:cNvSpPr txBox="1"/>
      </xdr:nvSpPr>
      <xdr:spPr>
        <a:xfrm>
          <a:off x="15798800" y="28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141817</xdr:rowOff>
    </xdr:from>
    <xdr:to>
      <xdr:col>72</xdr:col>
      <xdr:colOff>203200</xdr:colOff>
      <xdr:row>15</xdr:row>
      <xdr:rowOff>22790</xdr:rowOff>
    </xdr:to>
    <xdr:cxnSp macro="">
      <xdr:nvCxnSpPr>
        <xdr:cNvPr id="449" name="直線コネクタ 448"/>
        <xdr:cNvCxnSpPr/>
      </xdr:nvCxnSpPr>
      <xdr:spPr>
        <a:xfrm>
          <a:off x="14401800" y="2370667"/>
          <a:ext cx="889000" cy="2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78616</xdr:rowOff>
    </xdr:from>
    <xdr:ext cx="762000" cy="259045"/>
    <xdr:sp macro="" textlink="">
      <xdr:nvSpPr>
        <xdr:cNvPr id="451" name="テキスト ボックス 450"/>
        <xdr:cNvSpPr txBox="1"/>
      </xdr:nvSpPr>
      <xdr:spPr>
        <a:xfrm>
          <a:off x="14909800" y="282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141817</xdr:rowOff>
    </xdr:from>
    <xdr:to>
      <xdr:col>68</xdr:col>
      <xdr:colOff>152400</xdr:colOff>
      <xdr:row>13</xdr:row>
      <xdr:rowOff>148519</xdr:rowOff>
    </xdr:to>
    <xdr:cxnSp macro="">
      <xdr:nvCxnSpPr>
        <xdr:cNvPr id="452" name="直線コネクタ 451"/>
        <xdr:cNvCxnSpPr/>
      </xdr:nvCxnSpPr>
      <xdr:spPr>
        <a:xfrm flipV="1">
          <a:off x="13512800" y="2370667"/>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164411</xdr:rowOff>
    </xdr:from>
    <xdr:ext cx="762000" cy="259045"/>
    <xdr:sp macro="" textlink="">
      <xdr:nvSpPr>
        <xdr:cNvPr id="454" name="テキスト ボックス 453"/>
        <xdr:cNvSpPr txBox="1"/>
      </xdr:nvSpPr>
      <xdr:spPr>
        <a:xfrm>
          <a:off x="14020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96184</xdr:rowOff>
    </xdr:from>
    <xdr:ext cx="762000" cy="259045"/>
    <xdr:sp macro="" textlink="">
      <xdr:nvSpPr>
        <xdr:cNvPr id="456" name="テキスト ボックス 455"/>
        <xdr:cNvSpPr txBox="1"/>
      </xdr:nvSpPr>
      <xdr:spPr>
        <a:xfrm>
          <a:off x="13131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59125</xdr:rowOff>
    </xdr:from>
    <xdr:to>
      <xdr:col>81</xdr:col>
      <xdr:colOff>95250</xdr:colOff>
      <xdr:row>15</xdr:row>
      <xdr:rowOff>160725</xdr:rowOff>
    </xdr:to>
    <xdr:sp macro="" textlink="">
      <xdr:nvSpPr>
        <xdr:cNvPr id="462" name="楕円 461"/>
        <xdr:cNvSpPr/>
      </xdr:nvSpPr>
      <xdr:spPr>
        <a:xfrm>
          <a:off x="16967200" y="26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31202</xdr:rowOff>
    </xdr:from>
    <xdr:ext cx="762000" cy="259045"/>
    <xdr:sp macro="" textlink="">
      <xdr:nvSpPr>
        <xdr:cNvPr id="463" name="将来負担の状況該当値テキスト"/>
        <xdr:cNvSpPr txBox="1"/>
      </xdr:nvSpPr>
      <xdr:spPr>
        <a:xfrm>
          <a:off x="17106900" y="26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115429</xdr:rowOff>
    </xdr:from>
    <xdr:to>
      <xdr:col>77</xdr:col>
      <xdr:colOff>95250</xdr:colOff>
      <xdr:row>16</xdr:row>
      <xdr:rowOff>45579</xdr:rowOff>
    </xdr:to>
    <xdr:sp macro="" textlink="">
      <xdr:nvSpPr>
        <xdr:cNvPr id="464" name="楕円 463"/>
        <xdr:cNvSpPr/>
      </xdr:nvSpPr>
      <xdr:spPr>
        <a:xfrm>
          <a:off x="16129000" y="26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55756</xdr:rowOff>
    </xdr:from>
    <xdr:ext cx="736600" cy="259045"/>
    <xdr:sp macro="" textlink="">
      <xdr:nvSpPr>
        <xdr:cNvPr id="465" name="テキスト ボックス 464"/>
        <xdr:cNvSpPr txBox="1"/>
      </xdr:nvSpPr>
      <xdr:spPr>
        <a:xfrm>
          <a:off x="15798800" y="2456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143440</xdr:rowOff>
    </xdr:from>
    <xdr:to>
      <xdr:col>73</xdr:col>
      <xdr:colOff>44450</xdr:colOff>
      <xdr:row>15</xdr:row>
      <xdr:rowOff>73590</xdr:rowOff>
    </xdr:to>
    <xdr:sp macro="" textlink="">
      <xdr:nvSpPr>
        <xdr:cNvPr id="466" name="楕円 465"/>
        <xdr:cNvSpPr/>
      </xdr:nvSpPr>
      <xdr:spPr>
        <a:xfrm>
          <a:off x="15240000" y="25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83767</xdr:rowOff>
    </xdr:from>
    <xdr:ext cx="762000" cy="259045"/>
    <xdr:sp macro="" textlink="">
      <xdr:nvSpPr>
        <xdr:cNvPr id="467" name="テキスト ボックス 466"/>
        <xdr:cNvSpPr txBox="1"/>
      </xdr:nvSpPr>
      <xdr:spPr>
        <a:xfrm>
          <a:off x="14909800" y="231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68" name="楕円 467"/>
        <xdr:cNvSpPr/>
      </xdr:nvSpPr>
      <xdr:spPr>
        <a:xfrm>
          <a:off x="14351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69" name="テキスト ボックス 46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97719</xdr:rowOff>
    </xdr:from>
    <xdr:to>
      <xdr:col>64</xdr:col>
      <xdr:colOff>152400</xdr:colOff>
      <xdr:row>14</xdr:row>
      <xdr:rowOff>27869</xdr:rowOff>
    </xdr:to>
    <xdr:sp macro="" textlink="">
      <xdr:nvSpPr>
        <xdr:cNvPr id="470" name="楕円 469"/>
        <xdr:cNvSpPr/>
      </xdr:nvSpPr>
      <xdr:spPr>
        <a:xfrm>
          <a:off x="13462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38046</xdr:rowOff>
    </xdr:from>
    <xdr:ext cx="762000" cy="259045"/>
    <xdr:sp macro="" textlink="">
      <xdr:nvSpPr>
        <xdr:cNvPr id="471" name="テキスト ボックス 470"/>
        <xdr:cNvSpPr txBox="1"/>
      </xdr:nvSpPr>
      <xdr:spPr>
        <a:xfrm>
          <a:off x="13131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257,113
252,236
67.82
85,271,398
82,226,636
2,699,491
48,971,976
54,242,623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人事院勧告に基づく</a:t>
          </a:r>
          <a:r>
            <a:rPr kumimoji="1" lang="ja-JP" altLang="ja-JP" sz="1100">
              <a:solidFill>
                <a:schemeClr val="dk1"/>
              </a:solidFill>
              <a:effectLst/>
              <a:latin typeface="+mn-lt"/>
              <a:ea typeface="+mn-ea"/>
              <a:cs typeface="+mn-cs"/>
            </a:rPr>
            <a:t>給与及び期末勤勉手当の増などにより経常経費充当一般財源は前年度比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億円の増となった。経常収支比率では数値が高く算定されているものの、歳出決算額としての住民１人当たりコスト（円）では全国、神奈川県の平均を下回っている。</a:t>
          </a:r>
          <a:endParaRPr lang="ja-JP" altLang="ja-JP" sz="1100">
            <a:effectLst/>
          </a:endParaRPr>
        </a:p>
        <a:p>
          <a:r>
            <a:rPr kumimoji="1" lang="ja-JP" altLang="ja-JP" sz="1100">
              <a:solidFill>
                <a:schemeClr val="dk1"/>
              </a:solidFill>
              <a:effectLst/>
              <a:latin typeface="+mn-lt"/>
              <a:ea typeface="+mn-ea"/>
              <a:cs typeface="+mn-cs"/>
            </a:rPr>
            <a:t>　今後も引き続き事務量に見合う適正な職員配置や採用の抑制に努める。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117475</xdr:rowOff>
    </xdr:from>
    <xdr:to>
      <xdr:col>24</xdr:col>
      <xdr:colOff>25400</xdr:colOff>
      <xdr:row>40</xdr:row>
      <xdr:rowOff>31750</xdr:rowOff>
    </xdr:to>
    <xdr:cxnSp macro="">
      <xdr:nvCxnSpPr>
        <xdr:cNvPr id="70" name="直線コネクタ 69"/>
        <xdr:cNvCxnSpPr/>
      </xdr:nvCxnSpPr>
      <xdr:spPr>
        <a:xfrm>
          <a:off x="3987800" y="68040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117475</xdr:rowOff>
    </xdr:from>
    <xdr:to>
      <xdr:col>19</xdr:col>
      <xdr:colOff>187325</xdr:colOff>
      <xdr:row>39</xdr:row>
      <xdr:rowOff>155575</xdr:rowOff>
    </xdr:to>
    <xdr:cxnSp macro="">
      <xdr:nvCxnSpPr>
        <xdr:cNvPr id="73" name="直線コネクタ 72"/>
        <xdr:cNvCxnSpPr/>
      </xdr:nvCxnSpPr>
      <xdr:spPr>
        <a:xfrm flipV="1">
          <a:off x="3098800" y="6804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60325</xdr:rowOff>
    </xdr:from>
    <xdr:to>
      <xdr:col>15</xdr:col>
      <xdr:colOff>98425</xdr:colOff>
      <xdr:row>39</xdr:row>
      <xdr:rowOff>155575</xdr:rowOff>
    </xdr:to>
    <xdr:cxnSp macro="">
      <xdr:nvCxnSpPr>
        <xdr:cNvPr id="76" name="直線コネクタ 75"/>
        <xdr:cNvCxnSpPr/>
      </xdr:nvCxnSpPr>
      <xdr:spPr>
        <a:xfrm>
          <a:off x="2209800" y="6746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60325</xdr:rowOff>
    </xdr:from>
    <xdr:to>
      <xdr:col>11</xdr:col>
      <xdr:colOff>9525</xdr:colOff>
      <xdr:row>39</xdr:row>
      <xdr:rowOff>155575</xdr:rowOff>
    </xdr:to>
    <xdr:cxnSp macro="">
      <xdr:nvCxnSpPr>
        <xdr:cNvPr id="79" name="直線コネクタ 78"/>
        <xdr:cNvCxnSpPr/>
      </xdr:nvCxnSpPr>
      <xdr:spPr>
        <a:xfrm flipV="1">
          <a:off x="1320800" y="6746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152400</xdr:rowOff>
    </xdr:from>
    <xdr:to>
      <xdr:col>24</xdr:col>
      <xdr:colOff>76200</xdr:colOff>
      <xdr:row>40</xdr:row>
      <xdr:rowOff>82550</xdr:rowOff>
    </xdr:to>
    <xdr:sp macro="" textlink="">
      <xdr:nvSpPr>
        <xdr:cNvPr id="89" name="楕円 88"/>
        <xdr:cNvSpPr/>
      </xdr:nvSpPr>
      <xdr:spPr>
        <a:xfrm>
          <a:off x="4775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124477</xdr:rowOff>
    </xdr:from>
    <xdr:ext cx="762000" cy="259045"/>
    <xdr:sp macro="" textlink="">
      <xdr:nvSpPr>
        <xdr:cNvPr id="90" name="人件費該当値テキスト"/>
        <xdr:cNvSpPr txBox="1"/>
      </xdr:nvSpPr>
      <xdr:spPr>
        <a:xfrm>
          <a:off x="49149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66675</xdr:rowOff>
    </xdr:from>
    <xdr:to>
      <xdr:col>20</xdr:col>
      <xdr:colOff>38100</xdr:colOff>
      <xdr:row>39</xdr:row>
      <xdr:rowOff>168275</xdr:rowOff>
    </xdr:to>
    <xdr:sp macro="" textlink="">
      <xdr:nvSpPr>
        <xdr:cNvPr id="91" name="楕円 90"/>
        <xdr:cNvSpPr/>
      </xdr:nvSpPr>
      <xdr:spPr>
        <a:xfrm>
          <a:off x="393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153052</xdr:rowOff>
    </xdr:from>
    <xdr:ext cx="736600" cy="259045"/>
    <xdr:sp macro="" textlink="">
      <xdr:nvSpPr>
        <xdr:cNvPr id="92" name="テキスト ボックス 91"/>
        <xdr:cNvSpPr txBox="1"/>
      </xdr:nvSpPr>
      <xdr:spPr>
        <a:xfrm>
          <a:off x="3606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104775</xdr:rowOff>
    </xdr:from>
    <xdr:to>
      <xdr:col>15</xdr:col>
      <xdr:colOff>149225</xdr:colOff>
      <xdr:row>40</xdr:row>
      <xdr:rowOff>34925</xdr:rowOff>
    </xdr:to>
    <xdr:sp macro="" textlink="">
      <xdr:nvSpPr>
        <xdr:cNvPr id="93" name="楕円 92"/>
        <xdr:cNvSpPr/>
      </xdr:nvSpPr>
      <xdr:spPr>
        <a:xfrm>
          <a:off x="3048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19702</xdr:rowOff>
    </xdr:from>
    <xdr:ext cx="762000" cy="259045"/>
    <xdr:sp macro="" textlink="">
      <xdr:nvSpPr>
        <xdr:cNvPr id="94" name="テキスト ボックス 93"/>
        <xdr:cNvSpPr txBox="1"/>
      </xdr:nvSpPr>
      <xdr:spPr>
        <a:xfrm>
          <a:off x="2717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xdr:rowOff>
    </xdr:from>
    <xdr:to>
      <xdr:col>11</xdr:col>
      <xdr:colOff>60325</xdr:colOff>
      <xdr:row>39</xdr:row>
      <xdr:rowOff>111125</xdr:rowOff>
    </xdr:to>
    <xdr:sp macro="" textlink="">
      <xdr:nvSpPr>
        <xdr:cNvPr id="95" name="楕円 94"/>
        <xdr:cNvSpPr/>
      </xdr:nvSpPr>
      <xdr:spPr>
        <a:xfrm>
          <a:off x="2159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95902</xdr:rowOff>
    </xdr:from>
    <xdr:ext cx="762000" cy="259045"/>
    <xdr:sp macro="" textlink="">
      <xdr:nvSpPr>
        <xdr:cNvPr id="96" name="テキスト ボックス 95"/>
        <xdr:cNvSpPr txBox="1"/>
      </xdr:nvSpPr>
      <xdr:spPr>
        <a:xfrm>
          <a:off x="1828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104775</xdr:rowOff>
    </xdr:from>
    <xdr:to>
      <xdr:col>6</xdr:col>
      <xdr:colOff>171450</xdr:colOff>
      <xdr:row>40</xdr:row>
      <xdr:rowOff>34925</xdr:rowOff>
    </xdr:to>
    <xdr:sp macro="" textlink="">
      <xdr:nvSpPr>
        <xdr:cNvPr id="97" name="楕円 96"/>
        <xdr:cNvSpPr/>
      </xdr:nvSpPr>
      <xdr:spPr>
        <a:xfrm>
          <a:off x="1270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19702</xdr:rowOff>
    </xdr:from>
    <xdr:ext cx="762000" cy="259045"/>
    <xdr:sp macro="" textlink="">
      <xdr:nvSpPr>
        <xdr:cNvPr id="98" name="テキスト ボックス 97"/>
        <xdr:cNvSpPr txBox="1"/>
      </xdr:nvSpPr>
      <xdr:spPr>
        <a:xfrm>
          <a:off x="939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各事業において歳出削減に努め</a:t>
          </a:r>
          <a:r>
            <a:rPr kumimoji="1" lang="ja-JP" altLang="en-US" sz="1100">
              <a:solidFill>
                <a:schemeClr val="dk1"/>
              </a:solidFill>
              <a:effectLst/>
              <a:latin typeface="+mn-lt"/>
              <a:ea typeface="+mn-ea"/>
              <a:cs typeface="+mn-cs"/>
            </a:rPr>
            <a:t>てき</a:t>
          </a:r>
          <a:r>
            <a:rPr kumimoji="1" lang="ja-JP" altLang="ja-JP" sz="1100">
              <a:solidFill>
                <a:schemeClr val="dk1"/>
              </a:solidFill>
              <a:effectLst/>
              <a:latin typeface="+mn-lt"/>
              <a:ea typeface="+mn-ea"/>
              <a:cs typeface="+mn-cs"/>
            </a:rPr>
            <a:t>た結果、経常収支比率に占める構成比としては</a:t>
          </a:r>
          <a:r>
            <a:rPr kumimoji="1" lang="ja-JP" altLang="en-US" sz="1100">
              <a:solidFill>
                <a:schemeClr val="dk1"/>
              </a:solidFill>
              <a:effectLst/>
              <a:latin typeface="+mn-lt"/>
              <a:ea typeface="+mn-ea"/>
              <a:cs typeface="+mn-cs"/>
            </a:rPr>
            <a:t>減傾向にあったが、</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下回った</a:t>
          </a:r>
          <a:r>
            <a:rPr kumimoji="1" lang="ja-JP" altLang="en-US" sz="1100">
              <a:solidFill>
                <a:schemeClr val="dk1"/>
              </a:solidFill>
              <a:effectLst/>
              <a:latin typeface="+mn-lt"/>
              <a:ea typeface="+mn-ea"/>
              <a:cs typeface="+mn-cs"/>
            </a:rPr>
            <a:t>ものの、資源再生物収集運搬事業やスクールカウンセラー派遣事業等により、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全国、神奈川県平均</a:t>
          </a:r>
          <a:r>
            <a:rPr kumimoji="1" lang="ja-JP" altLang="en-US" sz="1100">
              <a:solidFill>
                <a:schemeClr val="dk1"/>
              </a:solidFill>
              <a:effectLst/>
              <a:latin typeface="+mn-lt"/>
              <a:ea typeface="+mn-ea"/>
              <a:cs typeface="+mn-cs"/>
            </a:rPr>
            <a:t>を上回っているため、</a:t>
          </a:r>
          <a:r>
            <a:rPr kumimoji="1" lang="ja-JP" altLang="ja-JP" sz="1100">
              <a:solidFill>
                <a:schemeClr val="dk1"/>
              </a:solidFill>
              <a:effectLst/>
              <a:latin typeface="+mn-lt"/>
              <a:ea typeface="+mn-ea"/>
              <a:cs typeface="+mn-cs"/>
            </a:rPr>
            <a:t>今後も事業の不断の見直し等により費用の抑制に努める。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4536</xdr:rowOff>
    </xdr:to>
    <xdr:cxnSp macro="">
      <xdr:nvCxnSpPr>
        <xdr:cNvPr id="133" name="直線コネクタ 132"/>
        <xdr:cNvCxnSpPr/>
      </xdr:nvCxnSpPr>
      <xdr:spPr>
        <a:xfrm>
          <a:off x="15671800" y="2864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132443</xdr:rowOff>
    </xdr:to>
    <xdr:cxnSp macro="">
      <xdr:nvCxnSpPr>
        <xdr:cNvPr id="136" name="直線コネクタ 135"/>
        <xdr:cNvCxnSpPr/>
      </xdr:nvCxnSpPr>
      <xdr:spPr>
        <a:xfrm flipV="1">
          <a:off x="14782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165100</xdr:rowOff>
    </xdr:to>
    <xdr:cxnSp macro="">
      <xdr:nvCxnSpPr>
        <xdr:cNvPr id="139" name="直線コネクタ 138"/>
        <xdr:cNvCxnSpPr/>
      </xdr:nvCxnSpPr>
      <xdr:spPr>
        <a:xfrm flipV="1">
          <a:off x="13893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80736</xdr:rowOff>
    </xdr:to>
    <xdr:cxnSp macro="">
      <xdr:nvCxnSpPr>
        <xdr:cNvPr id="142" name="直線コネクタ 141"/>
        <xdr:cNvCxnSpPr/>
      </xdr:nvCxnSpPr>
      <xdr:spPr>
        <a:xfrm flipV="1">
          <a:off x="13004800" y="2908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52" name="楕円 151"/>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53"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4" name="楕円 153"/>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55" name="テキスト ボックス 154"/>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6" name="楕円 155"/>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57" name="テキスト ボックス 156"/>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8" name="楕円 157"/>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9" name="テキスト ボックス 158"/>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60" name="楕円 159"/>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61" name="テキスト ボックス 160"/>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依然として障がい者福祉対策経費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生活保護費等の増加が続いており、経常収支比率に占める構成比としては対前年度で</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増となった。経常収支比率では数値が高く算定されているものの、歳出決算額としての住民１人当たりコスト（円）では全国、神奈川県</a:t>
          </a:r>
          <a:r>
            <a:rPr kumimoji="1" lang="ja-JP" altLang="en-US" sz="1100">
              <a:solidFill>
                <a:schemeClr val="dk1"/>
              </a:solidFill>
              <a:effectLst/>
              <a:latin typeface="+mn-lt"/>
              <a:ea typeface="+mn-ea"/>
              <a:cs typeface="+mn-cs"/>
            </a:rPr>
            <a:t>の平均を下回っている。</a:t>
          </a:r>
          <a:r>
            <a:rPr kumimoji="1" lang="ja-JP" altLang="ja-JP" sz="1100">
              <a:solidFill>
                <a:schemeClr val="dk1"/>
              </a:solidFill>
              <a:effectLst/>
              <a:latin typeface="+mn-lt"/>
              <a:ea typeface="+mn-ea"/>
              <a:cs typeface="+mn-cs"/>
            </a:rPr>
            <a:t>今後も扶助費の増加</a:t>
          </a:r>
          <a:r>
            <a:rPr kumimoji="1" lang="ja-JP" altLang="en-US" sz="1100">
              <a:solidFill>
                <a:schemeClr val="dk1"/>
              </a:solidFill>
              <a:effectLst/>
              <a:latin typeface="+mn-lt"/>
              <a:ea typeface="+mn-ea"/>
              <a:cs typeface="+mn-cs"/>
            </a:rPr>
            <a:t>が見込まれることから、自立を促すための支援を充実させる等、</a:t>
          </a:r>
          <a:r>
            <a:rPr kumimoji="1" lang="ja-JP" altLang="ja-JP" sz="1100">
              <a:solidFill>
                <a:schemeClr val="dk1"/>
              </a:solidFill>
              <a:effectLst/>
              <a:latin typeface="+mn-lt"/>
              <a:ea typeface="+mn-ea"/>
              <a:cs typeface="+mn-cs"/>
            </a:rPr>
            <a:t>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12700</xdr:rowOff>
    </xdr:to>
    <xdr:cxnSp macro="">
      <xdr:nvCxnSpPr>
        <xdr:cNvPr id="194" name="直線コネクタ 193"/>
        <xdr:cNvCxnSpPr/>
      </xdr:nvCxnSpPr>
      <xdr:spPr>
        <a:xfrm>
          <a:off x="3987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146050</xdr:rowOff>
    </xdr:to>
    <xdr:cxnSp macro="">
      <xdr:nvCxnSpPr>
        <xdr:cNvPr id="197" name="直線コネクタ 196"/>
        <xdr:cNvCxnSpPr/>
      </xdr:nvCxnSpPr>
      <xdr:spPr>
        <a:xfrm>
          <a:off x="3098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31750</xdr:rowOff>
    </xdr:to>
    <xdr:cxnSp macro="">
      <xdr:nvCxnSpPr>
        <xdr:cNvPr id="200" name="直線コネクタ 199"/>
        <xdr:cNvCxnSpPr/>
      </xdr:nvCxnSpPr>
      <xdr:spPr>
        <a:xfrm>
          <a:off x="2209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139700</xdr:rowOff>
    </xdr:to>
    <xdr:cxnSp macro="">
      <xdr:nvCxnSpPr>
        <xdr:cNvPr id="203" name="直線コネクタ 202"/>
        <xdr:cNvCxnSpPr/>
      </xdr:nvCxnSpPr>
      <xdr:spPr>
        <a:xfrm>
          <a:off x="1320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3" name="楕円 212"/>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4"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5" name="楕円 214"/>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6" name="テキスト ボックス 215"/>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7" name="楕円 216"/>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8" name="テキスト ボックス 217"/>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9" name="楕円 218"/>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20" name="テキスト ボックス 219"/>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21" name="楕円 220"/>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22" name="テキスト ボックス 221"/>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下水道事業の財務適用により、</a:t>
          </a:r>
          <a:r>
            <a:rPr kumimoji="1" lang="ja-JP" altLang="en-US" sz="1100">
              <a:solidFill>
                <a:schemeClr val="dk1"/>
              </a:solidFill>
              <a:effectLst/>
              <a:latin typeface="+mn-lt"/>
              <a:ea typeface="+mn-ea"/>
              <a:cs typeface="+mn-cs"/>
            </a:rPr>
            <a:t>経費の</a:t>
          </a:r>
          <a:r>
            <a:rPr kumimoji="1" lang="ja-JP" altLang="ja-JP" sz="1100">
              <a:solidFill>
                <a:schemeClr val="dk1"/>
              </a:solidFill>
              <a:effectLst/>
              <a:latin typeface="+mn-lt"/>
              <a:ea typeface="+mn-ea"/>
              <a:cs typeface="+mn-cs"/>
            </a:rPr>
            <a:t>性質が繰出金から補助費等に移行し、平成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年度決算からその他の経常収支比率が減少している。平成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年度決算では介護保険事業特別会計等の繰出金が増加したため、経常収支比率は対前年度比で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ポイントの増となり、類似団体平均</a:t>
          </a:r>
          <a:r>
            <a:rPr kumimoji="1"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a:t>
          </a:r>
          <a:endParaRPr lang="ja-JP" altLang="ja-JP" sz="1050">
            <a:effectLst/>
          </a:endParaRPr>
        </a:p>
        <a:p>
          <a:r>
            <a:rPr kumimoji="1" lang="ja-JP" altLang="ja-JP" sz="1100">
              <a:solidFill>
                <a:schemeClr val="dk1"/>
              </a:solidFill>
              <a:effectLst/>
              <a:latin typeface="+mn-lt"/>
              <a:ea typeface="+mn-ea"/>
              <a:cs typeface="+mn-cs"/>
            </a:rPr>
            <a:t>　この項目で大部分を占める繰出金について、今後も各会計の動向に留意しつつ、適正な繰出に努める。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151493</xdr:rowOff>
    </xdr:to>
    <xdr:cxnSp macro="">
      <xdr:nvCxnSpPr>
        <xdr:cNvPr id="257" name="直線コネクタ 256"/>
        <xdr:cNvCxnSpPr/>
      </xdr:nvCxnSpPr>
      <xdr:spPr>
        <a:xfrm>
          <a:off x="15671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118835</xdr:rowOff>
    </xdr:to>
    <xdr:cxnSp macro="">
      <xdr:nvCxnSpPr>
        <xdr:cNvPr id="260" name="直線コネクタ 259"/>
        <xdr:cNvCxnSpPr/>
      </xdr:nvCxnSpPr>
      <xdr:spPr>
        <a:xfrm>
          <a:off x="14782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60</xdr:row>
      <xdr:rowOff>12700</xdr:rowOff>
    </xdr:to>
    <xdr:cxnSp macro="">
      <xdr:nvCxnSpPr>
        <xdr:cNvPr id="263" name="直線コネクタ 262"/>
        <xdr:cNvCxnSpPr/>
      </xdr:nvCxnSpPr>
      <xdr:spPr>
        <a:xfrm flipV="1">
          <a:off x="13893800" y="9526815"/>
          <a:ext cx="889000" cy="7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60</xdr:row>
      <xdr:rowOff>12700</xdr:rowOff>
    </xdr:to>
    <xdr:cxnSp macro="">
      <xdr:nvCxnSpPr>
        <xdr:cNvPr id="266" name="直線コネクタ 265"/>
        <xdr:cNvCxnSpPr/>
      </xdr:nvCxnSpPr>
      <xdr:spPr>
        <a:xfrm>
          <a:off x="13004800" y="101146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6" name="楕円 275"/>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72770</xdr:rowOff>
    </xdr:from>
    <xdr:ext cx="762000" cy="259045"/>
    <xdr:sp macro="" textlink="">
      <xdr:nvSpPr>
        <xdr:cNvPr id="277" name="その他該当値テキスト"/>
        <xdr:cNvSpPr txBox="1"/>
      </xdr:nvSpPr>
      <xdr:spPr>
        <a:xfrm>
          <a:off x="16598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8" name="楕円 277"/>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79" name="テキスト ボックス 278"/>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80" name="楕円 279"/>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132642</xdr:rowOff>
    </xdr:from>
    <xdr:ext cx="762000" cy="259045"/>
    <xdr:sp macro="" textlink="">
      <xdr:nvSpPr>
        <xdr:cNvPr id="281" name="テキスト ボックス 280"/>
        <xdr:cNvSpPr txBox="1"/>
      </xdr:nvSpPr>
      <xdr:spPr>
        <a:xfrm>
          <a:off x="14401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82" name="楕円 281"/>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83" name="テキスト ボックス 282"/>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84" name="楕円 283"/>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85" name="テキスト ボックス 284"/>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下水道事業の財務適用により</a:t>
          </a:r>
          <a:r>
            <a:rPr kumimoji="1" lang="ja-JP" altLang="en-US" sz="1100">
              <a:solidFill>
                <a:schemeClr val="dk1"/>
              </a:solidFill>
              <a:effectLst/>
              <a:latin typeface="+mn-lt"/>
              <a:ea typeface="+mn-ea"/>
              <a:cs typeface="+mn-cs"/>
            </a:rPr>
            <a:t>、経費の</a:t>
          </a:r>
          <a:r>
            <a:rPr kumimoji="1" lang="ja-JP" altLang="ja-JP" sz="1100">
              <a:solidFill>
                <a:schemeClr val="dk1"/>
              </a:solidFill>
              <a:effectLst/>
              <a:latin typeface="+mn-lt"/>
              <a:ea typeface="+mn-ea"/>
              <a:cs typeface="+mn-cs"/>
            </a:rPr>
            <a:t>性質が繰出金から補助費等に移行し、平成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年度決算から補助費等の経常収支比率が増加している。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年度決算では経常収支比率は対前年度で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り、類似団体平均値より</a:t>
          </a:r>
          <a:r>
            <a:rPr kumimoji="1" lang="ja-JP" altLang="ja-JP" sz="1100">
              <a:solidFill>
                <a:schemeClr val="dk1"/>
              </a:solidFill>
              <a:effectLst/>
              <a:latin typeface="+mn-lt"/>
              <a:ea typeface="+mn-ea"/>
              <a:cs typeface="+mn-cs"/>
            </a:rPr>
            <a:t>数値が高く算定されている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今後も歳出決算額及び充当一般財源に留意しつつ、</a:t>
          </a:r>
          <a:r>
            <a:rPr kumimoji="1" lang="ja-JP" altLang="en-US" sz="1100">
              <a:solidFill>
                <a:schemeClr val="dk1"/>
              </a:solidFill>
              <a:effectLst/>
              <a:latin typeface="+mn-lt"/>
              <a:ea typeface="+mn-ea"/>
              <a:cs typeface="+mn-cs"/>
            </a:rPr>
            <a:t>補助事業の公益性、有効性等を検証し、</a:t>
          </a:r>
          <a:r>
            <a:rPr kumimoji="1" lang="ja-JP" altLang="ja-JP" sz="1100">
              <a:solidFill>
                <a:schemeClr val="dk1"/>
              </a:solidFill>
              <a:effectLst/>
              <a:latin typeface="+mn-lt"/>
              <a:ea typeface="+mn-ea"/>
              <a:cs typeface="+mn-cs"/>
            </a:rPr>
            <a:t>この水準を維持できるよう努める。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113284</xdr:rowOff>
    </xdr:to>
    <xdr:cxnSp macro="">
      <xdr:nvCxnSpPr>
        <xdr:cNvPr id="316" name="直線コネクタ 315"/>
        <xdr:cNvCxnSpPr/>
      </xdr:nvCxnSpPr>
      <xdr:spPr>
        <a:xfrm>
          <a:off x="15671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14986</xdr:rowOff>
    </xdr:to>
    <xdr:cxnSp macro="">
      <xdr:nvCxnSpPr>
        <xdr:cNvPr id="319" name="直線コネクタ 318"/>
        <xdr:cNvCxnSpPr/>
      </xdr:nvCxnSpPr>
      <xdr:spPr>
        <a:xfrm flipV="1">
          <a:off x="14782800" y="62671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37</xdr:row>
      <xdr:rowOff>14986</xdr:rowOff>
    </xdr:to>
    <xdr:cxnSp macro="">
      <xdr:nvCxnSpPr>
        <xdr:cNvPr id="322" name="直線コネクタ 321"/>
        <xdr:cNvCxnSpPr/>
      </xdr:nvCxnSpPr>
      <xdr:spPr>
        <a:xfrm>
          <a:off x="13893800" y="5782564"/>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33</xdr:row>
      <xdr:rowOff>152146</xdr:rowOff>
    </xdr:to>
    <xdr:cxnSp macro="">
      <xdr:nvCxnSpPr>
        <xdr:cNvPr id="325" name="直線コネクタ 324"/>
        <xdr:cNvCxnSpPr/>
      </xdr:nvCxnSpPr>
      <xdr:spPr>
        <a:xfrm flipV="1">
          <a:off x="13004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5" name="楕円 334"/>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36"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7" name="楕円 336"/>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130573</xdr:rowOff>
    </xdr:from>
    <xdr:ext cx="736600" cy="259045"/>
    <xdr:sp macro="" textlink="">
      <xdr:nvSpPr>
        <xdr:cNvPr id="338" name="テキスト ボックス 337"/>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9" name="楕円 338"/>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40" name="テキスト ボックス 339"/>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73914</xdr:rowOff>
    </xdr:from>
    <xdr:to>
      <xdr:col>69</xdr:col>
      <xdr:colOff>142875</xdr:colOff>
      <xdr:row>34</xdr:row>
      <xdr:rowOff>4064</xdr:rowOff>
    </xdr:to>
    <xdr:sp macro="" textlink="">
      <xdr:nvSpPr>
        <xdr:cNvPr id="341" name="楕円 340"/>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14241</xdr:rowOff>
    </xdr:from>
    <xdr:ext cx="762000" cy="259045"/>
    <xdr:sp macro="" textlink="">
      <xdr:nvSpPr>
        <xdr:cNvPr id="342" name="テキスト ボックス 341"/>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101346</xdr:rowOff>
    </xdr:from>
    <xdr:to>
      <xdr:col>65</xdr:col>
      <xdr:colOff>53975</xdr:colOff>
      <xdr:row>34</xdr:row>
      <xdr:rowOff>31496</xdr:rowOff>
    </xdr:to>
    <xdr:sp macro="" textlink="">
      <xdr:nvSpPr>
        <xdr:cNvPr id="343" name="楕円 342"/>
        <xdr:cNvSpPr/>
      </xdr:nvSpPr>
      <xdr:spPr>
        <a:xfrm>
          <a:off x="12954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41673</xdr:rowOff>
    </xdr:from>
    <xdr:ext cx="762000" cy="259045"/>
    <xdr:sp macro="" textlink="">
      <xdr:nvSpPr>
        <xdr:cNvPr id="344" name="テキスト ボックス 343"/>
        <xdr:cNvSpPr txBox="1"/>
      </xdr:nvSpPr>
      <xdr:spPr>
        <a:xfrm>
          <a:off x="12623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昨年度同様、経常収支比率に占める割合でも類似団体内では低い比率を維持している。</a:t>
          </a:r>
          <a:endParaRPr kumimoji="1" lang="en-US" altLang="ja-JP" sz="1100">
            <a:latin typeface="+mn-ea"/>
            <a:ea typeface="+mn-ea"/>
          </a:endParaRPr>
        </a:p>
        <a:p>
          <a:r>
            <a:rPr kumimoji="1" lang="ja-JP" altLang="en-US" sz="1100">
              <a:latin typeface="+mn-ea"/>
              <a:ea typeface="+mn-ea"/>
            </a:rPr>
            <a:t>　今後本格化する新庁舎建設に伴い発行した建設債の元金償還や公共施設の更新による公債費の増が見込まれるため、将来の負担が急激に増加しないよう、総額抑制及び平準化に努める。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75</xdr:row>
      <xdr:rowOff>107950</xdr:rowOff>
    </xdr:to>
    <xdr:cxnSp macro="">
      <xdr:nvCxnSpPr>
        <xdr:cNvPr id="379" name="直線コネクタ 378"/>
        <xdr:cNvCxnSpPr/>
      </xdr:nvCxnSpPr>
      <xdr:spPr>
        <a:xfrm flipV="1">
          <a:off x="3987800" y="12944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64407</xdr:rowOff>
    </xdr:from>
    <xdr:to>
      <xdr:col>19</xdr:col>
      <xdr:colOff>187325</xdr:colOff>
      <xdr:row>75</xdr:row>
      <xdr:rowOff>107950</xdr:rowOff>
    </xdr:to>
    <xdr:cxnSp macro="">
      <xdr:nvCxnSpPr>
        <xdr:cNvPr id="382" name="直線コネクタ 381"/>
        <xdr:cNvCxnSpPr/>
      </xdr:nvCxnSpPr>
      <xdr:spPr>
        <a:xfrm>
          <a:off x="3098800" y="12923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64407</xdr:rowOff>
    </xdr:to>
    <xdr:cxnSp macro="">
      <xdr:nvCxnSpPr>
        <xdr:cNvPr id="385" name="直線コネクタ 384"/>
        <xdr:cNvCxnSpPr/>
      </xdr:nvCxnSpPr>
      <xdr:spPr>
        <a:xfrm>
          <a:off x="2209800" y="12814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53522</xdr:rowOff>
    </xdr:to>
    <xdr:cxnSp macro="">
      <xdr:nvCxnSpPr>
        <xdr:cNvPr id="388" name="直線コネクタ 387"/>
        <xdr:cNvCxnSpPr/>
      </xdr:nvCxnSpPr>
      <xdr:spPr>
        <a:xfrm flipV="1">
          <a:off x="1320800" y="12814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98" name="楕円 397"/>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99"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400" name="楕円 399"/>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401" name="テキスト ボックス 400"/>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13607</xdr:rowOff>
    </xdr:from>
    <xdr:to>
      <xdr:col>15</xdr:col>
      <xdr:colOff>149225</xdr:colOff>
      <xdr:row>75</xdr:row>
      <xdr:rowOff>115207</xdr:rowOff>
    </xdr:to>
    <xdr:sp macro="" textlink="">
      <xdr:nvSpPr>
        <xdr:cNvPr id="402" name="楕円 401"/>
        <xdr:cNvSpPr/>
      </xdr:nvSpPr>
      <xdr:spPr>
        <a:xfrm>
          <a:off x="3048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125384</xdr:rowOff>
    </xdr:from>
    <xdr:ext cx="762000" cy="259045"/>
    <xdr:sp macro="" textlink="">
      <xdr:nvSpPr>
        <xdr:cNvPr id="403" name="テキスト ボックス 402"/>
        <xdr:cNvSpPr txBox="1"/>
      </xdr:nvSpPr>
      <xdr:spPr>
        <a:xfrm>
          <a:off x="2717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404" name="楕円 403"/>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405" name="テキスト ボックス 404"/>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2722</xdr:rowOff>
    </xdr:from>
    <xdr:to>
      <xdr:col>6</xdr:col>
      <xdr:colOff>171450</xdr:colOff>
      <xdr:row>75</xdr:row>
      <xdr:rowOff>104322</xdr:rowOff>
    </xdr:to>
    <xdr:sp macro="" textlink="">
      <xdr:nvSpPr>
        <xdr:cNvPr id="406" name="楕円 405"/>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114499</xdr:rowOff>
    </xdr:from>
    <xdr:ext cx="762000" cy="259045"/>
    <xdr:sp macro="" textlink="">
      <xdr:nvSpPr>
        <xdr:cNvPr id="407" name="テキスト ボックス 406"/>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公債費以外においては、経常収支比率に占める構成比としては類似団体内平均値よりも高い水準にある。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一方、　経常収支比率では数値が高く算定されているものの、歳出決算額としての住民１人当たりコスト（円）では全国、神奈川県、類似団体のいずれの平均も下回っている項目が多数あることから、今後も歳出決算額及び充当一般財源に留意しつつ、健全な財政運営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80</xdr:row>
      <xdr:rowOff>58420</xdr:rowOff>
    </xdr:to>
    <xdr:cxnSp macro="">
      <xdr:nvCxnSpPr>
        <xdr:cNvPr id="438" name="直線コネクタ 437"/>
        <xdr:cNvCxnSpPr/>
      </xdr:nvCxnSpPr>
      <xdr:spPr>
        <a:xfrm>
          <a:off x="15671800" y="136738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147574</xdr:rowOff>
    </xdr:to>
    <xdr:cxnSp macro="">
      <xdr:nvCxnSpPr>
        <xdr:cNvPr id="441" name="直線コネクタ 440"/>
        <xdr:cNvCxnSpPr/>
      </xdr:nvCxnSpPr>
      <xdr:spPr>
        <a:xfrm flipV="1">
          <a:off x="14782800" y="136738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129287</xdr:rowOff>
    </xdr:from>
    <xdr:to>
      <xdr:col>73</xdr:col>
      <xdr:colOff>180975</xdr:colOff>
      <xdr:row>79</xdr:row>
      <xdr:rowOff>147574</xdr:rowOff>
    </xdr:to>
    <xdr:cxnSp macro="">
      <xdr:nvCxnSpPr>
        <xdr:cNvPr id="444" name="直線コネクタ 443"/>
        <xdr:cNvCxnSpPr/>
      </xdr:nvCxnSpPr>
      <xdr:spPr>
        <a:xfrm>
          <a:off x="13893800" y="136738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110998</xdr:rowOff>
    </xdr:from>
    <xdr:to>
      <xdr:col>69</xdr:col>
      <xdr:colOff>92075</xdr:colOff>
      <xdr:row>79</xdr:row>
      <xdr:rowOff>129287</xdr:rowOff>
    </xdr:to>
    <xdr:cxnSp macro="">
      <xdr:nvCxnSpPr>
        <xdr:cNvPr id="447" name="直線コネクタ 446"/>
        <xdr:cNvCxnSpPr/>
      </xdr:nvCxnSpPr>
      <xdr:spPr>
        <a:xfrm>
          <a:off x="13004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57" name="楕円 456"/>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58" name="公債費以外該当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9" name="楕円 458"/>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60" name="テキスト ボックス 459"/>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96774</xdr:rowOff>
    </xdr:from>
    <xdr:to>
      <xdr:col>74</xdr:col>
      <xdr:colOff>31750</xdr:colOff>
      <xdr:row>80</xdr:row>
      <xdr:rowOff>26924</xdr:rowOff>
    </xdr:to>
    <xdr:sp macro="" textlink="">
      <xdr:nvSpPr>
        <xdr:cNvPr id="461" name="楕円 460"/>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11701</xdr:rowOff>
    </xdr:from>
    <xdr:ext cx="762000" cy="259045"/>
    <xdr:sp macro="" textlink="">
      <xdr:nvSpPr>
        <xdr:cNvPr id="462" name="テキスト ボックス 461"/>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63" name="楕円 462"/>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64" name="テキスト ボックス 463"/>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65" name="楕円 464"/>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66" name="テキスト ボックス 465"/>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14262</xdr:rowOff>
    </xdr:from>
    <xdr:to>
      <xdr:col>29</xdr:col>
      <xdr:colOff>127000</xdr:colOff>
      <xdr:row>17</xdr:row>
      <xdr:rowOff>61392</xdr:rowOff>
    </xdr:to>
    <xdr:cxnSp macro="">
      <xdr:nvCxnSpPr>
        <xdr:cNvPr id="50" name="直線コネクタ 49"/>
        <xdr:cNvCxnSpPr/>
      </xdr:nvCxnSpPr>
      <xdr:spPr bwMode="auto">
        <a:xfrm flipV="1">
          <a:off x="5003800" y="2976537"/>
          <a:ext cx="6477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61392</xdr:rowOff>
    </xdr:from>
    <xdr:to>
      <xdr:col>26</xdr:col>
      <xdr:colOff>50800</xdr:colOff>
      <xdr:row>17</xdr:row>
      <xdr:rowOff>103378</xdr:rowOff>
    </xdr:to>
    <xdr:cxnSp macro="">
      <xdr:nvCxnSpPr>
        <xdr:cNvPr id="53" name="直線コネクタ 52"/>
        <xdr:cNvCxnSpPr/>
      </xdr:nvCxnSpPr>
      <xdr:spPr bwMode="auto">
        <a:xfrm flipV="1">
          <a:off x="4305300" y="3023667"/>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96482</xdr:rowOff>
    </xdr:from>
    <xdr:to>
      <xdr:col>22</xdr:col>
      <xdr:colOff>114300</xdr:colOff>
      <xdr:row>17</xdr:row>
      <xdr:rowOff>103378</xdr:rowOff>
    </xdr:to>
    <xdr:cxnSp macro="">
      <xdr:nvCxnSpPr>
        <xdr:cNvPr id="56" name="直線コネクタ 55"/>
        <xdr:cNvCxnSpPr/>
      </xdr:nvCxnSpPr>
      <xdr:spPr bwMode="auto">
        <a:xfrm>
          <a:off x="3606800" y="3058757"/>
          <a:ext cx="6985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96482</xdr:rowOff>
    </xdr:from>
    <xdr:to>
      <xdr:col>18</xdr:col>
      <xdr:colOff>177800</xdr:colOff>
      <xdr:row>17</xdr:row>
      <xdr:rowOff>128981</xdr:rowOff>
    </xdr:to>
    <xdr:cxnSp macro="">
      <xdr:nvCxnSpPr>
        <xdr:cNvPr id="59" name="直線コネクタ 58"/>
        <xdr:cNvCxnSpPr/>
      </xdr:nvCxnSpPr>
      <xdr:spPr bwMode="auto">
        <a:xfrm flipV="1">
          <a:off x="2908300" y="3058757"/>
          <a:ext cx="6985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134912</xdr:rowOff>
    </xdr:from>
    <xdr:to>
      <xdr:col>29</xdr:col>
      <xdr:colOff>177800</xdr:colOff>
      <xdr:row>17</xdr:row>
      <xdr:rowOff>65062</xdr:rowOff>
    </xdr:to>
    <xdr:sp macro="" textlink="">
      <xdr:nvSpPr>
        <xdr:cNvPr id="69" name="楕円 68"/>
        <xdr:cNvSpPr/>
      </xdr:nvSpPr>
      <xdr:spPr bwMode="auto">
        <a:xfrm>
          <a:off x="5600700" y="292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151439</xdr:rowOff>
    </xdr:from>
    <xdr:ext cx="762000" cy="259045"/>
    <xdr:sp macro="" textlink="">
      <xdr:nvSpPr>
        <xdr:cNvPr id="70" name="人口1人当たり決算額の推移該当値テキスト130"/>
        <xdr:cNvSpPr txBox="1"/>
      </xdr:nvSpPr>
      <xdr:spPr>
        <a:xfrm>
          <a:off x="5740400" y="277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10592</xdr:rowOff>
    </xdr:from>
    <xdr:to>
      <xdr:col>26</xdr:col>
      <xdr:colOff>101600</xdr:colOff>
      <xdr:row>17</xdr:row>
      <xdr:rowOff>112192</xdr:rowOff>
    </xdr:to>
    <xdr:sp macro="" textlink="">
      <xdr:nvSpPr>
        <xdr:cNvPr id="71" name="楕円 70"/>
        <xdr:cNvSpPr/>
      </xdr:nvSpPr>
      <xdr:spPr bwMode="auto">
        <a:xfrm>
          <a:off x="4953000" y="297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122369</xdr:rowOff>
    </xdr:from>
    <xdr:ext cx="736600" cy="259045"/>
    <xdr:sp macro="" textlink="">
      <xdr:nvSpPr>
        <xdr:cNvPr id="72" name="テキスト ボックス 71"/>
        <xdr:cNvSpPr txBox="1"/>
      </xdr:nvSpPr>
      <xdr:spPr>
        <a:xfrm>
          <a:off x="4622800" y="2741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52578</xdr:rowOff>
    </xdr:from>
    <xdr:to>
      <xdr:col>22</xdr:col>
      <xdr:colOff>165100</xdr:colOff>
      <xdr:row>17</xdr:row>
      <xdr:rowOff>154178</xdr:rowOff>
    </xdr:to>
    <xdr:sp macro="" textlink="">
      <xdr:nvSpPr>
        <xdr:cNvPr id="73" name="楕円 72"/>
        <xdr:cNvSpPr/>
      </xdr:nvSpPr>
      <xdr:spPr bwMode="auto">
        <a:xfrm>
          <a:off x="4254500" y="3014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164355</xdr:rowOff>
    </xdr:from>
    <xdr:ext cx="762000" cy="259045"/>
    <xdr:sp macro="" textlink="">
      <xdr:nvSpPr>
        <xdr:cNvPr id="74" name="テキスト ボックス 73"/>
        <xdr:cNvSpPr txBox="1"/>
      </xdr:nvSpPr>
      <xdr:spPr>
        <a:xfrm>
          <a:off x="3924300" y="278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45682</xdr:rowOff>
    </xdr:from>
    <xdr:to>
      <xdr:col>19</xdr:col>
      <xdr:colOff>38100</xdr:colOff>
      <xdr:row>17</xdr:row>
      <xdr:rowOff>147282</xdr:rowOff>
    </xdr:to>
    <xdr:sp macro="" textlink="">
      <xdr:nvSpPr>
        <xdr:cNvPr id="75" name="楕円 74"/>
        <xdr:cNvSpPr/>
      </xdr:nvSpPr>
      <xdr:spPr bwMode="auto">
        <a:xfrm>
          <a:off x="3556000" y="300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157459</xdr:rowOff>
    </xdr:from>
    <xdr:ext cx="762000" cy="259045"/>
    <xdr:sp macro="" textlink="">
      <xdr:nvSpPr>
        <xdr:cNvPr id="76" name="テキスト ボックス 75"/>
        <xdr:cNvSpPr txBox="1"/>
      </xdr:nvSpPr>
      <xdr:spPr>
        <a:xfrm>
          <a:off x="3225800" y="277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78181</xdr:rowOff>
    </xdr:from>
    <xdr:to>
      <xdr:col>15</xdr:col>
      <xdr:colOff>101600</xdr:colOff>
      <xdr:row>18</xdr:row>
      <xdr:rowOff>8331</xdr:rowOff>
    </xdr:to>
    <xdr:sp macro="" textlink="">
      <xdr:nvSpPr>
        <xdr:cNvPr id="77" name="楕円 76"/>
        <xdr:cNvSpPr/>
      </xdr:nvSpPr>
      <xdr:spPr bwMode="auto">
        <a:xfrm>
          <a:off x="2857500" y="304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18508</xdr:rowOff>
    </xdr:from>
    <xdr:ext cx="762000" cy="259045"/>
    <xdr:sp macro="" textlink="">
      <xdr:nvSpPr>
        <xdr:cNvPr id="78" name="テキスト ボックス 77"/>
        <xdr:cNvSpPr txBox="1"/>
      </xdr:nvSpPr>
      <xdr:spPr>
        <a:xfrm>
          <a:off x="2527300" y="280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22263</xdr:rowOff>
    </xdr:from>
    <xdr:to>
      <xdr:col>29</xdr:col>
      <xdr:colOff>127000</xdr:colOff>
      <xdr:row>36</xdr:row>
      <xdr:rowOff>106693</xdr:rowOff>
    </xdr:to>
    <xdr:cxnSp macro="">
      <xdr:nvCxnSpPr>
        <xdr:cNvPr id="111" name="直線コネクタ 110"/>
        <xdr:cNvCxnSpPr/>
      </xdr:nvCxnSpPr>
      <xdr:spPr bwMode="auto">
        <a:xfrm>
          <a:off x="5003800" y="6975513"/>
          <a:ext cx="647700" cy="8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22263</xdr:rowOff>
    </xdr:from>
    <xdr:to>
      <xdr:col>26</xdr:col>
      <xdr:colOff>50800</xdr:colOff>
      <xdr:row>36</xdr:row>
      <xdr:rowOff>138811</xdr:rowOff>
    </xdr:to>
    <xdr:cxnSp macro="">
      <xdr:nvCxnSpPr>
        <xdr:cNvPr id="114" name="直線コネクタ 113"/>
        <xdr:cNvCxnSpPr/>
      </xdr:nvCxnSpPr>
      <xdr:spPr bwMode="auto">
        <a:xfrm flipV="1">
          <a:off x="4305300" y="6975513"/>
          <a:ext cx="698500" cy="11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36513</xdr:rowOff>
    </xdr:from>
    <xdr:to>
      <xdr:col>22</xdr:col>
      <xdr:colOff>114300</xdr:colOff>
      <xdr:row>36</xdr:row>
      <xdr:rowOff>138811</xdr:rowOff>
    </xdr:to>
    <xdr:cxnSp macro="">
      <xdr:nvCxnSpPr>
        <xdr:cNvPr id="117" name="直線コネクタ 116"/>
        <xdr:cNvCxnSpPr/>
      </xdr:nvCxnSpPr>
      <xdr:spPr bwMode="auto">
        <a:xfrm>
          <a:off x="3606800" y="6989763"/>
          <a:ext cx="698500" cy="10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36513</xdr:rowOff>
    </xdr:from>
    <xdr:to>
      <xdr:col>18</xdr:col>
      <xdr:colOff>177800</xdr:colOff>
      <xdr:row>36</xdr:row>
      <xdr:rowOff>76746</xdr:rowOff>
    </xdr:to>
    <xdr:cxnSp macro="">
      <xdr:nvCxnSpPr>
        <xdr:cNvPr id="120" name="直線コネクタ 119"/>
        <xdr:cNvCxnSpPr/>
      </xdr:nvCxnSpPr>
      <xdr:spPr bwMode="auto">
        <a:xfrm flipV="1">
          <a:off x="2908300" y="6989763"/>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55893</xdr:rowOff>
    </xdr:from>
    <xdr:to>
      <xdr:col>29</xdr:col>
      <xdr:colOff>177800</xdr:colOff>
      <xdr:row>36</xdr:row>
      <xdr:rowOff>157493</xdr:rowOff>
    </xdr:to>
    <xdr:sp macro="" textlink="">
      <xdr:nvSpPr>
        <xdr:cNvPr id="130" name="楕円 129"/>
        <xdr:cNvSpPr/>
      </xdr:nvSpPr>
      <xdr:spPr bwMode="auto">
        <a:xfrm>
          <a:off x="5600700" y="700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27970</xdr:rowOff>
    </xdr:from>
    <xdr:ext cx="762000" cy="259045"/>
    <xdr:sp macro="" textlink="">
      <xdr:nvSpPr>
        <xdr:cNvPr id="131" name="人口1人当たり決算額の推移該当値テキスト445"/>
        <xdr:cNvSpPr txBox="1"/>
      </xdr:nvSpPr>
      <xdr:spPr>
        <a:xfrm>
          <a:off x="5740400" y="698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314363</xdr:rowOff>
    </xdr:from>
    <xdr:to>
      <xdr:col>26</xdr:col>
      <xdr:colOff>101600</xdr:colOff>
      <xdr:row>36</xdr:row>
      <xdr:rowOff>73063</xdr:rowOff>
    </xdr:to>
    <xdr:sp macro="" textlink="">
      <xdr:nvSpPr>
        <xdr:cNvPr id="132" name="楕円 131"/>
        <xdr:cNvSpPr/>
      </xdr:nvSpPr>
      <xdr:spPr bwMode="auto">
        <a:xfrm>
          <a:off x="4953000" y="692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57840</xdr:rowOff>
    </xdr:from>
    <xdr:ext cx="736600" cy="259045"/>
    <xdr:sp macro="" textlink="">
      <xdr:nvSpPr>
        <xdr:cNvPr id="133" name="テキスト ボックス 132"/>
        <xdr:cNvSpPr txBox="1"/>
      </xdr:nvSpPr>
      <xdr:spPr>
        <a:xfrm>
          <a:off x="4622800" y="701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88011</xdr:rowOff>
    </xdr:from>
    <xdr:to>
      <xdr:col>22</xdr:col>
      <xdr:colOff>165100</xdr:colOff>
      <xdr:row>37</xdr:row>
      <xdr:rowOff>18161</xdr:rowOff>
    </xdr:to>
    <xdr:sp macro="" textlink="">
      <xdr:nvSpPr>
        <xdr:cNvPr id="134" name="楕円 133"/>
        <xdr:cNvSpPr/>
      </xdr:nvSpPr>
      <xdr:spPr bwMode="auto">
        <a:xfrm>
          <a:off x="4254500" y="704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2938</xdr:rowOff>
    </xdr:from>
    <xdr:ext cx="762000" cy="259045"/>
    <xdr:sp macro="" textlink="">
      <xdr:nvSpPr>
        <xdr:cNvPr id="135" name="テキスト ボックス 134"/>
        <xdr:cNvSpPr txBox="1"/>
      </xdr:nvSpPr>
      <xdr:spPr>
        <a:xfrm>
          <a:off x="3924300" y="712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328613</xdr:rowOff>
    </xdr:from>
    <xdr:to>
      <xdr:col>19</xdr:col>
      <xdr:colOff>38100</xdr:colOff>
      <xdr:row>36</xdr:row>
      <xdr:rowOff>87313</xdr:rowOff>
    </xdr:to>
    <xdr:sp macro="" textlink="">
      <xdr:nvSpPr>
        <xdr:cNvPr id="136" name="楕円 135"/>
        <xdr:cNvSpPr/>
      </xdr:nvSpPr>
      <xdr:spPr bwMode="auto">
        <a:xfrm>
          <a:off x="3556000" y="693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72090</xdr:rowOff>
    </xdr:from>
    <xdr:ext cx="762000" cy="259045"/>
    <xdr:sp macro="" textlink="">
      <xdr:nvSpPr>
        <xdr:cNvPr id="137" name="テキスト ボックス 136"/>
        <xdr:cNvSpPr txBox="1"/>
      </xdr:nvSpPr>
      <xdr:spPr>
        <a:xfrm>
          <a:off x="3225800" y="702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25946</xdr:rowOff>
    </xdr:from>
    <xdr:to>
      <xdr:col>15</xdr:col>
      <xdr:colOff>101600</xdr:colOff>
      <xdr:row>36</xdr:row>
      <xdr:rowOff>127546</xdr:rowOff>
    </xdr:to>
    <xdr:sp macro="" textlink="">
      <xdr:nvSpPr>
        <xdr:cNvPr id="138" name="楕円 137"/>
        <xdr:cNvSpPr/>
      </xdr:nvSpPr>
      <xdr:spPr bwMode="auto">
        <a:xfrm>
          <a:off x="2857500" y="697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112323</xdr:rowOff>
    </xdr:from>
    <xdr:ext cx="762000" cy="259045"/>
    <xdr:sp macro="" textlink="">
      <xdr:nvSpPr>
        <xdr:cNvPr id="139" name="テキスト ボックス 138"/>
        <xdr:cNvSpPr txBox="1"/>
      </xdr:nvSpPr>
      <xdr:spPr>
        <a:xfrm>
          <a:off x="2527300" y="706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257,113
252,236
67.82
85,271,398
82,226,636
2,699,491
48,971,976
54,242,623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48466</xdr:rowOff>
    </xdr:from>
    <xdr:to>
      <xdr:col>24</xdr:col>
      <xdr:colOff>63500</xdr:colOff>
      <xdr:row>36</xdr:row>
      <xdr:rowOff>87579</xdr:rowOff>
    </xdr:to>
    <xdr:cxnSp macro="">
      <xdr:nvCxnSpPr>
        <xdr:cNvPr id="59" name="直線コネクタ 58"/>
        <xdr:cNvCxnSpPr/>
      </xdr:nvCxnSpPr>
      <xdr:spPr>
        <a:xfrm flipV="1">
          <a:off x="3797300" y="6220666"/>
          <a:ext cx="8382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87579</xdr:rowOff>
    </xdr:from>
    <xdr:to>
      <xdr:col>19</xdr:col>
      <xdr:colOff>177800</xdr:colOff>
      <xdr:row>36</xdr:row>
      <xdr:rowOff>102278</xdr:rowOff>
    </xdr:to>
    <xdr:cxnSp macro="">
      <xdr:nvCxnSpPr>
        <xdr:cNvPr id="62" name="直線コネクタ 61"/>
        <xdr:cNvCxnSpPr/>
      </xdr:nvCxnSpPr>
      <xdr:spPr>
        <a:xfrm flipV="1">
          <a:off x="2908300" y="6259779"/>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90643</xdr:rowOff>
    </xdr:from>
    <xdr:to>
      <xdr:col>15</xdr:col>
      <xdr:colOff>50800</xdr:colOff>
      <xdr:row>36</xdr:row>
      <xdr:rowOff>102278</xdr:rowOff>
    </xdr:to>
    <xdr:cxnSp macro="">
      <xdr:nvCxnSpPr>
        <xdr:cNvPr id="65" name="直線コネクタ 64"/>
        <xdr:cNvCxnSpPr/>
      </xdr:nvCxnSpPr>
      <xdr:spPr>
        <a:xfrm>
          <a:off x="2019300" y="6262843"/>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84470</xdr:rowOff>
    </xdr:from>
    <xdr:to>
      <xdr:col>10</xdr:col>
      <xdr:colOff>114300</xdr:colOff>
      <xdr:row>36</xdr:row>
      <xdr:rowOff>90643</xdr:rowOff>
    </xdr:to>
    <xdr:cxnSp macro="">
      <xdr:nvCxnSpPr>
        <xdr:cNvPr id="68" name="直線コネクタ 67"/>
        <xdr:cNvCxnSpPr/>
      </xdr:nvCxnSpPr>
      <xdr:spPr>
        <a:xfrm>
          <a:off x="1130300" y="6256670"/>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169116</xdr:rowOff>
    </xdr:from>
    <xdr:to>
      <xdr:col>24</xdr:col>
      <xdr:colOff>114300</xdr:colOff>
      <xdr:row>36</xdr:row>
      <xdr:rowOff>99266</xdr:rowOff>
    </xdr:to>
    <xdr:sp macro="" textlink="">
      <xdr:nvSpPr>
        <xdr:cNvPr id="78" name="楕円 77"/>
        <xdr:cNvSpPr/>
      </xdr:nvSpPr>
      <xdr:spPr>
        <a:xfrm>
          <a:off x="4584700" y="61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20543</xdr:rowOff>
    </xdr:from>
    <xdr:ext cx="534377" cy="259045"/>
    <xdr:sp macro="" textlink="">
      <xdr:nvSpPr>
        <xdr:cNvPr id="79" name="人件費該当値テキスト"/>
        <xdr:cNvSpPr txBox="1"/>
      </xdr:nvSpPr>
      <xdr:spPr>
        <a:xfrm>
          <a:off x="4686300" y="60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36779</xdr:rowOff>
    </xdr:from>
    <xdr:to>
      <xdr:col>20</xdr:col>
      <xdr:colOff>38100</xdr:colOff>
      <xdr:row>36</xdr:row>
      <xdr:rowOff>138379</xdr:rowOff>
    </xdr:to>
    <xdr:sp macro="" textlink="">
      <xdr:nvSpPr>
        <xdr:cNvPr id="80" name="楕円 79"/>
        <xdr:cNvSpPr/>
      </xdr:nvSpPr>
      <xdr:spPr>
        <a:xfrm>
          <a:off x="3746500" y="62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154906</xdr:rowOff>
    </xdr:from>
    <xdr:ext cx="534377" cy="259045"/>
    <xdr:sp macro="" textlink="">
      <xdr:nvSpPr>
        <xdr:cNvPr id="81" name="テキスト ボックス 80"/>
        <xdr:cNvSpPr txBox="1"/>
      </xdr:nvSpPr>
      <xdr:spPr>
        <a:xfrm>
          <a:off x="3530111" y="59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51478</xdr:rowOff>
    </xdr:from>
    <xdr:to>
      <xdr:col>15</xdr:col>
      <xdr:colOff>101600</xdr:colOff>
      <xdr:row>36</xdr:row>
      <xdr:rowOff>153078</xdr:rowOff>
    </xdr:to>
    <xdr:sp macro="" textlink="">
      <xdr:nvSpPr>
        <xdr:cNvPr id="82" name="楕円 81"/>
        <xdr:cNvSpPr/>
      </xdr:nvSpPr>
      <xdr:spPr>
        <a:xfrm>
          <a:off x="2857500" y="62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169605</xdr:rowOff>
    </xdr:from>
    <xdr:ext cx="534377" cy="259045"/>
    <xdr:sp macro="" textlink="">
      <xdr:nvSpPr>
        <xdr:cNvPr id="83" name="テキスト ボックス 82"/>
        <xdr:cNvSpPr txBox="1"/>
      </xdr:nvSpPr>
      <xdr:spPr>
        <a:xfrm>
          <a:off x="2641111" y="59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39843</xdr:rowOff>
    </xdr:from>
    <xdr:to>
      <xdr:col>10</xdr:col>
      <xdr:colOff>165100</xdr:colOff>
      <xdr:row>36</xdr:row>
      <xdr:rowOff>141443</xdr:rowOff>
    </xdr:to>
    <xdr:sp macro="" textlink="">
      <xdr:nvSpPr>
        <xdr:cNvPr id="84" name="楕円 83"/>
        <xdr:cNvSpPr/>
      </xdr:nvSpPr>
      <xdr:spPr>
        <a:xfrm>
          <a:off x="1968500" y="62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132570</xdr:rowOff>
    </xdr:from>
    <xdr:ext cx="534377" cy="259045"/>
    <xdr:sp macro="" textlink="">
      <xdr:nvSpPr>
        <xdr:cNvPr id="85" name="テキスト ボックス 84"/>
        <xdr:cNvSpPr txBox="1"/>
      </xdr:nvSpPr>
      <xdr:spPr>
        <a:xfrm>
          <a:off x="1752111" y="63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33670</xdr:rowOff>
    </xdr:from>
    <xdr:to>
      <xdr:col>6</xdr:col>
      <xdr:colOff>38100</xdr:colOff>
      <xdr:row>36</xdr:row>
      <xdr:rowOff>135270</xdr:rowOff>
    </xdr:to>
    <xdr:sp macro="" textlink="">
      <xdr:nvSpPr>
        <xdr:cNvPr id="86" name="楕円 85"/>
        <xdr:cNvSpPr/>
      </xdr:nvSpPr>
      <xdr:spPr>
        <a:xfrm>
          <a:off x="1079500" y="62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151797</xdr:rowOff>
    </xdr:from>
    <xdr:ext cx="534377" cy="259045"/>
    <xdr:sp macro="" textlink="">
      <xdr:nvSpPr>
        <xdr:cNvPr id="87" name="テキスト ボックス 86"/>
        <xdr:cNvSpPr txBox="1"/>
      </xdr:nvSpPr>
      <xdr:spPr>
        <a:xfrm>
          <a:off x="863111" y="59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95390</xdr:rowOff>
    </xdr:from>
    <xdr:to>
      <xdr:col>24</xdr:col>
      <xdr:colOff>63500</xdr:colOff>
      <xdr:row>56</xdr:row>
      <xdr:rowOff>164732</xdr:rowOff>
    </xdr:to>
    <xdr:cxnSp macro="">
      <xdr:nvCxnSpPr>
        <xdr:cNvPr id="117" name="直線コネクタ 116"/>
        <xdr:cNvCxnSpPr/>
      </xdr:nvCxnSpPr>
      <xdr:spPr>
        <a:xfrm flipV="1">
          <a:off x="3797300" y="9696590"/>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164732</xdr:rowOff>
    </xdr:from>
    <xdr:to>
      <xdr:col>19</xdr:col>
      <xdr:colOff>177800</xdr:colOff>
      <xdr:row>57</xdr:row>
      <xdr:rowOff>72225</xdr:rowOff>
    </xdr:to>
    <xdr:cxnSp macro="">
      <xdr:nvCxnSpPr>
        <xdr:cNvPr id="120" name="直線コネクタ 119"/>
        <xdr:cNvCxnSpPr/>
      </xdr:nvCxnSpPr>
      <xdr:spPr>
        <a:xfrm flipV="1">
          <a:off x="2908300" y="9765932"/>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521</xdr:rowOff>
    </xdr:from>
    <xdr:to>
      <xdr:col>15</xdr:col>
      <xdr:colOff>50800</xdr:colOff>
      <xdr:row>57</xdr:row>
      <xdr:rowOff>72225</xdr:rowOff>
    </xdr:to>
    <xdr:cxnSp macro="">
      <xdr:nvCxnSpPr>
        <xdr:cNvPr id="123" name="直線コネクタ 122"/>
        <xdr:cNvCxnSpPr/>
      </xdr:nvCxnSpPr>
      <xdr:spPr>
        <a:xfrm>
          <a:off x="2019300" y="9773171"/>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128346</xdr:rowOff>
    </xdr:from>
    <xdr:to>
      <xdr:col>10</xdr:col>
      <xdr:colOff>114300</xdr:colOff>
      <xdr:row>57</xdr:row>
      <xdr:rowOff>521</xdr:rowOff>
    </xdr:to>
    <xdr:cxnSp macro="">
      <xdr:nvCxnSpPr>
        <xdr:cNvPr id="126" name="直線コネクタ 125"/>
        <xdr:cNvCxnSpPr/>
      </xdr:nvCxnSpPr>
      <xdr:spPr>
        <a:xfrm>
          <a:off x="1130300" y="9729546"/>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44590</xdr:rowOff>
    </xdr:from>
    <xdr:to>
      <xdr:col>24</xdr:col>
      <xdr:colOff>114300</xdr:colOff>
      <xdr:row>56</xdr:row>
      <xdr:rowOff>146190</xdr:rowOff>
    </xdr:to>
    <xdr:sp macro="" textlink="">
      <xdr:nvSpPr>
        <xdr:cNvPr id="136" name="楕円 135"/>
        <xdr:cNvSpPr/>
      </xdr:nvSpPr>
      <xdr:spPr>
        <a:xfrm>
          <a:off x="4584700" y="96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23017</xdr:rowOff>
    </xdr:from>
    <xdr:ext cx="534377" cy="259045"/>
    <xdr:sp macro="" textlink="">
      <xdr:nvSpPr>
        <xdr:cNvPr id="137" name="物件費該当値テキスト"/>
        <xdr:cNvSpPr txBox="1"/>
      </xdr:nvSpPr>
      <xdr:spPr>
        <a:xfrm>
          <a:off x="4686300" y="96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113932</xdr:rowOff>
    </xdr:from>
    <xdr:to>
      <xdr:col>20</xdr:col>
      <xdr:colOff>38100</xdr:colOff>
      <xdr:row>57</xdr:row>
      <xdr:rowOff>44082</xdr:rowOff>
    </xdr:to>
    <xdr:sp macro="" textlink="">
      <xdr:nvSpPr>
        <xdr:cNvPr id="138" name="楕円 137"/>
        <xdr:cNvSpPr/>
      </xdr:nvSpPr>
      <xdr:spPr>
        <a:xfrm>
          <a:off x="3746500" y="9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35209</xdr:rowOff>
    </xdr:from>
    <xdr:ext cx="534377" cy="259045"/>
    <xdr:sp macro="" textlink="">
      <xdr:nvSpPr>
        <xdr:cNvPr id="139" name="テキスト ボックス 138"/>
        <xdr:cNvSpPr txBox="1"/>
      </xdr:nvSpPr>
      <xdr:spPr>
        <a:xfrm>
          <a:off x="3530111" y="98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21425</xdr:rowOff>
    </xdr:from>
    <xdr:to>
      <xdr:col>15</xdr:col>
      <xdr:colOff>101600</xdr:colOff>
      <xdr:row>57</xdr:row>
      <xdr:rowOff>123025</xdr:rowOff>
    </xdr:to>
    <xdr:sp macro="" textlink="">
      <xdr:nvSpPr>
        <xdr:cNvPr id="140" name="楕円 139"/>
        <xdr:cNvSpPr/>
      </xdr:nvSpPr>
      <xdr:spPr>
        <a:xfrm>
          <a:off x="2857500" y="97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114152</xdr:rowOff>
    </xdr:from>
    <xdr:ext cx="534377" cy="259045"/>
    <xdr:sp macro="" textlink="">
      <xdr:nvSpPr>
        <xdr:cNvPr id="141" name="テキスト ボックス 140"/>
        <xdr:cNvSpPr txBox="1"/>
      </xdr:nvSpPr>
      <xdr:spPr>
        <a:xfrm>
          <a:off x="2641111" y="98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121171</xdr:rowOff>
    </xdr:from>
    <xdr:to>
      <xdr:col>10</xdr:col>
      <xdr:colOff>165100</xdr:colOff>
      <xdr:row>57</xdr:row>
      <xdr:rowOff>51321</xdr:rowOff>
    </xdr:to>
    <xdr:sp macro="" textlink="">
      <xdr:nvSpPr>
        <xdr:cNvPr id="142" name="楕円 141"/>
        <xdr:cNvSpPr/>
      </xdr:nvSpPr>
      <xdr:spPr>
        <a:xfrm>
          <a:off x="1968500" y="97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42448</xdr:rowOff>
    </xdr:from>
    <xdr:ext cx="534377" cy="259045"/>
    <xdr:sp macro="" textlink="">
      <xdr:nvSpPr>
        <xdr:cNvPr id="143" name="テキスト ボックス 142"/>
        <xdr:cNvSpPr txBox="1"/>
      </xdr:nvSpPr>
      <xdr:spPr>
        <a:xfrm>
          <a:off x="1752111" y="98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77546</xdr:rowOff>
    </xdr:from>
    <xdr:to>
      <xdr:col>6</xdr:col>
      <xdr:colOff>38100</xdr:colOff>
      <xdr:row>57</xdr:row>
      <xdr:rowOff>7696</xdr:rowOff>
    </xdr:to>
    <xdr:sp macro="" textlink="">
      <xdr:nvSpPr>
        <xdr:cNvPr id="144" name="楕円 143"/>
        <xdr:cNvSpPr/>
      </xdr:nvSpPr>
      <xdr:spPr>
        <a:xfrm>
          <a:off x="1079500" y="96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170273</xdr:rowOff>
    </xdr:from>
    <xdr:ext cx="534377" cy="259045"/>
    <xdr:sp macro="" textlink="">
      <xdr:nvSpPr>
        <xdr:cNvPr id="145" name="テキスト ボックス 144"/>
        <xdr:cNvSpPr txBox="1"/>
      </xdr:nvSpPr>
      <xdr:spPr>
        <a:xfrm>
          <a:off x="863111" y="97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122841</xdr:rowOff>
    </xdr:from>
    <xdr:to>
      <xdr:col>24</xdr:col>
      <xdr:colOff>63500</xdr:colOff>
      <xdr:row>76</xdr:row>
      <xdr:rowOff>147929</xdr:rowOff>
    </xdr:to>
    <xdr:cxnSp macro="">
      <xdr:nvCxnSpPr>
        <xdr:cNvPr id="170" name="直線コネクタ 169"/>
        <xdr:cNvCxnSpPr/>
      </xdr:nvCxnSpPr>
      <xdr:spPr>
        <a:xfrm flipV="1">
          <a:off x="3797300" y="13153041"/>
          <a:ext cx="8382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147929</xdr:rowOff>
    </xdr:from>
    <xdr:to>
      <xdr:col>19</xdr:col>
      <xdr:colOff>177800</xdr:colOff>
      <xdr:row>76</xdr:row>
      <xdr:rowOff>151130</xdr:rowOff>
    </xdr:to>
    <xdr:cxnSp macro="">
      <xdr:nvCxnSpPr>
        <xdr:cNvPr id="173" name="直線コネクタ 172"/>
        <xdr:cNvCxnSpPr/>
      </xdr:nvCxnSpPr>
      <xdr:spPr>
        <a:xfrm flipV="1">
          <a:off x="2908300" y="1317812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151130</xdr:rowOff>
    </xdr:from>
    <xdr:to>
      <xdr:col>15</xdr:col>
      <xdr:colOff>50800</xdr:colOff>
      <xdr:row>76</xdr:row>
      <xdr:rowOff>153130</xdr:rowOff>
    </xdr:to>
    <xdr:cxnSp macro="">
      <xdr:nvCxnSpPr>
        <xdr:cNvPr id="176" name="直線コネクタ 175"/>
        <xdr:cNvCxnSpPr/>
      </xdr:nvCxnSpPr>
      <xdr:spPr>
        <a:xfrm flipV="1">
          <a:off x="2019300" y="13181330"/>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136271</xdr:rowOff>
    </xdr:from>
    <xdr:to>
      <xdr:col>10</xdr:col>
      <xdr:colOff>114300</xdr:colOff>
      <xdr:row>76</xdr:row>
      <xdr:rowOff>153130</xdr:rowOff>
    </xdr:to>
    <xdr:cxnSp macro="">
      <xdr:nvCxnSpPr>
        <xdr:cNvPr id="179" name="直線コネクタ 178"/>
        <xdr:cNvCxnSpPr/>
      </xdr:nvCxnSpPr>
      <xdr:spPr>
        <a:xfrm>
          <a:off x="1130300" y="13166471"/>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72041</xdr:rowOff>
    </xdr:from>
    <xdr:to>
      <xdr:col>24</xdr:col>
      <xdr:colOff>114300</xdr:colOff>
      <xdr:row>77</xdr:row>
      <xdr:rowOff>2191</xdr:rowOff>
    </xdr:to>
    <xdr:sp macro="" textlink="">
      <xdr:nvSpPr>
        <xdr:cNvPr id="189" name="楕円 188"/>
        <xdr:cNvSpPr/>
      </xdr:nvSpPr>
      <xdr:spPr>
        <a:xfrm>
          <a:off x="4584700" y="131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50468</xdr:rowOff>
    </xdr:from>
    <xdr:ext cx="469744" cy="259045"/>
    <xdr:sp macro="" textlink="">
      <xdr:nvSpPr>
        <xdr:cNvPr id="190" name="維持補修費該当値テキスト"/>
        <xdr:cNvSpPr txBox="1"/>
      </xdr:nvSpPr>
      <xdr:spPr>
        <a:xfrm>
          <a:off x="4686300" y="130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97129</xdr:rowOff>
    </xdr:from>
    <xdr:to>
      <xdr:col>20</xdr:col>
      <xdr:colOff>38100</xdr:colOff>
      <xdr:row>77</xdr:row>
      <xdr:rowOff>27279</xdr:rowOff>
    </xdr:to>
    <xdr:sp macro="" textlink="">
      <xdr:nvSpPr>
        <xdr:cNvPr id="191" name="楕円 190"/>
        <xdr:cNvSpPr/>
      </xdr:nvSpPr>
      <xdr:spPr>
        <a:xfrm>
          <a:off x="3746500" y="131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18406</xdr:rowOff>
    </xdr:from>
    <xdr:ext cx="469744" cy="259045"/>
    <xdr:sp macro="" textlink="">
      <xdr:nvSpPr>
        <xdr:cNvPr id="192" name="テキスト ボックス 191"/>
        <xdr:cNvSpPr txBox="1"/>
      </xdr:nvSpPr>
      <xdr:spPr>
        <a:xfrm>
          <a:off x="3562428" y="132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100330</xdr:rowOff>
    </xdr:from>
    <xdr:to>
      <xdr:col>15</xdr:col>
      <xdr:colOff>101600</xdr:colOff>
      <xdr:row>77</xdr:row>
      <xdr:rowOff>30480</xdr:rowOff>
    </xdr:to>
    <xdr:sp macro="" textlink="">
      <xdr:nvSpPr>
        <xdr:cNvPr id="193" name="楕円 192"/>
        <xdr:cNvSpPr/>
      </xdr:nvSpPr>
      <xdr:spPr>
        <a:xfrm>
          <a:off x="2857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21607</xdr:rowOff>
    </xdr:from>
    <xdr:ext cx="469744" cy="259045"/>
    <xdr:sp macro="" textlink="">
      <xdr:nvSpPr>
        <xdr:cNvPr id="194" name="テキスト ボックス 193"/>
        <xdr:cNvSpPr txBox="1"/>
      </xdr:nvSpPr>
      <xdr:spPr>
        <a:xfrm>
          <a:off x="2673428" y="1322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102330</xdr:rowOff>
    </xdr:from>
    <xdr:to>
      <xdr:col>10</xdr:col>
      <xdr:colOff>165100</xdr:colOff>
      <xdr:row>77</xdr:row>
      <xdr:rowOff>32480</xdr:rowOff>
    </xdr:to>
    <xdr:sp macro="" textlink="">
      <xdr:nvSpPr>
        <xdr:cNvPr id="195" name="楕円 194"/>
        <xdr:cNvSpPr/>
      </xdr:nvSpPr>
      <xdr:spPr>
        <a:xfrm>
          <a:off x="1968500" y="131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23607</xdr:rowOff>
    </xdr:from>
    <xdr:ext cx="469744" cy="259045"/>
    <xdr:sp macro="" textlink="">
      <xdr:nvSpPr>
        <xdr:cNvPr id="196" name="テキスト ボックス 195"/>
        <xdr:cNvSpPr txBox="1"/>
      </xdr:nvSpPr>
      <xdr:spPr>
        <a:xfrm>
          <a:off x="1784428" y="1322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97" name="楕円 196"/>
        <xdr:cNvSpPr/>
      </xdr:nvSpPr>
      <xdr:spPr>
        <a:xfrm>
          <a:off x="10795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6748</xdr:rowOff>
    </xdr:from>
    <xdr:ext cx="469744" cy="259045"/>
    <xdr:sp macro="" textlink="">
      <xdr:nvSpPr>
        <xdr:cNvPr id="198" name="テキスト ボックス 197"/>
        <xdr:cNvSpPr txBox="1"/>
      </xdr:nvSpPr>
      <xdr:spPr>
        <a:xfrm>
          <a:off x="895428" y="132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141452</xdr:rowOff>
    </xdr:from>
    <xdr:to>
      <xdr:col>24</xdr:col>
      <xdr:colOff>63500</xdr:colOff>
      <xdr:row>95</xdr:row>
      <xdr:rowOff>150806</xdr:rowOff>
    </xdr:to>
    <xdr:cxnSp macro="">
      <xdr:nvCxnSpPr>
        <xdr:cNvPr id="228" name="直線コネクタ 227"/>
        <xdr:cNvCxnSpPr/>
      </xdr:nvCxnSpPr>
      <xdr:spPr>
        <a:xfrm flipV="1">
          <a:off x="3797300" y="16429202"/>
          <a:ext cx="8382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150806</xdr:rowOff>
    </xdr:from>
    <xdr:to>
      <xdr:col>19</xdr:col>
      <xdr:colOff>177800</xdr:colOff>
      <xdr:row>95</xdr:row>
      <xdr:rowOff>153721</xdr:rowOff>
    </xdr:to>
    <xdr:cxnSp macro="">
      <xdr:nvCxnSpPr>
        <xdr:cNvPr id="231" name="直線コネクタ 230"/>
        <xdr:cNvCxnSpPr/>
      </xdr:nvCxnSpPr>
      <xdr:spPr>
        <a:xfrm flipV="1">
          <a:off x="2908300" y="1643855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153721</xdr:rowOff>
    </xdr:from>
    <xdr:to>
      <xdr:col>15</xdr:col>
      <xdr:colOff>50800</xdr:colOff>
      <xdr:row>96</xdr:row>
      <xdr:rowOff>77312</xdr:rowOff>
    </xdr:to>
    <xdr:cxnSp macro="">
      <xdr:nvCxnSpPr>
        <xdr:cNvPr id="234" name="直線コネクタ 233"/>
        <xdr:cNvCxnSpPr/>
      </xdr:nvCxnSpPr>
      <xdr:spPr>
        <a:xfrm flipV="1">
          <a:off x="2019300" y="16441471"/>
          <a:ext cx="889000" cy="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77312</xdr:rowOff>
    </xdr:from>
    <xdr:to>
      <xdr:col>10</xdr:col>
      <xdr:colOff>114300</xdr:colOff>
      <xdr:row>96</xdr:row>
      <xdr:rowOff>127584</xdr:rowOff>
    </xdr:to>
    <xdr:cxnSp macro="">
      <xdr:nvCxnSpPr>
        <xdr:cNvPr id="237" name="直線コネクタ 236"/>
        <xdr:cNvCxnSpPr/>
      </xdr:nvCxnSpPr>
      <xdr:spPr>
        <a:xfrm flipV="1">
          <a:off x="1130300" y="1653651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90652</xdr:rowOff>
    </xdr:from>
    <xdr:to>
      <xdr:col>24</xdr:col>
      <xdr:colOff>114300</xdr:colOff>
      <xdr:row>96</xdr:row>
      <xdr:rowOff>20802</xdr:rowOff>
    </xdr:to>
    <xdr:sp macro="" textlink="">
      <xdr:nvSpPr>
        <xdr:cNvPr id="247" name="楕円 246"/>
        <xdr:cNvSpPr/>
      </xdr:nvSpPr>
      <xdr:spPr>
        <a:xfrm>
          <a:off x="4584700" y="163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113529</xdr:rowOff>
    </xdr:from>
    <xdr:ext cx="534377" cy="259045"/>
    <xdr:sp macro="" textlink="">
      <xdr:nvSpPr>
        <xdr:cNvPr id="248" name="扶助費該当値テキスト"/>
        <xdr:cNvSpPr txBox="1"/>
      </xdr:nvSpPr>
      <xdr:spPr>
        <a:xfrm>
          <a:off x="4686300"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100006</xdr:rowOff>
    </xdr:from>
    <xdr:to>
      <xdr:col>20</xdr:col>
      <xdr:colOff>38100</xdr:colOff>
      <xdr:row>96</xdr:row>
      <xdr:rowOff>30156</xdr:rowOff>
    </xdr:to>
    <xdr:sp macro="" textlink="">
      <xdr:nvSpPr>
        <xdr:cNvPr id="249" name="楕円 248"/>
        <xdr:cNvSpPr/>
      </xdr:nvSpPr>
      <xdr:spPr>
        <a:xfrm>
          <a:off x="3746500" y="163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21283</xdr:rowOff>
    </xdr:from>
    <xdr:ext cx="534377" cy="259045"/>
    <xdr:sp macro="" textlink="">
      <xdr:nvSpPr>
        <xdr:cNvPr id="250" name="テキスト ボックス 249"/>
        <xdr:cNvSpPr txBox="1"/>
      </xdr:nvSpPr>
      <xdr:spPr>
        <a:xfrm>
          <a:off x="3530111" y="164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102921</xdr:rowOff>
    </xdr:from>
    <xdr:to>
      <xdr:col>15</xdr:col>
      <xdr:colOff>101600</xdr:colOff>
      <xdr:row>96</xdr:row>
      <xdr:rowOff>33071</xdr:rowOff>
    </xdr:to>
    <xdr:sp macro="" textlink="">
      <xdr:nvSpPr>
        <xdr:cNvPr id="251" name="楕円 250"/>
        <xdr:cNvSpPr/>
      </xdr:nvSpPr>
      <xdr:spPr>
        <a:xfrm>
          <a:off x="2857500" y="163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24198</xdr:rowOff>
    </xdr:from>
    <xdr:ext cx="534377" cy="259045"/>
    <xdr:sp macro="" textlink="">
      <xdr:nvSpPr>
        <xdr:cNvPr id="252" name="テキスト ボックス 251"/>
        <xdr:cNvSpPr txBox="1"/>
      </xdr:nvSpPr>
      <xdr:spPr>
        <a:xfrm>
          <a:off x="2641111" y="164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26512</xdr:rowOff>
    </xdr:from>
    <xdr:to>
      <xdr:col>10</xdr:col>
      <xdr:colOff>165100</xdr:colOff>
      <xdr:row>96</xdr:row>
      <xdr:rowOff>128112</xdr:rowOff>
    </xdr:to>
    <xdr:sp macro="" textlink="">
      <xdr:nvSpPr>
        <xdr:cNvPr id="253" name="楕円 252"/>
        <xdr:cNvSpPr/>
      </xdr:nvSpPr>
      <xdr:spPr>
        <a:xfrm>
          <a:off x="1968500" y="164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119239</xdr:rowOff>
    </xdr:from>
    <xdr:ext cx="534377" cy="259045"/>
    <xdr:sp macro="" textlink="">
      <xdr:nvSpPr>
        <xdr:cNvPr id="254" name="テキスト ボックス 253"/>
        <xdr:cNvSpPr txBox="1"/>
      </xdr:nvSpPr>
      <xdr:spPr>
        <a:xfrm>
          <a:off x="1752111" y="165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76784</xdr:rowOff>
    </xdr:from>
    <xdr:to>
      <xdr:col>6</xdr:col>
      <xdr:colOff>38100</xdr:colOff>
      <xdr:row>97</xdr:row>
      <xdr:rowOff>6934</xdr:rowOff>
    </xdr:to>
    <xdr:sp macro="" textlink="">
      <xdr:nvSpPr>
        <xdr:cNvPr id="255" name="楕円 254"/>
        <xdr:cNvSpPr/>
      </xdr:nvSpPr>
      <xdr:spPr>
        <a:xfrm>
          <a:off x="1079500" y="165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169511</xdr:rowOff>
    </xdr:from>
    <xdr:ext cx="534377" cy="259045"/>
    <xdr:sp macro="" textlink="">
      <xdr:nvSpPr>
        <xdr:cNvPr id="256" name="テキスト ボックス 255"/>
        <xdr:cNvSpPr txBox="1"/>
      </xdr:nvSpPr>
      <xdr:spPr>
        <a:xfrm>
          <a:off x="863111" y="166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14084</xdr:rowOff>
    </xdr:from>
    <xdr:to>
      <xdr:col>55</xdr:col>
      <xdr:colOff>0</xdr:colOff>
      <xdr:row>35</xdr:row>
      <xdr:rowOff>19914</xdr:rowOff>
    </xdr:to>
    <xdr:cxnSp macro="">
      <xdr:nvCxnSpPr>
        <xdr:cNvPr id="283" name="直線コネクタ 282"/>
        <xdr:cNvCxnSpPr/>
      </xdr:nvCxnSpPr>
      <xdr:spPr>
        <a:xfrm>
          <a:off x="9639300" y="6014834"/>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14084</xdr:rowOff>
    </xdr:from>
    <xdr:to>
      <xdr:col>50</xdr:col>
      <xdr:colOff>114300</xdr:colOff>
      <xdr:row>35</xdr:row>
      <xdr:rowOff>33858</xdr:rowOff>
    </xdr:to>
    <xdr:cxnSp macro="">
      <xdr:nvCxnSpPr>
        <xdr:cNvPr id="286" name="直線コネクタ 285"/>
        <xdr:cNvCxnSpPr/>
      </xdr:nvCxnSpPr>
      <xdr:spPr>
        <a:xfrm flipV="1">
          <a:off x="8750300" y="601483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33858</xdr:rowOff>
    </xdr:from>
    <xdr:to>
      <xdr:col>45</xdr:col>
      <xdr:colOff>177800</xdr:colOff>
      <xdr:row>36</xdr:row>
      <xdr:rowOff>102050</xdr:rowOff>
    </xdr:to>
    <xdr:cxnSp macro="">
      <xdr:nvCxnSpPr>
        <xdr:cNvPr id="289" name="直線コネクタ 288"/>
        <xdr:cNvCxnSpPr/>
      </xdr:nvCxnSpPr>
      <xdr:spPr>
        <a:xfrm flipV="1">
          <a:off x="7861300" y="6034608"/>
          <a:ext cx="889000" cy="2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89842</xdr:rowOff>
    </xdr:from>
    <xdr:to>
      <xdr:col>41</xdr:col>
      <xdr:colOff>50800</xdr:colOff>
      <xdr:row>36</xdr:row>
      <xdr:rowOff>102050</xdr:rowOff>
    </xdr:to>
    <xdr:cxnSp macro="">
      <xdr:nvCxnSpPr>
        <xdr:cNvPr id="292" name="直線コネクタ 291"/>
        <xdr:cNvCxnSpPr/>
      </xdr:nvCxnSpPr>
      <xdr:spPr>
        <a:xfrm>
          <a:off x="6972300" y="6262042"/>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140564</xdr:rowOff>
    </xdr:from>
    <xdr:to>
      <xdr:col>55</xdr:col>
      <xdr:colOff>50800</xdr:colOff>
      <xdr:row>35</xdr:row>
      <xdr:rowOff>70714</xdr:rowOff>
    </xdr:to>
    <xdr:sp macro="" textlink="">
      <xdr:nvSpPr>
        <xdr:cNvPr id="302" name="楕円 301"/>
        <xdr:cNvSpPr/>
      </xdr:nvSpPr>
      <xdr:spPr>
        <a:xfrm>
          <a:off x="10426700" y="59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118991</xdr:rowOff>
    </xdr:from>
    <xdr:ext cx="534377" cy="259045"/>
    <xdr:sp macro="" textlink="">
      <xdr:nvSpPr>
        <xdr:cNvPr id="303" name="補助費等該当値テキスト"/>
        <xdr:cNvSpPr txBox="1"/>
      </xdr:nvSpPr>
      <xdr:spPr>
        <a:xfrm>
          <a:off x="10528300" y="59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134734</xdr:rowOff>
    </xdr:from>
    <xdr:to>
      <xdr:col>50</xdr:col>
      <xdr:colOff>165100</xdr:colOff>
      <xdr:row>35</xdr:row>
      <xdr:rowOff>64884</xdr:rowOff>
    </xdr:to>
    <xdr:sp macro="" textlink="">
      <xdr:nvSpPr>
        <xdr:cNvPr id="304" name="楕円 303"/>
        <xdr:cNvSpPr/>
      </xdr:nvSpPr>
      <xdr:spPr>
        <a:xfrm>
          <a:off x="9588500" y="59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56011</xdr:rowOff>
    </xdr:from>
    <xdr:ext cx="534377" cy="259045"/>
    <xdr:sp macro="" textlink="">
      <xdr:nvSpPr>
        <xdr:cNvPr id="305" name="テキスト ボックス 304"/>
        <xdr:cNvSpPr txBox="1"/>
      </xdr:nvSpPr>
      <xdr:spPr>
        <a:xfrm>
          <a:off x="9372111" y="60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154508</xdr:rowOff>
    </xdr:from>
    <xdr:to>
      <xdr:col>46</xdr:col>
      <xdr:colOff>38100</xdr:colOff>
      <xdr:row>35</xdr:row>
      <xdr:rowOff>84658</xdr:rowOff>
    </xdr:to>
    <xdr:sp macro="" textlink="">
      <xdr:nvSpPr>
        <xdr:cNvPr id="306" name="楕円 305"/>
        <xdr:cNvSpPr/>
      </xdr:nvSpPr>
      <xdr:spPr>
        <a:xfrm>
          <a:off x="8699500" y="59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75785</xdr:rowOff>
    </xdr:from>
    <xdr:ext cx="534377" cy="259045"/>
    <xdr:sp macro="" textlink="">
      <xdr:nvSpPr>
        <xdr:cNvPr id="307" name="テキスト ボックス 306"/>
        <xdr:cNvSpPr txBox="1"/>
      </xdr:nvSpPr>
      <xdr:spPr>
        <a:xfrm>
          <a:off x="8483111" y="60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51250</xdr:rowOff>
    </xdr:from>
    <xdr:to>
      <xdr:col>41</xdr:col>
      <xdr:colOff>101600</xdr:colOff>
      <xdr:row>36</xdr:row>
      <xdr:rowOff>152850</xdr:rowOff>
    </xdr:to>
    <xdr:sp macro="" textlink="">
      <xdr:nvSpPr>
        <xdr:cNvPr id="308" name="楕円 307"/>
        <xdr:cNvSpPr/>
      </xdr:nvSpPr>
      <xdr:spPr>
        <a:xfrm>
          <a:off x="7810500" y="62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143977</xdr:rowOff>
    </xdr:from>
    <xdr:ext cx="534377" cy="259045"/>
    <xdr:sp macro="" textlink="">
      <xdr:nvSpPr>
        <xdr:cNvPr id="309" name="テキスト ボックス 308"/>
        <xdr:cNvSpPr txBox="1"/>
      </xdr:nvSpPr>
      <xdr:spPr>
        <a:xfrm>
          <a:off x="7594111" y="63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39042</xdr:rowOff>
    </xdr:from>
    <xdr:to>
      <xdr:col>36</xdr:col>
      <xdr:colOff>165100</xdr:colOff>
      <xdr:row>36</xdr:row>
      <xdr:rowOff>140642</xdr:rowOff>
    </xdr:to>
    <xdr:sp macro="" textlink="">
      <xdr:nvSpPr>
        <xdr:cNvPr id="310" name="楕円 309"/>
        <xdr:cNvSpPr/>
      </xdr:nvSpPr>
      <xdr:spPr>
        <a:xfrm>
          <a:off x="6921500" y="62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131769</xdr:rowOff>
    </xdr:from>
    <xdr:ext cx="534377" cy="259045"/>
    <xdr:sp macro="" textlink="">
      <xdr:nvSpPr>
        <xdr:cNvPr id="311" name="テキスト ボックス 310"/>
        <xdr:cNvSpPr txBox="1"/>
      </xdr:nvSpPr>
      <xdr:spPr>
        <a:xfrm>
          <a:off x="6705111" y="63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158510</xdr:rowOff>
    </xdr:from>
    <xdr:to>
      <xdr:col>55</xdr:col>
      <xdr:colOff>0</xdr:colOff>
      <xdr:row>57</xdr:row>
      <xdr:rowOff>163006</xdr:rowOff>
    </xdr:to>
    <xdr:cxnSp macro="">
      <xdr:nvCxnSpPr>
        <xdr:cNvPr id="342" name="直線コネクタ 341"/>
        <xdr:cNvCxnSpPr/>
      </xdr:nvCxnSpPr>
      <xdr:spPr>
        <a:xfrm>
          <a:off x="9639300" y="9931160"/>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109862</xdr:rowOff>
    </xdr:from>
    <xdr:to>
      <xdr:col>50</xdr:col>
      <xdr:colOff>114300</xdr:colOff>
      <xdr:row>57</xdr:row>
      <xdr:rowOff>158510</xdr:rowOff>
    </xdr:to>
    <xdr:cxnSp macro="">
      <xdr:nvCxnSpPr>
        <xdr:cNvPr id="345" name="直線コネクタ 344"/>
        <xdr:cNvCxnSpPr/>
      </xdr:nvCxnSpPr>
      <xdr:spPr>
        <a:xfrm>
          <a:off x="8750300" y="9882512"/>
          <a:ext cx="889000" cy="4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109862</xdr:rowOff>
    </xdr:from>
    <xdr:to>
      <xdr:col>45</xdr:col>
      <xdr:colOff>177800</xdr:colOff>
      <xdr:row>57</xdr:row>
      <xdr:rowOff>160263</xdr:rowOff>
    </xdr:to>
    <xdr:cxnSp macro="">
      <xdr:nvCxnSpPr>
        <xdr:cNvPr id="348" name="直線コネクタ 347"/>
        <xdr:cNvCxnSpPr/>
      </xdr:nvCxnSpPr>
      <xdr:spPr>
        <a:xfrm flipV="1">
          <a:off x="7861300" y="9882512"/>
          <a:ext cx="889000" cy="5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79176</xdr:rowOff>
    </xdr:from>
    <xdr:to>
      <xdr:col>41</xdr:col>
      <xdr:colOff>50800</xdr:colOff>
      <xdr:row>57</xdr:row>
      <xdr:rowOff>160263</xdr:rowOff>
    </xdr:to>
    <xdr:cxnSp macro="">
      <xdr:nvCxnSpPr>
        <xdr:cNvPr id="351" name="直線コネクタ 350"/>
        <xdr:cNvCxnSpPr/>
      </xdr:nvCxnSpPr>
      <xdr:spPr>
        <a:xfrm>
          <a:off x="6972300" y="9851826"/>
          <a:ext cx="889000" cy="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112206</xdr:rowOff>
    </xdr:from>
    <xdr:to>
      <xdr:col>55</xdr:col>
      <xdr:colOff>50800</xdr:colOff>
      <xdr:row>58</xdr:row>
      <xdr:rowOff>42356</xdr:rowOff>
    </xdr:to>
    <xdr:sp macro="" textlink="">
      <xdr:nvSpPr>
        <xdr:cNvPr id="361" name="楕円 360"/>
        <xdr:cNvSpPr/>
      </xdr:nvSpPr>
      <xdr:spPr>
        <a:xfrm>
          <a:off x="10426700" y="98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27133</xdr:rowOff>
    </xdr:from>
    <xdr:ext cx="534377" cy="259045"/>
    <xdr:sp macro="" textlink="">
      <xdr:nvSpPr>
        <xdr:cNvPr id="362" name="普通建設事業費該当値テキスト"/>
        <xdr:cNvSpPr txBox="1"/>
      </xdr:nvSpPr>
      <xdr:spPr>
        <a:xfrm>
          <a:off x="10528300" y="97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107710</xdr:rowOff>
    </xdr:from>
    <xdr:to>
      <xdr:col>50</xdr:col>
      <xdr:colOff>165100</xdr:colOff>
      <xdr:row>58</xdr:row>
      <xdr:rowOff>37860</xdr:rowOff>
    </xdr:to>
    <xdr:sp macro="" textlink="">
      <xdr:nvSpPr>
        <xdr:cNvPr id="363" name="楕円 362"/>
        <xdr:cNvSpPr/>
      </xdr:nvSpPr>
      <xdr:spPr>
        <a:xfrm>
          <a:off x="9588500" y="9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28987</xdr:rowOff>
    </xdr:from>
    <xdr:ext cx="534377" cy="259045"/>
    <xdr:sp macro="" textlink="">
      <xdr:nvSpPr>
        <xdr:cNvPr id="364" name="テキスト ボックス 363"/>
        <xdr:cNvSpPr txBox="1"/>
      </xdr:nvSpPr>
      <xdr:spPr>
        <a:xfrm>
          <a:off x="9372111" y="99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59062</xdr:rowOff>
    </xdr:from>
    <xdr:to>
      <xdr:col>46</xdr:col>
      <xdr:colOff>38100</xdr:colOff>
      <xdr:row>57</xdr:row>
      <xdr:rowOff>160662</xdr:rowOff>
    </xdr:to>
    <xdr:sp macro="" textlink="">
      <xdr:nvSpPr>
        <xdr:cNvPr id="365" name="楕円 364"/>
        <xdr:cNvSpPr/>
      </xdr:nvSpPr>
      <xdr:spPr>
        <a:xfrm>
          <a:off x="8699500" y="98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151789</xdr:rowOff>
    </xdr:from>
    <xdr:ext cx="534377" cy="259045"/>
    <xdr:sp macro="" textlink="">
      <xdr:nvSpPr>
        <xdr:cNvPr id="366" name="テキスト ボックス 365"/>
        <xdr:cNvSpPr txBox="1"/>
      </xdr:nvSpPr>
      <xdr:spPr>
        <a:xfrm>
          <a:off x="8483111" y="99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109463</xdr:rowOff>
    </xdr:from>
    <xdr:to>
      <xdr:col>41</xdr:col>
      <xdr:colOff>101600</xdr:colOff>
      <xdr:row>58</xdr:row>
      <xdr:rowOff>39613</xdr:rowOff>
    </xdr:to>
    <xdr:sp macro="" textlink="">
      <xdr:nvSpPr>
        <xdr:cNvPr id="367" name="楕円 366"/>
        <xdr:cNvSpPr/>
      </xdr:nvSpPr>
      <xdr:spPr>
        <a:xfrm>
          <a:off x="7810500" y="98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30740</xdr:rowOff>
    </xdr:from>
    <xdr:ext cx="534377" cy="259045"/>
    <xdr:sp macro="" textlink="">
      <xdr:nvSpPr>
        <xdr:cNvPr id="368" name="テキスト ボックス 367"/>
        <xdr:cNvSpPr txBox="1"/>
      </xdr:nvSpPr>
      <xdr:spPr>
        <a:xfrm>
          <a:off x="7594111" y="997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28376</xdr:rowOff>
    </xdr:from>
    <xdr:to>
      <xdr:col>36</xdr:col>
      <xdr:colOff>165100</xdr:colOff>
      <xdr:row>57</xdr:row>
      <xdr:rowOff>129976</xdr:rowOff>
    </xdr:to>
    <xdr:sp macro="" textlink="">
      <xdr:nvSpPr>
        <xdr:cNvPr id="369" name="楕円 368"/>
        <xdr:cNvSpPr/>
      </xdr:nvSpPr>
      <xdr:spPr>
        <a:xfrm>
          <a:off x="6921500" y="98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121103</xdr:rowOff>
    </xdr:from>
    <xdr:ext cx="534377" cy="259045"/>
    <xdr:sp macro="" textlink="">
      <xdr:nvSpPr>
        <xdr:cNvPr id="370" name="テキスト ボックス 369"/>
        <xdr:cNvSpPr txBox="1"/>
      </xdr:nvSpPr>
      <xdr:spPr>
        <a:xfrm>
          <a:off x="6705111" y="989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131356</xdr:rowOff>
    </xdr:from>
    <xdr:to>
      <xdr:col>55</xdr:col>
      <xdr:colOff>0</xdr:colOff>
      <xdr:row>78</xdr:row>
      <xdr:rowOff>137162</xdr:rowOff>
    </xdr:to>
    <xdr:cxnSp macro="">
      <xdr:nvCxnSpPr>
        <xdr:cNvPr id="397" name="直線コネクタ 396"/>
        <xdr:cNvCxnSpPr/>
      </xdr:nvCxnSpPr>
      <xdr:spPr>
        <a:xfrm>
          <a:off x="9639300" y="13504456"/>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30406</xdr:rowOff>
    </xdr:from>
    <xdr:to>
      <xdr:col>50</xdr:col>
      <xdr:colOff>114300</xdr:colOff>
      <xdr:row>78</xdr:row>
      <xdr:rowOff>131356</xdr:rowOff>
    </xdr:to>
    <xdr:cxnSp macro="">
      <xdr:nvCxnSpPr>
        <xdr:cNvPr id="400" name="直線コネクタ 399"/>
        <xdr:cNvCxnSpPr/>
      </xdr:nvCxnSpPr>
      <xdr:spPr>
        <a:xfrm>
          <a:off x="8750300" y="13403506"/>
          <a:ext cx="889000" cy="10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30406</xdr:rowOff>
    </xdr:from>
    <xdr:to>
      <xdr:col>45</xdr:col>
      <xdr:colOff>177800</xdr:colOff>
      <xdr:row>78</xdr:row>
      <xdr:rowOff>129436</xdr:rowOff>
    </xdr:to>
    <xdr:cxnSp macro="">
      <xdr:nvCxnSpPr>
        <xdr:cNvPr id="403" name="直線コネクタ 402"/>
        <xdr:cNvCxnSpPr/>
      </xdr:nvCxnSpPr>
      <xdr:spPr>
        <a:xfrm flipV="1">
          <a:off x="7861300" y="13403506"/>
          <a:ext cx="8890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129436</xdr:rowOff>
    </xdr:from>
    <xdr:to>
      <xdr:col>41</xdr:col>
      <xdr:colOff>50800</xdr:colOff>
      <xdr:row>78</xdr:row>
      <xdr:rowOff>138077</xdr:rowOff>
    </xdr:to>
    <xdr:cxnSp macro="">
      <xdr:nvCxnSpPr>
        <xdr:cNvPr id="406" name="直線コネクタ 405"/>
        <xdr:cNvCxnSpPr/>
      </xdr:nvCxnSpPr>
      <xdr:spPr>
        <a:xfrm flipV="1">
          <a:off x="6972300" y="13502536"/>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86362</xdr:rowOff>
    </xdr:from>
    <xdr:to>
      <xdr:col>55</xdr:col>
      <xdr:colOff>50800</xdr:colOff>
      <xdr:row>79</xdr:row>
      <xdr:rowOff>16512</xdr:rowOff>
    </xdr:to>
    <xdr:sp macro="" textlink="">
      <xdr:nvSpPr>
        <xdr:cNvPr id="416" name="楕円 415"/>
        <xdr:cNvSpPr/>
      </xdr:nvSpPr>
      <xdr:spPr>
        <a:xfrm>
          <a:off x="10426700" y="1345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1289</xdr:rowOff>
    </xdr:from>
    <xdr:ext cx="378565" cy="259045"/>
    <xdr:sp macro="" textlink="">
      <xdr:nvSpPr>
        <xdr:cNvPr id="417" name="普通建設事業費 （ うち新規整備　）該当値テキスト"/>
        <xdr:cNvSpPr txBox="1"/>
      </xdr:nvSpPr>
      <xdr:spPr>
        <a:xfrm>
          <a:off x="10528300" y="13374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80556</xdr:rowOff>
    </xdr:from>
    <xdr:to>
      <xdr:col>50</xdr:col>
      <xdr:colOff>165100</xdr:colOff>
      <xdr:row>79</xdr:row>
      <xdr:rowOff>10706</xdr:rowOff>
    </xdr:to>
    <xdr:sp macro="" textlink="">
      <xdr:nvSpPr>
        <xdr:cNvPr id="418" name="楕円 417"/>
        <xdr:cNvSpPr/>
      </xdr:nvSpPr>
      <xdr:spPr>
        <a:xfrm>
          <a:off x="95885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1833</xdr:rowOff>
    </xdr:from>
    <xdr:ext cx="378565" cy="259045"/>
    <xdr:sp macro="" textlink="">
      <xdr:nvSpPr>
        <xdr:cNvPr id="419" name="テキスト ボックス 418"/>
        <xdr:cNvSpPr txBox="1"/>
      </xdr:nvSpPr>
      <xdr:spPr>
        <a:xfrm>
          <a:off x="9450017" y="13546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151056</xdr:rowOff>
    </xdr:from>
    <xdr:to>
      <xdr:col>46</xdr:col>
      <xdr:colOff>38100</xdr:colOff>
      <xdr:row>78</xdr:row>
      <xdr:rowOff>81206</xdr:rowOff>
    </xdr:to>
    <xdr:sp macro="" textlink="">
      <xdr:nvSpPr>
        <xdr:cNvPr id="420" name="楕円 419"/>
        <xdr:cNvSpPr/>
      </xdr:nvSpPr>
      <xdr:spPr>
        <a:xfrm>
          <a:off x="8699500" y="133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72333</xdr:rowOff>
    </xdr:from>
    <xdr:ext cx="469744" cy="259045"/>
    <xdr:sp macro="" textlink="">
      <xdr:nvSpPr>
        <xdr:cNvPr id="421" name="テキスト ボックス 420"/>
        <xdr:cNvSpPr txBox="1"/>
      </xdr:nvSpPr>
      <xdr:spPr>
        <a:xfrm>
          <a:off x="8515428" y="1344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78636</xdr:rowOff>
    </xdr:from>
    <xdr:to>
      <xdr:col>41</xdr:col>
      <xdr:colOff>101600</xdr:colOff>
      <xdr:row>79</xdr:row>
      <xdr:rowOff>8786</xdr:rowOff>
    </xdr:to>
    <xdr:sp macro="" textlink="">
      <xdr:nvSpPr>
        <xdr:cNvPr id="422" name="楕円 421"/>
        <xdr:cNvSpPr/>
      </xdr:nvSpPr>
      <xdr:spPr>
        <a:xfrm>
          <a:off x="7810500" y="134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171363</xdr:rowOff>
    </xdr:from>
    <xdr:ext cx="378565" cy="259045"/>
    <xdr:sp macro="" textlink="">
      <xdr:nvSpPr>
        <xdr:cNvPr id="423" name="テキスト ボックス 422"/>
        <xdr:cNvSpPr txBox="1"/>
      </xdr:nvSpPr>
      <xdr:spPr>
        <a:xfrm>
          <a:off x="7672017" y="1354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87277</xdr:rowOff>
    </xdr:from>
    <xdr:to>
      <xdr:col>36</xdr:col>
      <xdr:colOff>165100</xdr:colOff>
      <xdr:row>79</xdr:row>
      <xdr:rowOff>17427</xdr:rowOff>
    </xdr:to>
    <xdr:sp macro="" textlink="">
      <xdr:nvSpPr>
        <xdr:cNvPr id="424" name="楕円 423"/>
        <xdr:cNvSpPr/>
      </xdr:nvSpPr>
      <xdr:spPr>
        <a:xfrm>
          <a:off x="6921500" y="134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8554</xdr:rowOff>
    </xdr:from>
    <xdr:ext cx="313932" cy="259045"/>
    <xdr:sp macro="" textlink="">
      <xdr:nvSpPr>
        <xdr:cNvPr id="425" name="テキスト ボックス 424"/>
        <xdr:cNvSpPr txBox="1"/>
      </xdr:nvSpPr>
      <xdr:spPr>
        <a:xfrm>
          <a:off x="6815333" y="1355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9989</xdr:rowOff>
    </xdr:from>
    <xdr:to>
      <xdr:col>55</xdr:col>
      <xdr:colOff>0</xdr:colOff>
      <xdr:row>98</xdr:row>
      <xdr:rowOff>19265</xdr:rowOff>
    </xdr:to>
    <xdr:cxnSp macro="">
      <xdr:nvCxnSpPr>
        <xdr:cNvPr id="454" name="直線コネクタ 453"/>
        <xdr:cNvCxnSpPr/>
      </xdr:nvCxnSpPr>
      <xdr:spPr>
        <a:xfrm>
          <a:off x="9639300" y="16640639"/>
          <a:ext cx="838200" cy="18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6865</xdr:rowOff>
    </xdr:from>
    <xdr:to>
      <xdr:col>50</xdr:col>
      <xdr:colOff>114300</xdr:colOff>
      <xdr:row>97</xdr:row>
      <xdr:rowOff>9989</xdr:rowOff>
    </xdr:to>
    <xdr:cxnSp macro="">
      <xdr:nvCxnSpPr>
        <xdr:cNvPr id="457" name="直線コネクタ 456"/>
        <xdr:cNvCxnSpPr/>
      </xdr:nvCxnSpPr>
      <xdr:spPr>
        <a:xfrm>
          <a:off x="8750300" y="1663751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1036</xdr:rowOff>
    </xdr:from>
    <xdr:to>
      <xdr:col>45</xdr:col>
      <xdr:colOff>177800</xdr:colOff>
      <xdr:row>97</xdr:row>
      <xdr:rowOff>6865</xdr:rowOff>
    </xdr:to>
    <xdr:cxnSp macro="">
      <xdr:nvCxnSpPr>
        <xdr:cNvPr id="460" name="直線コネクタ 459"/>
        <xdr:cNvCxnSpPr/>
      </xdr:nvCxnSpPr>
      <xdr:spPr>
        <a:xfrm>
          <a:off x="7861300" y="1663168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23952</xdr:rowOff>
    </xdr:from>
    <xdr:to>
      <xdr:col>41</xdr:col>
      <xdr:colOff>50800</xdr:colOff>
      <xdr:row>97</xdr:row>
      <xdr:rowOff>1036</xdr:rowOff>
    </xdr:to>
    <xdr:cxnSp macro="">
      <xdr:nvCxnSpPr>
        <xdr:cNvPr id="463" name="直線コネクタ 462"/>
        <xdr:cNvCxnSpPr/>
      </xdr:nvCxnSpPr>
      <xdr:spPr>
        <a:xfrm>
          <a:off x="6972300" y="16483152"/>
          <a:ext cx="889000" cy="14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139915</xdr:rowOff>
    </xdr:from>
    <xdr:to>
      <xdr:col>55</xdr:col>
      <xdr:colOff>50800</xdr:colOff>
      <xdr:row>98</xdr:row>
      <xdr:rowOff>70065</xdr:rowOff>
    </xdr:to>
    <xdr:sp macro="" textlink="">
      <xdr:nvSpPr>
        <xdr:cNvPr id="473" name="楕円 472"/>
        <xdr:cNvSpPr/>
      </xdr:nvSpPr>
      <xdr:spPr>
        <a:xfrm>
          <a:off x="10426700" y="167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54842</xdr:rowOff>
    </xdr:from>
    <xdr:ext cx="534377" cy="259045"/>
    <xdr:sp macro="" textlink="">
      <xdr:nvSpPr>
        <xdr:cNvPr id="474" name="普通建設事業費 （ うち更新整備　）該当値テキスト"/>
        <xdr:cNvSpPr txBox="1"/>
      </xdr:nvSpPr>
      <xdr:spPr>
        <a:xfrm>
          <a:off x="10528300" y="166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130639</xdr:rowOff>
    </xdr:from>
    <xdr:to>
      <xdr:col>50</xdr:col>
      <xdr:colOff>165100</xdr:colOff>
      <xdr:row>97</xdr:row>
      <xdr:rowOff>60789</xdr:rowOff>
    </xdr:to>
    <xdr:sp macro="" textlink="">
      <xdr:nvSpPr>
        <xdr:cNvPr id="475" name="楕円 474"/>
        <xdr:cNvSpPr/>
      </xdr:nvSpPr>
      <xdr:spPr>
        <a:xfrm>
          <a:off x="9588500" y="165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51916</xdr:rowOff>
    </xdr:from>
    <xdr:ext cx="534377" cy="259045"/>
    <xdr:sp macro="" textlink="">
      <xdr:nvSpPr>
        <xdr:cNvPr id="476" name="テキスト ボックス 475"/>
        <xdr:cNvSpPr txBox="1"/>
      </xdr:nvSpPr>
      <xdr:spPr>
        <a:xfrm>
          <a:off x="9372111" y="166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127515</xdr:rowOff>
    </xdr:from>
    <xdr:to>
      <xdr:col>46</xdr:col>
      <xdr:colOff>38100</xdr:colOff>
      <xdr:row>97</xdr:row>
      <xdr:rowOff>57665</xdr:rowOff>
    </xdr:to>
    <xdr:sp macro="" textlink="">
      <xdr:nvSpPr>
        <xdr:cNvPr id="477" name="楕円 476"/>
        <xdr:cNvSpPr/>
      </xdr:nvSpPr>
      <xdr:spPr>
        <a:xfrm>
          <a:off x="8699500" y="165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48792</xdr:rowOff>
    </xdr:from>
    <xdr:ext cx="534377" cy="259045"/>
    <xdr:sp macro="" textlink="">
      <xdr:nvSpPr>
        <xdr:cNvPr id="478" name="テキスト ボックス 477"/>
        <xdr:cNvSpPr txBox="1"/>
      </xdr:nvSpPr>
      <xdr:spPr>
        <a:xfrm>
          <a:off x="8483111" y="166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121686</xdr:rowOff>
    </xdr:from>
    <xdr:to>
      <xdr:col>41</xdr:col>
      <xdr:colOff>101600</xdr:colOff>
      <xdr:row>97</xdr:row>
      <xdr:rowOff>51836</xdr:rowOff>
    </xdr:to>
    <xdr:sp macro="" textlink="">
      <xdr:nvSpPr>
        <xdr:cNvPr id="479" name="楕円 478"/>
        <xdr:cNvSpPr/>
      </xdr:nvSpPr>
      <xdr:spPr>
        <a:xfrm>
          <a:off x="7810500" y="165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68363</xdr:rowOff>
    </xdr:from>
    <xdr:ext cx="534377" cy="259045"/>
    <xdr:sp macro="" textlink="">
      <xdr:nvSpPr>
        <xdr:cNvPr id="480" name="テキスト ボックス 479"/>
        <xdr:cNvSpPr txBox="1"/>
      </xdr:nvSpPr>
      <xdr:spPr>
        <a:xfrm>
          <a:off x="7594111" y="163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144602</xdr:rowOff>
    </xdr:from>
    <xdr:to>
      <xdr:col>36</xdr:col>
      <xdr:colOff>165100</xdr:colOff>
      <xdr:row>96</xdr:row>
      <xdr:rowOff>74752</xdr:rowOff>
    </xdr:to>
    <xdr:sp macro="" textlink="">
      <xdr:nvSpPr>
        <xdr:cNvPr id="481" name="楕円 480"/>
        <xdr:cNvSpPr/>
      </xdr:nvSpPr>
      <xdr:spPr>
        <a:xfrm>
          <a:off x="6921500" y="164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91279</xdr:rowOff>
    </xdr:from>
    <xdr:ext cx="534377" cy="259045"/>
    <xdr:sp macro="" textlink="">
      <xdr:nvSpPr>
        <xdr:cNvPr id="482" name="テキスト ボックス 481"/>
        <xdr:cNvSpPr txBox="1"/>
      </xdr:nvSpPr>
      <xdr:spPr>
        <a:xfrm>
          <a:off x="6705111" y="162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128651</xdr:rowOff>
    </xdr:from>
    <xdr:to>
      <xdr:col>85</xdr:col>
      <xdr:colOff>127000</xdr:colOff>
      <xdr:row>39</xdr:row>
      <xdr:rowOff>20066</xdr:rowOff>
    </xdr:to>
    <xdr:cxnSp macro="">
      <xdr:nvCxnSpPr>
        <xdr:cNvPr id="511" name="直線コネクタ 510"/>
        <xdr:cNvCxnSpPr/>
      </xdr:nvCxnSpPr>
      <xdr:spPr>
        <a:xfrm>
          <a:off x="15481300" y="6643751"/>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128651</xdr:rowOff>
    </xdr:from>
    <xdr:to>
      <xdr:col>81</xdr:col>
      <xdr:colOff>50800</xdr:colOff>
      <xdr:row>39</xdr:row>
      <xdr:rowOff>44450</xdr:rowOff>
    </xdr:to>
    <xdr:cxnSp macro="">
      <xdr:nvCxnSpPr>
        <xdr:cNvPr id="514" name="直線コネクタ 513"/>
        <xdr:cNvCxnSpPr/>
      </xdr:nvCxnSpPr>
      <xdr:spPr>
        <a:xfrm flipV="1">
          <a:off x="14592300" y="6643751"/>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12827</xdr:rowOff>
    </xdr:from>
    <xdr:to>
      <xdr:col>76</xdr:col>
      <xdr:colOff>114300</xdr:colOff>
      <xdr:row>39</xdr:row>
      <xdr:rowOff>44450</xdr:rowOff>
    </xdr:to>
    <xdr:cxnSp macro="">
      <xdr:nvCxnSpPr>
        <xdr:cNvPr id="517" name="直線コネクタ 516"/>
        <xdr:cNvCxnSpPr/>
      </xdr:nvCxnSpPr>
      <xdr:spPr>
        <a:xfrm>
          <a:off x="13703300" y="6527927"/>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12827</xdr:rowOff>
    </xdr:from>
    <xdr:to>
      <xdr:col>71</xdr:col>
      <xdr:colOff>177800</xdr:colOff>
      <xdr:row>38</xdr:row>
      <xdr:rowOff>149606</xdr:rowOff>
    </xdr:to>
    <xdr:cxnSp macro="">
      <xdr:nvCxnSpPr>
        <xdr:cNvPr id="520" name="直線コネクタ 519"/>
        <xdr:cNvCxnSpPr/>
      </xdr:nvCxnSpPr>
      <xdr:spPr>
        <a:xfrm flipV="1">
          <a:off x="12814300" y="6527927"/>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141622</xdr:rowOff>
    </xdr:from>
    <xdr:ext cx="378565" cy="259045"/>
    <xdr:sp macro="" textlink="">
      <xdr:nvSpPr>
        <xdr:cNvPr id="522" name="テキスト ボックス 521"/>
        <xdr:cNvSpPr txBox="1"/>
      </xdr:nvSpPr>
      <xdr:spPr>
        <a:xfrm>
          <a:off x="1351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140716</xdr:rowOff>
    </xdr:from>
    <xdr:to>
      <xdr:col>85</xdr:col>
      <xdr:colOff>177800</xdr:colOff>
      <xdr:row>39</xdr:row>
      <xdr:rowOff>70866</xdr:rowOff>
    </xdr:to>
    <xdr:sp macro="" textlink="">
      <xdr:nvSpPr>
        <xdr:cNvPr id="530" name="楕円 529"/>
        <xdr:cNvSpPr/>
      </xdr:nvSpPr>
      <xdr:spPr>
        <a:xfrm>
          <a:off x="162687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55643</xdr:rowOff>
    </xdr:from>
    <xdr:ext cx="313932" cy="259045"/>
    <xdr:sp macro="" textlink="">
      <xdr:nvSpPr>
        <xdr:cNvPr id="531" name="災害復旧事業費該当値テキスト"/>
        <xdr:cNvSpPr txBox="1"/>
      </xdr:nvSpPr>
      <xdr:spPr>
        <a:xfrm>
          <a:off x="16370300" y="6570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77851</xdr:rowOff>
    </xdr:from>
    <xdr:to>
      <xdr:col>81</xdr:col>
      <xdr:colOff>101600</xdr:colOff>
      <xdr:row>39</xdr:row>
      <xdr:rowOff>8001</xdr:rowOff>
    </xdr:to>
    <xdr:sp macro="" textlink="">
      <xdr:nvSpPr>
        <xdr:cNvPr id="532" name="楕円 531"/>
        <xdr:cNvSpPr/>
      </xdr:nvSpPr>
      <xdr:spPr>
        <a:xfrm>
          <a:off x="154305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170578</xdr:rowOff>
    </xdr:from>
    <xdr:ext cx="378565" cy="259045"/>
    <xdr:sp macro="" textlink="">
      <xdr:nvSpPr>
        <xdr:cNvPr id="533" name="テキスト ボックス 532"/>
        <xdr:cNvSpPr txBox="1"/>
      </xdr:nvSpPr>
      <xdr:spPr>
        <a:xfrm>
          <a:off x="15292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133477</xdr:rowOff>
    </xdr:from>
    <xdr:to>
      <xdr:col>72</xdr:col>
      <xdr:colOff>38100</xdr:colOff>
      <xdr:row>38</xdr:row>
      <xdr:rowOff>63627</xdr:rowOff>
    </xdr:to>
    <xdr:sp macro="" textlink="">
      <xdr:nvSpPr>
        <xdr:cNvPr id="536" name="楕円 535"/>
        <xdr:cNvSpPr/>
      </xdr:nvSpPr>
      <xdr:spPr>
        <a:xfrm>
          <a:off x="13652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80154</xdr:rowOff>
    </xdr:from>
    <xdr:ext cx="378565" cy="259045"/>
    <xdr:sp macro="" textlink="">
      <xdr:nvSpPr>
        <xdr:cNvPr id="537" name="テキスト ボックス 536"/>
        <xdr:cNvSpPr txBox="1"/>
      </xdr:nvSpPr>
      <xdr:spPr>
        <a:xfrm>
          <a:off x="13514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98806</xdr:rowOff>
    </xdr:from>
    <xdr:to>
      <xdr:col>67</xdr:col>
      <xdr:colOff>101600</xdr:colOff>
      <xdr:row>39</xdr:row>
      <xdr:rowOff>28956</xdr:rowOff>
    </xdr:to>
    <xdr:sp macro="" textlink="">
      <xdr:nvSpPr>
        <xdr:cNvPr id="538" name="楕円 537"/>
        <xdr:cNvSpPr/>
      </xdr:nvSpPr>
      <xdr:spPr>
        <a:xfrm>
          <a:off x="12763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20083</xdr:rowOff>
    </xdr:from>
    <xdr:ext cx="378565" cy="259045"/>
    <xdr:sp macro="" textlink="">
      <xdr:nvSpPr>
        <xdr:cNvPr id="539" name="テキスト ボックス 538"/>
        <xdr:cNvSpPr txBox="1"/>
      </xdr:nvSpPr>
      <xdr:spPr>
        <a:xfrm>
          <a:off x="12625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77651</xdr:rowOff>
    </xdr:from>
    <xdr:to>
      <xdr:col>85</xdr:col>
      <xdr:colOff>127000</xdr:colOff>
      <xdr:row>77</xdr:row>
      <xdr:rowOff>94960</xdr:rowOff>
    </xdr:to>
    <xdr:cxnSp macro="">
      <xdr:nvCxnSpPr>
        <xdr:cNvPr id="620" name="直線コネクタ 619"/>
        <xdr:cNvCxnSpPr/>
      </xdr:nvCxnSpPr>
      <xdr:spPr>
        <a:xfrm>
          <a:off x="15481300" y="13279301"/>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77651</xdr:rowOff>
    </xdr:from>
    <xdr:to>
      <xdr:col>81</xdr:col>
      <xdr:colOff>50800</xdr:colOff>
      <xdr:row>77</xdr:row>
      <xdr:rowOff>122163</xdr:rowOff>
    </xdr:to>
    <xdr:cxnSp macro="">
      <xdr:nvCxnSpPr>
        <xdr:cNvPr id="623" name="直線コネクタ 622"/>
        <xdr:cNvCxnSpPr/>
      </xdr:nvCxnSpPr>
      <xdr:spPr>
        <a:xfrm flipV="1">
          <a:off x="14592300" y="13279301"/>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122163</xdr:rowOff>
    </xdr:from>
    <xdr:to>
      <xdr:col>76</xdr:col>
      <xdr:colOff>114300</xdr:colOff>
      <xdr:row>77</xdr:row>
      <xdr:rowOff>166153</xdr:rowOff>
    </xdr:to>
    <xdr:cxnSp macro="">
      <xdr:nvCxnSpPr>
        <xdr:cNvPr id="626" name="直線コネクタ 625"/>
        <xdr:cNvCxnSpPr/>
      </xdr:nvCxnSpPr>
      <xdr:spPr>
        <a:xfrm flipV="1">
          <a:off x="13703300" y="13323813"/>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127487</xdr:rowOff>
    </xdr:from>
    <xdr:to>
      <xdr:col>71</xdr:col>
      <xdr:colOff>177800</xdr:colOff>
      <xdr:row>77</xdr:row>
      <xdr:rowOff>166153</xdr:rowOff>
    </xdr:to>
    <xdr:cxnSp macro="">
      <xdr:nvCxnSpPr>
        <xdr:cNvPr id="629" name="直線コネクタ 628"/>
        <xdr:cNvCxnSpPr/>
      </xdr:nvCxnSpPr>
      <xdr:spPr>
        <a:xfrm>
          <a:off x="12814300" y="13329137"/>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44160</xdr:rowOff>
    </xdr:from>
    <xdr:to>
      <xdr:col>85</xdr:col>
      <xdr:colOff>177800</xdr:colOff>
      <xdr:row>77</xdr:row>
      <xdr:rowOff>145760</xdr:rowOff>
    </xdr:to>
    <xdr:sp macro="" textlink="">
      <xdr:nvSpPr>
        <xdr:cNvPr id="639" name="楕円 638"/>
        <xdr:cNvSpPr/>
      </xdr:nvSpPr>
      <xdr:spPr>
        <a:xfrm>
          <a:off x="16268700" y="132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22587</xdr:rowOff>
    </xdr:from>
    <xdr:ext cx="534377" cy="259045"/>
    <xdr:sp macro="" textlink="">
      <xdr:nvSpPr>
        <xdr:cNvPr id="640" name="公債費該当値テキスト"/>
        <xdr:cNvSpPr txBox="1"/>
      </xdr:nvSpPr>
      <xdr:spPr>
        <a:xfrm>
          <a:off x="16370300" y="1322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26851</xdr:rowOff>
    </xdr:from>
    <xdr:to>
      <xdr:col>81</xdr:col>
      <xdr:colOff>101600</xdr:colOff>
      <xdr:row>77</xdr:row>
      <xdr:rowOff>128451</xdr:rowOff>
    </xdr:to>
    <xdr:sp macro="" textlink="">
      <xdr:nvSpPr>
        <xdr:cNvPr id="641" name="楕円 640"/>
        <xdr:cNvSpPr/>
      </xdr:nvSpPr>
      <xdr:spPr>
        <a:xfrm>
          <a:off x="15430500" y="132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119578</xdr:rowOff>
    </xdr:from>
    <xdr:ext cx="534377" cy="259045"/>
    <xdr:sp macro="" textlink="">
      <xdr:nvSpPr>
        <xdr:cNvPr id="642" name="テキスト ボックス 641"/>
        <xdr:cNvSpPr txBox="1"/>
      </xdr:nvSpPr>
      <xdr:spPr>
        <a:xfrm>
          <a:off x="15214111" y="133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71363</xdr:rowOff>
    </xdr:from>
    <xdr:to>
      <xdr:col>76</xdr:col>
      <xdr:colOff>165100</xdr:colOff>
      <xdr:row>78</xdr:row>
      <xdr:rowOff>1513</xdr:rowOff>
    </xdr:to>
    <xdr:sp macro="" textlink="">
      <xdr:nvSpPr>
        <xdr:cNvPr id="643" name="楕円 642"/>
        <xdr:cNvSpPr/>
      </xdr:nvSpPr>
      <xdr:spPr>
        <a:xfrm>
          <a:off x="14541500" y="132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164090</xdr:rowOff>
    </xdr:from>
    <xdr:ext cx="534377" cy="259045"/>
    <xdr:sp macro="" textlink="">
      <xdr:nvSpPr>
        <xdr:cNvPr id="644" name="テキスト ボックス 643"/>
        <xdr:cNvSpPr txBox="1"/>
      </xdr:nvSpPr>
      <xdr:spPr>
        <a:xfrm>
          <a:off x="14325111" y="133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115353</xdr:rowOff>
    </xdr:from>
    <xdr:to>
      <xdr:col>72</xdr:col>
      <xdr:colOff>38100</xdr:colOff>
      <xdr:row>78</xdr:row>
      <xdr:rowOff>45503</xdr:rowOff>
    </xdr:to>
    <xdr:sp macro="" textlink="">
      <xdr:nvSpPr>
        <xdr:cNvPr id="645" name="楕円 644"/>
        <xdr:cNvSpPr/>
      </xdr:nvSpPr>
      <xdr:spPr>
        <a:xfrm>
          <a:off x="13652500" y="133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36630</xdr:rowOff>
    </xdr:from>
    <xdr:ext cx="534377" cy="259045"/>
    <xdr:sp macro="" textlink="">
      <xdr:nvSpPr>
        <xdr:cNvPr id="646" name="テキスト ボックス 645"/>
        <xdr:cNvSpPr txBox="1"/>
      </xdr:nvSpPr>
      <xdr:spPr>
        <a:xfrm>
          <a:off x="13436111" y="1340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76687</xdr:rowOff>
    </xdr:from>
    <xdr:to>
      <xdr:col>67</xdr:col>
      <xdr:colOff>101600</xdr:colOff>
      <xdr:row>78</xdr:row>
      <xdr:rowOff>6837</xdr:rowOff>
    </xdr:to>
    <xdr:sp macro="" textlink="">
      <xdr:nvSpPr>
        <xdr:cNvPr id="647" name="楕円 646"/>
        <xdr:cNvSpPr/>
      </xdr:nvSpPr>
      <xdr:spPr>
        <a:xfrm>
          <a:off x="12763500" y="132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169414</xdr:rowOff>
    </xdr:from>
    <xdr:ext cx="534377" cy="259045"/>
    <xdr:sp macro="" textlink="">
      <xdr:nvSpPr>
        <xdr:cNvPr id="648" name="テキスト ボックス 647"/>
        <xdr:cNvSpPr txBox="1"/>
      </xdr:nvSpPr>
      <xdr:spPr>
        <a:xfrm>
          <a:off x="12547111" y="1337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98780</xdr:rowOff>
    </xdr:from>
    <xdr:to>
      <xdr:col>85</xdr:col>
      <xdr:colOff>127000</xdr:colOff>
      <xdr:row>98</xdr:row>
      <xdr:rowOff>50888</xdr:rowOff>
    </xdr:to>
    <xdr:cxnSp macro="">
      <xdr:nvCxnSpPr>
        <xdr:cNvPr id="677" name="直線コネクタ 676"/>
        <xdr:cNvCxnSpPr/>
      </xdr:nvCxnSpPr>
      <xdr:spPr>
        <a:xfrm flipV="1">
          <a:off x="15481300" y="16729430"/>
          <a:ext cx="8382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50888</xdr:rowOff>
    </xdr:from>
    <xdr:to>
      <xdr:col>81</xdr:col>
      <xdr:colOff>50800</xdr:colOff>
      <xdr:row>98</xdr:row>
      <xdr:rowOff>99085</xdr:rowOff>
    </xdr:to>
    <xdr:cxnSp macro="">
      <xdr:nvCxnSpPr>
        <xdr:cNvPr id="680" name="直線コネクタ 679"/>
        <xdr:cNvCxnSpPr/>
      </xdr:nvCxnSpPr>
      <xdr:spPr>
        <a:xfrm flipV="1">
          <a:off x="14592300" y="16852988"/>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80721</xdr:rowOff>
    </xdr:from>
    <xdr:to>
      <xdr:col>76</xdr:col>
      <xdr:colOff>114300</xdr:colOff>
      <xdr:row>98</xdr:row>
      <xdr:rowOff>99085</xdr:rowOff>
    </xdr:to>
    <xdr:cxnSp macro="">
      <xdr:nvCxnSpPr>
        <xdr:cNvPr id="683" name="直線コネクタ 682"/>
        <xdr:cNvCxnSpPr/>
      </xdr:nvCxnSpPr>
      <xdr:spPr>
        <a:xfrm>
          <a:off x="13703300" y="16711371"/>
          <a:ext cx="889000" cy="1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80721</xdr:rowOff>
    </xdr:from>
    <xdr:to>
      <xdr:col>71</xdr:col>
      <xdr:colOff>177800</xdr:colOff>
      <xdr:row>98</xdr:row>
      <xdr:rowOff>76988</xdr:rowOff>
    </xdr:to>
    <xdr:cxnSp macro="">
      <xdr:nvCxnSpPr>
        <xdr:cNvPr id="686" name="直線コネクタ 685"/>
        <xdr:cNvCxnSpPr/>
      </xdr:nvCxnSpPr>
      <xdr:spPr>
        <a:xfrm flipV="1">
          <a:off x="12814300" y="16711371"/>
          <a:ext cx="889000" cy="1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150385</xdr:rowOff>
    </xdr:from>
    <xdr:ext cx="469744" cy="259045"/>
    <xdr:sp macro="" textlink="">
      <xdr:nvSpPr>
        <xdr:cNvPr id="688" name="テキスト ボックス 687"/>
        <xdr:cNvSpPr txBox="1"/>
      </xdr:nvSpPr>
      <xdr:spPr>
        <a:xfrm>
          <a:off x="13468428"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47980</xdr:rowOff>
    </xdr:from>
    <xdr:to>
      <xdr:col>85</xdr:col>
      <xdr:colOff>177800</xdr:colOff>
      <xdr:row>97</xdr:row>
      <xdr:rowOff>149580</xdr:rowOff>
    </xdr:to>
    <xdr:sp macro="" textlink="">
      <xdr:nvSpPr>
        <xdr:cNvPr id="696" name="楕円 695"/>
        <xdr:cNvSpPr/>
      </xdr:nvSpPr>
      <xdr:spPr>
        <a:xfrm>
          <a:off x="162687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70857</xdr:rowOff>
    </xdr:from>
    <xdr:ext cx="469744" cy="259045"/>
    <xdr:sp macro="" textlink="">
      <xdr:nvSpPr>
        <xdr:cNvPr id="697" name="積立金該当値テキスト"/>
        <xdr:cNvSpPr txBox="1"/>
      </xdr:nvSpPr>
      <xdr:spPr>
        <a:xfrm>
          <a:off x="16370300" y="1653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xdr:rowOff>
    </xdr:from>
    <xdr:to>
      <xdr:col>81</xdr:col>
      <xdr:colOff>101600</xdr:colOff>
      <xdr:row>98</xdr:row>
      <xdr:rowOff>101688</xdr:rowOff>
    </xdr:to>
    <xdr:sp macro="" textlink="">
      <xdr:nvSpPr>
        <xdr:cNvPr id="698" name="楕円 697"/>
        <xdr:cNvSpPr/>
      </xdr:nvSpPr>
      <xdr:spPr>
        <a:xfrm>
          <a:off x="15430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92815</xdr:rowOff>
    </xdr:from>
    <xdr:ext cx="469744" cy="259045"/>
    <xdr:sp macro="" textlink="">
      <xdr:nvSpPr>
        <xdr:cNvPr id="699" name="テキスト ボックス 698"/>
        <xdr:cNvSpPr txBox="1"/>
      </xdr:nvSpPr>
      <xdr:spPr>
        <a:xfrm>
          <a:off x="15246428" y="168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48285</xdr:rowOff>
    </xdr:from>
    <xdr:to>
      <xdr:col>76</xdr:col>
      <xdr:colOff>165100</xdr:colOff>
      <xdr:row>98</xdr:row>
      <xdr:rowOff>149885</xdr:rowOff>
    </xdr:to>
    <xdr:sp macro="" textlink="">
      <xdr:nvSpPr>
        <xdr:cNvPr id="700" name="楕円 699"/>
        <xdr:cNvSpPr/>
      </xdr:nvSpPr>
      <xdr:spPr>
        <a:xfrm>
          <a:off x="14541500" y="168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141012</xdr:rowOff>
    </xdr:from>
    <xdr:ext cx="469744" cy="259045"/>
    <xdr:sp macro="" textlink="">
      <xdr:nvSpPr>
        <xdr:cNvPr id="701" name="テキスト ボックス 700"/>
        <xdr:cNvSpPr txBox="1"/>
      </xdr:nvSpPr>
      <xdr:spPr>
        <a:xfrm>
          <a:off x="14357428" y="1694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29921</xdr:rowOff>
    </xdr:from>
    <xdr:to>
      <xdr:col>72</xdr:col>
      <xdr:colOff>38100</xdr:colOff>
      <xdr:row>97</xdr:row>
      <xdr:rowOff>131521</xdr:rowOff>
    </xdr:to>
    <xdr:sp macro="" textlink="">
      <xdr:nvSpPr>
        <xdr:cNvPr id="702" name="楕円 701"/>
        <xdr:cNvSpPr/>
      </xdr:nvSpPr>
      <xdr:spPr>
        <a:xfrm>
          <a:off x="136525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148048</xdr:rowOff>
    </xdr:from>
    <xdr:ext cx="469744" cy="259045"/>
    <xdr:sp macro="" textlink="">
      <xdr:nvSpPr>
        <xdr:cNvPr id="703" name="テキスト ボックス 702"/>
        <xdr:cNvSpPr txBox="1"/>
      </xdr:nvSpPr>
      <xdr:spPr>
        <a:xfrm>
          <a:off x="13468428" y="164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26188</xdr:rowOff>
    </xdr:from>
    <xdr:to>
      <xdr:col>67</xdr:col>
      <xdr:colOff>101600</xdr:colOff>
      <xdr:row>98</xdr:row>
      <xdr:rowOff>127788</xdr:rowOff>
    </xdr:to>
    <xdr:sp macro="" textlink="">
      <xdr:nvSpPr>
        <xdr:cNvPr id="704" name="楕円 703"/>
        <xdr:cNvSpPr/>
      </xdr:nvSpPr>
      <xdr:spPr>
        <a:xfrm>
          <a:off x="12763500" y="16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118915</xdr:rowOff>
    </xdr:from>
    <xdr:ext cx="469744" cy="259045"/>
    <xdr:sp macro="" textlink="">
      <xdr:nvSpPr>
        <xdr:cNvPr id="705" name="テキスト ボックス 704"/>
        <xdr:cNvSpPr txBox="1"/>
      </xdr:nvSpPr>
      <xdr:spPr>
        <a:xfrm>
          <a:off x="12579428" y="169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116024</xdr:rowOff>
    </xdr:from>
    <xdr:to>
      <xdr:col>116</xdr:col>
      <xdr:colOff>63500</xdr:colOff>
      <xdr:row>36</xdr:row>
      <xdr:rowOff>158478</xdr:rowOff>
    </xdr:to>
    <xdr:cxnSp macro="">
      <xdr:nvCxnSpPr>
        <xdr:cNvPr id="736" name="直線コネクタ 735"/>
        <xdr:cNvCxnSpPr/>
      </xdr:nvCxnSpPr>
      <xdr:spPr>
        <a:xfrm>
          <a:off x="21323300" y="6116774"/>
          <a:ext cx="8382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17198</xdr:rowOff>
    </xdr:from>
    <xdr:ext cx="469744" cy="259045"/>
    <xdr:sp macro="" textlink="">
      <xdr:nvSpPr>
        <xdr:cNvPr id="737" name="投資及び出資金平均値テキスト"/>
        <xdr:cNvSpPr txBox="1"/>
      </xdr:nvSpPr>
      <xdr:spPr>
        <a:xfrm>
          <a:off x="22212300" y="653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116024</xdr:rowOff>
    </xdr:from>
    <xdr:to>
      <xdr:col>111</xdr:col>
      <xdr:colOff>177800</xdr:colOff>
      <xdr:row>35</xdr:row>
      <xdr:rowOff>159294</xdr:rowOff>
    </xdr:to>
    <xdr:cxnSp macro="">
      <xdr:nvCxnSpPr>
        <xdr:cNvPr id="739" name="直線コネクタ 738"/>
        <xdr:cNvCxnSpPr/>
      </xdr:nvCxnSpPr>
      <xdr:spPr>
        <a:xfrm flipV="1">
          <a:off x="20434300" y="6116774"/>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1" name="テキスト ボックス 740"/>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159294</xdr:rowOff>
    </xdr:from>
    <xdr:to>
      <xdr:col>107</xdr:col>
      <xdr:colOff>50800</xdr:colOff>
      <xdr:row>39</xdr:row>
      <xdr:rowOff>98226</xdr:rowOff>
    </xdr:to>
    <xdr:cxnSp macro="">
      <xdr:nvCxnSpPr>
        <xdr:cNvPr id="742" name="直線コネクタ 741"/>
        <xdr:cNvCxnSpPr/>
      </xdr:nvCxnSpPr>
      <xdr:spPr>
        <a:xfrm flipV="1">
          <a:off x="19545300" y="6160044"/>
          <a:ext cx="889000" cy="6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98226</xdr:rowOff>
    </xdr:from>
    <xdr:to>
      <xdr:col>102</xdr:col>
      <xdr:colOff>114300</xdr:colOff>
      <xdr:row>39</xdr:row>
      <xdr:rowOff>98552</xdr:rowOff>
    </xdr:to>
    <xdr:cxnSp macro="">
      <xdr:nvCxnSpPr>
        <xdr:cNvPr id="745" name="直線コネクタ 744"/>
        <xdr:cNvCxnSpPr/>
      </xdr:nvCxnSpPr>
      <xdr:spPr>
        <a:xfrm flipV="1">
          <a:off x="18656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107678</xdr:rowOff>
    </xdr:from>
    <xdr:to>
      <xdr:col>116</xdr:col>
      <xdr:colOff>114300</xdr:colOff>
      <xdr:row>37</xdr:row>
      <xdr:rowOff>37828</xdr:rowOff>
    </xdr:to>
    <xdr:sp macro="" textlink="">
      <xdr:nvSpPr>
        <xdr:cNvPr id="755" name="楕円 754"/>
        <xdr:cNvSpPr/>
      </xdr:nvSpPr>
      <xdr:spPr>
        <a:xfrm>
          <a:off x="22110700" y="62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130555</xdr:rowOff>
    </xdr:from>
    <xdr:ext cx="469744" cy="259045"/>
    <xdr:sp macro="" textlink="">
      <xdr:nvSpPr>
        <xdr:cNvPr id="756" name="投資及び出資金該当値テキスト"/>
        <xdr:cNvSpPr txBox="1"/>
      </xdr:nvSpPr>
      <xdr:spPr>
        <a:xfrm>
          <a:off x="22212300" y="613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65224</xdr:rowOff>
    </xdr:from>
    <xdr:to>
      <xdr:col>112</xdr:col>
      <xdr:colOff>38100</xdr:colOff>
      <xdr:row>35</xdr:row>
      <xdr:rowOff>166824</xdr:rowOff>
    </xdr:to>
    <xdr:sp macro="" textlink="">
      <xdr:nvSpPr>
        <xdr:cNvPr id="757" name="楕円 756"/>
        <xdr:cNvSpPr/>
      </xdr:nvSpPr>
      <xdr:spPr>
        <a:xfrm>
          <a:off x="21272500" y="60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11901</xdr:rowOff>
    </xdr:from>
    <xdr:ext cx="469744" cy="259045"/>
    <xdr:sp macro="" textlink="">
      <xdr:nvSpPr>
        <xdr:cNvPr id="758" name="テキスト ボックス 757"/>
        <xdr:cNvSpPr txBox="1"/>
      </xdr:nvSpPr>
      <xdr:spPr>
        <a:xfrm>
          <a:off x="21088428" y="584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108494</xdr:rowOff>
    </xdr:from>
    <xdr:to>
      <xdr:col>107</xdr:col>
      <xdr:colOff>101600</xdr:colOff>
      <xdr:row>36</xdr:row>
      <xdr:rowOff>38644</xdr:rowOff>
    </xdr:to>
    <xdr:sp macro="" textlink="">
      <xdr:nvSpPr>
        <xdr:cNvPr id="759" name="楕円 758"/>
        <xdr:cNvSpPr/>
      </xdr:nvSpPr>
      <xdr:spPr>
        <a:xfrm>
          <a:off x="20383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55171</xdr:rowOff>
    </xdr:from>
    <xdr:ext cx="469744" cy="259045"/>
    <xdr:sp macro="" textlink="">
      <xdr:nvSpPr>
        <xdr:cNvPr id="760" name="テキスト ボックス 759"/>
        <xdr:cNvSpPr txBox="1"/>
      </xdr:nvSpPr>
      <xdr:spPr>
        <a:xfrm>
          <a:off x="20199428"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47426</xdr:rowOff>
    </xdr:from>
    <xdr:to>
      <xdr:col>102</xdr:col>
      <xdr:colOff>165100</xdr:colOff>
      <xdr:row>39</xdr:row>
      <xdr:rowOff>149026</xdr:rowOff>
    </xdr:to>
    <xdr:sp macro="" textlink="">
      <xdr:nvSpPr>
        <xdr:cNvPr id="761" name="楕円 760"/>
        <xdr:cNvSpPr/>
      </xdr:nvSpPr>
      <xdr:spPr>
        <a:xfrm>
          <a:off x="19494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140153</xdr:rowOff>
    </xdr:from>
    <xdr:ext cx="249299" cy="259045"/>
    <xdr:sp macro="" textlink="">
      <xdr:nvSpPr>
        <xdr:cNvPr id="762" name="テキスト ボックス 761"/>
        <xdr:cNvSpPr txBox="1"/>
      </xdr:nvSpPr>
      <xdr:spPr>
        <a:xfrm>
          <a:off x="19420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47752</xdr:rowOff>
    </xdr:from>
    <xdr:to>
      <xdr:col>98</xdr:col>
      <xdr:colOff>38100</xdr:colOff>
      <xdr:row>39</xdr:row>
      <xdr:rowOff>149352</xdr:rowOff>
    </xdr:to>
    <xdr:sp macro="" textlink="">
      <xdr:nvSpPr>
        <xdr:cNvPr id="763" name="楕円 762"/>
        <xdr:cNvSpPr/>
      </xdr:nvSpPr>
      <xdr:spPr>
        <a:xfrm>
          <a:off x="18605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140479</xdr:rowOff>
    </xdr:from>
    <xdr:ext cx="249299" cy="259045"/>
    <xdr:sp macro="" textlink="">
      <xdr:nvSpPr>
        <xdr:cNvPr id="764" name="テキスト ボックス 763"/>
        <xdr:cNvSpPr txBox="1"/>
      </xdr:nvSpPr>
      <xdr:spPr>
        <a:xfrm>
          <a:off x="18531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66891</xdr:rowOff>
    </xdr:from>
    <xdr:to>
      <xdr:col>116</xdr:col>
      <xdr:colOff>63500</xdr:colOff>
      <xdr:row>57</xdr:row>
      <xdr:rowOff>5474</xdr:rowOff>
    </xdr:to>
    <xdr:cxnSp macro="">
      <xdr:nvCxnSpPr>
        <xdr:cNvPr id="793" name="直線コネクタ 792"/>
        <xdr:cNvCxnSpPr/>
      </xdr:nvCxnSpPr>
      <xdr:spPr>
        <a:xfrm>
          <a:off x="21323300" y="9668091"/>
          <a:ext cx="8382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101464</xdr:rowOff>
    </xdr:from>
    <xdr:ext cx="469744" cy="259045"/>
    <xdr:sp macro="" textlink="">
      <xdr:nvSpPr>
        <xdr:cNvPr id="794" name="貸付金平均値テキスト"/>
        <xdr:cNvSpPr txBox="1"/>
      </xdr:nvSpPr>
      <xdr:spPr>
        <a:xfrm>
          <a:off x="22212300" y="987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66891</xdr:rowOff>
    </xdr:from>
    <xdr:to>
      <xdr:col>111</xdr:col>
      <xdr:colOff>177800</xdr:colOff>
      <xdr:row>56</xdr:row>
      <xdr:rowOff>140881</xdr:rowOff>
    </xdr:to>
    <xdr:cxnSp macro="">
      <xdr:nvCxnSpPr>
        <xdr:cNvPr id="796" name="直線コネクタ 795"/>
        <xdr:cNvCxnSpPr/>
      </xdr:nvCxnSpPr>
      <xdr:spPr>
        <a:xfrm flipV="1">
          <a:off x="20434300" y="9668091"/>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10406</xdr:rowOff>
    </xdr:from>
    <xdr:ext cx="469744" cy="259045"/>
    <xdr:sp macro="" textlink="">
      <xdr:nvSpPr>
        <xdr:cNvPr id="798" name="テキスト ボックス 797"/>
        <xdr:cNvSpPr txBox="1"/>
      </xdr:nvSpPr>
      <xdr:spPr>
        <a:xfrm>
          <a:off x="21088428" y="99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17590</xdr:rowOff>
    </xdr:from>
    <xdr:to>
      <xdr:col>107</xdr:col>
      <xdr:colOff>50800</xdr:colOff>
      <xdr:row>56</xdr:row>
      <xdr:rowOff>140881</xdr:rowOff>
    </xdr:to>
    <xdr:cxnSp macro="">
      <xdr:nvCxnSpPr>
        <xdr:cNvPr id="799" name="直線コネクタ 798"/>
        <xdr:cNvCxnSpPr/>
      </xdr:nvCxnSpPr>
      <xdr:spPr>
        <a:xfrm>
          <a:off x="19545300" y="9618790"/>
          <a:ext cx="889000" cy="1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156024</xdr:rowOff>
    </xdr:from>
    <xdr:ext cx="469744" cy="259045"/>
    <xdr:sp macro="" textlink="">
      <xdr:nvSpPr>
        <xdr:cNvPr id="801" name="テキスト ボックス 800"/>
        <xdr:cNvSpPr txBox="1"/>
      </xdr:nvSpPr>
      <xdr:spPr>
        <a:xfrm>
          <a:off x="20199428" y="99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17590</xdr:rowOff>
    </xdr:from>
    <xdr:to>
      <xdr:col>102</xdr:col>
      <xdr:colOff>114300</xdr:colOff>
      <xdr:row>56</xdr:row>
      <xdr:rowOff>42507</xdr:rowOff>
    </xdr:to>
    <xdr:cxnSp macro="">
      <xdr:nvCxnSpPr>
        <xdr:cNvPr id="802" name="直線コネクタ 801"/>
        <xdr:cNvCxnSpPr/>
      </xdr:nvCxnSpPr>
      <xdr:spPr>
        <a:xfrm flipV="1">
          <a:off x="18656300" y="9618790"/>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106532</xdr:rowOff>
    </xdr:from>
    <xdr:ext cx="469744" cy="259045"/>
    <xdr:sp macro="" textlink="">
      <xdr:nvSpPr>
        <xdr:cNvPr id="804" name="テキスト ボックス 803"/>
        <xdr:cNvSpPr txBox="1"/>
      </xdr:nvSpPr>
      <xdr:spPr>
        <a:xfrm>
          <a:off x="19310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96969</xdr:rowOff>
    </xdr:from>
    <xdr:ext cx="469744" cy="259045"/>
    <xdr:sp macro="" textlink="">
      <xdr:nvSpPr>
        <xdr:cNvPr id="806" name="テキスト ボックス 805"/>
        <xdr:cNvSpPr txBox="1"/>
      </xdr:nvSpPr>
      <xdr:spPr>
        <a:xfrm>
          <a:off x="18421428" y="98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126124</xdr:rowOff>
    </xdr:from>
    <xdr:to>
      <xdr:col>116</xdr:col>
      <xdr:colOff>114300</xdr:colOff>
      <xdr:row>57</xdr:row>
      <xdr:rowOff>56274</xdr:rowOff>
    </xdr:to>
    <xdr:sp macro="" textlink="">
      <xdr:nvSpPr>
        <xdr:cNvPr id="812" name="楕円 811"/>
        <xdr:cNvSpPr/>
      </xdr:nvSpPr>
      <xdr:spPr>
        <a:xfrm>
          <a:off x="22110700" y="97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149001</xdr:rowOff>
    </xdr:from>
    <xdr:ext cx="534377" cy="259045"/>
    <xdr:sp macro="" textlink="">
      <xdr:nvSpPr>
        <xdr:cNvPr id="813" name="貸付金該当値テキスト"/>
        <xdr:cNvSpPr txBox="1"/>
      </xdr:nvSpPr>
      <xdr:spPr>
        <a:xfrm>
          <a:off x="22212300" y="957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16091</xdr:rowOff>
    </xdr:from>
    <xdr:to>
      <xdr:col>112</xdr:col>
      <xdr:colOff>38100</xdr:colOff>
      <xdr:row>56</xdr:row>
      <xdr:rowOff>117691</xdr:rowOff>
    </xdr:to>
    <xdr:sp macro="" textlink="">
      <xdr:nvSpPr>
        <xdr:cNvPr id="814" name="楕円 813"/>
        <xdr:cNvSpPr/>
      </xdr:nvSpPr>
      <xdr:spPr>
        <a:xfrm>
          <a:off x="21272500" y="96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134218</xdr:rowOff>
    </xdr:from>
    <xdr:ext cx="534377" cy="259045"/>
    <xdr:sp macro="" textlink="">
      <xdr:nvSpPr>
        <xdr:cNvPr id="815" name="テキスト ボックス 814"/>
        <xdr:cNvSpPr txBox="1"/>
      </xdr:nvSpPr>
      <xdr:spPr>
        <a:xfrm>
          <a:off x="21056111" y="93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90081</xdr:rowOff>
    </xdr:from>
    <xdr:to>
      <xdr:col>107</xdr:col>
      <xdr:colOff>101600</xdr:colOff>
      <xdr:row>57</xdr:row>
      <xdr:rowOff>20231</xdr:rowOff>
    </xdr:to>
    <xdr:sp macro="" textlink="">
      <xdr:nvSpPr>
        <xdr:cNvPr id="816" name="楕円 815"/>
        <xdr:cNvSpPr/>
      </xdr:nvSpPr>
      <xdr:spPr>
        <a:xfrm>
          <a:off x="20383500" y="9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36758</xdr:rowOff>
    </xdr:from>
    <xdr:ext cx="534377" cy="259045"/>
    <xdr:sp macro="" textlink="">
      <xdr:nvSpPr>
        <xdr:cNvPr id="817" name="テキスト ボックス 816"/>
        <xdr:cNvSpPr txBox="1"/>
      </xdr:nvSpPr>
      <xdr:spPr>
        <a:xfrm>
          <a:off x="20167111" y="94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138240</xdr:rowOff>
    </xdr:from>
    <xdr:to>
      <xdr:col>102</xdr:col>
      <xdr:colOff>165100</xdr:colOff>
      <xdr:row>56</xdr:row>
      <xdr:rowOff>68390</xdr:rowOff>
    </xdr:to>
    <xdr:sp macro="" textlink="">
      <xdr:nvSpPr>
        <xdr:cNvPr id="818" name="楕円 817"/>
        <xdr:cNvSpPr/>
      </xdr:nvSpPr>
      <xdr:spPr>
        <a:xfrm>
          <a:off x="19494500" y="95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84917</xdr:rowOff>
    </xdr:from>
    <xdr:ext cx="534377" cy="259045"/>
    <xdr:sp macro="" textlink="">
      <xdr:nvSpPr>
        <xdr:cNvPr id="819" name="テキスト ボックス 818"/>
        <xdr:cNvSpPr txBox="1"/>
      </xdr:nvSpPr>
      <xdr:spPr>
        <a:xfrm>
          <a:off x="19278111" y="93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163157</xdr:rowOff>
    </xdr:from>
    <xdr:to>
      <xdr:col>98</xdr:col>
      <xdr:colOff>38100</xdr:colOff>
      <xdr:row>56</xdr:row>
      <xdr:rowOff>93307</xdr:rowOff>
    </xdr:to>
    <xdr:sp macro="" textlink="">
      <xdr:nvSpPr>
        <xdr:cNvPr id="820" name="楕円 819"/>
        <xdr:cNvSpPr/>
      </xdr:nvSpPr>
      <xdr:spPr>
        <a:xfrm>
          <a:off x="18605500" y="95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109834</xdr:rowOff>
    </xdr:from>
    <xdr:ext cx="534377" cy="259045"/>
    <xdr:sp macro="" textlink="">
      <xdr:nvSpPr>
        <xdr:cNvPr id="821" name="テキスト ボックス 820"/>
        <xdr:cNvSpPr txBox="1"/>
      </xdr:nvSpPr>
      <xdr:spPr>
        <a:xfrm>
          <a:off x="18389111" y="93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143548</xdr:rowOff>
    </xdr:from>
    <xdr:to>
      <xdr:col>116</xdr:col>
      <xdr:colOff>63500</xdr:colOff>
      <xdr:row>77</xdr:row>
      <xdr:rowOff>43078</xdr:rowOff>
    </xdr:to>
    <xdr:cxnSp macro="">
      <xdr:nvCxnSpPr>
        <xdr:cNvPr id="851" name="直線コネクタ 850"/>
        <xdr:cNvCxnSpPr/>
      </xdr:nvCxnSpPr>
      <xdr:spPr>
        <a:xfrm>
          <a:off x="21323300" y="13173748"/>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143548</xdr:rowOff>
    </xdr:from>
    <xdr:to>
      <xdr:col>111</xdr:col>
      <xdr:colOff>177800</xdr:colOff>
      <xdr:row>76</xdr:row>
      <xdr:rowOff>156578</xdr:rowOff>
    </xdr:to>
    <xdr:cxnSp macro="">
      <xdr:nvCxnSpPr>
        <xdr:cNvPr id="854" name="直線コネクタ 853"/>
        <xdr:cNvCxnSpPr/>
      </xdr:nvCxnSpPr>
      <xdr:spPr>
        <a:xfrm flipV="1">
          <a:off x="20434300" y="1317374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13627</xdr:rowOff>
    </xdr:from>
    <xdr:to>
      <xdr:col>107</xdr:col>
      <xdr:colOff>50800</xdr:colOff>
      <xdr:row>76</xdr:row>
      <xdr:rowOff>156578</xdr:rowOff>
    </xdr:to>
    <xdr:cxnSp macro="">
      <xdr:nvCxnSpPr>
        <xdr:cNvPr id="857" name="直線コネクタ 856"/>
        <xdr:cNvCxnSpPr/>
      </xdr:nvCxnSpPr>
      <xdr:spPr>
        <a:xfrm>
          <a:off x="19545300" y="12529477"/>
          <a:ext cx="889000" cy="6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13627</xdr:rowOff>
    </xdr:from>
    <xdr:to>
      <xdr:col>102</xdr:col>
      <xdr:colOff>114300</xdr:colOff>
      <xdr:row>73</xdr:row>
      <xdr:rowOff>149911</xdr:rowOff>
    </xdr:to>
    <xdr:cxnSp macro="">
      <xdr:nvCxnSpPr>
        <xdr:cNvPr id="860" name="直線コネクタ 859"/>
        <xdr:cNvCxnSpPr/>
      </xdr:nvCxnSpPr>
      <xdr:spPr>
        <a:xfrm flipV="1">
          <a:off x="18656300" y="12529477"/>
          <a:ext cx="889000" cy="1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163728</xdr:rowOff>
    </xdr:from>
    <xdr:to>
      <xdr:col>116</xdr:col>
      <xdr:colOff>114300</xdr:colOff>
      <xdr:row>77</xdr:row>
      <xdr:rowOff>93878</xdr:rowOff>
    </xdr:to>
    <xdr:sp macro="" textlink="">
      <xdr:nvSpPr>
        <xdr:cNvPr id="870" name="楕円 869"/>
        <xdr:cNvSpPr/>
      </xdr:nvSpPr>
      <xdr:spPr>
        <a:xfrm>
          <a:off x="22110700" y="131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142155</xdr:rowOff>
    </xdr:from>
    <xdr:ext cx="534377" cy="259045"/>
    <xdr:sp macro="" textlink="">
      <xdr:nvSpPr>
        <xdr:cNvPr id="871" name="繰出金該当値テキスト"/>
        <xdr:cNvSpPr txBox="1"/>
      </xdr:nvSpPr>
      <xdr:spPr>
        <a:xfrm>
          <a:off x="22212300" y="131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92748</xdr:rowOff>
    </xdr:from>
    <xdr:to>
      <xdr:col>112</xdr:col>
      <xdr:colOff>38100</xdr:colOff>
      <xdr:row>77</xdr:row>
      <xdr:rowOff>22898</xdr:rowOff>
    </xdr:to>
    <xdr:sp macro="" textlink="">
      <xdr:nvSpPr>
        <xdr:cNvPr id="872" name="楕円 871"/>
        <xdr:cNvSpPr/>
      </xdr:nvSpPr>
      <xdr:spPr>
        <a:xfrm>
          <a:off x="21272500" y="131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14025</xdr:rowOff>
    </xdr:from>
    <xdr:ext cx="534377" cy="259045"/>
    <xdr:sp macro="" textlink="">
      <xdr:nvSpPr>
        <xdr:cNvPr id="873" name="テキスト ボックス 872"/>
        <xdr:cNvSpPr txBox="1"/>
      </xdr:nvSpPr>
      <xdr:spPr>
        <a:xfrm>
          <a:off x="21056111" y="1321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105778</xdr:rowOff>
    </xdr:from>
    <xdr:to>
      <xdr:col>107</xdr:col>
      <xdr:colOff>101600</xdr:colOff>
      <xdr:row>77</xdr:row>
      <xdr:rowOff>35928</xdr:rowOff>
    </xdr:to>
    <xdr:sp macro="" textlink="">
      <xdr:nvSpPr>
        <xdr:cNvPr id="874" name="楕円 873"/>
        <xdr:cNvSpPr/>
      </xdr:nvSpPr>
      <xdr:spPr>
        <a:xfrm>
          <a:off x="20383500" y="131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27055</xdr:rowOff>
    </xdr:from>
    <xdr:ext cx="534377" cy="259045"/>
    <xdr:sp macro="" textlink="">
      <xdr:nvSpPr>
        <xdr:cNvPr id="875" name="テキスト ボックス 874"/>
        <xdr:cNvSpPr txBox="1"/>
      </xdr:nvSpPr>
      <xdr:spPr>
        <a:xfrm>
          <a:off x="20167111" y="132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134277</xdr:rowOff>
    </xdr:from>
    <xdr:to>
      <xdr:col>102</xdr:col>
      <xdr:colOff>165100</xdr:colOff>
      <xdr:row>73</xdr:row>
      <xdr:rowOff>64427</xdr:rowOff>
    </xdr:to>
    <xdr:sp macro="" textlink="">
      <xdr:nvSpPr>
        <xdr:cNvPr id="876" name="楕円 875"/>
        <xdr:cNvSpPr/>
      </xdr:nvSpPr>
      <xdr:spPr>
        <a:xfrm>
          <a:off x="19494500" y="124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80954</xdr:rowOff>
    </xdr:from>
    <xdr:ext cx="534377" cy="259045"/>
    <xdr:sp macro="" textlink="">
      <xdr:nvSpPr>
        <xdr:cNvPr id="877" name="テキスト ボックス 876"/>
        <xdr:cNvSpPr txBox="1"/>
      </xdr:nvSpPr>
      <xdr:spPr>
        <a:xfrm>
          <a:off x="19278111" y="1225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99111</xdr:rowOff>
    </xdr:from>
    <xdr:to>
      <xdr:col>98</xdr:col>
      <xdr:colOff>38100</xdr:colOff>
      <xdr:row>74</xdr:row>
      <xdr:rowOff>29261</xdr:rowOff>
    </xdr:to>
    <xdr:sp macro="" textlink="">
      <xdr:nvSpPr>
        <xdr:cNvPr id="878" name="楕円 877"/>
        <xdr:cNvSpPr/>
      </xdr:nvSpPr>
      <xdr:spPr>
        <a:xfrm>
          <a:off x="18605500" y="126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45788</xdr:rowOff>
    </xdr:from>
    <xdr:ext cx="534377" cy="259045"/>
    <xdr:sp macro="" textlink="">
      <xdr:nvSpPr>
        <xdr:cNvPr id="879" name="テキスト ボックス 878"/>
        <xdr:cNvSpPr txBox="1"/>
      </xdr:nvSpPr>
      <xdr:spPr>
        <a:xfrm>
          <a:off x="18389111" y="123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で、性質別経費においては、扶助費が全体の</a:t>
          </a:r>
          <a:r>
            <a:rPr kumimoji="1" lang="en-US" altLang="ja-JP" sz="1100">
              <a:solidFill>
                <a:schemeClr val="dk1"/>
              </a:solidFill>
              <a:effectLst/>
              <a:latin typeface="+mn-lt"/>
              <a:ea typeface="+mn-ea"/>
              <a:cs typeface="+mn-cs"/>
            </a:rPr>
            <a:t>28.2</a:t>
          </a:r>
          <a:r>
            <a:rPr kumimoji="1" lang="ja-JP" altLang="en-US" sz="1100">
              <a:solidFill>
                <a:schemeClr val="dk1"/>
              </a:solidFill>
              <a:effectLst/>
              <a:latin typeface="+mn-lt"/>
              <a:ea typeface="+mn-ea"/>
              <a:cs typeface="+mn-cs"/>
            </a:rPr>
            <a:t>％を占め、次いで人件費が</a:t>
          </a:r>
          <a:r>
            <a:rPr kumimoji="1" lang="en-US" altLang="ja-JP" sz="1100">
              <a:solidFill>
                <a:schemeClr val="dk1"/>
              </a:solidFill>
              <a:effectLst/>
              <a:latin typeface="+mn-lt"/>
              <a:ea typeface="+mn-ea"/>
              <a:cs typeface="+mn-cs"/>
            </a:rPr>
            <a:t>18.4</a:t>
          </a:r>
          <a:r>
            <a:rPr kumimoji="1" lang="ja-JP" altLang="en-US"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13.2</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物件費、補助費等、普通建設事業費、公債費、繰出金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災害復旧事業費については、全国、神奈川県、類似団体のいずれの平均も下回っている。人件費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扶助費については、全国、神奈川県の平均を下回っている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は神奈川県の平均を上回っているものの、全国、類似団体の平均を下回っている。</a:t>
          </a:r>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は全国の平均を下回っているものの、神奈川県、類似団体の平均を上回っている。</a:t>
          </a:r>
          <a:r>
            <a:rPr kumimoji="1" lang="ja-JP" altLang="ja-JP" sz="1100">
              <a:solidFill>
                <a:schemeClr val="dk1"/>
              </a:solidFill>
              <a:effectLst/>
              <a:latin typeface="+mn-lt"/>
              <a:ea typeface="+mn-ea"/>
              <a:cs typeface="+mn-cs"/>
            </a:rPr>
            <a:t>投資及び出資金、貸付金については、全国、神奈川県、類似団体の平均のいずれも上回っている。貸付金については、病院事業会計への運転資金の長期貸付が大きく影響している。また、投資及び出資金については、下水道事業会計の財務適用による繰出金からの性質変更の影響が出ている。今後も扶助費</a:t>
          </a:r>
          <a:r>
            <a:rPr kumimoji="1" lang="ja-JP" altLang="en-US" sz="1100">
              <a:solidFill>
                <a:schemeClr val="dk1"/>
              </a:solidFill>
              <a:effectLst/>
              <a:latin typeface="+mn-lt"/>
              <a:ea typeface="+mn-ea"/>
              <a:cs typeface="+mn-cs"/>
            </a:rPr>
            <a:t>や新庁舎建設に伴う公債費の増加等</a:t>
          </a:r>
          <a:r>
            <a:rPr kumimoji="1" lang="ja-JP" altLang="ja-JP" sz="1100">
              <a:solidFill>
                <a:schemeClr val="dk1"/>
              </a:solidFill>
              <a:effectLst/>
              <a:latin typeface="+mn-lt"/>
              <a:ea typeface="+mn-ea"/>
              <a:cs typeface="+mn-cs"/>
            </a:rPr>
            <a:t>に留意しつつ、電子化の推進やアウトソーシングの活用を図ることで、健全な財政運営を維持していく。</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257,113
252,236
67.82
85,271,398
82,226,636
2,699,491
48,971,976
54,242,623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13426</xdr:rowOff>
    </xdr:from>
    <xdr:to>
      <xdr:col>24</xdr:col>
      <xdr:colOff>63500</xdr:colOff>
      <xdr:row>38</xdr:row>
      <xdr:rowOff>17780</xdr:rowOff>
    </xdr:to>
    <xdr:cxnSp macro="">
      <xdr:nvCxnSpPr>
        <xdr:cNvPr id="63" name="直線コネクタ 62"/>
        <xdr:cNvCxnSpPr/>
      </xdr:nvCxnSpPr>
      <xdr:spPr>
        <a:xfrm flipV="1">
          <a:off x="3797300" y="65285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1451</xdr:rowOff>
    </xdr:from>
    <xdr:to>
      <xdr:col>19</xdr:col>
      <xdr:colOff>177800</xdr:colOff>
      <xdr:row>38</xdr:row>
      <xdr:rowOff>17780</xdr:rowOff>
    </xdr:to>
    <xdr:cxnSp macro="">
      <xdr:nvCxnSpPr>
        <xdr:cNvPr id="66" name="直線コネクタ 65"/>
        <xdr:cNvCxnSpPr/>
      </xdr:nvCxnSpPr>
      <xdr:spPr>
        <a:xfrm>
          <a:off x="2908300" y="65165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145143</xdr:rowOff>
    </xdr:from>
    <xdr:to>
      <xdr:col>15</xdr:col>
      <xdr:colOff>50800</xdr:colOff>
      <xdr:row>38</xdr:row>
      <xdr:rowOff>1451</xdr:rowOff>
    </xdr:to>
    <xdr:cxnSp macro="">
      <xdr:nvCxnSpPr>
        <xdr:cNvPr id="69" name="直線コネクタ 68"/>
        <xdr:cNvCxnSpPr/>
      </xdr:nvCxnSpPr>
      <xdr:spPr>
        <a:xfrm>
          <a:off x="2019300" y="6317343"/>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66766</xdr:rowOff>
    </xdr:from>
    <xdr:to>
      <xdr:col>10</xdr:col>
      <xdr:colOff>114300</xdr:colOff>
      <xdr:row>36</xdr:row>
      <xdr:rowOff>145143</xdr:rowOff>
    </xdr:to>
    <xdr:cxnSp macro="">
      <xdr:nvCxnSpPr>
        <xdr:cNvPr id="72" name="直線コネクタ 71"/>
        <xdr:cNvCxnSpPr/>
      </xdr:nvCxnSpPr>
      <xdr:spPr>
        <a:xfrm>
          <a:off x="1130300" y="5896066"/>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134076</xdr:rowOff>
    </xdr:from>
    <xdr:to>
      <xdr:col>24</xdr:col>
      <xdr:colOff>114300</xdr:colOff>
      <xdr:row>38</xdr:row>
      <xdr:rowOff>64226</xdr:rowOff>
    </xdr:to>
    <xdr:sp macro="" textlink="">
      <xdr:nvSpPr>
        <xdr:cNvPr id="82" name="楕円 81"/>
        <xdr:cNvSpPr/>
      </xdr:nvSpPr>
      <xdr:spPr>
        <a:xfrm>
          <a:off x="4584700" y="647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112503</xdr:rowOff>
    </xdr:from>
    <xdr:ext cx="469744" cy="259045"/>
    <xdr:sp macro="" textlink="">
      <xdr:nvSpPr>
        <xdr:cNvPr id="83" name="議会費該当値テキスト"/>
        <xdr:cNvSpPr txBox="1"/>
      </xdr:nvSpPr>
      <xdr:spPr>
        <a:xfrm>
          <a:off x="4686300"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138430</xdr:rowOff>
    </xdr:from>
    <xdr:to>
      <xdr:col>20</xdr:col>
      <xdr:colOff>38100</xdr:colOff>
      <xdr:row>38</xdr:row>
      <xdr:rowOff>68580</xdr:rowOff>
    </xdr:to>
    <xdr:sp macro="" textlink="">
      <xdr:nvSpPr>
        <xdr:cNvPr id="84" name="楕円 83"/>
        <xdr:cNvSpPr/>
      </xdr:nvSpPr>
      <xdr:spPr>
        <a:xfrm>
          <a:off x="3746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59707</xdr:rowOff>
    </xdr:from>
    <xdr:ext cx="469744" cy="259045"/>
    <xdr:sp macro="" textlink="">
      <xdr:nvSpPr>
        <xdr:cNvPr id="85" name="テキスト ボックス 84"/>
        <xdr:cNvSpPr txBox="1"/>
      </xdr:nvSpPr>
      <xdr:spPr>
        <a:xfrm>
          <a:off x="3562428"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122101</xdr:rowOff>
    </xdr:from>
    <xdr:to>
      <xdr:col>15</xdr:col>
      <xdr:colOff>101600</xdr:colOff>
      <xdr:row>38</xdr:row>
      <xdr:rowOff>52251</xdr:rowOff>
    </xdr:to>
    <xdr:sp macro="" textlink="">
      <xdr:nvSpPr>
        <xdr:cNvPr id="86" name="楕円 85"/>
        <xdr:cNvSpPr/>
      </xdr:nvSpPr>
      <xdr:spPr>
        <a:xfrm>
          <a:off x="2857500" y="64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43378</xdr:rowOff>
    </xdr:from>
    <xdr:ext cx="469744" cy="259045"/>
    <xdr:sp macro="" textlink="">
      <xdr:nvSpPr>
        <xdr:cNvPr id="87" name="テキスト ボックス 86"/>
        <xdr:cNvSpPr txBox="1"/>
      </xdr:nvSpPr>
      <xdr:spPr>
        <a:xfrm>
          <a:off x="2673428" y="655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94343</xdr:rowOff>
    </xdr:from>
    <xdr:to>
      <xdr:col>10</xdr:col>
      <xdr:colOff>165100</xdr:colOff>
      <xdr:row>37</xdr:row>
      <xdr:rowOff>24493</xdr:rowOff>
    </xdr:to>
    <xdr:sp macro="" textlink="">
      <xdr:nvSpPr>
        <xdr:cNvPr id="88" name="楕円 87"/>
        <xdr:cNvSpPr/>
      </xdr:nvSpPr>
      <xdr:spPr>
        <a:xfrm>
          <a:off x="19685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15620</xdr:rowOff>
    </xdr:from>
    <xdr:ext cx="469744" cy="259045"/>
    <xdr:sp macro="" textlink="">
      <xdr:nvSpPr>
        <xdr:cNvPr id="89" name="テキスト ボックス 88"/>
        <xdr:cNvSpPr txBox="1"/>
      </xdr:nvSpPr>
      <xdr:spPr>
        <a:xfrm>
          <a:off x="1784428" y="635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15966</xdr:rowOff>
    </xdr:from>
    <xdr:to>
      <xdr:col>6</xdr:col>
      <xdr:colOff>38100</xdr:colOff>
      <xdr:row>34</xdr:row>
      <xdr:rowOff>117566</xdr:rowOff>
    </xdr:to>
    <xdr:sp macro="" textlink="">
      <xdr:nvSpPr>
        <xdr:cNvPr id="90" name="楕円 89"/>
        <xdr:cNvSpPr/>
      </xdr:nvSpPr>
      <xdr:spPr>
        <a:xfrm>
          <a:off x="1079500" y="5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134093</xdr:rowOff>
    </xdr:from>
    <xdr:ext cx="469744" cy="259045"/>
    <xdr:sp macro="" textlink="">
      <xdr:nvSpPr>
        <xdr:cNvPr id="91" name="テキスト ボックス 90"/>
        <xdr:cNvSpPr txBox="1"/>
      </xdr:nvSpPr>
      <xdr:spPr>
        <a:xfrm>
          <a:off x="895428" y="562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1854</xdr:rowOff>
    </xdr:from>
    <xdr:to>
      <xdr:col>24</xdr:col>
      <xdr:colOff>63500</xdr:colOff>
      <xdr:row>57</xdr:row>
      <xdr:rowOff>154298</xdr:rowOff>
    </xdr:to>
    <xdr:cxnSp macro="">
      <xdr:nvCxnSpPr>
        <xdr:cNvPr id="123" name="直線コネクタ 122"/>
        <xdr:cNvCxnSpPr/>
      </xdr:nvCxnSpPr>
      <xdr:spPr>
        <a:xfrm>
          <a:off x="3797300" y="9774504"/>
          <a:ext cx="838200" cy="15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1854</xdr:rowOff>
    </xdr:from>
    <xdr:to>
      <xdr:col>19</xdr:col>
      <xdr:colOff>177800</xdr:colOff>
      <xdr:row>58</xdr:row>
      <xdr:rowOff>23930</xdr:rowOff>
    </xdr:to>
    <xdr:cxnSp macro="">
      <xdr:nvCxnSpPr>
        <xdr:cNvPr id="126" name="直線コネクタ 125"/>
        <xdr:cNvCxnSpPr/>
      </xdr:nvCxnSpPr>
      <xdr:spPr>
        <a:xfrm flipV="1">
          <a:off x="2908300" y="9774504"/>
          <a:ext cx="889000" cy="19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120890</xdr:rowOff>
    </xdr:from>
    <xdr:to>
      <xdr:col>15</xdr:col>
      <xdr:colOff>50800</xdr:colOff>
      <xdr:row>58</xdr:row>
      <xdr:rowOff>23930</xdr:rowOff>
    </xdr:to>
    <xdr:cxnSp macro="">
      <xdr:nvCxnSpPr>
        <xdr:cNvPr id="129" name="直線コネクタ 128"/>
        <xdr:cNvCxnSpPr/>
      </xdr:nvCxnSpPr>
      <xdr:spPr>
        <a:xfrm>
          <a:off x="2019300" y="9722090"/>
          <a:ext cx="889000" cy="24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91302</xdr:rowOff>
    </xdr:from>
    <xdr:to>
      <xdr:col>10</xdr:col>
      <xdr:colOff>114300</xdr:colOff>
      <xdr:row>56</xdr:row>
      <xdr:rowOff>120890</xdr:rowOff>
    </xdr:to>
    <xdr:cxnSp macro="">
      <xdr:nvCxnSpPr>
        <xdr:cNvPr id="132" name="直線コネクタ 131"/>
        <xdr:cNvCxnSpPr/>
      </xdr:nvCxnSpPr>
      <xdr:spPr>
        <a:xfrm>
          <a:off x="1130300" y="9521052"/>
          <a:ext cx="889000" cy="20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103498</xdr:rowOff>
    </xdr:from>
    <xdr:to>
      <xdr:col>24</xdr:col>
      <xdr:colOff>114300</xdr:colOff>
      <xdr:row>58</xdr:row>
      <xdr:rowOff>33648</xdr:rowOff>
    </xdr:to>
    <xdr:sp macro="" textlink="">
      <xdr:nvSpPr>
        <xdr:cNvPr id="142" name="楕円 141"/>
        <xdr:cNvSpPr/>
      </xdr:nvSpPr>
      <xdr:spPr>
        <a:xfrm>
          <a:off x="4584700" y="98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81925</xdr:rowOff>
    </xdr:from>
    <xdr:ext cx="534377" cy="259045"/>
    <xdr:sp macro="" textlink="">
      <xdr:nvSpPr>
        <xdr:cNvPr id="143" name="総務費該当値テキスト"/>
        <xdr:cNvSpPr txBox="1"/>
      </xdr:nvSpPr>
      <xdr:spPr>
        <a:xfrm>
          <a:off x="4686300" y="98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122504</xdr:rowOff>
    </xdr:from>
    <xdr:to>
      <xdr:col>20</xdr:col>
      <xdr:colOff>38100</xdr:colOff>
      <xdr:row>57</xdr:row>
      <xdr:rowOff>52654</xdr:rowOff>
    </xdr:to>
    <xdr:sp macro="" textlink="">
      <xdr:nvSpPr>
        <xdr:cNvPr id="144" name="楕円 143"/>
        <xdr:cNvSpPr/>
      </xdr:nvSpPr>
      <xdr:spPr>
        <a:xfrm>
          <a:off x="37465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43781</xdr:rowOff>
    </xdr:from>
    <xdr:ext cx="534377" cy="259045"/>
    <xdr:sp macro="" textlink="">
      <xdr:nvSpPr>
        <xdr:cNvPr id="145" name="テキスト ボックス 144"/>
        <xdr:cNvSpPr txBox="1"/>
      </xdr:nvSpPr>
      <xdr:spPr>
        <a:xfrm>
          <a:off x="3530111" y="98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144580</xdr:rowOff>
    </xdr:from>
    <xdr:to>
      <xdr:col>15</xdr:col>
      <xdr:colOff>101600</xdr:colOff>
      <xdr:row>58</xdr:row>
      <xdr:rowOff>74730</xdr:rowOff>
    </xdr:to>
    <xdr:sp macro="" textlink="">
      <xdr:nvSpPr>
        <xdr:cNvPr id="146" name="楕円 145"/>
        <xdr:cNvSpPr/>
      </xdr:nvSpPr>
      <xdr:spPr>
        <a:xfrm>
          <a:off x="2857500" y="99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65857</xdr:rowOff>
    </xdr:from>
    <xdr:ext cx="534377" cy="259045"/>
    <xdr:sp macro="" textlink="">
      <xdr:nvSpPr>
        <xdr:cNvPr id="147" name="テキスト ボックス 146"/>
        <xdr:cNvSpPr txBox="1"/>
      </xdr:nvSpPr>
      <xdr:spPr>
        <a:xfrm>
          <a:off x="2641111" y="100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70090</xdr:rowOff>
    </xdr:from>
    <xdr:to>
      <xdr:col>10</xdr:col>
      <xdr:colOff>165100</xdr:colOff>
      <xdr:row>57</xdr:row>
      <xdr:rowOff>240</xdr:rowOff>
    </xdr:to>
    <xdr:sp macro="" textlink="">
      <xdr:nvSpPr>
        <xdr:cNvPr id="148" name="楕円 147"/>
        <xdr:cNvSpPr/>
      </xdr:nvSpPr>
      <xdr:spPr>
        <a:xfrm>
          <a:off x="1968500" y="9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162817</xdr:rowOff>
    </xdr:from>
    <xdr:ext cx="534377" cy="259045"/>
    <xdr:sp macro="" textlink="">
      <xdr:nvSpPr>
        <xdr:cNvPr id="149" name="テキスト ボックス 148"/>
        <xdr:cNvSpPr txBox="1"/>
      </xdr:nvSpPr>
      <xdr:spPr>
        <a:xfrm>
          <a:off x="1752111" y="976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40502</xdr:rowOff>
    </xdr:from>
    <xdr:to>
      <xdr:col>6</xdr:col>
      <xdr:colOff>38100</xdr:colOff>
      <xdr:row>55</xdr:row>
      <xdr:rowOff>142102</xdr:rowOff>
    </xdr:to>
    <xdr:sp macro="" textlink="">
      <xdr:nvSpPr>
        <xdr:cNvPr id="150" name="楕円 149"/>
        <xdr:cNvSpPr/>
      </xdr:nvSpPr>
      <xdr:spPr>
        <a:xfrm>
          <a:off x="1079500" y="94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158629</xdr:rowOff>
    </xdr:from>
    <xdr:ext cx="534377" cy="259045"/>
    <xdr:sp macro="" textlink="">
      <xdr:nvSpPr>
        <xdr:cNvPr id="151" name="テキスト ボックス 150"/>
        <xdr:cNvSpPr txBox="1"/>
      </xdr:nvSpPr>
      <xdr:spPr>
        <a:xfrm>
          <a:off x="863111" y="92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130403</xdr:rowOff>
    </xdr:from>
    <xdr:to>
      <xdr:col>24</xdr:col>
      <xdr:colOff>63500</xdr:colOff>
      <xdr:row>76</xdr:row>
      <xdr:rowOff>166751</xdr:rowOff>
    </xdr:to>
    <xdr:cxnSp macro="">
      <xdr:nvCxnSpPr>
        <xdr:cNvPr id="181" name="直線コネクタ 180"/>
        <xdr:cNvCxnSpPr/>
      </xdr:nvCxnSpPr>
      <xdr:spPr>
        <a:xfrm>
          <a:off x="3797300" y="13160603"/>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130403</xdr:rowOff>
    </xdr:from>
    <xdr:to>
      <xdr:col>19</xdr:col>
      <xdr:colOff>177800</xdr:colOff>
      <xdr:row>76</xdr:row>
      <xdr:rowOff>134443</xdr:rowOff>
    </xdr:to>
    <xdr:cxnSp macro="">
      <xdr:nvCxnSpPr>
        <xdr:cNvPr id="184" name="直線コネクタ 183"/>
        <xdr:cNvCxnSpPr/>
      </xdr:nvCxnSpPr>
      <xdr:spPr>
        <a:xfrm flipV="1">
          <a:off x="2908300" y="13160603"/>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134443</xdr:rowOff>
    </xdr:from>
    <xdr:to>
      <xdr:col>15</xdr:col>
      <xdr:colOff>50800</xdr:colOff>
      <xdr:row>77</xdr:row>
      <xdr:rowOff>18751</xdr:rowOff>
    </xdr:to>
    <xdr:cxnSp macro="">
      <xdr:nvCxnSpPr>
        <xdr:cNvPr id="187" name="直線コネクタ 186"/>
        <xdr:cNvCxnSpPr/>
      </xdr:nvCxnSpPr>
      <xdr:spPr>
        <a:xfrm flipV="1">
          <a:off x="2019300" y="13164643"/>
          <a:ext cx="889000" cy="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18751</xdr:rowOff>
    </xdr:from>
    <xdr:to>
      <xdr:col>10</xdr:col>
      <xdr:colOff>114300</xdr:colOff>
      <xdr:row>77</xdr:row>
      <xdr:rowOff>146081</xdr:rowOff>
    </xdr:to>
    <xdr:cxnSp macro="">
      <xdr:nvCxnSpPr>
        <xdr:cNvPr id="190" name="直線コネクタ 189"/>
        <xdr:cNvCxnSpPr/>
      </xdr:nvCxnSpPr>
      <xdr:spPr>
        <a:xfrm flipV="1">
          <a:off x="1130300" y="13220401"/>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115951</xdr:rowOff>
    </xdr:from>
    <xdr:to>
      <xdr:col>24</xdr:col>
      <xdr:colOff>114300</xdr:colOff>
      <xdr:row>77</xdr:row>
      <xdr:rowOff>46101</xdr:rowOff>
    </xdr:to>
    <xdr:sp macro="" textlink="">
      <xdr:nvSpPr>
        <xdr:cNvPr id="200" name="楕円 199"/>
        <xdr:cNvSpPr/>
      </xdr:nvSpPr>
      <xdr:spPr>
        <a:xfrm>
          <a:off x="45847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94378</xdr:rowOff>
    </xdr:from>
    <xdr:ext cx="599010" cy="259045"/>
    <xdr:sp macro="" textlink="">
      <xdr:nvSpPr>
        <xdr:cNvPr id="201" name="民生費該当値テキスト"/>
        <xdr:cNvSpPr txBox="1"/>
      </xdr:nvSpPr>
      <xdr:spPr>
        <a:xfrm>
          <a:off x="4686300" y="1312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79603</xdr:rowOff>
    </xdr:from>
    <xdr:to>
      <xdr:col>20</xdr:col>
      <xdr:colOff>38100</xdr:colOff>
      <xdr:row>77</xdr:row>
      <xdr:rowOff>9753</xdr:rowOff>
    </xdr:to>
    <xdr:sp macro="" textlink="">
      <xdr:nvSpPr>
        <xdr:cNvPr id="202" name="楕円 201"/>
        <xdr:cNvSpPr/>
      </xdr:nvSpPr>
      <xdr:spPr>
        <a:xfrm>
          <a:off x="37465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880</xdr:rowOff>
    </xdr:from>
    <xdr:ext cx="599010" cy="259045"/>
    <xdr:sp macro="" textlink="">
      <xdr:nvSpPr>
        <xdr:cNvPr id="203" name="テキスト ボックス 202"/>
        <xdr:cNvSpPr txBox="1"/>
      </xdr:nvSpPr>
      <xdr:spPr>
        <a:xfrm>
          <a:off x="3497795" y="1320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83643</xdr:rowOff>
    </xdr:from>
    <xdr:to>
      <xdr:col>15</xdr:col>
      <xdr:colOff>101600</xdr:colOff>
      <xdr:row>77</xdr:row>
      <xdr:rowOff>13793</xdr:rowOff>
    </xdr:to>
    <xdr:sp macro="" textlink="">
      <xdr:nvSpPr>
        <xdr:cNvPr id="204" name="楕円 203"/>
        <xdr:cNvSpPr/>
      </xdr:nvSpPr>
      <xdr:spPr>
        <a:xfrm>
          <a:off x="2857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4920</xdr:rowOff>
    </xdr:from>
    <xdr:ext cx="599010" cy="259045"/>
    <xdr:sp macro="" textlink="">
      <xdr:nvSpPr>
        <xdr:cNvPr id="205" name="テキスト ボックス 204"/>
        <xdr:cNvSpPr txBox="1"/>
      </xdr:nvSpPr>
      <xdr:spPr>
        <a:xfrm>
          <a:off x="2608795" y="1320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139401</xdr:rowOff>
    </xdr:from>
    <xdr:to>
      <xdr:col>10</xdr:col>
      <xdr:colOff>165100</xdr:colOff>
      <xdr:row>77</xdr:row>
      <xdr:rowOff>69551</xdr:rowOff>
    </xdr:to>
    <xdr:sp macro="" textlink="">
      <xdr:nvSpPr>
        <xdr:cNvPr id="206" name="楕円 205"/>
        <xdr:cNvSpPr/>
      </xdr:nvSpPr>
      <xdr:spPr>
        <a:xfrm>
          <a:off x="1968500" y="131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60678</xdr:rowOff>
    </xdr:from>
    <xdr:ext cx="599010" cy="259045"/>
    <xdr:sp macro="" textlink="">
      <xdr:nvSpPr>
        <xdr:cNvPr id="207" name="テキスト ボックス 206"/>
        <xdr:cNvSpPr txBox="1"/>
      </xdr:nvSpPr>
      <xdr:spPr>
        <a:xfrm>
          <a:off x="1719795" y="1326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95281</xdr:rowOff>
    </xdr:from>
    <xdr:to>
      <xdr:col>6</xdr:col>
      <xdr:colOff>38100</xdr:colOff>
      <xdr:row>78</xdr:row>
      <xdr:rowOff>25431</xdr:rowOff>
    </xdr:to>
    <xdr:sp macro="" textlink="">
      <xdr:nvSpPr>
        <xdr:cNvPr id="208" name="楕円 207"/>
        <xdr:cNvSpPr/>
      </xdr:nvSpPr>
      <xdr:spPr>
        <a:xfrm>
          <a:off x="1079500" y="132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16558</xdr:rowOff>
    </xdr:from>
    <xdr:ext cx="599010" cy="259045"/>
    <xdr:sp macro="" textlink="">
      <xdr:nvSpPr>
        <xdr:cNvPr id="209" name="テキスト ボックス 208"/>
        <xdr:cNvSpPr txBox="1"/>
      </xdr:nvSpPr>
      <xdr:spPr>
        <a:xfrm>
          <a:off x="830795" y="1338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116811</xdr:rowOff>
    </xdr:from>
    <xdr:to>
      <xdr:col>24</xdr:col>
      <xdr:colOff>63500</xdr:colOff>
      <xdr:row>96</xdr:row>
      <xdr:rowOff>134813</xdr:rowOff>
    </xdr:to>
    <xdr:cxnSp macro="">
      <xdr:nvCxnSpPr>
        <xdr:cNvPr id="243" name="直線コネクタ 242"/>
        <xdr:cNvCxnSpPr/>
      </xdr:nvCxnSpPr>
      <xdr:spPr>
        <a:xfrm>
          <a:off x="3797300" y="16576011"/>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77806</xdr:rowOff>
    </xdr:from>
    <xdr:to>
      <xdr:col>19</xdr:col>
      <xdr:colOff>177800</xdr:colOff>
      <xdr:row>96</xdr:row>
      <xdr:rowOff>116811</xdr:rowOff>
    </xdr:to>
    <xdr:cxnSp macro="">
      <xdr:nvCxnSpPr>
        <xdr:cNvPr id="246" name="直線コネクタ 245"/>
        <xdr:cNvCxnSpPr/>
      </xdr:nvCxnSpPr>
      <xdr:spPr>
        <a:xfrm>
          <a:off x="2908300" y="16537006"/>
          <a:ext cx="889000" cy="3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77806</xdr:rowOff>
    </xdr:from>
    <xdr:to>
      <xdr:col>15</xdr:col>
      <xdr:colOff>50800</xdr:colOff>
      <xdr:row>96</xdr:row>
      <xdr:rowOff>105466</xdr:rowOff>
    </xdr:to>
    <xdr:cxnSp macro="">
      <xdr:nvCxnSpPr>
        <xdr:cNvPr id="249" name="直線コネクタ 248"/>
        <xdr:cNvCxnSpPr/>
      </xdr:nvCxnSpPr>
      <xdr:spPr>
        <a:xfrm flipV="1">
          <a:off x="2019300" y="16537006"/>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105466</xdr:rowOff>
    </xdr:from>
    <xdr:to>
      <xdr:col>10</xdr:col>
      <xdr:colOff>114300</xdr:colOff>
      <xdr:row>97</xdr:row>
      <xdr:rowOff>20343</xdr:rowOff>
    </xdr:to>
    <xdr:cxnSp macro="">
      <xdr:nvCxnSpPr>
        <xdr:cNvPr id="252" name="直線コネクタ 251"/>
        <xdr:cNvCxnSpPr/>
      </xdr:nvCxnSpPr>
      <xdr:spPr>
        <a:xfrm flipV="1">
          <a:off x="1130300" y="16564666"/>
          <a:ext cx="889000" cy="8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84013</xdr:rowOff>
    </xdr:from>
    <xdr:to>
      <xdr:col>24</xdr:col>
      <xdr:colOff>114300</xdr:colOff>
      <xdr:row>97</xdr:row>
      <xdr:rowOff>14163</xdr:rowOff>
    </xdr:to>
    <xdr:sp macro="" textlink="">
      <xdr:nvSpPr>
        <xdr:cNvPr id="262" name="楕円 261"/>
        <xdr:cNvSpPr/>
      </xdr:nvSpPr>
      <xdr:spPr>
        <a:xfrm>
          <a:off x="4584700" y="165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62440</xdr:rowOff>
    </xdr:from>
    <xdr:ext cx="534377" cy="259045"/>
    <xdr:sp macro="" textlink="">
      <xdr:nvSpPr>
        <xdr:cNvPr id="263" name="衛生費該当値テキスト"/>
        <xdr:cNvSpPr txBox="1"/>
      </xdr:nvSpPr>
      <xdr:spPr>
        <a:xfrm>
          <a:off x="4686300" y="165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66011</xdr:rowOff>
    </xdr:from>
    <xdr:to>
      <xdr:col>20</xdr:col>
      <xdr:colOff>38100</xdr:colOff>
      <xdr:row>96</xdr:row>
      <xdr:rowOff>167611</xdr:rowOff>
    </xdr:to>
    <xdr:sp macro="" textlink="">
      <xdr:nvSpPr>
        <xdr:cNvPr id="264" name="楕円 263"/>
        <xdr:cNvSpPr/>
      </xdr:nvSpPr>
      <xdr:spPr>
        <a:xfrm>
          <a:off x="3746500" y="165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158738</xdr:rowOff>
    </xdr:from>
    <xdr:ext cx="534377" cy="259045"/>
    <xdr:sp macro="" textlink="">
      <xdr:nvSpPr>
        <xdr:cNvPr id="265" name="テキスト ボックス 264"/>
        <xdr:cNvSpPr txBox="1"/>
      </xdr:nvSpPr>
      <xdr:spPr>
        <a:xfrm>
          <a:off x="3530111" y="166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27006</xdr:rowOff>
    </xdr:from>
    <xdr:to>
      <xdr:col>15</xdr:col>
      <xdr:colOff>101600</xdr:colOff>
      <xdr:row>96</xdr:row>
      <xdr:rowOff>128606</xdr:rowOff>
    </xdr:to>
    <xdr:sp macro="" textlink="">
      <xdr:nvSpPr>
        <xdr:cNvPr id="266" name="楕円 265"/>
        <xdr:cNvSpPr/>
      </xdr:nvSpPr>
      <xdr:spPr>
        <a:xfrm>
          <a:off x="2857500" y="164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119733</xdr:rowOff>
    </xdr:from>
    <xdr:ext cx="534377" cy="259045"/>
    <xdr:sp macro="" textlink="">
      <xdr:nvSpPr>
        <xdr:cNvPr id="267" name="テキスト ボックス 266"/>
        <xdr:cNvSpPr txBox="1"/>
      </xdr:nvSpPr>
      <xdr:spPr>
        <a:xfrm>
          <a:off x="2641111" y="165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54666</xdr:rowOff>
    </xdr:from>
    <xdr:to>
      <xdr:col>10</xdr:col>
      <xdr:colOff>165100</xdr:colOff>
      <xdr:row>96</xdr:row>
      <xdr:rowOff>156266</xdr:rowOff>
    </xdr:to>
    <xdr:sp macro="" textlink="">
      <xdr:nvSpPr>
        <xdr:cNvPr id="268" name="楕円 267"/>
        <xdr:cNvSpPr/>
      </xdr:nvSpPr>
      <xdr:spPr>
        <a:xfrm>
          <a:off x="1968500" y="165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147393</xdr:rowOff>
    </xdr:from>
    <xdr:ext cx="534377" cy="259045"/>
    <xdr:sp macro="" textlink="">
      <xdr:nvSpPr>
        <xdr:cNvPr id="269" name="テキスト ボックス 268"/>
        <xdr:cNvSpPr txBox="1"/>
      </xdr:nvSpPr>
      <xdr:spPr>
        <a:xfrm>
          <a:off x="1752111" y="1660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140993</xdr:rowOff>
    </xdr:from>
    <xdr:to>
      <xdr:col>6</xdr:col>
      <xdr:colOff>38100</xdr:colOff>
      <xdr:row>97</xdr:row>
      <xdr:rowOff>71143</xdr:rowOff>
    </xdr:to>
    <xdr:sp macro="" textlink="">
      <xdr:nvSpPr>
        <xdr:cNvPr id="270" name="楕円 269"/>
        <xdr:cNvSpPr/>
      </xdr:nvSpPr>
      <xdr:spPr>
        <a:xfrm>
          <a:off x="1079500" y="166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62270</xdr:rowOff>
    </xdr:from>
    <xdr:ext cx="534377" cy="259045"/>
    <xdr:sp macro="" textlink="">
      <xdr:nvSpPr>
        <xdr:cNvPr id="271" name="テキスト ボックス 270"/>
        <xdr:cNvSpPr txBox="1"/>
      </xdr:nvSpPr>
      <xdr:spPr>
        <a:xfrm>
          <a:off x="863111" y="166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148191</xdr:rowOff>
    </xdr:from>
    <xdr:to>
      <xdr:col>55</xdr:col>
      <xdr:colOff>0</xdr:colOff>
      <xdr:row>37</xdr:row>
      <xdr:rowOff>149171</xdr:rowOff>
    </xdr:to>
    <xdr:cxnSp macro="">
      <xdr:nvCxnSpPr>
        <xdr:cNvPr id="302" name="直線コネクタ 301"/>
        <xdr:cNvCxnSpPr/>
      </xdr:nvCxnSpPr>
      <xdr:spPr>
        <a:xfrm flipV="1">
          <a:off x="9639300" y="649184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147864</xdr:rowOff>
    </xdr:from>
    <xdr:to>
      <xdr:col>50</xdr:col>
      <xdr:colOff>114300</xdr:colOff>
      <xdr:row>37</xdr:row>
      <xdr:rowOff>149171</xdr:rowOff>
    </xdr:to>
    <xdr:cxnSp macro="">
      <xdr:nvCxnSpPr>
        <xdr:cNvPr id="305" name="直線コネクタ 304"/>
        <xdr:cNvCxnSpPr/>
      </xdr:nvCxnSpPr>
      <xdr:spPr>
        <a:xfrm>
          <a:off x="8750300" y="649151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142639</xdr:rowOff>
    </xdr:from>
    <xdr:to>
      <xdr:col>45</xdr:col>
      <xdr:colOff>177800</xdr:colOff>
      <xdr:row>37</xdr:row>
      <xdr:rowOff>147864</xdr:rowOff>
    </xdr:to>
    <xdr:cxnSp macro="">
      <xdr:nvCxnSpPr>
        <xdr:cNvPr id="308" name="直線コネクタ 307"/>
        <xdr:cNvCxnSpPr/>
      </xdr:nvCxnSpPr>
      <xdr:spPr>
        <a:xfrm>
          <a:off x="7861300" y="648628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99532</xdr:rowOff>
    </xdr:from>
    <xdr:to>
      <xdr:col>41</xdr:col>
      <xdr:colOff>50800</xdr:colOff>
      <xdr:row>37</xdr:row>
      <xdr:rowOff>142639</xdr:rowOff>
    </xdr:to>
    <xdr:cxnSp macro="">
      <xdr:nvCxnSpPr>
        <xdr:cNvPr id="311" name="直線コネクタ 310"/>
        <xdr:cNvCxnSpPr/>
      </xdr:nvCxnSpPr>
      <xdr:spPr>
        <a:xfrm>
          <a:off x="6972300" y="6443182"/>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97391</xdr:rowOff>
    </xdr:from>
    <xdr:to>
      <xdr:col>55</xdr:col>
      <xdr:colOff>50800</xdr:colOff>
      <xdr:row>38</xdr:row>
      <xdr:rowOff>27541</xdr:rowOff>
    </xdr:to>
    <xdr:sp macro="" textlink="">
      <xdr:nvSpPr>
        <xdr:cNvPr id="321" name="楕円 320"/>
        <xdr:cNvSpPr/>
      </xdr:nvSpPr>
      <xdr:spPr>
        <a:xfrm>
          <a:off x="104267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75818</xdr:rowOff>
    </xdr:from>
    <xdr:ext cx="378565" cy="259045"/>
    <xdr:sp macro="" textlink="">
      <xdr:nvSpPr>
        <xdr:cNvPr id="322" name="労働費該当値テキスト"/>
        <xdr:cNvSpPr txBox="1"/>
      </xdr:nvSpPr>
      <xdr:spPr>
        <a:xfrm>
          <a:off x="10528300" y="641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98371</xdr:rowOff>
    </xdr:from>
    <xdr:to>
      <xdr:col>50</xdr:col>
      <xdr:colOff>165100</xdr:colOff>
      <xdr:row>38</xdr:row>
      <xdr:rowOff>28521</xdr:rowOff>
    </xdr:to>
    <xdr:sp macro="" textlink="">
      <xdr:nvSpPr>
        <xdr:cNvPr id="323" name="楕円 322"/>
        <xdr:cNvSpPr/>
      </xdr:nvSpPr>
      <xdr:spPr>
        <a:xfrm>
          <a:off x="9588500" y="64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19648</xdr:rowOff>
    </xdr:from>
    <xdr:ext cx="378565" cy="259045"/>
    <xdr:sp macro="" textlink="">
      <xdr:nvSpPr>
        <xdr:cNvPr id="324" name="テキスト ボックス 323"/>
        <xdr:cNvSpPr txBox="1"/>
      </xdr:nvSpPr>
      <xdr:spPr>
        <a:xfrm>
          <a:off x="9450017" y="6534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97064</xdr:rowOff>
    </xdr:from>
    <xdr:to>
      <xdr:col>46</xdr:col>
      <xdr:colOff>38100</xdr:colOff>
      <xdr:row>38</xdr:row>
      <xdr:rowOff>27214</xdr:rowOff>
    </xdr:to>
    <xdr:sp macro="" textlink="">
      <xdr:nvSpPr>
        <xdr:cNvPr id="325" name="楕円 324"/>
        <xdr:cNvSpPr/>
      </xdr:nvSpPr>
      <xdr:spPr>
        <a:xfrm>
          <a:off x="8699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18342</xdr:rowOff>
    </xdr:from>
    <xdr:ext cx="378565" cy="259045"/>
    <xdr:sp macro="" textlink="">
      <xdr:nvSpPr>
        <xdr:cNvPr id="326" name="テキスト ボックス 325"/>
        <xdr:cNvSpPr txBox="1"/>
      </xdr:nvSpPr>
      <xdr:spPr>
        <a:xfrm>
          <a:off x="8561017" y="653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91839</xdr:rowOff>
    </xdr:from>
    <xdr:to>
      <xdr:col>41</xdr:col>
      <xdr:colOff>101600</xdr:colOff>
      <xdr:row>38</xdr:row>
      <xdr:rowOff>21989</xdr:rowOff>
    </xdr:to>
    <xdr:sp macro="" textlink="">
      <xdr:nvSpPr>
        <xdr:cNvPr id="327" name="楕円 326"/>
        <xdr:cNvSpPr/>
      </xdr:nvSpPr>
      <xdr:spPr>
        <a:xfrm>
          <a:off x="78105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13116</xdr:rowOff>
    </xdr:from>
    <xdr:ext cx="378565" cy="259045"/>
    <xdr:sp macro="" textlink="">
      <xdr:nvSpPr>
        <xdr:cNvPr id="328" name="テキスト ボックス 327"/>
        <xdr:cNvSpPr txBox="1"/>
      </xdr:nvSpPr>
      <xdr:spPr>
        <a:xfrm>
          <a:off x="7672017" y="652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48732</xdr:rowOff>
    </xdr:from>
    <xdr:to>
      <xdr:col>36</xdr:col>
      <xdr:colOff>165100</xdr:colOff>
      <xdr:row>37</xdr:row>
      <xdr:rowOff>150332</xdr:rowOff>
    </xdr:to>
    <xdr:sp macro="" textlink="">
      <xdr:nvSpPr>
        <xdr:cNvPr id="329" name="楕円 328"/>
        <xdr:cNvSpPr/>
      </xdr:nvSpPr>
      <xdr:spPr>
        <a:xfrm>
          <a:off x="6921500" y="63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141459</xdr:rowOff>
    </xdr:from>
    <xdr:ext cx="469744" cy="259045"/>
    <xdr:sp macro="" textlink="">
      <xdr:nvSpPr>
        <xdr:cNvPr id="330" name="テキスト ボックス 329"/>
        <xdr:cNvSpPr txBox="1"/>
      </xdr:nvSpPr>
      <xdr:spPr>
        <a:xfrm>
          <a:off x="6737428" y="648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1077</xdr:rowOff>
    </xdr:from>
    <xdr:to>
      <xdr:col>55</xdr:col>
      <xdr:colOff>0</xdr:colOff>
      <xdr:row>58</xdr:row>
      <xdr:rowOff>23068</xdr:rowOff>
    </xdr:to>
    <xdr:cxnSp macro="">
      <xdr:nvCxnSpPr>
        <xdr:cNvPr id="357" name="直線コネクタ 356"/>
        <xdr:cNvCxnSpPr/>
      </xdr:nvCxnSpPr>
      <xdr:spPr>
        <a:xfrm flipV="1">
          <a:off x="9639300" y="9945177"/>
          <a:ext cx="8382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23068</xdr:rowOff>
    </xdr:from>
    <xdr:to>
      <xdr:col>50</xdr:col>
      <xdr:colOff>114300</xdr:colOff>
      <xdr:row>58</xdr:row>
      <xdr:rowOff>29423</xdr:rowOff>
    </xdr:to>
    <xdr:cxnSp macro="">
      <xdr:nvCxnSpPr>
        <xdr:cNvPr id="360" name="直線コネクタ 359"/>
        <xdr:cNvCxnSpPr/>
      </xdr:nvCxnSpPr>
      <xdr:spPr>
        <a:xfrm flipV="1">
          <a:off x="8750300" y="9967168"/>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29423</xdr:rowOff>
    </xdr:from>
    <xdr:to>
      <xdr:col>45</xdr:col>
      <xdr:colOff>177800</xdr:colOff>
      <xdr:row>58</xdr:row>
      <xdr:rowOff>30749</xdr:rowOff>
    </xdr:to>
    <xdr:cxnSp macro="">
      <xdr:nvCxnSpPr>
        <xdr:cNvPr id="363" name="直線コネクタ 362"/>
        <xdr:cNvCxnSpPr/>
      </xdr:nvCxnSpPr>
      <xdr:spPr>
        <a:xfrm flipV="1">
          <a:off x="7861300" y="997352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24211</xdr:rowOff>
    </xdr:from>
    <xdr:to>
      <xdr:col>41</xdr:col>
      <xdr:colOff>50800</xdr:colOff>
      <xdr:row>58</xdr:row>
      <xdr:rowOff>30749</xdr:rowOff>
    </xdr:to>
    <xdr:cxnSp macro="">
      <xdr:nvCxnSpPr>
        <xdr:cNvPr id="366" name="直線コネクタ 365"/>
        <xdr:cNvCxnSpPr/>
      </xdr:nvCxnSpPr>
      <xdr:spPr>
        <a:xfrm>
          <a:off x="6972300" y="9968311"/>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121727</xdr:rowOff>
    </xdr:from>
    <xdr:to>
      <xdr:col>55</xdr:col>
      <xdr:colOff>50800</xdr:colOff>
      <xdr:row>58</xdr:row>
      <xdr:rowOff>51877</xdr:rowOff>
    </xdr:to>
    <xdr:sp macro="" textlink="">
      <xdr:nvSpPr>
        <xdr:cNvPr id="376" name="楕円 375"/>
        <xdr:cNvSpPr/>
      </xdr:nvSpPr>
      <xdr:spPr>
        <a:xfrm>
          <a:off x="10426700" y="98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100154</xdr:rowOff>
    </xdr:from>
    <xdr:ext cx="469744" cy="259045"/>
    <xdr:sp macro="" textlink="">
      <xdr:nvSpPr>
        <xdr:cNvPr id="377" name="農林水産業費該当値テキスト"/>
        <xdr:cNvSpPr txBox="1"/>
      </xdr:nvSpPr>
      <xdr:spPr>
        <a:xfrm>
          <a:off x="10528300" y="987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143718</xdr:rowOff>
    </xdr:from>
    <xdr:to>
      <xdr:col>50</xdr:col>
      <xdr:colOff>165100</xdr:colOff>
      <xdr:row>58</xdr:row>
      <xdr:rowOff>73868</xdr:rowOff>
    </xdr:to>
    <xdr:sp macro="" textlink="">
      <xdr:nvSpPr>
        <xdr:cNvPr id="378" name="楕円 377"/>
        <xdr:cNvSpPr/>
      </xdr:nvSpPr>
      <xdr:spPr>
        <a:xfrm>
          <a:off x="9588500" y="99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64995</xdr:rowOff>
    </xdr:from>
    <xdr:ext cx="469744" cy="259045"/>
    <xdr:sp macro="" textlink="">
      <xdr:nvSpPr>
        <xdr:cNvPr id="379" name="テキスト ボックス 378"/>
        <xdr:cNvSpPr txBox="1"/>
      </xdr:nvSpPr>
      <xdr:spPr>
        <a:xfrm>
          <a:off x="9404428" y="1000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150073</xdr:rowOff>
    </xdr:from>
    <xdr:to>
      <xdr:col>46</xdr:col>
      <xdr:colOff>38100</xdr:colOff>
      <xdr:row>58</xdr:row>
      <xdr:rowOff>80223</xdr:rowOff>
    </xdr:to>
    <xdr:sp macro="" textlink="">
      <xdr:nvSpPr>
        <xdr:cNvPr id="380" name="楕円 379"/>
        <xdr:cNvSpPr/>
      </xdr:nvSpPr>
      <xdr:spPr>
        <a:xfrm>
          <a:off x="8699500" y="99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71350</xdr:rowOff>
    </xdr:from>
    <xdr:ext cx="469744" cy="259045"/>
    <xdr:sp macro="" textlink="">
      <xdr:nvSpPr>
        <xdr:cNvPr id="381" name="テキスト ボックス 380"/>
        <xdr:cNvSpPr txBox="1"/>
      </xdr:nvSpPr>
      <xdr:spPr>
        <a:xfrm>
          <a:off x="8515428" y="100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151399</xdr:rowOff>
    </xdr:from>
    <xdr:to>
      <xdr:col>41</xdr:col>
      <xdr:colOff>101600</xdr:colOff>
      <xdr:row>58</xdr:row>
      <xdr:rowOff>81549</xdr:rowOff>
    </xdr:to>
    <xdr:sp macro="" textlink="">
      <xdr:nvSpPr>
        <xdr:cNvPr id="382" name="楕円 381"/>
        <xdr:cNvSpPr/>
      </xdr:nvSpPr>
      <xdr:spPr>
        <a:xfrm>
          <a:off x="7810500" y="99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72676</xdr:rowOff>
    </xdr:from>
    <xdr:ext cx="469744" cy="259045"/>
    <xdr:sp macro="" textlink="">
      <xdr:nvSpPr>
        <xdr:cNvPr id="383" name="テキスト ボックス 382"/>
        <xdr:cNvSpPr txBox="1"/>
      </xdr:nvSpPr>
      <xdr:spPr>
        <a:xfrm>
          <a:off x="7626428" y="1001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144861</xdr:rowOff>
    </xdr:from>
    <xdr:to>
      <xdr:col>36</xdr:col>
      <xdr:colOff>165100</xdr:colOff>
      <xdr:row>58</xdr:row>
      <xdr:rowOff>75011</xdr:rowOff>
    </xdr:to>
    <xdr:sp macro="" textlink="">
      <xdr:nvSpPr>
        <xdr:cNvPr id="384" name="楕円 383"/>
        <xdr:cNvSpPr/>
      </xdr:nvSpPr>
      <xdr:spPr>
        <a:xfrm>
          <a:off x="6921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66138</xdr:rowOff>
    </xdr:from>
    <xdr:ext cx="469744" cy="259045"/>
    <xdr:sp macro="" textlink="">
      <xdr:nvSpPr>
        <xdr:cNvPr id="385" name="テキスト ボックス 384"/>
        <xdr:cNvSpPr txBox="1"/>
      </xdr:nvSpPr>
      <xdr:spPr>
        <a:xfrm>
          <a:off x="6737428" y="100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117618</xdr:rowOff>
    </xdr:from>
    <xdr:to>
      <xdr:col>55</xdr:col>
      <xdr:colOff>0</xdr:colOff>
      <xdr:row>76</xdr:row>
      <xdr:rowOff>119628</xdr:rowOff>
    </xdr:to>
    <xdr:cxnSp macro="">
      <xdr:nvCxnSpPr>
        <xdr:cNvPr id="412" name="直線コネクタ 411"/>
        <xdr:cNvCxnSpPr/>
      </xdr:nvCxnSpPr>
      <xdr:spPr>
        <a:xfrm flipV="1">
          <a:off x="9639300" y="1314781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63440</xdr:rowOff>
    </xdr:from>
    <xdr:ext cx="469744" cy="259045"/>
    <xdr:sp macro="" textlink="">
      <xdr:nvSpPr>
        <xdr:cNvPr id="413" name="商工費平均値テキスト"/>
        <xdr:cNvSpPr txBox="1"/>
      </xdr:nvSpPr>
      <xdr:spPr>
        <a:xfrm>
          <a:off x="10528300" y="1309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119628</xdr:rowOff>
    </xdr:from>
    <xdr:to>
      <xdr:col>50</xdr:col>
      <xdr:colOff>114300</xdr:colOff>
      <xdr:row>76</xdr:row>
      <xdr:rowOff>121869</xdr:rowOff>
    </xdr:to>
    <xdr:cxnSp macro="">
      <xdr:nvCxnSpPr>
        <xdr:cNvPr id="415" name="直線コネクタ 414"/>
        <xdr:cNvCxnSpPr/>
      </xdr:nvCxnSpPr>
      <xdr:spPr>
        <a:xfrm flipV="1">
          <a:off x="8750300" y="13149828"/>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90140</xdr:rowOff>
    </xdr:from>
    <xdr:to>
      <xdr:col>45</xdr:col>
      <xdr:colOff>177800</xdr:colOff>
      <xdr:row>76</xdr:row>
      <xdr:rowOff>121869</xdr:rowOff>
    </xdr:to>
    <xdr:cxnSp macro="">
      <xdr:nvCxnSpPr>
        <xdr:cNvPr id="418" name="直線コネクタ 417"/>
        <xdr:cNvCxnSpPr/>
      </xdr:nvCxnSpPr>
      <xdr:spPr>
        <a:xfrm>
          <a:off x="7861300" y="13120340"/>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90140</xdr:rowOff>
    </xdr:from>
    <xdr:to>
      <xdr:col>41</xdr:col>
      <xdr:colOff>50800</xdr:colOff>
      <xdr:row>76</xdr:row>
      <xdr:rowOff>117069</xdr:rowOff>
    </xdr:to>
    <xdr:cxnSp macro="">
      <xdr:nvCxnSpPr>
        <xdr:cNvPr id="421" name="直線コネクタ 420"/>
        <xdr:cNvCxnSpPr/>
      </xdr:nvCxnSpPr>
      <xdr:spPr>
        <a:xfrm flipV="1">
          <a:off x="6972300" y="13120340"/>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66818</xdr:rowOff>
    </xdr:from>
    <xdr:to>
      <xdr:col>55</xdr:col>
      <xdr:colOff>50800</xdr:colOff>
      <xdr:row>76</xdr:row>
      <xdr:rowOff>168418</xdr:rowOff>
    </xdr:to>
    <xdr:sp macro="" textlink="">
      <xdr:nvSpPr>
        <xdr:cNvPr id="431" name="楕円 430"/>
        <xdr:cNvSpPr/>
      </xdr:nvSpPr>
      <xdr:spPr>
        <a:xfrm>
          <a:off x="10426700" y="1309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89695</xdr:rowOff>
    </xdr:from>
    <xdr:ext cx="469744" cy="259045"/>
    <xdr:sp macro="" textlink="">
      <xdr:nvSpPr>
        <xdr:cNvPr id="432" name="商工費該当値テキスト"/>
        <xdr:cNvSpPr txBox="1"/>
      </xdr:nvSpPr>
      <xdr:spPr>
        <a:xfrm>
          <a:off x="10528300" y="129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68828</xdr:rowOff>
    </xdr:from>
    <xdr:to>
      <xdr:col>50</xdr:col>
      <xdr:colOff>165100</xdr:colOff>
      <xdr:row>76</xdr:row>
      <xdr:rowOff>170428</xdr:rowOff>
    </xdr:to>
    <xdr:sp macro="" textlink="">
      <xdr:nvSpPr>
        <xdr:cNvPr id="433" name="楕円 432"/>
        <xdr:cNvSpPr/>
      </xdr:nvSpPr>
      <xdr:spPr>
        <a:xfrm>
          <a:off x="9588500" y="130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161555</xdr:rowOff>
    </xdr:from>
    <xdr:ext cx="469744" cy="259045"/>
    <xdr:sp macro="" textlink="">
      <xdr:nvSpPr>
        <xdr:cNvPr id="434" name="テキスト ボックス 433"/>
        <xdr:cNvSpPr txBox="1"/>
      </xdr:nvSpPr>
      <xdr:spPr>
        <a:xfrm>
          <a:off x="9404428" y="131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71069</xdr:rowOff>
    </xdr:from>
    <xdr:to>
      <xdr:col>46</xdr:col>
      <xdr:colOff>38100</xdr:colOff>
      <xdr:row>77</xdr:row>
      <xdr:rowOff>1219</xdr:rowOff>
    </xdr:to>
    <xdr:sp macro="" textlink="">
      <xdr:nvSpPr>
        <xdr:cNvPr id="435" name="楕円 434"/>
        <xdr:cNvSpPr/>
      </xdr:nvSpPr>
      <xdr:spPr>
        <a:xfrm>
          <a:off x="8699500" y="131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163796</xdr:rowOff>
    </xdr:from>
    <xdr:ext cx="469744" cy="259045"/>
    <xdr:sp macro="" textlink="">
      <xdr:nvSpPr>
        <xdr:cNvPr id="436" name="テキスト ボックス 435"/>
        <xdr:cNvSpPr txBox="1"/>
      </xdr:nvSpPr>
      <xdr:spPr>
        <a:xfrm>
          <a:off x="8515428" y="131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39340</xdr:rowOff>
    </xdr:from>
    <xdr:to>
      <xdr:col>41</xdr:col>
      <xdr:colOff>101600</xdr:colOff>
      <xdr:row>76</xdr:row>
      <xdr:rowOff>140940</xdr:rowOff>
    </xdr:to>
    <xdr:sp macro="" textlink="">
      <xdr:nvSpPr>
        <xdr:cNvPr id="437" name="楕円 436"/>
        <xdr:cNvSpPr/>
      </xdr:nvSpPr>
      <xdr:spPr>
        <a:xfrm>
          <a:off x="7810500" y="130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132067</xdr:rowOff>
    </xdr:from>
    <xdr:ext cx="469744" cy="259045"/>
    <xdr:sp macro="" textlink="">
      <xdr:nvSpPr>
        <xdr:cNvPr id="438" name="テキスト ボックス 437"/>
        <xdr:cNvSpPr txBox="1"/>
      </xdr:nvSpPr>
      <xdr:spPr>
        <a:xfrm>
          <a:off x="7626428" y="1316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66269</xdr:rowOff>
    </xdr:from>
    <xdr:to>
      <xdr:col>36</xdr:col>
      <xdr:colOff>165100</xdr:colOff>
      <xdr:row>76</xdr:row>
      <xdr:rowOff>167869</xdr:rowOff>
    </xdr:to>
    <xdr:sp macro="" textlink="">
      <xdr:nvSpPr>
        <xdr:cNvPr id="439" name="楕円 438"/>
        <xdr:cNvSpPr/>
      </xdr:nvSpPr>
      <xdr:spPr>
        <a:xfrm>
          <a:off x="6921500" y="130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158996</xdr:rowOff>
    </xdr:from>
    <xdr:ext cx="469744" cy="259045"/>
    <xdr:sp macro="" textlink="">
      <xdr:nvSpPr>
        <xdr:cNvPr id="440" name="テキスト ボックス 439"/>
        <xdr:cNvSpPr txBox="1"/>
      </xdr:nvSpPr>
      <xdr:spPr>
        <a:xfrm>
          <a:off x="6737428" y="1318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65387</xdr:rowOff>
    </xdr:from>
    <xdr:to>
      <xdr:col>55</xdr:col>
      <xdr:colOff>0</xdr:colOff>
      <xdr:row>97</xdr:row>
      <xdr:rowOff>81065</xdr:rowOff>
    </xdr:to>
    <xdr:cxnSp macro="">
      <xdr:nvCxnSpPr>
        <xdr:cNvPr id="470" name="直線コネクタ 469"/>
        <xdr:cNvCxnSpPr/>
      </xdr:nvCxnSpPr>
      <xdr:spPr>
        <a:xfrm>
          <a:off x="9639300" y="16696037"/>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65387</xdr:rowOff>
    </xdr:from>
    <xdr:to>
      <xdr:col>50</xdr:col>
      <xdr:colOff>114300</xdr:colOff>
      <xdr:row>97</xdr:row>
      <xdr:rowOff>78073</xdr:rowOff>
    </xdr:to>
    <xdr:cxnSp macro="">
      <xdr:nvCxnSpPr>
        <xdr:cNvPr id="473" name="直線コネクタ 472"/>
        <xdr:cNvCxnSpPr/>
      </xdr:nvCxnSpPr>
      <xdr:spPr>
        <a:xfrm flipV="1">
          <a:off x="8750300" y="16696037"/>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42278</xdr:rowOff>
    </xdr:from>
    <xdr:to>
      <xdr:col>45</xdr:col>
      <xdr:colOff>177800</xdr:colOff>
      <xdr:row>97</xdr:row>
      <xdr:rowOff>78073</xdr:rowOff>
    </xdr:to>
    <xdr:cxnSp macro="">
      <xdr:nvCxnSpPr>
        <xdr:cNvPr id="476" name="直線コネクタ 475"/>
        <xdr:cNvCxnSpPr/>
      </xdr:nvCxnSpPr>
      <xdr:spPr>
        <a:xfrm>
          <a:off x="7861300" y="16672928"/>
          <a:ext cx="8890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19228</xdr:rowOff>
    </xdr:from>
    <xdr:to>
      <xdr:col>41</xdr:col>
      <xdr:colOff>50800</xdr:colOff>
      <xdr:row>97</xdr:row>
      <xdr:rowOff>42278</xdr:rowOff>
    </xdr:to>
    <xdr:cxnSp macro="">
      <xdr:nvCxnSpPr>
        <xdr:cNvPr id="479" name="直線コネクタ 478"/>
        <xdr:cNvCxnSpPr/>
      </xdr:nvCxnSpPr>
      <xdr:spPr>
        <a:xfrm>
          <a:off x="6972300" y="1664987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30265</xdr:rowOff>
    </xdr:from>
    <xdr:to>
      <xdr:col>55</xdr:col>
      <xdr:colOff>50800</xdr:colOff>
      <xdr:row>97</xdr:row>
      <xdr:rowOff>131865</xdr:rowOff>
    </xdr:to>
    <xdr:sp macro="" textlink="">
      <xdr:nvSpPr>
        <xdr:cNvPr id="489" name="楕円 488"/>
        <xdr:cNvSpPr/>
      </xdr:nvSpPr>
      <xdr:spPr>
        <a:xfrm>
          <a:off x="104267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8692</xdr:rowOff>
    </xdr:from>
    <xdr:ext cx="534377" cy="259045"/>
    <xdr:sp macro="" textlink="">
      <xdr:nvSpPr>
        <xdr:cNvPr id="490" name="土木費該当値テキスト"/>
        <xdr:cNvSpPr txBox="1"/>
      </xdr:nvSpPr>
      <xdr:spPr>
        <a:xfrm>
          <a:off x="10528300" y="166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14587</xdr:rowOff>
    </xdr:from>
    <xdr:to>
      <xdr:col>50</xdr:col>
      <xdr:colOff>165100</xdr:colOff>
      <xdr:row>97</xdr:row>
      <xdr:rowOff>116187</xdr:rowOff>
    </xdr:to>
    <xdr:sp macro="" textlink="">
      <xdr:nvSpPr>
        <xdr:cNvPr id="491" name="楕円 490"/>
        <xdr:cNvSpPr/>
      </xdr:nvSpPr>
      <xdr:spPr>
        <a:xfrm>
          <a:off x="9588500" y="16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107314</xdr:rowOff>
    </xdr:from>
    <xdr:ext cx="534377" cy="259045"/>
    <xdr:sp macro="" textlink="">
      <xdr:nvSpPr>
        <xdr:cNvPr id="492" name="テキスト ボックス 491"/>
        <xdr:cNvSpPr txBox="1"/>
      </xdr:nvSpPr>
      <xdr:spPr>
        <a:xfrm>
          <a:off x="9372111"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27273</xdr:rowOff>
    </xdr:from>
    <xdr:to>
      <xdr:col>46</xdr:col>
      <xdr:colOff>38100</xdr:colOff>
      <xdr:row>97</xdr:row>
      <xdr:rowOff>128873</xdr:rowOff>
    </xdr:to>
    <xdr:sp macro="" textlink="">
      <xdr:nvSpPr>
        <xdr:cNvPr id="493" name="楕円 492"/>
        <xdr:cNvSpPr/>
      </xdr:nvSpPr>
      <xdr:spPr>
        <a:xfrm>
          <a:off x="8699500" y="166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120000</xdr:rowOff>
    </xdr:from>
    <xdr:ext cx="534377" cy="259045"/>
    <xdr:sp macro="" textlink="">
      <xdr:nvSpPr>
        <xdr:cNvPr id="494" name="テキスト ボックス 493"/>
        <xdr:cNvSpPr txBox="1"/>
      </xdr:nvSpPr>
      <xdr:spPr>
        <a:xfrm>
          <a:off x="8483111" y="167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162928</xdr:rowOff>
    </xdr:from>
    <xdr:to>
      <xdr:col>41</xdr:col>
      <xdr:colOff>101600</xdr:colOff>
      <xdr:row>97</xdr:row>
      <xdr:rowOff>93078</xdr:rowOff>
    </xdr:to>
    <xdr:sp macro="" textlink="">
      <xdr:nvSpPr>
        <xdr:cNvPr id="495" name="楕円 494"/>
        <xdr:cNvSpPr/>
      </xdr:nvSpPr>
      <xdr:spPr>
        <a:xfrm>
          <a:off x="7810500" y="166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84205</xdr:rowOff>
    </xdr:from>
    <xdr:ext cx="534377" cy="259045"/>
    <xdr:sp macro="" textlink="">
      <xdr:nvSpPr>
        <xdr:cNvPr id="496" name="テキスト ボックス 495"/>
        <xdr:cNvSpPr txBox="1"/>
      </xdr:nvSpPr>
      <xdr:spPr>
        <a:xfrm>
          <a:off x="7594111" y="167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139878</xdr:rowOff>
    </xdr:from>
    <xdr:to>
      <xdr:col>36</xdr:col>
      <xdr:colOff>165100</xdr:colOff>
      <xdr:row>97</xdr:row>
      <xdr:rowOff>70028</xdr:rowOff>
    </xdr:to>
    <xdr:sp macro="" textlink="">
      <xdr:nvSpPr>
        <xdr:cNvPr id="497" name="楕円 496"/>
        <xdr:cNvSpPr/>
      </xdr:nvSpPr>
      <xdr:spPr>
        <a:xfrm>
          <a:off x="6921500" y="16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61155</xdr:rowOff>
    </xdr:from>
    <xdr:ext cx="534377" cy="259045"/>
    <xdr:sp macro="" textlink="">
      <xdr:nvSpPr>
        <xdr:cNvPr id="498" name="テキスト ボックス 497"/>
        <xdr:cNvSpPr txBox="1"/>
      </xdr:nvSpPr>
      <xdr:spPr>
        <a:xfrm>
          <a:off x="6705111" y="166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72898</xdr:rowOff>
    </xdr:from>
    <xdr:to>
      <xdr:col>85</xdr:col>
      <xdr:colOff>127000</xdr:colOff>
      <xdr:row>37</xdr:row>
      <xdr:rowOff>140208</xdr:rowOff>
    </xdr:to>
    <xdr:cxnSp macro="">
      <xdr:nvCxnSpPr>
        <xdr:cNvPr id="528" name="直線コネクタ 527"/>
        <xdr:cNvCxnSpPr/>
      </xdr:nvCxnSpPr>
      <xdr:spPr>
        <a:xfrm flipV="1">
          <a:off x="15481300" y="6416548"/>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129921</xdr:rowOff>
    </xdr:from>
    <xdr:to>
      <xdr:col>81</xdr:col>
      <xdr:colOff>50800</xdr:colOff>
      <xdr:row>37</xdr:row>
      <xdr:rowOff>140208</xdr:rowOff>
    </xdr:to>
    <xdr:cxnSp macro="">
      <xdr:nvCxnSpPr>
        <xdr:cNvPr id="531" name="直線コネクタ 530"/>
        <xdr:cNvCxnSpPr/>
      </xdr:nvCxnSpPr>
      <xdr:spPr>
        <a:xfrm>
          <a:off x="14592300" y="5959221"/>
          <a:ext cx="889000" cy="5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129921</xdr:rowOff>
    </xdr:from>
    <xdr:to>
      <xdr:col>76</xdr:col>
      <xdr:colOff>114300</xdr:colOff>
      <xdr:row>36</xdr:row>
      <xdr:rowOff>96901</xdr:rowOff>
    </xdr:to>
    <xdr:cxnSp macro="">
      <xdr:nvCxnSpPr>
        <xdr:cNvPr id="534" name="直線コネクタ 533"/>
        <xdr:cNvCxnSpPr/>
      </xdr:nvCxnSpPr>
      <xdr:spPr>
        <a:xfrm flipV="1">
          <a:off x="13703300" y="5959221"/>
          <a:ext cx="8890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96901</xdr:rowOff>
    </xdr:from>
    <xdr:to>
      <xdr:col>71</xdr:col>
      <xdr:colOff>177800</xdr:colOff>
      <xdr:row>36</xdr:row>
      <xdr:rowOff>119380</xdr:rowOff>
    </xdr:to>
    <xdr:cxnSp macro="">
      <xdr:nvCxnSpPr>
        <xdr:cNvPr id="537" name="直線コネクタ 536"/>
        <xdr:cNvCxnSpPr/>
      </xdr:nvCxnSpPr>
      <xdr:spPr>
        <a:xfrm flipV="1">
          <a:off x="12814300" y="626910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22098</xdr:rowOff>
    </xdr:from>
    <xdr:to>
      <xdr:col>85</xdr:col>
      <xdr:colOff>177800</xdr:colOff>
      <xdr:row>37</xdr:row>
      <xdr:rowOff>123698</xdr:rowOff>
    </xdr:to>
    <xdr:sp macro="" textlink="">
      <xdr:nvSpPr>
        <xdr:cNvPr id="547" name="楕円 546"/>
        <xdr:cNvSpPr/>
      </xdr:nvSpPr>
      <xdr:spPr>
        <a:xfrm>
          <a:off x="16268700" y="63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525</xdr:rowOff>
    </xdr:from>
    <xdr:ext cx="534377" cy="259045"/>
    <xdr:sp macro="" textlink="">
      <xdr:nvSpPr>
        <xdr:cNvPr id="548" name="消防費該当値テキスト"/>
        <xdr:cNvSpPr txBox="1"/>
      </xdr:nvSpPr>
      <xdr:spPr>
        <a:xfrm>
          <a:off x="16370300" y="63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89408</xdr:rowOff>
    </xdr:from>
    <xdr:to>
      <xdr:col>81</xdr:col>
      <xdr:colOff>101600</xdr:colOff>
      <xdr:row>38</xdr:row>
      <xdr:rowOff>19558</xdr:rowOff>
    </xdr:to>
    <xdr:sp macro="" textlink="">
      <xdr:nvSpPr>
        <xdr:cNvPr id="549" name="楕円 548"/>
        <xdr:cNvSpPr/>
      </xdr:nvSpPr>
      <xdr:spPr>
        <a:xfrm>
          <a:off x="15430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10685</xdr:rowOff>
    </xdr:from>
    <xdr:ext cx="534377" cy="259045"/>
    <xdr:sp macro="" textlink="">
      <xdr:nvSpPr>
        <xdr:cNvPr id="550" name="テキスト ボックス 549"/>
        <xdr:cNvSpPr txBox="1"/>
      </xdr:nvSpPr>
      <xdr:spPr>
        <a:xfrm>
          <a:off x="15214111" y="65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79121</xdr:rowOff>
    </xdr:from>
    <xdr:to>
      <xdr:col>76</xdr:col>
      <xdr:colOff>165100</xdr:colOff>
      <xdr:row>35</xdr:row>
      <xdr:rowOff>9271</xdr:rowOff>
    </xdr:to>
    <xdr:sp macro="" textlink="">
      <xdr:nvSpPr>
        <xdr:cNvPr id="551" name="楕円 550"/>
        <xdr:cNvSpPr/>
      </xdr:nvSpPr>
      <xdr:spPr>
        <a:xfrm>
          <a:off x="14541500" y="59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25798</xdr:rowOff>
    </xdr:from>
    <xdr:ext cx="534377" cy="259045"/>
    <xdr:sp macro="" textlink="">
      <xdr:nvSpPr>
        <xdr:cNvPr id="552" name="テキスト ボックス 551"/>
        <xdr:cNvSpPr txBox="1"/>
      </xdr:nvSpPr>
      <xdr:spPr>
        <a:xfrm>
          <a:off x="14325111" y="56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46101</xdr:rowOff>
    </xdr:from>
    <xdr:to>
      <xdr:col>72</xdr:col>
      <xdr:colOff>38100</xdr:colOff>
      <xdr:row>36</xdr:row>
      <xdr:rowOff>147701</xdr:rowOff>
    </xdr:to>
    <xdr:sp macro="" textlink="">
      <xdr:nvSpPr>
        <xdr:cNvPr id="553" name="楕円 552"/>
        <xdr:cNvSpPr/>
      </xdr:nvSpPr>
      <xdr:spPr>
        <a:xfrm>
          <a:off x="13652500" y="62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138828</xdr:rowOff>
    </xdr:from>
    <xdr:ext cx="534377" cy="259045"/>
    <xdr:sp macro="" textlink="">
      <xdr:nvSpPr>
        <xdr:cNvPr id="554" name="テキスト ボックス 553"/>
        <xdr:cNvSpPr txBox="1"/>
      </xdr:nvSpPr>
      <xdr:spPr>
        <a:xfrm>
          <a:off x="13436111" y="63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68580</xdr:rowOff>
    </xdr:from>
    <xdr:to>
      <xdr:col>67</xdr:col>
      <xdr:colOff>101600</xdr:colOff>
      <xdr:row>36</xdr:row>
      <xdr:rowOff>170180</xdr:rowOff>
    </xdr:to>
    <xdr:sp macro="" textlink="">
      <xdr:nvSpPr>
        <xdr:cNvPr id="555" name="楕円 554"/>
        <xdr:cNvSpPr/>
      </xdr:nvSpPr>
      <xdr:spPr>
        <a:xfrm>
          <a:off x="12763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161307</xdr:rowOff>
    </xdr:from>
    <xdr:ext cx="534377" cy="259045"/>
    <xdr:sp macro="" textlink="">
      <xdr:nvSpPr>
        <xdr:cNvPr id="556" name="テキスト ボックス 555"/>
        <xdr:cNvSpPr txBox="1"/>
      </xdr:nvSpPr>
      <xdr:spPr>
        <a:xfrm>
          <a:off x="12547111" y="63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119877</xdr:rowOff>
    </xdr:from>
    <xdr:to>
      <xdr:col>85</xdr:col>
      <xdr:colOff>127000</xdr:colOff>
      <xdr:row>57</xdr:row>
      <xdr:rowOff>36242</xdr:rowOff>
    </xdr:to>
    <xdr:cxnSp macro="">
      <xdr:nvCxnSpPr>
        <xdr:cNvPr id="588" name="直線コネクタ 587"/>
        <xdr:cNvCxnSpPr/>
      </xdr:nvCxnSpPr>
      <xdr:spPr>
        <a:xfrm flipV="1">
          <a:off x="15481300" y="9549627"/>
          <a:ext cx="838200" cy="2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36242</xdr:rowOff>
    </xdr:from>
    <xdr:to>
      <xdr:col>81</xdr:col>
      <xdr:colOff>50800</xdr:colOff>
      <xdr:row>57</xdr:row>
      <xdr:rowOff>90322</xdr:rowOff>
    </xdr:to>
    <xdr:cxnSp macro="">
      <xdr:nvCxnSpPr>
        <xdr:cNvPr id="591" name="直線コネクタ 590"/>
        <xdr:cNvCxnSpPr/>
      </xdr:nvCxnSpPr>
      <xdr:spPr>
        <a:xfrm flipV="1">
          <a:off x="14592300" y="9808892"/>
          <a:ext cx="889000" cy="5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90322</xdr:rowOff>
    </xdr:from>
    <xdr:to>
      <xdr:col>76</xdr:col>
      <xdr:colOff>114300</xdr:colOff>
      <xdr:row>57</xdr:row>
      <xdr:rowOff>91661</xdr:rowOff>
    </xdr:to>
    <xdr:cxnSp macro="">
      <xdr:nvCxnSpPr>
        <xdr:cNvPr id="594" name="直線コネクタ 593"/>
        <xdr:cNvCxnSpPr/>
      </xdr:nvCxnSpPr>
      <xdr:spPr>
        <a:xfrm flipV="1">
          <a:off x="13703300" y="9862972"/>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63446</xdr:rowOff>
    </xdr:from>
    <xdr:to>
      <xdr:col>71</xdr:col>
      <xdr:colOff>177800</xdr:colOff>
      <xdr:row>57</xdr:row>
      <xdr:rowOff>91661</xdr:rowOff>
    </xdr:to>
    <xdr:cxnSp macro="">
      <xdr:nvCxnSpPr>
        <xdr:cNvPr id="597" name="直線コネクタ 596"/>
        <xdr:cNvCxnSpPr/>
      </xdr:nvCxnSpPr>
      <xdr:spPr>
        <a:xfrm>
          <a:off x="12814300" y="9836096"/>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69077</xdr:rowOff>
    </xdr:from>
    <xdr:to>
      <xdr:col>85</xdr:col>
      <xdr:colOff>177800</xdr:colOff>
      <xdr:row>55</xdr:row>
      <xdr:rowOff>170677</xdr:rowOff>
    </xdr:to>
    <xdr:sp macro="" textlink="">
      <xdr:nvSpPr>
        <xdr:cNvPr id="607" name="楕円 606"/>
        <xdr:cNvSpPr/>
      </xdr:nvSpPr>
      <xdr:spPr>
        <a:xfrm>
          <a:off x="16268700" y="94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47504</xdr:rowOff>
    </xdr:from>
    <xdr:ext cx="534377" cy="259045"/>
    <xdr:sp macro="" textlink="">
      <xdr:nvSpPr>
        <xdr:cNvPr id="608" name="教育費該当値テキスト"/>
        <xdr:cNvSpPr txBox="1"/>
      </xdr:nvSpPr>
      <xdr:spPr>
        <a:xfrm>
          <a:off x="16370300" y="94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156892</xdr:rowOff>
    </xdr:from>
    <xdr:to>
      <xdr:col>81</xdr:col>
      <xdr:colOff>101600</xdr:colOff>
      <xdr:row>57</xdr:row>
      <xdr:rowOff>87042</xdr:rowOff>
    </xdr:to>
    <xdr:sp macro="" textlink="">
      <xdr:nvSpPr>
        <xdr:cNvPr id="609" name="楕円 608"/>
        <xdr:cNvSpPr/>
      </xdr:nvSpPr>
      <xdr:spPr>
        <a:xfrm>
          <a:off x="15430500" y="9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78169</xdr:rowOff>
    </xdr:from>
    <xdr:ext cx="534377" cy="259045"/>
    <xdr:sp macro="" textlink="">
      <xdr:nvSpPr>
        <xdr:cNvPr id="610" name="テキスト ボックス 609"/>
        <xdr:cNvSpPr txBox="1"/>
      </xdr:nvSpPr>
      <xdr:spPr>
        <a:xfrm>
          <a:off x="15214111" y="9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39522</xdr:rowOff>
    </xdr:from>
    <xdr:to>
      <xdr:col>76</xdr:col>
      <xdr:colOff>165100</xdr:colOff>
      <xdr:row>57</xdr:row>
      <xdr:rowOff>141122</xdr:rowOff>
    </xdr:to>
    <xdr:sp macro="" textlink="">
      <xdr:nvSpPr>
        <xdr:cNvPr id="611" name="楕円 610"/>
        <xdr:cNvSpPr/>
      </xdr:nvSpPr>
      <xdr:spPr>
        <a:xfrm>
          <a:off x="14541500" y="98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132249</xdr:rowOff>
    </xdr:from>
    <xdr:ext cx="534377" cy="259045"/>
    <xdr:sp macro="" textlink="">
      <xdr:nvSpPr>
        <xdr:cNvPr id="612" name="テキスト ボックス 611"/>
        <xdr:cNvSpPr txBox="1"/>
      </xdr:nvSpPr>
      <xdr:spPr>
        <a:xfrm>
          <a:off x="14325111" y="99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40861</xdr:rowOff>
    </xdr:from>
    <xdr:to>
      <xdr:col>72</xdr:col>
      <xdr:colOff>38100</xdr:colOff>
      <xdr:row>57</xdr:row>
      <xdr:rowOff>142461</xdr:rowOff>
    </xdr:to>
    <xdr:sp macro="" textlink="">
      <xdr:nvSpPr>
        <xdr:cNvPr id="613" name="楕円 612"/>
        <xdr:cNvSpPr/>
      </xdr:nvSpPr>
      <xdr:spPr>
        <a:xfrm>
          <a:off x="13652500" y="98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133588</xdr:rowOff>
    </xdr:from>
    <xdr:ext cx="534377" cy="259045"/>
    <xdr:sp macro="" textlink="">
      <xdr:nvSpPr>
        <xdr:cNvPr id="614" name="テキスト ボックス 613"/>
        <xdr:cNvSpPr txBox="1"/>
      </xdr:nvSpPr>
      <xdr:spPr>
        <a:xfrm>
          <a:off x="13436111" y="99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12646</xdr:rowOff>
    </xdr:from>
    <xdr:to>
      <xdr:col>67</xdr:col>
      <xdr:colOff>101600</xdr:colOff>
      <xdr:row>57</xdr:row>
      <xdr:rowOff>114246</xdr:rowOff>
    </xdr:to>
    <xdr:sp macro="" textlink="">
      <xdr:nvSpPr>
        <xdr:cNvPr id="615" name="楕円 614"/>
        <xdr:cNvSpPr/>
      </xdr:nvSpPr>
      <xdr:spPr>
        <a:xfrm>
          <a:off x="12763500" y="97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105373</xdr:rowOff>
    </xdr:from>
    <xdr:ext cx="534377" cy="259045"/>
    <xdr:sp macro="" textlink="">
      <xdr:nvSpPr>
        <xdr:cNvPr id="616" name="テキスト ボックス 615"/>
        <xdr:cNvSpPr txBox="1"/>
      </xdr:nvSpPr>
      <xdr:spPr>
        <a:xfrm>
          <a:off x="12547111" y="98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128651</xdr:rowOff>
    </xdr:from>
    <xdr:to>
      <xdr:col>85</xdr:col>
      <xdr:colOff>127000</xdr:colOff>
      <xdr:row>79</xdr:row>
      <xdr:rowOff>20065</xdr:rowOff>
    </xdr:to>
    <xdr:cxnSp macro="">
      <xdr:nvCxnSpPr>
        <xdr:cNvPr id="645" name="直線コネクタ 644"/>
        <xdr:cNvCxnSpPr/>
      </xdr:nvCxnSpPr>
      <xdr:spPr>
        <a:xfrm>
          <a:off x="15481300" y="1350175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128651</xdr:rowOff>
    </xdr:from>
    <xdr:to>
      <xdr:col>81</xdr:col>
      <xdr:colOff>50800</xdr:colOff>
      <xdr:row>79</xdr:row>
      <xdr:rowOff>44450</xdr:rowOff>
    </xdr:to>
    <xdr:cxnSp macro="">
      <xdr:nvCxnSpPr>
        <xdr:cNvPr id="648" name="直線コネクタ 647"/>
        <xdr:cNvCxnSpPr/>
      </xdr:nvCxnSpPr>
      <xdr:spPr>
        <a:xfrm flipV="1">
          <a:off x="14592300" y="13501751"/>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12827</xdr:rowOff>
    </xdr:from>
    <xdr:to>
      <xdr:col>76</xdr:col>
      <xdr:colOff>114300</xdr:colOff>
      <xdr:row>79</xdr:row>
      <xdr:rowOff>44450</xdr:rowOff>
    </xdr:to>
    <xdr:cxnSp macro="">
      <xdr:nvCxnSpPr>
        <xdr:cNvPr id="651" name="直線コネクタ 650"/>
        <xdr:cNvCxnSpPr/>
      </xdr:nvCxnSpPr>
      <xdr:spPr>
        <a:xfrm>
          <a:off x="13703300" y="13385927"/>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12827</xdr:rowOff>
    </xdr:from>
    <xdr:to>
      <xdr:col>71</xdr:col>
      <xdr:colOff>177800</xdr:colOff>
      <xdr:row>78</xdr:row>
      <xdr:rowOff>149606</xdr:rowOff>
    </xdr:to>
    <xdr:cxnSp macro="">
      <xdr:nvCxnSpPr>
        <xdr:cNvPr id="654" name="直線コネクタ 653"/>
        <xdr:cNvCxnSpPr/>
      </xdr:nvCxnSpPr>
      <xdr:spPr>
        <a:xfrm flipV="1">
          <a:off x="12814300" y="13385927"/>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141622</xdr:rowOff>
    </xdr:from>
    <xdr:ext cx="378565" cy="259045"/>
    <xdr:sp macro="" textlink="">
      <xdr:nvSpPr>
        <xdr:cNvPr id="656" name="テキスト ボックス 655"/>
        <xdr:cNvSpPr txBox="1"/>
      </xdr:nvSpPr>
      <xdr:spPr>
        <a:xfrm>
          <a:off x="13514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140715</xdr:rowOff>
    </xdr:from>
    <xdr:to>
      <xdr:col>85</xdr:col>
      <xdr:colOff>177800</xdr:colOff>
      <xdr:row>79</xdr:row>
      <xdr:rowOff>70865</xdr:rowOff>
    </xdr:to>
    <xdr:sp macro="" textlink="">
      <xdr:nvSpPr>
        <xdr:cNvPr id="664" name="楕円 663"/>
        <xdr:cNvSpPr/>
      </xdr:nvSpPr>
      <xdr:spPr>
        <a:xfrm>
          <a:off x="162687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55642</xdr:rowOff>
    </xdr:from>
    <xdr:ext cx="313932" cy="259045"/>
    <xdr:sp macro="" textlink="">
      <xdr:nvSpPr>
        <xdr:cNvPr id="665" name="災害復旧費該当値テキスト"/>
        <xdr:cNvSpPr txBox="1"/>
      </xdr:nvSpPr>
      <xdr:spPr>
        <a:xfrm>
          <a:off x="16370300" y="13428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77851</xdr:rowOff>
    </xdr:from>
    <xdr:to>
      <xdr:col>81</xdr:col>
      <xdr:colOff>101600</xdr:colOff>
      <xdr:row>79</xdr:row>
      <xdr:rowOff>8001</xdr:rowOff>
    </xdr:to>
    <xdr:sp macro="" textlink="">
      <xdr:nvSpPr>
        <xdr:cNvPr id="666" name="楕円 665"/>
        <xdr:cNvSpPr/>
      </xdr:nvSpPr>
      <xdr:spPr>
        <a:xfrm>
          <a:off x="15430500" y="134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170578</xdr:rowOff>
    </xdr:from>
    <xdr:ext cx="378565" cy="259045"/>
    <xdr:sp macro="" textlink="">
      <xdr:nvSpPr>
        <xdr:cNvPr id="667" name="テキスト ボックス 666"/>
        <xdr:cNvSpPr txBox="1"/>
      </xdr:nvSpPr>
      <xdr:spPr>
        <a:xfrm>
          <a:off x="15292017" y="13543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133477</xdr:rowOff>
    </xdr:from>
    <xdr:to>
      <xdr:col>72</xdr:col>
      <xdr:colOff>38100</xdr:colOff>
      <xdr:row>78</xdr:row>
      <xdr:rowOff>63627</xdr:rowOff>
    </xdr:to>
    <xdr:sp macro="" textlink="">
      <xdr:nvSpPr>
        <xdr:cNvPr id="670" name="楕円 669"/>
        <xdr:cNvSpPr/>
      </xdr:nvSpPr>
      <xdr:spPr>
        <a:xfrm>
          <a:off x="13652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80154</xdr:rowOff>
    </xdr:from>
    <xdr:ext cx="378565" cy="259045"/>
    <xdr:sp macro="" textlink="">
      <xdr:nvSpPr>
        <xdr:cNvPr id="671" name="テキスト ボックス 670"/>
        <xdr:cNvSpPr txBox="1"/>
      </xdr:nvSpPr>
      <xdr:spPr>
        <a:xfrm>
          <a:off x="13514017" y="1311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98806</xdr:rowOff>
    </xdr:from>
    <xdr:to>
      <xdr:col>67</xdr:col>
      <xdr:colOff>101600</xdr:colOff>
      <xdr:row>79</xdr:row>
      <xdr:rowOff>28956</xdr:rowOff>
    </xdr:to>
    <xdr:sp macro="" textlink="">
      <xdr:nvSpPr>
        <xdr:cNvPr id="672" name="楕円 671"/>
        <xdr:cNvSpPr/>
      </xdr:nvSpPr>
      <xdr:spPr>
        <a:xfrm>
          <a:off x="12763500" y="134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20083</xdr:rowOff>
    </xdr:from>
    <xdr:ext cx="378565" cy="259045"/>
    <xdr:sp macro="" textlink="">
      <xdr:nvSpPr>
        <xdr:cNvPr id="673" name="テキスト ボックス 672"/>
        <xdr:cNvSpPr txBox="1"/>
      </xdr:nvSpPr>
      <xdr:spPr>
        <a:xfrm>
          <a:off x="12625017" y="13564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77651</xdr:rowOff>
    </xdr:from>
    <xdr:to>
      <xdr:col>85</xdr:col>
      <xdr:colOff>127000</xdr:colOff>
      <xdr:row>97</xdr:row>
      <xdr:rowOff>94960</xdr:rowOff>
    </xdr:to>
    <xdr:cxnSp macro="">
      <xdr:nvCxnSpPr>
        <xdr:cNvPr id="705" name="直線コネクタ 704"/>
        <xdr:cNvCxnSpPr/>
      </xdr:nvCxnSpPr>
      <xdr:spPr>
        <a:xfrm>
          <a:off x="15481300" y="16708301"/>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77651</xdr:rowOff>
    </xdr:from>
    <xdr:to>
      <xdr:col>81</xdr:col>
      <xdr:colOff>50800</xdr:colOff>
      <xdr:row>97</xdr:row>
      <xdr:rowOff>122163</xdr:rowOff>
    </xdr:to>
    <xdr:cxnSp macro="">
      <xdr:nvCxnSpPr>
        <xdr:cNvPr id="708" name="直線コネクタ 707"/>
        <xdr:cNvCxnSpPr/>
      </xdr:nvCxnSpPr>
      <xdr:spPr>
        <a:xfrm flipV="1">
          <a:off x="14592300" y="16708301"/>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122163</xdr:rowOff>
    </xdr:from>
    <xdr:to>
      <xdr:col>76</xdr:col>
      <xdr:colOff>114300</xdr:colOff>
      <xdr:row>97</xdr:row>
      <xdr:rowOff>166153</xdr:rowOff>
    </xdr:to>
    <xdr:cxnSp macro="">
      <xdr:nvCxnSpPr>
        <xdr:cNvPr id="711" name="直線コネクタ 710"/>
        <xdr:cNvCxnSpPr/>
      </xdr:nvCxnSpPr>
      <xdr:spPr>
        <a:xfrm flipV="1">
          <a:off x="13703300" y="16752813"/>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127487</xdr:rowOff>
    </xdr:from>
    <xdr:to>
      <xdr:col>71</xdr:col>
      <xdr:colOff>177800</xdr:colOff>
      <xdr:row>97</xdr:row>
      <xdr:rowOff>166153</xdr:rowOff>
    </xdr:to>
    <xdr:cxnSp macro="">
      <xdr:nvCxnSpPr>
        <xdr:cNvPr id="714" name="直線コネクタ 713"/>
        <xdr:cNvCxnSpPr/>
      </xdr:nvCxnSpPr>
      <xdr:spPr>
        <a:xfrm>
          <a:off x="12814300" y="16758137"/>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44160</xdr:rowOff>
    </xdr:from>
    <xdr:to>
      <xdr:col>85</xdr:col>
      <xdr:colOff>177800</xdr:colOff>
      <xdr:row>97</xdr:row>
      <xdr:rowOff>145760</xdr:rowOff>
    </xdr:to>
    <xdr:sp macro="" textlink="">
      <xdr:nvSpPr>
        <xdr:cNvPr id="724" name="楕円 723"/>
        <xdr:cNvSpPr/>
      </xdr:nvSpPr>
      <xdr:spPr>
        <a:xfrm>
          <a:off x="16268700" y="166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22587</xdr:rowOff>
    </xdr:from>
    <xdr:ext cx="534377" cy="259045"/>
    <xdr:sp macro="" textlink="">
      <xdr:nvSpPr>
        <xdr:cNvPr id="725" name="公債費該当値テキスト"/>
        <xdr:cNvSpPr txBox="1"/>
      </xdr:nvSpPr>
      <xdr:spPr>
        <a:xfrm>
          <a:off x="16370300" y="166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26851</xdr:rowOff>
    </xdr:from>
    <xdr:to>
      <xdr:col>81</xdr:col>
      <xdr:colOff>101600</xdr:colOff>
      <xdr:row>97</xdr:row>
      <xdr:rowOff>128451</xdr:rowOff>
    </xdr:to>
    <xdr:sp macro="" textlink="">
      <xdr:nvSpPr>
        <xdr:cNvPr id="726" name="楕円 725"/>
        <xdr:cNvSpPr/>
      </xdr:nvSpPr>
      <xdr:spPr>
        <a:xfrm>
          <a:off x="15430500" y="166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119578</xdr:rowOff>
    </xdr:from>
    <xdr:ext cx="534377" cy="259045"/>
    <xdr:sp macro="" textlink="">
      <xdr:nvSpPr>
        <xdr:cNvPr id="727" name="テキスト ボックス 726"/>
        <xdr:cNvSpPr txBox="1"/>
      </xdr:nvSpPr>
      <xdr:spPr>
        <a:xfrm>
          <a:off x="15214111" y="167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71363</xdr:rowOff>
    </xdr:from>
    <xdr:to>
      <xdr:col>76</xdr:col>
      <xdr:colOff>165100</xdr:colOff>
      <xdr:row>98</xdr:row>
      <xdr:rowOff>1513</xdr:rowOff>
    </xdr:to>
    <xdr:sp macro="" textlink="">
      <xdr:nvSpPr>
        <xdr:cNvPr id="728" name="楕円 727"/>
        <xdr:cNvSpPr/>
      </xdr:nvSpPr>
      <xdr:spPr>
        <a:xfrm>
          <a:off x="14541500" y="167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164090</xdr:rowOff>
    </xdr:from>
    <xdr:ext cx="534377" cy="259045"/>
    <xdr:sp macro="" textlink="">
      <xdr:nvSpPr>
        <xdr:cNvPr id="729" name="テキスト ボックス 728"/>
        <xdr:cNvSpPr txBox="1"/>
      </xdr:nvSpPr>
      <xdr:spPr>
        <a:xfrm>
          <a:off x="14325111" y="167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115353</xdr:rowOff>
    </xdr:from>
    <xdr:to>
      <xdr:col>72</xdr:col>
      <xdr:colOff>38100</xdr:colOff>
      <xdr:row>98</xdr:row>
      <xdr:rowOff>45503</xdr:rowOff>
    </xdr:to>
    <xdr:sp macro="" textlink="">
      <xdr:nvSpPr>
        <xdr:cNvPr id="730" name="楕円 729"/>
        <xdr:cNvSpPr/>
      </xdr:nvSpPr>
      <xdr:spPr>
        <a:xfrm>
          <a:off x="13652500" y="167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36630</xdr:rowOff>
    </xdr:from>
    <xdr:ext cx="534377" cy="259045"/>
    <xdr:sp macro="" textlink="">
      <xdr:nvSpPr>
        <xdr:cNvPr id="731" name="テキスト ボックス 730"/>
        <xdr:cNvSpPr txBox="1"/>
      </xdr:nvSpPr>
      <xdr:spPr>
        <a:xfrm>
          <a:off x="13436111" y="1683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76687</xdr:rowOff>
    </xdr:from>
    <xdr:to>
      <xdr:col>67</xdr:col>
      <xdr:colOff>101600</xdr:colOff>
      <xdr:row>98</xdr:row>
      <xdr:rowOff>6837</xdr:rowOff>
    </xdr:to>
    <xdr:sp macro="" textlink="">
      <xdr:nvSpPr>
        <xdr:cNvPr id="732" name="楕円 731"/>
        <xdr:cNvSpPr/>
      </xdr:nvSpPr>
      <xdr:spPr>
        <a:xfrm>
          <a:off x="12763500" y="167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169414</xdr:rowOff>
    </xdr:from>
    <xdr:ext cx="534377" cy="259045"/>
    <xdr:sp macro="" textlink="">
      <xdr:nvSpPr>
        <xdr:cNvPr id="733" name="テキスト ボックス 732"/>
        <xdr:cNvSpPr txBox="1"/>
      </xdr:nvSpPr>
      <xdr:spPr>
        <a:xfrm>
          <a:off x="12547111" y="1680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85816</xdr:rowOff>
    </xdr:from>
    <xdr:to>
      <xdr:col>116</xdr:col>
      <xdr:colOff>63500</xdr:colOff>
      <xdr:row>39</xdr:row>
      <xdr:rowOff>87449</xdr:rowOff>
    </xdr:to>
    <xdr:cxnSp macro="">
      <xdr:nvCxnSpPr>
        <xdr:cNvPr id="764" name="直線コネクタ 763"/>
        <xdr:cNvCxnSpPr/>
      </xdr:nvCxnSpPr>
      <xdr:spPr>
        <a:xfrm flipV="1">
          <a:off x="21323300" y="67723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87449</xdr:rowOff>
    </xdr:from>
    <xdr:to>
      <xdr:col>111</xdr:col>
      <xdr:colOff>177800</xdr:colOff>
      <xdr:row>39</xdr:row>
      <xdr:rowOff>90715</xdr:rowOff>
    </xdr:to>
    <xdr:cxnSp macro="">
      <xdr:nvCxnSpPr>
        <xdr:cNvPr id="767" name="直線コネクタ 766"/>
        <xdr:cNvCxnSpPr/>
      </xdr:nvCxnSpPr>
      <xdr:spPr>
        <a:xfrm flipV="1">
          <a:off x="20434300" y="67739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90715</xdr:rowOff>
    </xdr:from>
    <xdr:to>
      <xdr:col>107</xdr:col>
      <xdr:colOff>50800</xdr:colOff>
      <xdr:row>39</xdr:row>
      <xdr:rowOff>92347</xdr:rowOff>
    </xdr:to>
    <xdr:cxnSp macro="">
      <xdr:nvCxnSpPr>
        <xdr:cNvPr id="770" name="直線コネクタ 769"/>
        <xdr:cNvCxnSpPr/>
      </xdr:nvCxnSpPr>
      <xdr:spPr>
        <a:xfrm flipV="1">
          <a:off x="19545300" y="677726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92347</xdr:rowOff>
    </xdr:from>
    <xdr:to>
      <xdr:col>102</xdr:col>
      <xdr:colOff>114300</xdr:colOff>
      <xdr:row>39</xdr:row>
      <xdr:rowOff>95613</xdr:rowOff>
    </xdr:to>
    <xdr:cxnSp macro="">
      <xdr:nvCxnSpPr>
        <xdr:cNvPr id="773" name="直線コネクタ 772"/>
        <xdr:cNvCxnSpPr/>
      </xdr:nvCxnSpPr>
      <xdr:spPr>
        <a:xfrm flipV="1">
          <a:off x="18656300" y="67788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35016</xdr:rowOff>
    </xdr:from>
    <xdr:to>
      <xdr:col>116</xdr:col>
      <xdr:colOff>114300</xdr:colOff>
      <xdr:row>39</xdr:row>
      <xdr:rowOff>136616</xdr:rowOff>
    </xdr:to>
    <xdr:sp macro="" textlink="">
      <xdr:nvSpPr>
        <xdr:cNvPr id="783" name="楕円 782"/>
        <xdr:cNvSpPr/>
      </xdr:nvSpPr>
      <xdr:spPr>
        <a:xfrm>
          <a:off x="221107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121393</xdr:rowOff>
    </xdr:from>
    <xdr:ext cx="249299" cy="259045"/>
    <xdr:sp macro="" textlink="">
      <xdr:nvSpPr>
        <xdr:cNvPr id="784" name="諸支出金該当値テキスト"/>
        <xdr:cNvSpPr txBox="1"/>
      </xdr:nvSpPr>
      <xdr:spPr>
        <a:xfrm>
          <a:off x="22212300" y="66364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36649</xdr:rowOff>
    </xdr:from>
    <xdr:to>
      <xdr:col>112</xdr:col>
      <xdr:colOff>38100</xdr:colOff>
      <xdr:row>39</xdr:row>
      <xdr:rowOff>138249</xdr:rowOff>
    </xdr:to>
    <xdr:sp macro="" textlink="">
      <xdr:nvSpPr>
        <xdr:cNvPr id="785" name="楕円 784"/>
        <xdr:cNvSpPr/>
      </xdr:nvSpPr>
      <xdr:spPr>
        <a:xfrm>
          <a:off x="21272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129376</xdr:rowOff>
    </xdr:from>
    <xdr:ext cx="249299" cy="259045"/>
    <xdr:sp macro="" textlink="">
      <xdr:nvSpPr>
        <xdr:cNvPr id="786" name="テキスト ボックス 785"/>
        <xdr:cNvSpPr txBox="1"/>
      </xdr:nvSpPr>
      <xdr:spPr>
        <a:xfrm>
          <a:off x="21198650" y="6815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39915</xdr:rowOff>
    </xdr:from>
    <xdr:to>
      <xdr:col>107</xdr:col>
      <xdr:colOff>101600</xdr:colOff>
      <xdr:row>39</xdr:row>
      <xdr:rowOff>141515</xdr:rowOff>
    </xdr:to>
    <xdr:sp macro="" textlink="">
      <xdr:nvSpPr>
        <xdr:cNvPr id="787" name="楕円 786"/>
        <xdr:cNvSpPr/>
      </xdr:nvSpPr>
      <xdr:spPr>
        <a:xfrm>
          <a:off x="20383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132642</xdr:rowOff>
    </xdr:from>
    <xdr:ext cx="249299" cy="259045"/>
    <xdr:sp macro="" textlink="">
      <xdr:nvSpPr>
        <xdr:cNvPr id="788" name="テキスト ボックス 787"/>
        <xdr:cNvSpPr txBox="1"/>
      </xdr:nvSpPr>
      <xdr:spPr>
        <a:xfrm>
          <a:off x="20309650" y="6819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41547</xdr:rowOff>
    </xdr:from>
    <xdr:to>
      <xdr:col>102</xdr:col>
      <xdr:colOff>165100</xdr:colOff>
      <xdr:row>39</xdr:row>
      <xdr:rowOff>143147</xdr:rowOff>
    </xdr:to>
    <xdr:sp macro="" textlink="">
      <xdr:nvSpPr>
        <xdr:cNvPr id="789" name="楕円 788"/>
        <xdr:cNvSpPr/>
      </xdr:nvSpPr>
      <xdr:spPr>
        <a:xfrm>
          <a:off x="19494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134274</xdr:rowOff>
    </xdr:from>
    <xdr:ext cx="249299" cy="259045"/>
    <xdr:sp macro="" textlink="">
      <xdr:nvSpPr>
        <xdr:cNvPr id="790" name="テキスト ボックス 789"/>
        <xdr:cNvSpPr txBox="1"/>
      </xdr:nvSpPr>
      <xdr:spPr>
        <a:xfrm>
          <a:off x="19420650" y="6820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44813</xdr:rowOff>
    </xdr:from>
    <xdr:to>
      <xdr:col>98</xdr:col>
      <xdr:colOff>38100</xdr:colOff>
      <xdr:row>39</xdr:row>
      <xdr:rowOff>146413</xdr:rowOff>
    </xdr:to>
    <xdr:sp macro="" textlink="">
      <xdr:nvSpPr>
        <xdr:cNvPr id="791" name="楕円 790"/>
        <xdr:cNvSpPr/>
      </xdr:nvSpPr>
      <xdr:spPr>
        <a:xfrm>
          <a:off x="18605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137540</xdr:rowOff>
    </xdr:from>
    <xdr:ext cx="249299" cy="259045"/>
    <xdr:sp macro="" textlink="">
      <xdr:nvSpPr>
        <xdr:cNvPr id="792" name="テキスト ボックス 791"/>
        <xdr:cNvSpPr txBox="1"/>
      </xdr:nvSpPr>
      <xdr:spPr>
        <a:xfrm>
          <a:off x="18531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目的別経費においては、民生費が全体の</a:t>
          </a:r>
          <a:r>
            <a:rPr kumimoji="1" lang="en-US" altLang="ja-JP" sz="1100">
              <a:solidFill>
                <a:schemeClr val="dk1"/>
              </a:solidFill>
              <a:effectLst/>
              <a:latin typeface="+mn-lt"/>
              <a:ea typeface="+mn-ea"/>
              <a:cs typeface="+mn-cs"/>
            </a:rPr>
            <a:t>44.0</a:t>
          </a:r>
          <a:r>
            <a:rPr kumimoji="1" lang="ja-JP" altLang="en-US" sz="1100">
              <a:solidFill>
                <a:schemeClr val="dk1"/>
              </a:solidFill>
              <a:effectLst/>
              <a:latin typeface="+mn-lt"/>
              <a:ea typeface="+mn-ea"/>
              <a:cs typeface="+mn-cs"/>
            </a:rPr>
            <a:t>％を占め、次いで教育費が</a:t>
          </a:r>
          <a:r>
            <a:rPr kumimoji="1" lang="en-US" altLang="ja-JP" sz="1100">
              <a:solidFill>
                <a:schemeClr val="dk1"/>
              </a:solidFill>
              <a:effectLst/>
              <a:latin typeface="+mn-lt"/>
              <a:ea typeface="+mn-ea"/>
              <a:cs typeface="+mn-cs"/>
            </a:rPr>
            <a:t>12.6</a:t>
          </a:r>
          <a:r>
            <a:rPr kumimoji="1" lang="ja-JP" altLang="en-US" sz="1100">
              <a:solidFill>
                <a:schemeClr val="dk1"/>
              </a:solidFill>
              <a:effectLst/>
              <a:latin typeface="+mn-lt"/>
              <a:ea typeface="+mn-ea"/>
              <a:cs typeface="+mn-cs"/>
            </a:rPr>
            <a:t>％、土木費が</a:t>
          </a:r>
          <a:r>
            <a:rPr kumimoji="1" lang="en-US" altLang="ja-JP" sz="1100">
              <a:solidFill>
                <a:schemeClr val="dk1"/>
              </a:solidFill>
              <a:effectLst/>
              <a:latin typeface="+mn-lt"/>
              <a:ea typeface="+mn-ea"/>
              <a:cs typeface="+mn-cs"/>
            </a:rPr>
            <a:t>11.3</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総務費、民生費、衛生費、土木費、</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公債費、諸支出金が全国、神奈川県、類似団体のいずれの平均も下回っており、</a:t>
          </a:r>
          <a:r>
            <a:rPr kumimoji="1" lang="ja-JP" altLang="en-US" sz="1100">
              <a:solidFill>
                <a:schemeClr val="dk1"/>
              </a:solidFill>
              <a:effectLst/>
              <a:latin typeface="+mn-lt"/>
              <a:ea typeface="+mn-ea"/>
              <a:cs typeface="+mn-cs"/>
            </a:rPr>
            <a:t>財政的に安定した運営が出来ている可能性がある。最も増加した教育費は、小学校の移転整備に伴う用地取得が大きく影響している。</a:t>
          </a:r>
          <a:r>
            <a:rPr kumimoji="1" lang="ja-JP" altLang="ja-JP" sz="1100">
              <a:solidFill>
                <a:schemeClr val="dk1"/>
              </a:solidFill>
              <a:effectLst/>
              <a:latin typeface="+mn-lt"/>
              <a:ea typeface="+mn-ea"/>
              <a:cs typeface="+mn-cs"/>
            </a:rPr>
            <a:t>神奈川県平均と比較して農林水産業費が２倍以上高くなっているのは、本市が県内で有数の農業地域であるためである。大半の項目で住民一人当たりのコスト</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低く、効率的な財政運営ができていると</a:t>
          </a:r>
          <a:r>
            <a:rPr kumimoji="1" lang="ja-JP" altLang="en-US" sz="1100">
              <a:solidFill>
                <a:schemeClr val="dk1"/>
              </a:solidFill>
              <a:effectLst/>
              <a:latin typeface="+mn-lt"/>
              <a:ea typeface="+mn-ea"/>
              <a:cs typeface="+mn-cs"/>
            </a:rPr>
            <a:t>考えられる</a:t>
          </a:r>
          <a:r>
            <a:rPr kumimoji="1" lang="ja-JP" altLang="ja-JP" sz="1100">
              <a:solidFill>
                <a:schemeClr val="dk1"/>
              </a:solidFill>
              <a:effectLst/>
              <a:latin typeface="+mn-lt"/>
              <a:ea typeface="+mn-ea"/>
              <a:cs typeface="+mn-cs"/>
            </a:rPr>
            <a:t>が、今後、</a:t>
          </a:r>
          <a:r>
            <a:rPr kumimoji="1" lang="ja-JP" altLang="en-US" sz="1100">
              <a:solidFill>
                <a:schemeClr val="dk1"/>
              </a:solidFill>
              <a:effectLst/>
              <a:latin typeface="+mn-lt"/>
              <a:ea typeface="+mn-ea"/>
              <a:cs typeface="+mn-cs"/>
            </a:rPr>
            <a:t>生活保護費や老朽化した公共施設の整備費等、</a:t>
          </a:r>
          <a:r>
            <a:rPr kumimoji="1" lang="ja-JP" altLang="ja-JP" sz="1100">
              <a:solidFill>
                <a:schemeClr val="dk1"/>
              </a:solidFill>
              <a:effectLst/>
              <a:latin typeface="+mn-lt"/>
              <a:ea typeface="+mn-ea"/>
              <a:cs typeface="+mn-cs"/>
            </a:rPr>
            <a:t>増加が見込まれる分野も多数あるため、費用対効果</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を慎重に検証しつつ、健全な財政運営を維持していく。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分母である標準財政規模は約</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億円増加したものの、分子となる実質収支額が前年度より約</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億円減少したことから、実質収支比率は前年度よりも</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財政調整基金残高は引き続き標準財政規模に占める割合が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％を超えているものの、増加する社会保障関係費に対応するための財源等として一定額の基金残高は必要なため、今後も適正な規模の基金残高に努める。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一般会計については実質収支黒字額が減少したため標準財政規模比は</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lang="ja-JP" altLang="ja-JP" sz="1100">
              <a:solidFill>
                <a:schemeClr val="dk1"/>
              </a:solidFill>
              <a:effectLst/>
              <a:latin typeface="+mn-lt"/>
              <a:ea typeface="+mn-ea"/>
              <a:cs typeface="+mn-cs"/>
            </a:rPr>
            <a:t>　他の会計においても、実質黒字の増減はあるものの、引き続き赤字額が算出されることのないよう、健全な経営に努める。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100" zoomScaleSheetLayoutView="100" workbookViewId="0"/>
  </sheetViews>
  <sheetFormatPr defaultColWidth="0" defaultRowHeight="10.8" zeroHeight="1" x14ac:dyDescent="0.2"/>
  <cols>
    <col min="1" max="11" width="2.109375" style="185" customWidth="1"/>
    <col min="12" max="12" width="2.21875" style="185" customWidth="1"/>
    <col min="13" max="17" width="2.33203125" style="185" customWidth="1"/>
    <col min="18" max="119" width="2.109375" style="185" customWidth="1"/>
    <col min="120" max="16384" width="0" style="185" hidden="1"/>
  </cols>
  <sheetData>
    <row r="1" spans="1:119" ht="33" customHeight="1" x14ac:dyDescent="0.2">
      <c r="A1" s="183"/>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 thickBot="1" x14ac:dyDescent="0.25">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5">
      <c r="A3" s="184"/>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3"/>
      <c r="DK3" s="183"/>
      <c r="DL3" s="183"/>
      <c r="DM3" s="183"/>
      <c r="DN3" s="183"/>
      <c r="DO3" s="183"/>
    </row>
    <row r="4" spans="1:119" ht="18.75" customHeight="1" x14ac:dyDescent="0.2">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85271398</v>
      </c>
      <c r="BO4" s="428"/>
      <c r="BP4" s="428"/>
      <c r="BQ4" s="428"/>
      <c r="BR4" s="428"/>
      <c r="BS4" s="428"/>
      <c r="BT4" s="428"/>
      <c r="BU4" s="429"/>
      <c r="BV4" s="427">
        <v>85968068</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5.5</v>
      </c>
      <c r="CU4" s="434"/>
      <c r="CV4" s="434"/>
      <c r="CW4" s="434"/>
      <c r="CX4" s="434"/>
      <c r="CY4" s="434"/>
      <c r="CZ4" s="434"/>
      <c r="DA4" s="435"/>
      <c r="DB4" s="433">
        <v>6.5</v>
      </c>
      <c r="DC4" s="434"/>
      <c r="DD4" s="434"/>
      <c r="DE4" s="434"/>
      <c r="DF4" s="434"/>
      <c r="DG4" s="434"/>
      <c r="DH4" s="434"/>
      <c r="DI4" s="435"/>
      <c r="DJ4" s="183"/>
      <c r="DK4" s="183"/>
      <c r="DL4" s="183"/>
      <c r="DM4" s="183"/>
      <c r="DN4" s="183"/>
      <c r="DO4" s="183"/>
    </row>
    <row r="5" spans="1:119" ht="18.75" customHeight="1" x14ac:dyDescent="0.2">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82226636</v>
      </c>
      <c r="BO5" s="465"/>
      <c r="BP5" s="465"/>
      <c r="BQ5" s="465"/>
      <c r="BR5" s="465"/>
      <c r="BS5" s="465"/>
      <c r="BT5" s="465"/>
      <c r="BU5" s="466"/>
      <c r="BV5" s="464">
        <v>82315501</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96.5</v>
      </c>
      <c r="CU5" s="462"/>
      <c r="CV5" s="462"/>
      <c r="CW5" s="462"/>
      <c r="CX5" s="462"/>
      <c r="CY5" s="462"/>
      <c r="CZ5" s="462"/>
      <c r="DA5" s="463"/>
      <c r="DB5" s="461">
        <v>94.5</v>
      </c>
      <c r="DC5" s="462"/>
      <c r="DD5" s="462"/>
      <c r="DE5" s="462"/>
      <c r="DF5" s="462"/>
      <c r="DG5" s="462"/>
      <c r="DH5" s="462"/>
      <c r="DI5" s="463"/>
      <c r="DJ5" s="183"/>
      <c r="DK5" s="183"/>
      <c r="DL5" s="183"/>
      <c r="DM5" s="183"/>
      <c r="DN5" s="183"/>
      <c r="DO5" s="183"/>
    </row>
    <row r="6" spans="1:119" ht="18.75" customHeight="1" x14ac:dyDescent="0.2">
      <c r="A6" s="184"/>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102</v>
      </c>
      <c r="AV6" s="497"/>
      <c r="AW6" s="497"/>
      <c r="AX6" s="497"/>
      <c r="AY6" s="498" t="s">
        <v>103</v>
      </c>
      <c r="AZ6" s="499"/>
      <c r="BA6" s="499"/>
      <c r="BB6" s="499"/>
      <c r="BC6" s="499"/>
      <c r="BD6" s="499"/>
      <c r="BE6" s="499"/>
      <c r="BF6" s="499"/>
      <c r="BG6" s="499"/>
      <c r="BH6" s="499"/>
      <c r="BI6" s="499"/>
      <c r="BJ6" s="499"/>
      <c r="BK6" s="499"/>
      <c r="BL6" s="499"/>
      <c r="BM6" s="500"/>
      <c r="BN6" s="464">
        <v>3044762</v>
      </c>
      <c r="BO6" s="465"/>
      <c r="BP6" s="465"/>
      <c r="BQ6" s="465"/>
      <c r="BR6" s="465"/>
      <c r="BS6" s="465"/>
      <c r="BT6" s="465"/>
      <c r="BU6" s="466"/>
      <c r="BV6" s="464">
        <v>3652567</v>
      </c>
      <c r="BW6" s="465"/>
      <c r="BX6" s="465"/>
      <c r="BY6" s="465"/>
      <c r="BZ6" s="465"/>
      <c r="CA6" s="465"/>
      <c r="CB6" s="465"/>
      <c r="CC6" s="466"/>
      <c r="CD6" s="467" t="s">
        <v>104</v>
      </c>
      <c r="CE6" s="468"/>
      <c r="CF6" s="468"/>
      <c r="CG6" s="468"/>
      <c r="CH6" s="468"/>
      <c r="CI6" s="468"/>
      <c r="CJ6" s="468"/>
      <c r="CK6" s="468"/>
      <c r="CL6" s="468"/>
      <c r="CM6" s="468"/>
      <c r="CN6" s="468"/>
      <c r="CO6" s="468"/>
      <c r="CP6" s="468"/>
      <c r="CQ6" s="468"/>
      <c r="CR6" s="468"/>
      <c r="CS6" s="469"/>
      <c r="CT6" s="501">
        <v>98.9</v>
      </c>
      <c r="CU6" s="502"/>
      <c r="CV6" s="502"/>
      <c r="CW6" s="502"/>
      <c r="CX6" s="502"/>
      <c r="CY6" s="502"/>
      <c r="CZ6" s="502"/>
      <c r="DA6" s="503"/>
      <c r="DB6" s="501">
        <v>97.2</v>
      </c>
      <c r="DC6" s="502"/>
      <c r="DD6" s="502"/>
      <c r="DE6" s="502"/>
      <c r="DF6" s="502"/>
      <c r="DG6" s="502"/>
      <c r="DH6" s="502"/>
      <c r="DI6" s="503"/>
      <c r="DJ6" s="183"/>
      <c r="DK6" s="183"/>
      <c r="DL6" s="183"/>
      <c r="DM6" s="183"/>
      <c r="DN6" s="183"/>
      <c r="DO6" s="183"/>
    </row>
    <row r="7" spans="1:119" ht="18.75" customHeight="1" x14ac:dyDescent="0.2">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105</v>
      </c>
      <c r="AN7" s="494"/>
      <c r="AO7" s="494"/>
      <c r="AP7" s="494"/>
      <c r="AQ7" s="494"/>
      <c r="AR7" s="494"/>
      <c r="AS7" s="494"/>
      <c r="AT7" s="495"/>
      <c r="AU7" s="496" t="s">
        <v>106</v>
      </c>
      <c r="AV7" s="497"/>
      <c r="AW7" s="497"/>
      <c r="AX7" s="497"/>
      <c r="AY7" s="498" t="s">
        <v>107</v>
      </c>
      <c r="AZ7" s="499"/>
      <c r="BA7" s="499"/>
      <c r="BB7" s="499"/>
      <c r="BC7" s="499"/>
      <c r="BD7" s="499"/>
      <c r="BE7" s="499"/>
      <c r="BF7" s="499"/>
      <c r="BG7" s="499"/>
      <c r="BH7" s="499"/>
      <c r="BI7" s="499"/>
      <c r="BJ7" s="499"/>
      <c r="BK7" s="499"/>
      <c r="BL7" s="499"/>
      <c r="BM7" s="500"/>
      <c r="BN7" s="464">
        <v>345271</v>
      </c>
      <c r="BO7" s="465"/>
      <c r="BP7" s="465"/>
      <c r="BQ7" s="465"/>
      <c r="BR7" s="465"/>
      <c r="BS7" s="465"/>
      <c r="BT7" s="465"/>
      <c r="BU7" s="466"/>
      <c r="BV7" s="464">
        <v>467555</v>
      </c>
      <c r="BW7" s="465"/>
      <c r="BX7" s="465"/>
      <c r="BY7" s="465"/>
      <c r="BZ7" s="465"/>
      <c r="CA7" s="465"/>
      <c r="CB7" s="465"/>
      <c r="CC7" s="466"/>
      <c r="CD7" s="467" t="s">
        <v>108</v>
      </c>
      <c r="CE7" s="468"/>
      <c r="CF7" s="468"/>
      <c r="CG7" s="468"/>
      <c r="CH7" s="468"/>
      <c r="CI7" s="468"/>
      <c r="CJ7" s="468"/>
      <c r="CK7" s="468"/>
      <c r="CL7" s="468"/>
      <c r="CM7" s="468"/>
      <c r="CN7" s="468"/>
      <c r="CO7" s="468"/>
      <c r="CP7" s="468"/>
      <c r="CQ7" s="468"/>
      <c r="CR7" s="468"/>
      <c r="CS7" s="469"/>
      <c r="CT7" s="464">
        <v>48971976</v>
      </c>
      <c r="CU7" s="465"/>
      <c r="CV7" s="465"/>
      <c r="CW7" s="465"/>
      <c r="CX7" s="465"/>
      <c r="CY7" s="465"/>
      <c r="CZ7" s="465"/>
      <c r="DA7" s="466"/>
      <c r="DB7" s="464">
        <v>48777069</v>
      </c>
      <c r="DC7" s="465"/>
      <c r="DD7" s="465"/>
      <c r="DE7" s="465"/>
      <c r="DF7" s="465"/>
      <c r="DG7" s="465"/>
      <c r="DH7" s="465"/>
      <c r="DI7" s="466"/>
      <c r="DJ7" s="183"/>
      <c r="DK7" s="183"/>
      <c r="DL7" s="183"/>
      <c r="DM7" s="183"/>
      <c r="DN7" s="183"/>
      <c r="DO7" s="183"/>
    </row>
    <row r="8" spans="1:119" ht="18.75" customHeight="1" thickBot="1" x14ac:dyDescent="0.25">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109</v>
      </c>
      <c r="AN8" s="494"/>
      <c r="AO8" s="494"/>
      <c r="AP8" s="494"/>
      <c r="AQ8" s="494"/>
      <c r="AR8" s="494"/>
      <c r="AS8" s="494"/>
      <c r="AT8" s="495"/>
      <c r="AU8" s="496" t="s">
        <v>110</v>
      </c>
      <c r="AV8" s="497"/>
      <c r="AW8" s="497"/>
      <c r="AX8" s="497"/>
      <c r="AY8" s="498" t="s">
        <v>111</v>
      </c>
      <c r="AZ8" s="499"/>
      <c r="BA8" s="499"/>
      <c r="BB8" s="499"/>
      <c r="BC8" s="499"/>
      <c r="BD8" s="499"/>
      <c r="BE8" s="499"/>
      <c r="BF8" s="499"/>
      <c r="BG8" s="499"/>
      <c r="BH8" s="499"/>
      <c r="BI8" s="499"/>
      <c r="BJ8" s="499"/>
      <c r="BK8" s="499"/>
      <c r="BL8" s="499"/>
      <c r="BM8" s="500"/>
      <c r="BN8" s="464">
        <v>2699491</v>
      </c>
      <c r="BO8" s="465"/>
      <c r="BP8" s="465"/>
      <c r="BQ8" s="465"/>
      <c r="BR8" s="465"/>
      <c r="BS8" s="465"/>
      <c r="BT8" s="465"/>
      <c r="BU8" s="466"/>
      <c r="BV8" s="464">
        <v>3185012</v>
      </c>
      <c r="BW8" s="465"/>
      <c r="BX8" s="465"/>
      <c r="BY8" s="465"/>
      <c r="BZ8" s="465"/>
      <c r="CA8" s="465"/>
      <c r="CB8" s="465"/>
      <c r="CC8" s="466"/>
      <c r="CD8" s="467" t="s">
        <v>112</v>
      </c>
      <c r="CE8" s="468"/>
      <c r="CF8" s="468"/>
      <c r="CG8" s="468"/>
      <c r="CH8" s="468"/>
      <c r="CI8" s="468"/>
      <c r="CJ8" s="468"/>
      <c r="CK8" s="468"/>
      <c r="CL8" s="468"/>
      <c r="CM8" s="468"/>
      <c r="CN8" s="468"/>
      <c r="CO8" s="468"/>
      <c r="CP8" s="468"/>
      <c r="CQ8" s="468"/>
      <c r="CR8" s="468"/>
      <c r="CS8" s="469"/>
      <c r="CT8" s="504">
        <v>0.97</v>
      </c>
      <c r="CU8" s="505"/>
      <c r="CV8" s="505"/>
      <c r="CW8" s="505"/>
      <c r="CX8" s="505"/>
      <c r="CY8" s="505"/>
      <c r="CZ8" s="505"/>
      <c r="DA8" s="506"/>
      <c r="DB8" s="504">
        <v>0.97</v>
      </c>
      <c r="DC8" s="505"/>
      <c r="DD8" s="505"/>
      <c r="DE8" s="505"/>
      <c r="DF8" s="505"/>
      <c r="DG8" s="505"/>
      <c r="DH8" s="505"/>
      <c r="DI8" s="506"/>
      <c r="DJ8" s="183"/>
      <c r="DK8" s="183"/>
      <c r="DL8" s="183"/>
      <c r="DM8" s="183"/>
      <c r="DN8" s="183"/>
      <c r="DO8" s="183"/>
    </row>
    <row r="9" spans="1:119" ht="18.75" customHeight="1" thickBot="1" x14ac:dyDescent="0.25">
      <c r="A9" s="184"/>
      <c r="B9" s="458" t="s">
        <v>113</v>
      </c>
      <c r="C9" s="459"/>
      <c r="D9" s="459"/>
      <c r="E9" s="459"/>
      <c r="F9" s="459"/>
      <c r="G9" s="459"/>
      <c r="H9" s="459"/>
      <c r="I9" s="459"/>
      <c r="J9" s="459"/>
      <c r="K9" s="507"/>
      <c r="L9" s="508" t="s">
        <v>114</v>
      </c>
      <c r="M9" s="509"/>
      <c r="N9" s="509"/>
      <c r="O9" s="509"/>
      <c r="P9" s="509"/>
      <c r="Q9" s="510"/>
      <c r="R9" s="511">
        <v>258227</v>
      </c>
      <c r="S9" s="512"/>
      <c r="T9" s="512"/>
      <c r="U9" s="512"/>
      <c r="V9" s="513"/>
      <c r="W9" s="421" t="s">
        <v>115</v>
      </c>
      <c r="X9" s="422"/>
      <c r="Y9" s="422"/>
      <c r="Z9" s="422"/>
      <c r="AA9" s="422"/>
      <c r="AB9" s="422"/>
      <c r="AC9" s="422"/>
      <c r="AD9" s="422"/>
      <c r="AE9" s="422"/>
      <c r="AF9" s="422"/>
      <c r="AG9" s="422"/>
      <c r="AH9" s="422"/>
      <c r="AI9" s="422"/>
      <c r="AJ9" s="422"/>
      <c r="AK9" s="422"/>
      <c r="AL9" s="423"/>
      <c r="AM9" s="493" t="s">
        <v>116</v>
      </c>
      <c r="AN9" s="494"/>
      <c r="AO9" s="494"/>
      <c r="AP9" s="494"/>
      <c r="AQ9" s="494"/>
      <c r="AR9" s="494"/>
      <c r="AS9" s="494"/>
      <c r="AT9" s="495"/>
      <c r="AU9" s="496" t="s">
        <v>110</v>
      </c>
      <c r="AV9" s="497"/>
      <c r="AW9" s="497"/>
      <c r="AX9" s="497"/>
      <c r="AY9" s="498" t="s">
        <v>117</v>
      </c>
      <c r="AZ9" s="499"/>
      <c r="BA9" s="499"/>
      <c r="BB9" s="499"/>
      <c r="BC9" s="499"/>
      <c r="BD9" s="499"/>
      <c r="BE9" s="499"/>
      <c r="BF9" s="499"/>
      <c r="BG9" s="499"/>
      <c r="BH9" s="499"/>
      <c r="BI9" s="499"/>
      <c r="BJ9" s="499"/>
      <c r="BK9" s="499"/>
      <c r="BL9" s="499"/>
      <c r="BM9" s="500"/>
      <c r="BN9" s="464">
        <v>-485521</v>
      </c>
      <c r="BO9" s="465"/>
      <c r="BP9" s="465"/>
      <c r="BQ9" s="465"/>
      <c r="BR9" s="465"/>
      <c r="BS9" s="465"/>
      <c r="BT9" s="465"/>
      <c r="BU9" s="466"/>
      <c r="BV9" s="464">
        <v>-172772</v>
      </c>
      <c r="BW9" s="465"/>
      <c r="BX9" s="465"/>
      <c r="BY9" s="465"/>
      <c r="BZ9" s="465"/>
      <c r="CA9" s="465"/>
      <c r="CB9" s="465"/>
      <c r="CC9" s="466"/>
      <c r="CD9" s="467" t="s">
        <v>118</v>
      </c>
      <c r="CE9" s="468"/>
      <c r="CF9" s="468"/>
      <c r="CG9" s="468"/>
      <c r="CH9" s="468"/>
      <c r="CI9" s="468"/>
      <c r="CJ9" s="468"/>
      <c r="CK9" s="468"/>
      <c r="CL9" s="468"/>
      <c r="CM9" s="468"/>
      <c r="CN9" s="468"/>
      <c r="CO9" s="468"/>
      <c r="CP9" s="468"/>
      <c r="CQ9" s="468"/>
      <c r="CR9" s="468"/>
      <c r="CS9" s="469"/>
      <c r="CT9" s="461">
        <v>9.1999999999999993</v>
      </c>
      <c r="CU9" s="462"/>
      <c r="CV9" s="462"/>
      <c r="CW9" s="462"/>
      <c r="CX9" s="462"/>
      <c r="CY9" s="462"/>
      <c r="CZ9" s="462"/>
      <c r="DA9" s="463"/>
      <c r="DB9" s="461">
        <v>9.3000000000000007</v>
      </c>
      <c r="DC9" s="462"/>
      <c r="DD9" s="462"/>
      <c r="DE9" s="462"/>
      <c r="DF9" s="462"/>
      <c r="DG9" s="462"/>
      <c r="DH9" s="462"/>
      <c r="DI9" s="463"/>
      <c r="DJ9" s="183"/>
      <c r="DK9" s="183"/>
      <c r="DL9" s="183"/>
      <c r="DM9" s="183"/>
      <c r="DN9" s="183"/>
      <c r="DO9" s="183"/>
    </row>
    <row r="10" spans="1:119" ht="18.75" customHeight="1" thickBot="1" x14ac:dyDescent="0.25">
      <c r="A10" s="184"/>
      <c r="B10" s="458"/>
      <c r="C10" s="459"/>
      <c r="D10" s="459"/>
      <c r="E10" s="459"/>
      <c r="F10" s="459"/>
      <c r="G10" s="459"/>
      <c r="H10" s="459"/>
      <c r="I10" s="459"/>
      <c r="J10" s="459"/>
      <c r="K10" s="507"/>
      <c r="L10" s="514" t="s">
        <v>119</v>
      </c>
      <c r="M10" s="494"/>
      <c r="N10" s="494"/>
      <c r="O10" s="494"/>
      <c r="P10" s="494"/>
      <c r="Q10" s="495"/>
      <c r="R10" s="515">
        <v>260780</v>
      </c>
      <c r="S10" s="516"/>
      <c r="T10" s="516"/>
      <c r="U10" s="516"/>
      <c r="V10" s="517"/>
      <c r="W10" s="452"/>
      <c r="X10" s="453"/>
      <c r="Y10" s="453"/>
      <c r="Z10" s="453"/>
      <c r="AA10" s="453"/>
      <c r="AB10" s="453"/>
      <c r="AC10" s="453"/>
      <c r="AD10" s="453"/>
      <c r="AE10" s="453"/>
      <c r="AF10" s="453"/>
      <c r="AG10" s="453"/>
      <c r="AH10" s="453"/>
      <c r="AI10" s="453"/>
      <c r="AJ10" s="453"/>
      <c r="AK10" s="453"/>
      <c r="AL10" s="456"/>
      <c r="AM10" s="493" t="s">
        <v>120</v>
      </c>
      <c r="AN10" s="494"/>
      <c r="AO10" s="494"/>
      <c r="AP10" s="494"/>
      <c r="AQ10" s="494"/>
      <c r="AR10" s="494"/>
      <c r="AS10" s="494"/>
      <c r="AT10" s="495"/>
      <c r="AU10" s="496" t="s">
        <v>121</v>
      </c>
      <c r="AV10" s="497"/>
      <c r="AW10" s="497"/>
      <c r="AX10" s="497"/>
      <c r="AY10" s="498" t="s">
        <v>122</v>
      </c>
      <c r="AZ10" s="499"/>
      <c r="BA10" s="499"/>
      <c r="BB10" s="499"/>
      <c r="BC10" s="499"/>
      <c r="BD10" s="499"/>
      <c r="BE10" s="499"/>
      <c r="BF10" s="499"/>
      <c r="BG10" s="499"/>
      <c r="BH10" s="499"/>
      <c r="BI10" s="499"/>
      <c r="BJ10" s="499"/>
      <c r="BK10" s="499"/>
      <c r="BL10" s="499"/>
      <c r="BM10" s="500"/>
      <c r="BN10" s="464">
        <v>28145</v>
      </c>
      <c r="BO10" s="465"/>
      <c r="BP10" s="465"/>
      <c r="BQ10" s="465"/>
      <c r="BR10" s="465"/>
      <c r="BS10" s="465"/>
      <c r="BT10" s="465"/>
      <c r="BU10" s="466"/>
      <c r="BV10" s="464">
        <v>29540</v>
      </c>
      <c r="BW10" s="465"/>
      <c r="BX10" s="465"/>
      <c r="BY10" s="465"/>
      <c r="BZ10" s="465"/>
      <c r="CA10" s="465"/>
      <c r="CB10" s="465"/>
      <c r="CC10" s="466"/>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5">
      <c r="A11" s="184"/>
      <c r="B11" s="458"/>
      <c r="C11" s="459"/>
      <c r="D11" s="459"/>
      <c r="E11" s="459"/>
      <c r="F11" s="459"/>
      <c r="G11" s="459"/>
      <c r="H11" s="459"/>
      <c r="I11" s="459"/>
      <c r="J11" s="459"/>
      <c r="K11" s="507"/>
      <c r="L11" s="518" t="s">
        <v>124</v>
      </c>
      <c r="M11" s="519"/>
      <c r="N11" s="519"/>
      <c r="O11" s="519"/>
      <c r="P11" s="519"/>
      <c r="Q11" s="520"/>
      <c r="R11" s="521" t="s">
        <v>125</v>
      </c>
      <c r="S11" s="522"/>
      <c r="T11" s="522"/>
      <c r="U11" s="522"/>
      <c r="V11" s="523"/>
      <c r="W11" s="452"/>
      <c r="X11" s="453"/>
      <c r="Y11" s="453"/>
      <c r="Z11" s="453"/>
      <c r="AA11" s="453"/>
      <c r="AB11" s="453"/>
      <c r="AC11" s="453"/>
      <c r="AD11" s="453"/>
      <c r="AE11" s="453"/>
      <c r="AF11" s="453"/>
      <c r="AG11" s="453"/>
      <c r="AH11" s="453"/>
      <c r="AI11" s="453"/>
      <c r="AJ11" s="453"/>
      <c r="AK11" s="453"/>
      <c r="AL11" s="456"/>
      <c r="AM11" s="493" t="s">
        <v>126</v>
      </c>
      <c r="AN11" s="494"/>
      <c r="AO11" s="494"/>
      <c r="AP11" s="494"/>
      <c r="AQ11" s="494"/>
      <c r="AR11" s="494"/>
      <c r="AS11" s="494"/>
      <c r="AT11" s="495"/>
      <c r="AU11" s="496" t="s">
        <v>102</v>
      </c>
      <c r="AV11" s="497"/>
      <c r="AW11" s="497"/>
      <c r="AX11" s="497"/>
      <c r="AY11" s="498" t="s">
        <v>127</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2600</v>
      </c>
      <c r="BW11" s="465"/>
      <c r="BX11" s="465"/>
      <c r="BY11" s="465"/>
      <c r="BZ11" s="465"/>
      <c r="CA11" s="465"/>
      <c r="CB11" s="465"/>
      <c r="CC11" s="466"/>
      <c r="CD11" s="467" t="s">
        <v>128</v>
      </c>
      <c r="CE11" s="468"/>
      <c r="CF11" s="468"/>
      <c r="CG11" s="468"/>
      <c r="CH11" s="468"/>
      <c r="CI11" s="468"/>
      <c r="CJ11" s="468"/>
      <c r="CK11" s="468"/>
      <c r="CL11" s="468"/>
      <c r="CM11" s="468"/>
      <c r="CN11" s="468"/>
      <c r="CO11" s="468"/>
      <c r="CP11" s="468"/>
      <c r="CQ11" s="468"/>
      <c r="CR11" s="468"/>
      <c r="CS11" s="469"/>
      <c r="CT11" s="504" t="s">
        <v>129</v>
      </c>
      <c r="CU11" s="505"/>
      <c r="CV11" s="505"/>
      <c r="CW11" s="505"/>
      <c r="CX11" s="505"/>
      <c r="CY11" s="505"/>
      <c r="CZ11" s="505"/>
      <c r="DA11" s="506"/>
      <c r="DB11" s="504" t="s">
        <v>130</v>
      </c>
      <c r="DC11" s="505"/>
      <c r="DD11" s="505"/>
      <c r="DE11" s="505"/>
      <c r="DF11" s="505"/>
      <c r="DG11" s="505"/>
      <c r="DH11" s="505"/>
      <c r="DI11" s="506"/>
      <c r="DJ11" s="183"/>
      <c r="DK11" s="183"/>
      <c r="DL11" s="183"/>
      <c r="DM11" s="183"/>
      <c r="DN11" s="183"/>
      <c r="DO11" s="183"/>
    </row>
    <row r="12" spans="1:119" ht="18.75" customHeight="1" x14ac:dyDescent="0.2">
      <c r="A12" s="184"/>
      <c r="B12" s="524" t="s">
        <v>131</v>
      </c>
      <c r="C12" s="525"/>
      <c r="D12" s="525"/>
      <c r="E12" s="525"/>
      <c r="F12" s="525"/>
      <c r="G12" s="525"/>
      <c r="H12" s="525"/>
      <c r="I12" s="525"/>
      <c r="J12" s="525"/>
      <c r="K12" s="526"/>
      <c r="L12" s="533" t="s">
        <v>132</v>
      </c>
      <c r="M12" s="534"/>
      <c r="N12" s="534"/>
      <c r="O12" s="534"/>
      <c r="P12" s="534"/>
      <c r="Q12" s="535"/>
      <c r="R12" s="536">
        <v>257113</v>
      </c>
      <c r="S12" s="537"/>
      <c r="T12" s="537"/>
      <c r="U12" s="537"/>
      <c r="V12" s="538"/>
      <c r="W12" s="539" t="s">
        <v>1</v>
      </c>
      <c r="X12" s="497"/>
      <c r="Y12" s="497"/>
      <c r="Z12" s="497"/>
      <c r="AA12" s="497"/>
      <c r="AB12" s="540"/>
      <c r="AC12" s="496" t="s">
        <v>133</v>
      </c>
      <c r="AD12" s="497"/>
      <c r="AE12" s="497"/>
      <c r="AF12" s="497"/>
      <c r="AG12" s="540"/>
      <c r="AH12" s="496" t="s">
        <v>134</v>
      </c>
      <c r="AI12" s="497"/>
      <c r="AJ12" s="497"/>
      <c r="AK12" s="497"/>
      <c r="AL12" s="541"/>
      <c r="AM12" s="493" t="s">
        <v>135</v>
      </c>
      <c r="AN12" s="494"/>
      <c r="AO12" s="494"/>
      <c r="AP12" s="494"/>
      <c r="AQ12" s="494"/>
      <c r="AR12" s="494"/>
      <c r="AS12" s="494"/>
      <c r="AT12" s="495"/>
      <c r="AU12" s="496" t="s">
        <v>136</v>
      </c>
      <c r="AV12" s="497"/>
      <c r="AW12" s="497"/>
      <c r="AX12" s="497"/>
      <c r="AY12" s="498" t="s">
        <v>137</v>
      </c>
      <c r="AZ12" s="499"/>
      <c r="BA12" s="499"/>
      <c r="BB12" s="499"/>
      <c r="BC12" s="499"/>
      <c r="BD12" s="499"/>
      <c r="BE12" s="499"/>
      <c r="BF12" s="499"/>
      <c r="BG12" s="499"/>
      <c r="BH12" s="499"/>
      <c r="BI12" s="499"/>
      <c r="BJ12" s="499"/>
      <c r="BK12" s="499"/>
      <c r="BL12" s="499"/>
      <c r="BM12" s="500"/>
      <c r="BN12" s="464">
        <v>24680</v>
      </c>
      <c r="BO12" s="465"/>
      <c r="BP12" s="465"/>
      <c r="BQ12" s="465"/>
      <c r="BR12" s="465"/>
      <c r="BS12" s="465"/>
      <c r="BT12" s="465"/>
      <c r="BU12" s="466"/>
      <c r="BV12" s="464">
        <v>380000</v>
      </c>
      <c r="BW12" s="465"/>
      <c r="BX12" s="465"/>
      <c r="BY12" s="465"/>
      <c r="BZ12" s="465"/>
      <c r="CA12" s="465"/>
      <c r="CB12" s="465"/>
      <c r="CC12" s="466"/>
      <c r="CD12" s="467" t="s">
        <v>138</v>
      </c>
      <c r="CE12" s="468"/>
      <c r="CF12" s="468"/>
      <c r="CG12" s="468"/>
      <c r="CH12" s="468"/>
      <c r="CI12" s="468"/>
      <c r="CJ12" s="468"/>
      <c r="CK12" s="468"/>
      <c r="CL12" s="468"/>
      <c r="CM12" s="468"/>
      <c r="CN12" s="468"/>
      <c r="CO12" s="468"/>
      <c r="CP12" s="468"/>
      <c r="CQ12" s="468"/>
      <c r="CR12" s="468"/>
      <c r="CS12" s="469"/>
      <c r="CT12" s="504" t="s">
        <v>129</v>
      </c>
      <c r="CU12" s="505"/>
      <c r="CV12" s="505"/>
      <c r="CW12" s="505"/>
      <c r="CX12" s="505"/>
      <c r="CY12" s="505"/>
      <c r="CZ12" s="505"/>
      <c r="DA12" s="506"/>
      <c r="DB12" s="504" t="s">
        <v>130</v>
      </c>
      <c r="DC12" s="505"/>
      <c r="DD12" s="505"/>
      <c r="DE12" s="505"/>
      <c r="DF12" s="505"/>
      <c r="DG12" s="505"/>
      <c r="DH12" s="505"/>
      <c r="DI12" s="506"/>
      <c r="DJ12" s="183"/>
      <c r="DK12" s="183"/>
      <c r="DL12" s="183"/>
      <c r="DM12" s="183"/>
      <c r="DN12" s="183"/>
      <c r="DO12" s="183"/>
    </row>
    <row r="13" spans="1:119" ht="18.75" customHeight="1" x14ac:dyDescent="0.2">
      <c r="A13" s="184"/>
      <c r="B13" s="527"/>
      <c r="C13" s="528"/>
      <c r="D13" s="528"/>
      <c r="E13" s="528"/>
      <c r="F13" s="528"/>
      <c r="G13" s="528"/>
      <c r="H13" s="528"/>
      <c r="I13" s="528"/>
      <c r="J13" s="528"/>
      <c r="K13" s="529"/>
      <c r="L13" s="194"/>
      <c r="M13" s="552" t="s">
        <v>139</v>
      </c>
      <c r="N13" s="553"/>
      <c r="O13" s="553"/>
      <c r="P13" s="553"/>
      <c r="Q13" s="554"/>
      <c r="R13" s="545">
        <v>252236</v>
      </c>
      <c r="S13" s="546"/>
      <c r="T13" s="546"/>
      <c r="U13" s="546"/>
      <c r="V13" s="547"/>
      <c r="W13" s="480" t="s">
        <v>140</v>
      </c>
      <c r="X13" s="481"/>
      <c r="Y13" s="481"/>
      <c r="Z13" s="481"/>
      <c r="AA13" s="481"/>
      <c r="AB13" s="471"/>
      <c r="AC13" s="515">
        <v>1720</v>
      </c>
      <c r="AD13" s="516"/>
      <c r="AE13" s="516"/>
      <c r="AF13" s="516"/>
      <c r="AG13" s="555"/>
      <c r="AH13" s="515">
        <v>2066</v>
      </c>
      <c r="AI13" s="516"/>
      <c r="AJ13" s="516"/>
      <c r="AK13" s="516"/>
      <c r="AL13" s="517"/>
      <c r="AM13" s="493" t="s">
        <v>141</v>
      </c>
      <c r="AN13" s="494"/>
      <c r="AO13" s="494"/>
      <c r="AP13" s="494"/>
      <c r="AQ13" s="494"/>
      <c r="AR13" s="494"/>
      <c r="AS13" s="494"/>
      <c r="AT13" s="495"/>
      <c r="AU13" s="496" t="s">
        <v>142</v>
      </c>
      <c r="AV13" s="497"/>
      <c r="AW13" s="497"/>
      <c r="AX13" s="497"/>
      <c r="AY13" s="498" t="s">
        <v>143</v>
      </c>
      <c r="AZ13" s="499"/>
      <c r="BA13" s="499"/>
      <c r="BB13" s="499"/>
      <c r="BC13" s="499"/>
      <c r="BD13" s="499"/>
      <c r="BE13" s="499"/>
      <c r="BF13" s="499"/>
      <c r="BG13" s="499"/>
      <c r="BH13" s="499"/>
      <c r="BI13" s="499"/>
      <c r="BJ13" s="499"/>
      <c r="BK13" s="499"/>
      <c r="BL13" s="499"/>
      <c r="BM13" s="500"/>
      <c r="BN13" s="464">
        <v>-482056</v>
      </c>
      <c r="BO13" s="465"/>
      <c r="BP13" s="465"/>
      <c r="BQ13" s="465"/>
      <c r="BR13" s="465"/>
      <c r="BS13" s="465"/>
      <c r="BT13" s="465"/>
      <c r="BU13" s="466"/>
      <c r="BV13" s="464">
        <v>-520632</v>
      </c>
      <c r="BW13" s="465"/>
      <c r="BX13" s="465"/>
      <c r="BY13" s="465"/>
      <c r="BZ13" s="465"/>
      <c r="CA13" s="465"/>
      <c r="CB13" s="465"/>
      <c r="CC13" s="466"/>
      <c r="CD13" s="467" t="s">
        <v>144</v>
      </c>
      <c r="CE13" s="468"/>
      <c r="CF13" s="468"/>
      <c r="CG13" s="468"/>
      <c r="CH13" s="468"/>
      <c r="CI13" s="468"/>
      <c r="CJ13" s="468"/>
      <c r="CK13" s="468"/>
      <c r="CL13" s="468"/>
      <c r="CM13" s="468"/>
      <c r="CN13" s="468"/>
      <c r="CO13" s="468"/>
      <c r="CP13" s="468"/>
      <c r="CQ13" s="468"/>
      <c r="CR13" s="468"/>
      <c r="CS13" s="469"/>
      <c r="CT13" s="461">
        <v>2</v>
      </c>
      <c r="CU13" s="462"/>
      <c r="CV13" s="462"/>
      <c r="CW13" s="462"/>
      <c r="CX13" s="462"/>
      <c r="CY13" s="462"/>
      <c r="CZ13" s="462"/>
      <c r="DA13" s="463"/>
      <c r="DB13" s="461">
        <v>2.4</v>
      </c>
      <c r="DC13" s="462"/>
      <c r="DD13" s="462"/>
      <c r="DE13" s="462"/>
      <c r="DF13" s="462"/>
      <c r="DG13" s="462"/>
      <c r="DH13" s="462"/>
      <c r="DI13" s="463"/>
      <c r="DJ13" s="183"/>
      <c r="DK13" s="183"/>
      <c r="DL13" s="183"/>
      <c r="DM13" s="183"/>
      <c r="DN13" s="183"/>
      <c r="DO13" s="183"/>
    </row>
    <row r="14" spans="1:119" ht="18.75" customHeight="1" thickBot="1" x14ac:dyDescent="0.25">
      <c r="A14" s="184"/>
      <c r="B14" s="527"/>
      <c r="C14" s="528"/>
      <c r="D14" s="528"/>
      <c r="E14" s="528"/>
      <c r="F14" s="528"/>
      <c r="G14" s="528"/>
      <c r="H14" s="528"/>
      <c r="I14" s="528"/>
      <c r="J14" s="528"/>
      <c r="K14" s="529"/>
      <c r="L14" s="542" t="s">
        <v>145</v>
      </c>
      <c r="M14" s="543"/>
      <c r="N14" s="543"/>
      <c r="O14" s="543"/>
      <c r="P14" s="543"/>
      <c r="Q14" s="544"/>
      <c r="R14" s="545">
        <v>257615</v>
      </c>
      <c r="S14" s="546"/>
      <c r="T14" s="546"/>
      <c r="U14" s="546"/>
      <c r="V14" s="547"/>
      <c r="W14" s="454"/>
      <c r="X14" s="455"/>
      <c r="Y14" s="455"/>
      <c r="Z14" s="455"/>
      <c r="AA14" s="455"/>
      <c r="AB14" s="444"/>
      <c r="AC14" s="548">
        <v>1.6</v>
      </c>
      <c r="AD14" s="549"/>
      <c r="AE14" s="549"/>
      <c r="AF14" s="549"/>
      <c r="AG14" s="550"/>
      <c r="AH14" s="548">
        <v>1.7</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146</v>
      </c>
      <c r="CE14" s="557"/>
      <c r="CF14" s="557"/>
      <c r="CG14" s="557"/>
      <c r="CH14" s="557"/>
      <c r="CI14" s="557"/>
      <c r="CJ14" s="557"/>
      <c r="CK14" s="557"/>
      <c r="CL14" s="557"/>
      <c r="CM14" s="557"/>
      <c r="CN14" s="557"/>
      <c r="CO14" s="557"/>
      <c r="CP14" s="557"/>
      <c r="CQ14" s="557"/>
      <c r="CR14" s="557"/>
      <c r="CS14" s="558"/>
      <c r="CT14" s="559">
        <v>23.2</v>
      </c>
      <c r="CU14" s="560"/>
      <c r="CV14" s="560"/>
      <c r="CW14" s="560"/>
      <c r="CX14" s="560"/>
      <c r="CY14" s="560"/>
      <c r="CZ14" s="560"/>
      <c r="DA14" s="561"/>
      <c r="DB14" s="559">
        <v>27.4</v>
      </c>
      <c r="DC14" s="560"/>
      <c r="DD14" s="560"/>
      <c r="DE14" s="560"/>
      <c r="DF14" s="560"/>
      <c r="DG14" s="560"/>
      <c r="DH14" s="560"/>
      <c r="DI14" s="561"/>
      <c r="DJ14" s="183"/>
      <c r="DK14" s="183"/>
      <c r="DL14" s="183"/>
      <c r="DM14" s="183"/>
      <c r="DN14" s="183"/>
      <c r="DO14" s="183"/>
    </row>
    <row r="15" spans="1:119" ht="18.75" customHeight="1" x14ac:dyDescent="0.2">
      <c r="A15" s="184"/>
      <c r="B15" s="527"/>
      <c r="C15" s="528"/>
      <c r="D15" s="528"/>
      <c r="E15" s="528"/>
      <c r="F15" s="528"/>
      <c r="G15" s="528"/>
      <c r="H15" s="528"/>
      <c r="I15" s="528"/>
      <c r="J15" s="528"/>
      <c r="K15" s="529"/>
      <c r="L15" s="194"/>
      <c r="M15" s="552" t="s">
        <v>147</v>
      </c>
      <c r="N15" s="553"/>
      <c r="O15" s="553"/>
      <c r="P15" s="553"/>
      <c r="Q15" s="554"/>
      <c r="R15" s="545">
        <v>252836</v>
      </c>
      <c r="S15" s="546"/>
      <c r="T15" s="546"/>
      <c r="U15" s="546"/>
      <c r="V15" s="547"/>
      <c r="W15" s="480" t="s">
        <v>148</v>
      </c>
      <c r="X15" s="481"/>
      <c r="Y15" s="481"/>
      <c r="Z15" s="481"/>
      <c r="AA15" s="481"/>
      <c r="AB15" s="471"/>
      <c r="AC15" s="515">
        <v>30462</v>
      </c>
      <c r="AD15" s="516"/>
      <c r="AE15" s="516"/>
      <c r="AF15" s="516"/>
      <c r="AG15" s="555"/>
      <c r="AH15" s="515">
        <v>36317</v>
      </c>
      <c r="AI15" s="516"/>
      <c r="AJ15" s="516"/>
      <c r="AK15" s="516"/>
      <c r="AL15" s="517"/>
      <c r="AM15" s="493"/>
      <c r="AN15" s="494"/>
      <c r="AO15" s="494"/>
      <c r="AP15" s="494"/>
      <c r="AQ15" s="494"/>
      <c r="AR15" s="494"/>
      <c r="AS15" s="494"/>
      <c r="AT15" s="495"/>
      <c r="AU15" s="496"/>
      <c r="AV15" s="497"/>
      <c r="AW15" s="497"/>
      <c r="AX15" s="497"/>
      <c r="AY15" s="424" t="s">
        <v>149</v>
      </c>
      <c r="AZ15" s="425"/>
      <c r="BA15" s="425"/>
      <c r="BB15" s="425"/>
      <c r="BC15" s="425"/>
      <c r="BD15" s="425"/>
      <c r="BE15" s="425"/>
      <c r="BF15" s="425"/>
      <c r="BG15" s="425"/>
      <c r="BH15" s="425"/>
      <c r="BI15" s="425"/>
      <c r="BJ15" s="425"/>
      <c r="BK15" s="425"/>
      <c r="BL15" s="425"/>
      <c r="BM15" s="426"/>
      <c r="BN15" s="427">
        <v>36128960</v>
      </c>
      <c r="BO15" s="428"/>
      <c r="BP15" s="428"/>
      <c r="BQ15" s="428"/>
      <c r="BR15" s="428"/>
      <c r="BS15" s="428"/>
      <c r="BT15" s="428"/>
      <c r="BU15" s="429"/>
      <c r="BV15" s="427">
        <v>35449990</v>
      </c>
      <c r="BW15" s="428"/>
      <c r="BX15" s="428"/>
      <c r="BY15" s="428"/>
      <c r="BZ15" s="428"/>
      <c r="CA15" s="428"/>
      <c r="CB15" s="428"/>
      <c r="CC15" s="429"/>
      <c r="CD15" s="562" t="s">
        <v>150</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2">
      <c r="A16" s="184"/>
      <c r="B16" s="527"/>
      <c r="C16" s="528"/>
      <c r="D16" s="528"/>
      <c r="E16" s="528"/>
      <c r="F16" s="528"/>
      <c r="G16" s="528"/>
      <c r="H16" s="528"/>
      <c r="I16" s="528"/>
      <c r="J16" s="528"/>
      <c r="K16" s="529"/>
      <c r="L16" s="542" t="s">
        <v>151</v>
      </c>
      <c r="M16" s="573"/>
      <c r="N16" s="573"/>
      <c r="O16" s="573"/>
      <c r="P16" s="573"/>
      <c r="Q16" s="574"/>
      <c r="R16" s="565" t="s">
        <v>152</v>
      </c>
      <c r="S16" s="566"/>
      <c r="T16" s="566"/>
      <c r="U16" s="566"/>
      <c r="V16" s="567"/>
      <c r="W16" s="454"/>
      <c r="X16" s="455"/>
      <c r="Y16" s="455"/>
      <c r="Z16" s="455"/>
      <c r="AA16" s="455"/>
      <c r="AB16" s="444"/>
      <c r="AC16" s="548">
        <v>28.8</v>
      </c>
      <c r="AD16" s="549"/>
      <c r="AE16" s="549"/>
      <c r="AF16" s="549"/>
      <c r="AG16" s="550"/>
      <c r="AH16" s="548">
        <v>30.7</v>
      </c>
      <c r="AI16" s="549"/>
      <c r="AJ16" s="549"/>
      <c r="AK16" s="549"/>
      <c r="AL16" s="551"/>
      <c r="AM16" s="493"/>
      <c r="AN16" s="494"/>
      <c r="AO16" s="494"/>
      <c r="AP16" s="494"/>
      <c r="AQ16" s="494"/>
      <c r="AR16" s="494"/>
      <c r="AS16" s="494"/>
      <c r="AT16" s="495"/>
      <c r="AU16" s="496"/>
      <c r="AV16" s="497"/>
      <c r="AW16" s="497"/>
      <c r="AX16" s="497"/>
      <c r="AY16" s="498" t="s">
        <v>153</v>
      </c>
      <c r="AZ16" s="499"/>
      <c r="BA16" s="499"/>
      <c r="BB16" s="499"/>
      <c r="BC16" s="499"/>
      <c r="BD16" s="499"/>
      <c r="BE16" s="499"/>
      <c r="BF16" s="499"/>
      <c r="BG16" s="499"/>
      <c r="BH16" s="499"/>
      <c r="BI16" s="499"/>
      <c r="BJ16" s="499"/>
      <c r="BK16" s="499"/>
      <c r="BL16" s="499"/>
      <c r="BM16" s="500"/>
      <c r="BN16" s="464">
        <v>36839634</v>
      </c>
      <c r="BO16" s="465"/>
      <c r="BP16" s="465"/>
      <c r="BQ16" s="465"/>
      <c r="BR16" s="465"/>
      <c r="BS16" s="465"/>
      <c r="BT16" s="465"/>
      <c r="BU16" s="466"/>
      <c r="BV16" s="464">
        <v>36418482</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5">
      <c r="A17" s="184"/>
      <c r="B17" s="530"/>
      <c r="C17" s="531"/>
      <c r="D17" s="531"/>
      <c r="E17" s="531"/>
      <c r="F17" s="531"/>
      <c r="G17" s="531"/>
      <c r="H17" s="531"/>
      <c r="I17" s="531"/>
      <c r="J17" s="531"/>
      <c r="K17" s="532"/>
      <c r="L17" s="199"/>
      <c r="M17" s="568" t="s">
        <v>154</v>
      </c>
      <c r="N17" s="569"/>
      <c r="O17" s="569"/>
      <c r="P17" s="569"/>
      <c r="Q17" s="570"/>
      <c r="R17" s="565" t="s">
        <v>155</v>
      </c>
      <c r="S17" s="566"/>
      <c r="T17" s="566"/>
      <c r="U17" s="566"/>
      <c r="V17" s="567"/>
      <c r="W17" s="480" t="s">
        <v>156</v>
      </c>
      <c r="X17" s="481"/>
      <c r="Y17" s="481"/>
      <c r="Z17" s="481"/>
      <c r="AA17" s="481"/>
      <c r="AB17" s="471"/>
      <c r="AC17" s="515">
        <v>73727</v>
      </c>
      <c r="AD17" s="516"/>
      <c r="AE17" s="516"/>
      <c r="AF17" s="516"/>
      <c r="AG17" s="555"/>
      <c r="AH17" s="515">
        <v>79736</v>
      </c>
      <c r="AI17" s="516"/>
      <c r="AJ17" s="516"/>
      <c r="AK17" s="516"/>
      <c r="AL17" s="517"/>
      <c r="AM17" s="493"/>
      <c r="AN17" s="494"/>
      <c r="AO17" s="494"/>
      <c r="AP17" s="494"/>
      <c r="AQ17" s="494"/>
      <c r="AR17" s="494"/>
      <c r="AS17" s="494"/>
      <c r="AT17" s="495"/>
      <c r="AU17" s="496"/>
      <c r="AV17" s="497"/>
      <c r="AW17" s="497"/>
      <c r="AX17" s="497"/>
      <c r="AY17" s="498" t="s">
        <v>157</v>
      </c>
      <c r="AZ17" s="499"/>
      <c r="BA17" s="499"/>
      <c r="BB17" s="499"/>
      <c r="BC17" s="499"/>
      <c r="BD17" s="499"/>
      <c r="BE17" s="499"/>
      <c r="BF17" s="499"/>
      <c r="BG17" s="499"/>
      <c r="BH17" s="499"/>
      <c r="BI17" s="499"/>
      <c r="BJ17" s="499"/>
      <c r="BK17" s="499"/>
      <c r="BL17" s="499"/>
      <c r="BM17" s="500"/>
      <c r="BN17" s="464">
        <v>46549899</v>
      </c>
      <c r="BO17" s="465"/>
      <c r="BP17" s="465"/>
      <c r="BQ17" s="465"/>
      <c r="BR17" s="465"/>
      <c r="BS17" s="465"/>
      <c r="BT17" s="465"/>
      <c r="BU17" s="466"/>
      <c r="BV17" s="464">
        <v>45654081</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5">
      <c r="A18" s="184"/>
      <c r="B18" s="575" t="s">
        <v>158</v>
      </c>
      <c r="C18" s="507"/>
      <c r="D18" s="507"/>
      <c r="E18" s="576"/>
      <c r="F18" s="576"/>
      <c r="G18" s="576"/>
      <c r="H18" s="576"/>
      <c r="I18" s="576"/>
      <c r="J18" s="576"/>
      <c r="K18" s="576"/>
      <c r="L18" s="577">
        <v>67.819999999999993</v>
      </c>
      <c r="M18" s="577"/>
      <c r="N18" s="577"/>
      <c r="O18" s="577"/>
      <c r="P18" s="577"/>
      <c r="Q18" s="577"/>
      <c r="R18" s="578"/>
      <c r="S18" s="578"/>
      <c r="T18" s="578"/>
      <c r="U18" s="578"/>
      <c r="V18" s="579"/>
      <c r="W18" s="482"/>
      <c r="X18" s="483"/>
      <c r="Y18" s="483"/>
      <c r="Z18" s="483"/>
      <c r="AA18" s="483"/>
      <c r="AB18" s="474"/>
      <c r="AC18" s="580">
        <v>69.599999999999994</v>
      </c>
      <c r="AD18" s="581"/>
      <c r="AE18" s="581"/>
      <c r="AF18" s="581"/>
      <c r="AG18" s="582"/>
      <c r="AH18" s="580">
        <v>67.5</v>
      </c>
      <c r="AI18" s="581"/>
      <c r="AJ18" s="581"/>
      <c r="AK18" s="581"/>
      <c r="AL18" s="583"/>
      <c r="AM18" s="493"/>
      <c r="AN18" s="494"/>
      <c r="AO18" s="494"/>
      <c r="AP18" s="494"/>
      <c r="AQ18" s="494"/>
      <c r="AR18" s="494"/>
      <c r="AS18" s="494"/>
      <c r="AT18" s="495"/>
      <c r="AU18" s="496"/>
      <c r="AV18" s="497"/>
      <c r="AW18" s="497"/>
      <c r="AX18" s="497"/>
      <c r="AY18" s="498" t="s">
        <v>159</v>
      </c>
      <c r="AZ18" s="499"/>
      <c r="BA18" s="499"/>
      <c r="BB18" s="499"/>
      <c r="BC18" s="499"/>
      <c r="BD18" s="499"/>
      <c r="BE18" s="499"/>
      <c r="BF18" s="499"/>
      <c r="BG18" s="499"/>
      <c r="BH18" s="499"/>
      <c r="BI18" s="499"/>
      <c r="BJ18" s="499"/>
      <c r="BK18" s="499"/>
      <c r="BL18" s="499"/>
      <c r="BM18" s="500"/>
      <c r="BN18" s="464">
        <v>47775933</v>
      </c>
      <c r="BO18" s="465"/>
      <c r="BP18" s="465"/>
      <c r="BQ18" s="465"/>
      <c r="BR18" s="465"/>
      <c r="BS18" s="465"/>
      <c r="BT18" s="465"/>
      <c r="BU18" s="466"/>
      <c r="BV18" s="464">
        <v>47016520</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5">
      <c r="A19" s="184"/>
      <c r="B19" s="575" t="s">
        <v>160</v>
      </c>
      <c r="C19" s="507"/>
      <c r="D19" s="507"/>
      <c r="E19" s="576"/>
      <c r="F19" s="576"/>
      <c r="G19" s="576"/>
      <c r="H19" s="576"/>
      <c r="I19" s="576"/>
      <c r="J19" s="576"/>
      <c r="K19" s="576"/>
      <c r="L19" s="584">
        <v>3808</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161</v>
      </c>
      <c r="AZ19" s="499"/>
      <c r="BA19" s="499"/>
      <c r="BB19" s="499"/>
      <c r="BC19" s="499"/>
      <c r="BD19" s="499"/>
      <c r="BE19" s="499"/>
      <c r="BF19" s="499"/>
      <c r="BG19" s="499"/>
      <c r="BH19" s="499"/>
      <c r="BI19" s="499"/>
      <c r="BJ19" s="499"/>
      <c r="BK19" s="499"/>
      <c r="BL19" s="499"/>
      <c r="BM19" s="500"/>
      <c r="BN19" s="464">
        <v>56508512</v>
      </c>
      <c r="BO19" s="465"/>
      <c r="BP19" s="465"/>
      <c r="BQ19" s="465"/>
      <c r="BR19" s="465"/>
      <c r="BS19" s="465"/>
      <c r="BT19" s="465"/>
      <c r="BU19" s="466"/>
      <c r="BV19" s="464">
        <v>57702545</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5">
      <c r="A20" s="184"/>
      <c r="B20" s="575" t="s">
        <v>162</v>
      </c>
      <c r="C20" s="507"/>
      <c r="D20" s="507"/>
      <c r="E20" s="576"/>
      <c r="F20" s="576"/>
      <c r="G20" s="576"/>
      <c r="H20" s="576"/>
      <c r="I20" s="576"/>
      <c r="J20" s="576"/>
      <c r="K20" s="576"/>
      <c r="L20" s="584">
        <v>107397</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2">
      <c r="A21" s="184"/>
      <c r="B21" s="595" t="s">
        <v>163</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5">
      <c r="A22" s="184"/>
      <c r="B22" s="598" t="s">
        <v>164</v>
      </c>
      <c r="C22" s="599"/>
      <c r="D22" s="600"/>
      <c r="E22" s="476" t="s">
        <v>1</v>
      </c>
      <c r="F22" s="481"/>
      <c r="G22" s="481"/>
      <c r="H22" s="481"/>
      <c r="I22" s="481"/>
      <c r="J22" s="481"/>
      <c r="K22" s="471"/>
      <c r="L22" s="476" t="s">
        <v>165</v>
      </c>
      <c r="M22" s="481"/>
      <c r="N22" s="481"/>
      <c r="O22" s="481"/>
      <c r="P22" s="471"/>
      <c r="Q22" s="607" t="s">
        <v>166</v>
      </c>
      <c r="R22" s="608"/>
      <c r="S22" s="608"/>
      <c r="T22" s="608"/>
      <c r="U22" s="608"/>
      <c r="V22" s="609"/>
      <c r="W22" s="613" t="s">
        <v>167</v>
      </c>
      <c r="X22" s="599"/>
      <c r="Y22" s="600"/>
      <c r="Z22" s="476" t="s">
        <v>1</v>
      </c>
      <c r="AA22" s="481"/>
      <c r="AB22" s="481"/>
      <c r="AC22" s="481"/>
      <c r="AD22" s="481"/>
      <c r="AE22" s="481"/>
      <c r="AF22" s="481"/>
      <c r="AG22" s="471"/>
      <c r="AH22" s="626" t="s">
        <v>168</v>
      </c>
      <c r="AI22" s="481"/>
      <c r="AJ22" s="481"/>
      <c r="AK22" s="481"/>
      <c r="AL22" s="471"/>
      <c r="AM22" s="626" t="s">
        <v>169</v>
      </c>
      <c r="AN22" s="627"/>
      <c r="AO22" s="627"/>
      <c r="AP22" s="627"/>
      <c r="AQ22" s="627"/>
      <c r="AR22" s="628"/>
      <c r="AS22" s="607" t="s">
        <v>166</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2">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170</v>
      </c>
      <c r="AZ23" s="425"/>
      <c r="BA23" s="425"/>
      <c r="BB23" s="425"/>
      <c r="BC23" s="425"/>
      <c r="BD23" s="425"/>
      <c r="BE23" s="425"/>
      <c r="BF23" s="425"/>
      <c r="BG23" s="425"/>
      <c r="BH23" s="425"/>
      <c r="BI23" s="425"/>
      <c r="BJ23" s="425"/>
      <c r="BK23" s="425"/>
      <c r="BL23" s="425"/>
      <c r="BM23" s="426"/>
      <c r="BN23" s="464">
        <v>54242623</v>
      </c>
      <c r="BO23" s="465"/>
      <c r="BP23" s="465"/>
      <c r="BQ23" s="465"/>
      <c r="BR23" s="465"/>
      <c r="BS23" s="465"/>
      <c r="BT23" s="465"/>
      <c r="BU23" s="466"/>
      <c r="BV23" s="464">
        <v>54039721</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5">
      <c r="A24" s="184"/>
      <c r="B24" s="601"/>
      <c r="C24" s="602"/>
      <c r="D24" s="603"/>
      <c r="E24" s="514" t="s">
        <v>171</v>
      </c>
      <c r="F24" s="494"/>
      <c r="G24" s="494"/>
      <c r="H24" s="494"/>
      <c r="I24" s="494"/>
      <c r="J24" s="494"/>
      <c r="K24" s="495"/>
      <c r="L24" s="515">
        <v>1</v>
      </c>
      <c r="M24" s="516"/>
      <c r="N24" s="516"/>
      <c r="O24" s="516"/>
      <c r="P24" s="555"/>
      <c r="Q24" s="515">
        <v>8973</v>
      </c>
      <c r="R24" s="516"/>
      <c r="S24" s="516"/>
      <c r="T24" s="516"/>
      <c r="U24" s="516"/>
      <c r="V24" s="555"/>
      <c r="W24" s="614"/>
      <c r="X24" s="602"/>
      <c r="Y24" s="603"/>
      <c r="Z24" s="514" t="s">
        <v>172</v>
      </c>
      <c r="AA24" s="494"/>
      <c r="AB24" s="494"/>
      <c r="AC24" s="494"/>
      <c r="AD24" s="494"/>
      <c r="AE24" s="494"/>
      <c r="AF24" s="494"/>
      <c r="AG24" s="495"/>
      <c r="AH24" s="515">
        <v>1690</v>
      </c>
      <c r="AI24" s="516"/>
      <c r="AJ24" s="516"/>
      <c r="AK24" s="516"/>
      <c r="AL24" s="555"/>
      <c r="AM24" s="515">
        <v>5392790</v>
      </c>
      <c r="AN24" s="516"/>
      <c r="AO24" s="516"/>
      <c r="AP24" s="516"/>
      <c r="AQ24" s="516"/>
      <c r="AR24" s="555"/>
      <c r="AS24" s="515">
        <v>3191</v>
      </c>
      <c r="AT24" s="516"/>
      <c r="AU24" s="516"/>
      <c r="AV24" s="516"/>
      <c r="AW24" s="516"/>
      <c r="AX24" s="517"/>
      <c r="AY24" s="634" t="s">
        <v>173</v>
      </c>
      <c r="AZ24" s="635"/>
      <c r="BA24" s="635"/>
      <c r="BB24" s="635"/>
      <c r="BC24" s="635"/>
      <c r="BD24" s="635"/>
      <c r="BE24" s="635"/>
      <c r="BF24" s="635"/>
      <c r="BG24" s="635"/>
      <c r="BH24" s="635"/>
      <c r="BI24" s="635"/>
      <c r="BJ24" s="635"/>
      <c r="BK24" s="635"/>
      <c r="BL24" s="635"/>
      <c r="BM24" s="636"/>
      <c r="BN24" s="464">
        <v>37516773</v>
      </c>
      <c r="BO24" s="465"/>
      <c r="BP24" s="465"/>
      <c r="BQ24" s="465"/>
      <c r="BR24" s="465"/>
      <c r="BS24" s="465"/>
      <c r="BT24" s="465"/>
      <c r="BU24" s="466"/>
      <c r="BV24" s="464">
        <v>39614738</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2">
      <c r="A25" s="184"/>
      <c r="B25" s="601"/>
      <c r="C25" s="602"/>
      <c r="D25" s="603"/>
      <c r="E25" s="514" t="s">
        <v>174</v>
      </c>
      <c r="F25" s="494"/>
      <c r="G25" s="494"/>
      <c r="H25" s="494"/>
      <c r="I25" s="494"/>
      <c r="J25" s="494"/>
      <c r="K25" s="495"/>
      <c r="L25" s="515">
        <v>2</v>
      </c>
      <c r="M25" s="516"/>
      <c r="N25" s="516"/>
      <c r="O25" s="516"/>
      <c r="P25" s="555"/>
      <c r="Q25" s="515">
        <v>7710</v>
      </c>
      <c r="R25" s="516"/>
      <c r="S25" s="516"/>
      <c r="T25" s="516"/>
      <c r="U25" s="516"/>
      <c r="V25" s="555"/>
      <c r="W25" s="614"/>
      <c r="X25" s="602"/>
      <c r="Y25" s="603"/>
      <c r="Z25" s="514" t="s">
        <v>175</v>
      </c>
      <c r="AA25" s="494"/>
      <c r="AB25" s="494"/>
      <c r="AC25" s="494"/>
      <c r="AD25" s="494"/>
      <c r="AE25" s="494"/>
      <c r="AF25" s="494"/>
      <c r="AG25" s="495"/>
      <c r="AH25" s="515">
        <v>261</v>
      </c>
      <c r="AI25" s="516"/>
      <c r="AJ25" s="516"/>
      <c r="AK25" s="516"/>
      <c r="AL25" s="555"/>
      <c r="AM25" s="515">
        <v>823716</v>
      </c>
      <c r="AN25" s="516"/>
      <c r="AO25" s="516"/>
      <c r="AP25" s="516"/>
      <c r="AQ25" s="516"/>
      <c r="AR25" s="555"/>
      <c r="AS25" s="515">
        <v>3156</v>
      </c>
      <c r="AT25" s="516"/>
      <c r="AU25" s="516"/>
      <c r="AV25" s="516"/>
      <c r="AW25" s="516"/>
      <c r="AX25" s="517"/>
      <c r="AY25" s="424" t="s">
        <v>176</v>
      </c>
      <c r="AZ25" s="425"/>
      <c r="BA25" s="425"/>
      <c r="BB25" s="425"/>
      <c r="BC25" s="425"/>
      <c r="BD25" s="425"/>
      <c r="BE25" s="425"/>
      <c r="BF25" s="425"/>
      <c r="BG25" s="425"/>
      <c r="BH25" s="425"/>
      <c r="BI25" s="425"/>
      <c r="BJ25" s="425"/>
      <c r="BK25" s="425"/>
      <c r="BL25" s="425"/>
      <c r="BM25" s="426"/>
      <c r="BN25" s="427">
        <v>35709737</v>
      </c>
      <c r="BO25" s="428"/>
      <c r="BP25" s="428"/>
      <c r="BQ25" s="428"/>
      <c r="BR25" s="428"/>
      <c r="BS25" s="428"/>
      <c r="BT25" s="428"/>
      <c r="BU25" s="429"/>
      <c r="BV25" s="427">
        <v>22161829</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2">
      <c r="A26" s="184"/>
      <c r="B26" s="601"/>
      <c r="C26" s="602"/>
      <c r="D26" s="603"/>
      <c r="E26" s="514" t="s">
        <v>177</v>
      </c>
      <c r="F26" s="494"/>
      <c r="G26" s="494"/>
      <c r="H26" s="494"/>
      <c r="I26" s="494"/>
      <c r="J26" s="494"/>
      <c r="K26" s="495"/>
      <c r="L26" s="515">
        <v>1</v>
      </c>
      <c r="M26" s="516"/>
      <c r="N26" s="516"/>
      <c r="O26" s="516"/>
      <c r="P26" s="555"/>
      <c r="Q26" s="515">
        <v>6897</v>
      </c>
      <c r="R26" s="516"/>
      <c r="S26" s="516"/>
      <c r="T26" s="516"/>
      <c r="U26" s="516"/>
      <c r="V26" s="555"/>
      <c r="W26" s="614"/>
      <c r="X26" s="602"/>
      <c r="Y26" s="603"/>
      <c r="Z26" s="514" t="s">
        <v>178</v>
      </c>
      <c r="AA26" s="624"/>
      <c r="AB26" s="624"/>
      <c r="AC26" s="624"/>
      <c r="AD26" s="624"/>
      <c r="AE26" s="624"/>
      <c r="AF26" s="624"/>
      <c r="AG26" s="625"/>
      <c r="AH26" s="515">
        <v>252</v>
      </c>
      <c r="AI26" s="516"/>
      <c r="AJ26" s="516"/>
      <c r="AK26" s="516"/>
      <c r="AL26" s="555"/>
      <c r="AM26" s="515">
        <v>877968</v>
      </c>
      <c r="AN26" s="516"/>
      <c r="AO26" s="516"/>
      <c r="AP26" s="516"/>
      <c r="AQ26" s="516"/>
      <c r="AR26" s="555"/>
      <c r="AS26" s="515">
        <v>3484</v>
      </c>
      <c r="AT26" s="516"/>
      <c r="AU26" s="516"/>
      <c r="AV26" s="516"/>
      <c r="AW26" s="516"/>
      <c r="AX26" s="517"/>
      <c r="AY26" s="467" t="s">
        <v>179</v>
      </c>
      <c r="AZ26" s="468"/>
      <c r="BA26" s="468"/>
      <c r="BB26" s="468"/>
      <c r="BC26" s="468"/>
      <c r="BD26" s="468"/>
      <c r="BE26" s="468"/>
      <c r="BF26" s="468"/>
      <c r="BG26" s="468"/>
      <c r="BH26" s="468"/>
      <c r="BI26" s="468"/>
      <c r="BJ26" s="468"/>
      <c r="BK26" s="468"/>
      <c r="BL26" s="468"/>
      <c r="BM26" s="469"/>
      <c r="BN26" s="464">
        <v>250000</v>
      </c>
      <c r="BO26" s="465"/>
      <c r="BP26" s="465"/>
      <c r="BQ26" s="465"/>
      <c r="BR26" s="465"/>
      <c r="BS26" s="465"/>
      <c r="BT26" s="465"/>
      <c r="BU26" s="466"/>
      <c r="BV26" s="464">
        <v>300000</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5">
      <c r="A27" s="184"/>
      <c r="B27" s="601"/>
      <c r="C27" s="602"/>
      <c r="D27" s="603"/>
      <c r="E27" s="514" t="s">
        <v>180</v>
      </c>
      <c r="F27" s="494"/>
      <c r="G27" s="494"/>
      <c r="H27" s="494"/>
      <c r="I27" s="494"/>
      <c r="J27" s="494"/>
      <c r="K27" s="495"/>
      <c r="L27" s="515">
        <v>1</v>
      </c>
      <c r="M27" s="516"/>
      <c r="N27" s="516"/>
      <c r="O27" s="516"/>
      <c r="P27" s="555"/>
      <c r="Q27" s="515">
        <v>6150</v>
      </c>
      <c r="R27" s="516"/>
      <c r="S27" s="516"/>
      <c r="T27" s="516"/>
      <c r="U27" s="516"/>
      <c r="V27" s="555"/>
      <c r="W27" s="614"/>
      <c r="X27" s="602"/>
      <c r="Y27" s="603"/>
      <c r="Z27" s="514" t="s">
        <v>181</v>
      </c>
      <c r="AA27" s="494"/>
      <c r="AB27" s="494"/>
      <c r="AC27" s="494"/>
      <c r="AD27" s="494"/>
      <c r="AE27" s="494"/>
      <c r="AF27" s="494"/>
      <c r="AG27" s="495"/>
      <c r="AH27" s="515">
        <v>23</v>
      </c>
      <c r="AI27" s="516"/>
      <c r="AJ27" s="516"/>
      <c r="AK27" s="516"/>
      <c r="AL27" s="555"/>
      <c r="AM27" s="515">
        <v>75188</v>
      </c>
      <c r="AN27" s="516"/>
      <c r="AO27" s="516"/>
      <c r="AP27" s="516"/>
      <c r="AQ27" s="516"/>
      <c r="AR27" s="555"/>
      <c r="AS27" s="515">
        <v>3269</v>
      </c>
      <c r="AT27" s="516"/>
      <c r="AU27" s="516"/>
      <c r="AV27" s="516"/>
      <c r="AW27" s="516"/>
      <c r="AX27" s="517"/>
      <c r="AY27" s="556" t="s">
        <v>182</v>
      </c>
      <c r="AZ27" s="557"/>
      <c r="BA27" s="557"/>
      <c r="BB27" s="557"/>
      <c r="BC27" s="557"/>
      <c r="BD27" s="557"/>
      <c r="BE27" s="557"/>
      <c r="BF27" s="557"/>
      <c r="BG27" s="557"/>
      <c r="BH27" s="557"/>
      <c r="BI27" s="557"/>
      <c r="BJ27" s="557"/>
      <c r="BK27" s="557"/>
      <c r="BL27" s="557"/>
      <c r="BM27" s="558"/>
      <c r="BN27" s="637" t="s">
        <v>183</v>
      </c>
      <c r="BO27" s="638"/>
      <c r="BP27" s="638"/>
      <c r="BQ27" s="638"/>
      <c r="BR27" s="638"/>
      <c r="BS27" s="638"/>
      <c r="BT27" s="638"/>
      <c r="BU27" s="639"/>
      <c r="BV27" s="637" t="s">
        <v>184</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2">
      <c r="A28" s="184"/>
      <c r="B28" s="601"/>
      <c r="C28" s="602"/>
      <c r="D28" s="603"/>
      <c r="E28" s="514" t="s">
        <v>185</v>
      </c>
      <c r="F28" s="494"/>
      <c r="G28" s="494"/>
      <c r="H28" s="494"/>
      <c r="I28" s="494"/>
      <c r="J28" s="494"/>
      <c r="K28" s="495"/>
      <c r="L28" s="515">
        <v>1</v>
      </c>
      <c r="M28" s="516"/>
      <c r="N28" s="516"/>
      <c r="O28" s="516"/>
      <c r="P28" s="555"/>
      <c r="Q28" s="515">
        <v>5400</v>
      </c>
      <c r="R28" s="516"/>
      <c r="S28" s="516"/>
      <c r="T28" s="516"/>
      <c r="U28" s="516"/>
      <c r="V28" s="555"/>
      <c r="W28" s="614"/>
      <c r="X28" s="602"/>
      <c r="Y28" s="603"/>
      <c r="Z28" s="514" t="s">
        <v>186</v>
      </c>
      <c r="AA28" s="494"/>
      <c r="AB28" s="494"/>
      <c r="AC28" s="494"/>
      <c r="AD28" s="494"/>
      <c r="AE28" s="494"/>
      <c r="AF28" s="494"/>
      <c r="AG28" s="495"/>
      <c r="AH28" s="515" t="s">
        <v>184</v>
      </c>
      <c r="AI28" s="516"/>
      <c r="AJ28" s="516"/>
      <c r="AK28" s="516"/>
      <c r="AL28" s="555"/>
      <c r="AM28" s="515" t="s">
        <v>184</v>
      </c>
      <c r="AN28" s="516"/>
      <c r="AO28" s="516"/>
      <c r="AP28" s="516"/>
      <c r="AQ28" s="516"/>
      <c r="AR28" s="555"/>
      <c r="AS28" s="515" t="s">
        <v>184</v>
      </c>
      <c r="AT28" s="516"/>
      <c r="AU28" s="516"/>
      <c r="AV28" s="516"/>
      <c r="AW28" s="516"/>
      <c r="AX28" s="517"/>
      <c r="AY28" s="640" t="s">
        <v>187</v>
      </c>
      <c r="AZ28" s="641"/>
      <c r="BA28" s="641"/>
      <c r="BB28" s="642"/>
      <c r="BC28" s="424" t="s">
        <v>48</v>
      </c>
      <c r="BD28" s="425"/>
      <c r="BE28" s="425"/>
      <c r="BF28" s="425"/>
      <c r="BG28" s="425"/>
      <c r="BH28" s="425"/>
      <c r="BI28" s="425"/>
      <c r="BJ28" s="425"/>
      <c r="BK28" s="425"/>
      <c r="BL28" s="425"/>
      <c r="BM28" s="426"/>
      <c r="BN28" s="427">
        <v>6963726</v>
      </c>
      <c r="BO28" s="428"/>
      <c r="BP28" s="428"/>
      <c r="BQ28" s="428"/>
      <c r="BR28" s="428"/>
      <c r="BS28" s="428"/>
      <c r="BT28" s="428"/>
      <c r="BU28" s="429"/>
      <c r="BV28" s="427">
        <v>6960261</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2">
      <c r="A29" s="184"/>
      <c r="B29" s="601"/>
      <c r="C29" s="602"/>
      <c r="D29" s="603"/>
      <c r="E29" s="514" t="s">
        <v>188</v>
      </c>
      <c r="F29" s="494"/>
      <c r="G29" s="494"/>
      <c r="H29" s="494"/>
      <c r="I29" s="494"/>
      <c r="J29" s="494"/>
      <c r="K29" s="495"/>
      <c r="L29" s="515">
        <v>26</v>
      </c>
      <c r="M29" s="516"/>
      <c r="N29" s="516"/>
      <c r="O29" s="516"/>
      <c r="P29" s="555"/>
      <c r="Q29" s="515">
        <v>5020</v>
      </c>
      <c r="R29" s="516"/>
      <c r="S29" s="516"/>
      <c r="T29" s="516"/>
      <c r="U29" s="516"/>
      <c r="V29" s="555"/>
      <c r="W29" s="615"/>
      <c r="X29" s="616"/>
      <c r="Y29" s="617"/>
      <c r="Z29" s="514" t="s">
        <v>189</v>
      </c>
      <c r="AA29" s="494"/>
      <c r="AB29" s="494"/>
      <c r="AC29" s="494"/>
      <c r="AD29" s="494"/>
      <c r="AE29" s="494"/>
      <c r="AF29" s="494"/>
      <c r="AG29" s="495"/>
      <c r="AH29" s="515">
        <v>1713</v>
      </c>
      <c r="AI29" s="516"/>
      <c r="AJ29" s="516"/>
      <c r="AK29" s="516"/>
      <c r="AL29" s="555"/>
      <c r="AM29" s="515">
        <v>5467978</v>
      </c>
      <c r="AN29" s="516"/>
      <c r="AO29" s="516"/>
      <c r="AP29" s="516"/>
      <c r="AQ29" s="516"/>
      <c r="AR29" s="555"/>
      <c r="AS29" s="515">
        <v>3192</v>
      </c>
      <c r="AT29" s="516"/>
      <c r="AU29" s="516"/>
      <c r="AV29" s="516"/>
      <c r="AW29" s="516"/>
      <c r="AX29" s="517"/>
      <c r="AY29" s="643"/>
      <c r="AZ29" s="644"/>
      <c r="BA29" s="644"/>
      <c r="BB29" s="645"/>
      <c r="BC29" s="498" t="s">
        <v>190</v>
      </c>
      <c r="BD29" s="499"/>
      <c r="BE29" s="499"/>
      <c r="BF29" s="499"/>
      <c r="BG29" s="499"/>
      <c r="BH29" s="499"/>
      <c r="BI29" s="499"/>
      <c r="BJ29" s="499"/>
      <c r="BK29" s="499"/>
      <c r="BL29" s="499"/>
      <c r="BM29" s="500"/>
      <c r="BN29" s="464" t="s">
        <v>183</v>
      </c>
      <c r="BO29" s="465"/>
      <c r="BP29" s="465"/>
      <c r="BQ29" s="465"/>
      <c r="BR29" s="465"/>
      <c r="BS29" s="465"/>
      <c r="BT29" s="465"/>
      <c r="BU29" s="466"/>
      <c r="BV29" s="464" t="s">
        <v>184</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5">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191</v>
      </c>
      <c r="X30" s="622"/>
      <c r="Y30" s="622"/>
      <c r="Z30" s="622"/>
      <c r="AA30" s="622"/>
      <c r="AB30" s="622"/>
      <c r="AC30" s="622"/>
      <c r="AD30" s="622"/>
      <c r="AE30" s="622"/>
      <c r="AF30" s="622"/>
      <c r="AG30" s="623"/>
      <c r="AH30" s="580">
        <v>99.7</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7070915</v>
      </c>
      <c r="BO30" s="638"/>
      <c r="BP30" s="638"/>
      <c r="BQ30" s="638"/>
      <c r="BR30" s="638"/>
      <c r="BS30" s="638"/>
      <c r="BT30" s="638"/>
      <c r="BU30" s="639"/>
      <c r="BV30" s="637">
        <v>5886807</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2">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2">
      <c r="A32" s="184"/>
      <c r="B32" s="210"/>
      <c r="C32" s="211" t="s">
        <v>192</v>
      </c>
      <c r="D32" s="211"/>
      <c r="E32" s="211"/>
      <c r="F32" s="208"/>
      <c r="G32" s="208"/>
      <c r="H32" s="208"/>
      <c r="I32" s="208"/>
      <c r="J32" s="208"/>
      <c r="K32" s="208"/>
      <c r="L32" s="208"/>
      <c r="M32" s="208"/>
      <c r="N32" s="208"/>
      <c r="O32" s="208"/>
      <c r="P32" s="208"/>
      <c r="Q32" s="208"/>
      <c r="R32" s="208"/>
      <c r="S32" s="208"/>
      <c r="T32" s="208"/>
      <c r="U32" s="208" t="s">
        <v>193</v>
      </c>
      <c r="V32" s="208"/>
      <c r="W32" s="208"/>
      <c r="X32" s="208"/>
      <c r="Y32" s="208"/>
      <c r="Z32" s="208"/>
      <c r="AA32" s="208"/>
      <c r="AB32" s="208"/>
      <c r="AC32" s="208"/>
      <c r="AD32" s="208"/>
      <c r="AE32" s="208"/>
      <c r="AF32" s="208"/>
      <c r="AG32" s="208"/>
      <c r="AH32" s="208"/>
      <c r="AI32" s="208"/>
      <c r="AJ32" s="208"/>
      <c r="AK32" s="208"/>
      <c r="AL32" s="208"/>
      <c r="AM32" s="212" t="s">
        <v>194</v>
      </c>
      <c r="AN32" s="208"/>
      <c r="AO32" s="208"/>
      <c r="AP32" s="208"/>
      <c r="AQ32" s="208"/>
      <c r="AR32" s="208"/>
      <c r="AS32" s="212"/>
      <c r="AT32" s="212"/>
      <c r="AU32" s="212"/>
      <c r="AV32" s="212"/>
      <c r="AW32" s="212"/>
      <c r="AX32" s="212"/>
      <c r="AY32" s="212"/>
      <c r="AZ32" s="212"/>
      <c r="BA32" s="212"/>
      <c r="BB32" s="208"/>
      <c r="BC32" s="212"/>
      <c r="BD32" s="208"/>
      <c r="BE32" s="212" t="s">
        <v>195</v>
      </c>
      <c r="BF32" s="208"/>
      <c r="BG32" s="208"/>
      <c r="BH32" s="208"/>
      <c r="BI32" s="208"/>
      <c r="BJ32" s="212"/>
      <c r="BK32" s="212"/>
      <c r="BL32" s="212"/>
      <c r="BM32" s="212"/>
      <c r="BN32" s="212"/>
      <c r="BO32" s="212"/>
      <c r="BP32" s="212"/>
      <c r="BQ32" s="212"/>
      <c r="BR32" s="208"/>
      <c r="BS32" s="208"/>
      <c r="BT32" s="208"/>
      <c r="BU32" s="208"/>
      <c r="BV32" s="208"/>
      <c r="BW32" s="208" t="s">
        <v>196</v>
      </c>
      <c r="BX32" s="208"/>
      <c r="BY32" s="208"/>
      <c r="BZ32" s="208"/>
      <c r="CA32" s="208"/>
      <c r="CB32" s="212"/>
      <c r="CC32" s="212"/>
      <c r="CD32" s="212"/>
      <c r="CE32" s="212"/>
      <c r="CF32" s="212"/>
      <c r="CG32" s="212"/>
      <c r="CH32" s="212"/>
      <c r="CI32" s="212"/>
      <c r="CJ32" s="212"/>
      <c r="CK32" s="212"/>
      <c r="CL32" s="212"/>
      <c r="CM32" s="212"/>
      <c r="CN32" s="212"/>
      <c r="CO32" s="212" t="s">
        <v>197</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2">
      <c r="A33" s="184"/>
      <c r="B33" s="210"/>
      <c r="C33" s="488" t="s">
        <v>198</v>
      </c>
      <c r="D33" s="488"/>
      <c r="E33" s="453" t="s">
        <v>199</v>
      </c>
      <c r="F33" s="453"/>
      <c r="G33" s="453"/>
      <c r="H33" s="453"/>
      <c r="I33" s="453"/>
      <c r="J33" s="453"/>
      <c r="K33" s="453"/>
      <c r="L33" s="453"/>
      <c r="M33" s="453"/>
      <c r="N33" s="453"/>
      <c r="O33" s="453"/>
      <c r="P33" s="453"/>
      <c r="Q33" s="453"/>
      <c r="R33" s="453"/>
      <c r="S33" s="453"/>
      <c r="T33" s="213"/>
      <c r="U33" s="488" t="s">
        <v>198</v>
      </c>
      <c r="V33" s="488"/>
      <c r="W33" s="453" t="s">
        <v>199</v>
      </c>
      <c r="X33" s="453"/>
      <c r="Y33" s="453"/>
      <c r="Z33" s="453"/>
      <c r="AA33" s="453"/>
      <c r="AB33" s="453"/>
      <c r="AC33" s="453"/>
      <c r="AD33" s="453"/>
      <c r="AE33" s="453"/>
      <c r="AF33" s="453"/>
      <c r="AG33" s="453"/>
      <c r="AH33" s="453"/>
      <c r="AI33" s="453"/>
      <c r="AJ33" s="453"/>
      <c r="AK33" s="453"/>
      <c r="AL33" s="213"/>
      <c r="AM33" s="488" t="s">
        <v>198</v>
      </c>
      <c r="AN33" s="488"/>
      <c r="AO33" s="453" t="s">
        <v>199</v>
      </c>
      <c r="AP33" s="453"/>
      <c r="AQ33" s="453"/>
      <c r="AR33" s="453"/>
      <c r="AS33" s="453"/>
      <c r="AT33" s="453"/>
      <c r="AU33" s="453"/>
      <c r="AV33" s="453"/>
      <c r="AW33" s="453"/>
      <c r="AX33" s="453"/>
      <c r="AY33" s="453"/>
      <c r="AZ33" s="453"/>
      <c r="BA33" s="453"/>
      <c r="BB33" s="453"/>
      <c r="BC33" s="453"/>
      <c r="BD33" s="214"/>
      <c r="BE33" s="453" t="s">
        <v>200</v>
      </c>
      <c r="BF33" s="453"/>
      <c r="BG33" s="453" t="s">
        <v>201</v>
      </c>
      <c r="BH33" s="453"/>
      <c r="BI33" s="453"/>
      <c r="BJ33" s="453"/>
      <c r="BK33" s="453"/>
      <c r="BL33" s="453"/>
      <c r="BM33" s="453"/>
      <c r="BN33" s="453"/>
      <c r="BO33" s="453"/>
      <c r="BP33" s="453"/>
      <c r="BQ33" s="453"/>
      <c r="BR33" s="453"/>
      <c r="BS33" s="453"/>
      <c r="BT33" s="453"/>
      <c r="BU33" s="453"/>
      <c r="BV33" s="214"/>
      <c r="BW33" s="488" t="s">
        <v>200</v>
      </c>
      <c r="BX33" s="488"/>
      <c r="BY33" s="453" t="s">
        <v>202</v>
      </c>
      <c r="BZ33" s="453"/>
      <c r="CA33" s="453"/>
      <c r="CB33" s="453"/>
      <c r="CC33" s="453"/>
      <c r="CD33" s="453"/>
      <c r="CE33" s="453"/>
      <c r="CF33" s="453"/>
      <c r="CG33" s="453"/>
      <c r="CH33" s="453"/>
      <c r="CI33" s="453"/>
      <c r="CJ33" s="453"/>
      <c r="CK33" s="453"/>
      <c r="CL33" s="453"/>
      <c r="CM33" s="453"/>
      <c r="CN33" s="213"/>
      <c r="CO33" s="488" t="s">
        <v>203</v>
      </c>
      <c r="CP33" s="488"/>
      <c r="CQ33" s="453" t="s">
        <v>204</v>
      </c>
      <c r="CR33" s="453"/>
      <c r="CS33" s="453"/>
      <c r="CT33" s="453"/>
      <c r="CU33" s="453"/>
      <c r="CV33" s="453"/>
      <c r="CW33" s="453"/>
      <c r="CX33" s="453"/>
      <c r="CY33" s="453"/>
      <c r="CZ33" s="453"/>
      <c r="DA33" s="453"/>
      <c r="DB33" s="453"/>
      <c r="DC33" s="453"/>
      <c r="DD33" s="453"/>
      <c r="DE33" s="453"/>
      <c r="DF33" s="213"/>
      <c r="DG33" s="649" t="s">
        <v>205</v>
      </c>
      <c r="DH33" s="649"/>
      <c r="DI33" s="215"/>
      <c r="DJ33" s="183"/>
      <c r="DK33" s="183"/>
      <c r="DL33" s="183"/>
      <c r="DM33" s="183"/>
      <c r="DN33" s="183"/>
      <c r="DO33" s="183"/>
    </row>
    <row r="34" spans="1:119" ht="32.25" customHeight="1" x14ac:dyDescent="0.2">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2</v>
      </c>
      <c r="V34" s="650"/>
      <c r="W34" s="651" t="str">
        <f>IF('各会計、関係団体の財政状況及び健全化判断比率'!B28="","",'各会計、関係団体の財政状況及び健全化判断比率'!B28)</f>
        <v>競輪事業特別会計</v>
      </c>
      <c r="X34" s="651"/>
      <c r="Y34" s="651"/>
      <c r="Z34" s="651"/>
      <c r="AA34" s="651"/>
      <c r="AB34" s="651"/>
      <c r="AC34" s="651"/>
      <c r="AD34" s="651"/>
      <c r="AE34" s="651"/>
      <c r="AF34" s="651"/>
      <c r="AG34" s="651"/>
      <c r="AH34" s="651"/>
      <c r="AI34" s="651"/>
      <c r="AJ34" s="651"/>
      <c r="AK34" s="651"/>
      <c r="AL34" s="211"/>
      <c r="AM34" s="650">
        <f>IF(AO34="","",MAX(C34:D43,U34:V43)+1)</f>
        <v>6</v>
      </c>
      <c r="AN34" s="650"/>
      <c r="AO34" s="651" t="str">
        <f>IF('各会計、関係団体の財政状況及び健全化判断比率'!B32="","",'各会計、関係団体の財政状況及び健全化判断比率'!B32)</f>
        <v>病院事業会計</v>
      </c>
      <c r="AP34" s="651"/>
      <c r="AQ34" s="651"/>
      <c r="AR34" s="651"/>
      <c r="AS34" s="651"/>
      <c r="AT34" s="651"/>
      <c r="AU34" s="651"/>
      <c r="AV34" s="651"/>
      <c r="AW34" s="651"/>
      <c r="AX34" s="651"/>
      <c r="AY34" s="651"/>
      <c r="AZ34" s="651"/>
      <c r="BA34" s="651"/>
      <c r="BB34" s="651"/>
      <c r="BC34" s="651"/>
      <c r="BD34" s="211"/>
      <c r="BE34" s="650">
        <f>IF(BG34="","",MAX(C34:D43,U34:V43,AM34:AN43)+1)</f>
        <v>8</v>
      </c>
      <c r="BF34" s="650"/>
      <c r="BG34" s="651" t="str">
        <f>IF('各会計、関係団体の財政状況及び健全化判断比率'!B34="","",'各会計、関係団体の財政状況及び健全化判断比率'!B34)</f>
        <v>水産物地方卸売市場事業特別会計</v>
      </c>
      <c r="BH34" s="651"/>
      <c r="BI34" s="651"/>
      <c r="BJ34" s="651"/>
      <c r="BK34" s="651"/>
      <c r="BL34" s="651"/>
      <c r="BM34" s="651"/>
      <c r="BN34" s="651"/>
      <c r="BO34" s="651"/>
      <c r="BP34" s="651"/>
      <c r="BQ34" s="651"/>
      <c r="BR34" s="651"/>
      <c r="BS34" s="651"/>
      <c r="BT34" s="651"/>
      <c r="BU34" s="651"/>
      <c r="BV34" s="211"/>
      <c r="BW34" s="650">
        <f>IF(BY34="","",MAX(C34:D43,U34:V43,AM34:AN43,BE34:BF43)+1)</f>
        <v>9</v>
      </c>
      <c r="BX34" s="650"/>
      <c r="BY34" s="651" t="str">
        <f>IF('各会計、関係団体の財政状況及び健全化判断比率'!B68="","",'各会計、関係団体の財政状況及び健全化判断比率'!B68)</f>
        <v>金目川水害予防組合</v>
      </c>
      <c r="BZ34" s="651"/>
      <c r="CA34" s="651"/>
      <c r="CB34" s="651"/>
      <c r="CC34" s="651"/>
      <c r="CD34" s="651"/>
      <c r="CE34" s="651"/>
      <c r="CF34" s="651"/>
      <c r="CG34" s="651"/>
      <c r="CH34" s="651"/>
      <c r="CI34" s="651"/>
      <c r="CJ34" s="651"/>
      <c r="CK34" s="651"/>
      <c r="CL34" s="651"/>
      <c r="CM34" s="651"/>
      <c r="CN34" s="211"/>
      <c r="CO34" s="650">
        <f>IF(CQ34="","",MAX(C34:D43,U34:V43,AM34:AN43,BE34:BF43,BW34:BX43)+1)</f>
        <v>12</v>
      </c>
      <c r="CP34" s="650"/>
      <c r="CQ34" s="651" t="str">
        <f>IF('各会計、関係団体の財政状況及び健全化判断比率'!BS7="","",'各会計、関係団体の財政状況及び健全化判断比率'!BS7)</f>
        <v>平塚市土地開発公社</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v>
      </c>
      <c r="DH34" s="652"/>
      <c r="DI34" s="215"/>
      <c r="DJ34" s="183"/>
      <c r="DK34" s="183"/>
      <c r="DL34" s="183"/>
      <c r="DM34" s="183"/>
      <c r="DN34" s="183"/>
      <c r="DO34" s="183"/>
    </row>
    <row r="35" spans="1:119" ht="32.25" customHeight="1" x14ac:dyDescent="0.2">
      <c r="A35" s="184"/>
      <c r="B35" s="210"/>
      <c r="C35" s="650" t="str">
        <f>IF(E35="","",C34+1)</f>
        <v/>
      </c>
      <c r="D35" s="650"/>
      <c r="E35" s="651" t="str">
        <f>IF('各会計、関係団体の財政状況及び健全化判断比率'!B8="","",'各会計、関係団体の財政状況及び健全化判断比率'!B8)</f>
        <v/>
      </c>
      <c r="F35" s="651"/>
      <c r="G35" s="651"/>
      <c r="H35" s="651"/>
      <c r="I35" s="651"/>
      <c r="J35" s="651"/>
      <c r="K35" s="651"/>
      <c r="L35" s="651"/>
      <c r="M35" s="651"/>
      <c r="N35" s="651"/>
      <c r="O35" s="651"/>
      <c r="P35" s="651"/>
      <c r="Q35" s="651"/>
      <c r="R35" s="651"/>
      <c r="S35" s="651"/>
      <c r="T35" s="211"/>
      <c r="U35" s="650">
        <f>IF(W35="","",U34+1)</f>
        <v>3</v>
      </c>
      <c r="V35" s="650"/>
      <c r="W35" s="651" t="str">
        <f>IF('各会計、関係団体の財政状況及び健全化判断比率'!B29="","",'各会計、関係団体の財政状況及び健全化判断比率'!B29)</f>
        <v>国民健康保険事業特別会計</v>
      </c>
      <c r="X35" s="651"/>
      <c r="Y35" s="651"/>
      <c r="Z35" s="651"/>
      <c r="AA35" s="651"/>
      <c r="AB35" s="651"/>
      <c r="AC35" s="651"/>
      <c r="AD35" s="651"/>
      <c r="AE35" s="651"/>
      <c r="AF35" s="651"/>
      <c r="AG35" s="651"/>
      <c r="AH35" s="651"/>
      <c r="AI35" s="651"/>
      <c r="AJ35" s="651"/>
      <c r="AK35" s="651"/>
      <c r="AL35" s="211"/>
      <c r="AM35" s="650">
        <f t="shared" ref="AM35:AM43" si="0">IF(AO35="","",AM34+1)</f>
        <v>7</v>
      </c>
      <c r="AN35" s="650"/>
      <c r="AO35" s="651" t="str">
        <f>IF('各会計、関係団体の財政状況及び健全化判断比率'!B33="","",'各会計、関係団体の財政状況及び健全化判断比率'!B33)</f>
        <v>下水道事業会計</v>
      </c>
      <c r="AP35" s="651"/>
      <c r="AQ35" s="651"/>
      <c r="AR35" s="651"/>
      <c r="AS35" s="651"/>
      <c r="AT35" s="651"/>
      <c r="AU35" s="651"/>
      <c r="AV35" s="651"/>
      <c r="AW35" s="651"/>
      <c r="AX35" s="651"/>
      <c r="AY35" s="651"/>
      <c r="AZ35" s="651"/>
      <c r="BA35" s="651"/>
      <c r="BB35" s="651"/>
      <c r="BC35" s="651"/>
      <c r="BD35" s="211"/>
      <c r="BE35" s="650" t="str">
        <f t="shared" ref="BE35:BE43" si="1">IF(BG35="","",BE34+1)</f>
        <v/>
      </c>
      <c r="BF35" s="650"/>
      <c r="BG35" s="651"/>
      <c r="BH35" s="651"/>
      <c r="BI35" s="651"/>
      <c r="BJ35" s="651"/>
      <c r="BK35" s="651"/>
      <c r="BL35" s="651"/>
      <c r="BM35" s="651"/>
      <c r="BN35" s="651"/>
      <c r="BO35" s="651"/>
      <c r="BP35" s="651"/>
      <c r="BQ35" s="651"/>
      <c r="BR35" s="651"/>
      <c r="BS35" s="651"/>
      <c r="BT35" s="651"/>
      <c r="BU35" s="651"/>
      <c r="BV35" s="211"/>
      <c r="BW35" s="650">
        <f t="shared" ref="BW35:BW43" si="2">IF(BY35="","",BW34+1)</f>
        <v>10</v>
      </c>
      <c r="BX35" s="650"/>
      <c r="BY35" s="651" t="str">
        <f>IF('各会計、関係団体の財政状況及び健全化判断比率'!B69="","",'各会計、関係団体の財政状況及び健全化判断比率'!B69)</f>
        <v>神奈川県後期高齢者医療広域連合（一般会計）</v>
      </c>
      <c r="BZ35" s="651"/>
      <c r="CA35" s="651"/>
      <c r="CB35" s="651"/>
      <c r="CC35" s="651"/>
      <c r="CD35" s="651"/>
      <c r="CE35" s="651"/>
      <c r="CF35" s="651"/>
      <c r="CG35" s="651"/>
      <c r="CH35" s="651"/>
      <c r="CI35" s="651"/>
      <c r="CJ35" s="651"/>
      <c r="CK35" s="651"/>
      <c r="CL35" s="651"/>
      <c r="CM35" s="651"/>
      <c r="CN35" s="211"/>
      <c r="CO35" s="650">
        <f t="shared" ref="CO35:CO43" si="3">IF(CQ35="","",CO34+1)</f>
        <v>13</v>
      </c>
      <c r="CP35" s="650"/>
      <c r="CQ35" s="651" t="str">
        <f>IF('各会計、関係団体の財政状況及び健全化判断比率'!BS8="","",'各会計、関係団体の財政状況及び健全化判断比率'!BS8)</f>
        <v>（公財）平塚市まちづくり財団</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2">
      <c r="A36" s="184"/>
      <c r="B36" s="210"/>
      <c r="C36" s="650" t="str">
        <f>IF(E36="","",C35+1)</f>
        <v/>
      </c>
      <c r="D36" s="650"/>
      <c r="E36" s="651" t="str">
        <f>IF('各会計、関係団体の財政状況及び健全化判断比率'!B9="","",'各会計、関係団体の財政状況及び健全化判断比率'!B9)</f>
        <v/>
      </c>
      <c r="F36" s="651"/>
      <c r="G36" s="651"/>
      <c r="H36" s="651"/>
      <c r="I36" s="651"/>
      <c r="J36" s="651"/>
      <c r="K36" s="651"/>
      <c r="L36" s="651"/>
      <c r="M36" s="651"/>
      <c r="N36" s="651"/>
      <c r="O36" s="651"/>
      <c r="P36" s="651"/>
      <c r="Q36" s="651"/>
      <c r="R36" s="651"/>
      <c r="S36" s="651"/>
      <c r="T36" s="211"/>
      <c r="U36" s="650">
        <f t="shared" ref="U36:U43" si="4">IF(W36="","",U35+1)</f>
        <v>4</v>
      </c>
      <c r="V36" s="650"/>
      <c r="W36" s="651" t="str">
        <f>IF('各会計、関係団体の財政状況及び健全化判断比率'!B30="","",'各会計、関係団体の財政状況及び健全化判断比率'!B30)</f>
        <v>介護保険事業特別会計</v>
      </c>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t="str">
        <f t="shared" si="1"/>
        <v/>
      </c>
      <c r="BF36" s="650"/>
      <c r="BG36" s="651"/>
      <c r="BH36" s="651"/>
      <c r="BI36" s="651"/>
      <c r="BJ36" s="651"/>
      <c r="BK36" s="651"/>
      <c r="BL36" s="651"/>
      <c r="BM36" s="651"/>
      <c r="BN36" s="651"/>
      <c r="BO36" s="651"/>
      <c r="BP36" s="651"/>
      <c r="BQ36" s="651"/>
      <c r="BR36" s="651"/>
      <c r="BS36" s="651"/>
      <c r="BT36" s="651"/>
      <c r="BU36" s="651"/>
      <c r="BV36" s="211"/>
      <c r="BW36" s="650">
        <f t="shared" si="2"/>
        <v>11</v>
      </c>
      <c r="BX36" s="650"/>
      <c r="BY36" s="651" t="str">
        <f>IF('各会計、関係団体の財政状況及び健全化判断比率'!B70="","",'各会計、関係団体の財政状況及び健全化判断比率'!B70)</f>
        <v>神奈川県後期高齢者医療広域連合（特別会計）</v>
      </c>
      <c r="BZ36" s="651"/>
      <c r="CA36" s="651"/>
      <c r="CB36" s="651"/>
      <c r="CC36" s="651"/>
      <c r="CD36" s="651"/>
      <c r="CE36" s="651"/>
      <c r="CF36" s="651"/>
      <c r="CG36" s="651"/>
      <c r="CH36" s="651"/>
      <c r="CI36" s="651"/>
      <c r="CJ36" s="651"/>
      <c r="CK36" s="651"/>
      <c r="CL36" s="651"/>
      <c r="CM36" s="651"/>
      <c r="CN36" s="211"/>
      <c r="CO36" s="650">
        <f t="shared" si="3"/>
        <v>14</v>
      </c>
      <c r="CP36" s="650"/>
      <c r="CQ36" s="651" t="str">
        <f>IF('各会計、関係団体の財政状況及び健全化判断比率'!BS9="","",'各会計、関係団体の財政状況及び健全化判断比率'!BS9)</f>
        <v>（公財）平塚市生きがい事業団</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2">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f t="shared" si="4"/>
        <v>5</v>
      </c>
      <c r="V37" s="650"/>
      <c r="W37" s="651" t="str">
        <f>IF('各会計、関係団体の財政状況及び健全化判断比率'!B31="","",'各会計、関係団体の財政状況及び健全化判断比率'!B31)</f>
        <v>後期高齢者医療事業特別会計</v>
      </c>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t="str">
        <f t="shared" si="2"/>
        <v/>
      </c>
      <c r="BX37" s="650"/>
      <c r="BY37" s="651" t="str">
        <f>IF('各会計、関係団体の財政状況及び健全化判断比率'!B71="","",'各会計、関係団体の財政状況及び健全化判断比率'!B71)</f>
        <v/>
      </c>
      <c r="BZ37" s="651"/>
      <c r="CA37" s="651"/>
      <c r="CB37" s="651"/>
      <c r="CC37" s="651"/>
      <c r="CD37" s="651"/>
      <c r="CE37" s="651"/>
      <c r="CF37" s="651"/>
      <c r="CG37" s="651"/>
      <c r="CH37" s="651"/>
      <c r="CI37" s="651"/>
      <c r="CJ37" s="651"/>
      <c r="CK37" s="651"/>
      <c r="CL37" s="651"/>
      <c r="CM37" s="651"/>
      <c r="CN37" s="211"/>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2">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t="str">
        <f t="shared" si="2"/>
        <v/>
      </c>
      <c r="BX38" s="650"/>
      <c r="BY38" s="651" t="str">
        <f>IF('各会計、関係団体の財政状況及び健全化判断比率'!B72="","",'各会計、関係団体の財政状況及び健全化判断比率'!B72)</f>
        <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2">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t="str">
        <f t="shared" si="2"/>
        <v/>
      </c>
      <c r="BX39" s="650"/>
      <c r="BY39" s="651" t="str">
        <f>IF('各会計、関係団体の財政状況及び健全化判断比率'!B73="","",'各会計、関係団体の財政状況及び健全化判断比率'!B73)</f>
        <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2">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t="str">
        <f t="shared" si="2"/>
        <v/>
      </c>
      <c r="BX40" s="650"/>
      <c r="BY40" s="651" t="str">
        <f>IF('各会計、関係団体の財政状況及び健全化判断比率'!B74="","",'各会計、関係団体の財政状況及び健全化判断比率'!B74)</f>
        <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2">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t="str">
        <f t="shared" si="2"/>
        <v/>
      </c>
      <c r="BX41" s="650"/>
      <c r="BY41" s="651" t="str">
        <f>IF('各会計、関係団体の財政状況及び健全化判断比率'!B75="","",'各会計、関係団体の財政状況及び健全化判断比率'!B75)</f>
        <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2">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t="str">
        <f t="shared" si="2"/>
        <v/>
      </c>
      <c r="BX42" s="650"/>
      <c r="BY42" s="651" t="str">
        <f>IF('各会計、関係団体の財政状況及び健全化判断比率'!B76="","",'各会計、関係団体の財政状況及び健全化判断比率'!B76)</f>
        <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2">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t="str">
        <f t="shared" si="2"/>
        <v/>
      </c>
      <c r="BX43" s="650"/>
      <c r="BY43" s="651" t="str">
        <f>IF('各会計、関係団体の財政状況及び健全化判断比率'!B77="","",'各会計、関係団体の財政状況及び健全化判断比率'!B77)</f>
        <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5">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2">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2">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2">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2">
      <c r="E49" s="219" t="s">
        <v>210</v>
      </c>
    </row>
    <row r="50" spans="5:5" x14ac:dyDescent="0.2">
      <c r="E50" s="185" t="s">
        <v>211</v>
      </c>
    </row>
    <row r="51" spans="5:5" x14ac:dyDescent="0.2">
      <c r="E51" s="185" t="s">
        <v>212</v>
      </c>
    </row>
    <row r="52" spans="5:5" x14ac:dyDescent="0.2">
      <c r="E52" s="185"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z2q7J+xLBsrYyc5fI/yvwa989IMaJeFfcpvkTucpA9urNdyrMR5sukgoodbK0jw+HYpX2W5DliPpPxOIq/gVYw==" saltValue="MEuDGHfPj2tw1AfvDdcU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42" t="s">
        <v>558</v>
      </c>
      <c r="D34" s="1242"/>
      <c r="E34" s="1243"/>
      <c r="F34" s="32">
        <v>3.49</v>
      </c>
      <c r="G34" s="33">
        <v>4.74</v>
      </c>
      <c r="H34" s="33">
        <v>4.32</v>
      </c>
      <c r="I34" s="33">
        <v>3.85</v>
      </c>
      <c r="J34" s="34">
        <v>5.6</v>
      </c>
      <c r="K34" s="22"/>
      <c r="L34" s="22"/>
      <c r="M34" s="22"/>
      <c r="N34" s="22"/>
      <c r="O34" s="22"/>
      <c r="P34" s="22"/>
    </row>
    <row r="35" spans="1:16" ht="39" customHeight="1" x14ac:dyDescent="0.2">
      <c r="A35" s="22"/>
      <c r="B35" s="35"/>
      <c r="C35" s="1236" t="s">
        <v>559</v>
      </c>
      <c r="D35" s="1237"/>
      <c r="E35" s="1238"/>
      <c r="F35" s="36">
        <v>7.72</v>
      </c>
      <c r="G35" s="37">
        <v>5.54</v>
      </c>
      <c r="H35" s="37">
        <v>6.91</v>
      </c>
      <c r="I35" s="37">
        <v>6.52</v>
      </c>
      <c r="J35" s="38">
        <v>5.51</v>
      </c>
      <c r="K35" s="22"/>
      <c r="L35" s="22"/>
      <c r="M35" s="22"/>
      <c r="N35" s="22"/>
      <c r="O35" s="22"/>
      <c r="P35" s="22"/>
    </row>
    <row r="36" spans="1:16" ht="39" customHeight="1" x14ac:dyDescent="0.2">
      <c r="A36" s="22"/>
      <c r="B36" s="35"/>
      <c r="C36" s="1236" t="s">
        <v>560</v>
      </c>
      <c r="D36" s="1237"/>
      <c r="E36" s="1238"/>
      <c r="F36" s="36" t="s">
        <v>522</v>
      </c>
      <c r="G36" s="37" t="s">
        <v>522</v>
      </c>
      <c r="H36" s="37">
        <v>1.69</v>
      </c>
      <c r="I36" s="37">
        <v>2.59</v>
      </c>
      <c r="J36" s="38">
        <v>3.73</v>
      </c>
      <c r="K36" s="22"/>
      <c r="L36" s="22"/>
      <c r="M36" s="22"/>
      <c r="N36" s="22"/>
      <c r="O36" s="22"/>
      <c r="P36" s="22"/>
    </row>
    <row r="37" spans="1:16" ht="39" customHeight="1" x14ac:dyDescent="0.2">
      <c r="A37" s="22"/>
      <c r="B37" s="35"/>
      <c r="C37" s="1236" t="s">
        <v>561</v>
      </c>
      <c r="D37" s="1237"/>
      <c r="E37" s="1238"/>
      <c r="F37" s="36">
        <v>0.82</v>
      </c>
      <c r="G37" s="37">
        <v>0.56999999999999995</v>
      </c>
      <c r="H37" s="37">
        <v>0.95</v>
      </c>
      <c r="I37" s="37">
        <v>1.54</v>
      </c>
      <c r="J37" s="38">
        <v>1.67</v>
      </c>
      <c r="K37" s="22"/>
      <c r="L37" s="22"/>
      <c r="M37" s="22"/>
      <c r="N37" s="22"/>
      <c r="O37" s="22"/>
      <c r="P37" s="22"/>
    </row>
    <row r="38" spans="1:16" ht="39" customHeight="1" x14ac:dyDescent="0.2">
      <c r="A38" s="22"/>
      <c r="B38" s="35"/>
      <c r="C38" s="1236" t="s">
        <v>562</v>
      </c>
      <c r="D38" s="1237"/>
      <c r="E38" s="1238"/>
      <c r="F38" s="36">
        <v>0.52</v>
      </c>
      <c r="G38" s="37">
        <v>0.84</v>
      </c>
      <c r="H38" s="37">
        <v>0.92</v>
      </c>
      <c r="I38" s="37">
        <v>1.02</v>
      </c>
      <c r="J38" s="38">
        <v>1.1599999999999999</v>
      </c>
      <c r="K38" s="22"/>
      <c r="L38" s="22"/>
      <c r="M38" s="22"/>
      <c r="N38" s="22"/>
      <c r="O38" s="22"/>
      <c r="P38" s="22"/>
    </row>
    <row r="39" spans="1:16" ht="39" customHeight="1" x14ac:dyDescent="0.2">
      <c r="A39" s="22"/>
      <c r="B39" s="35"/>
      <c r="C39" s="1236" t="s">
        <v>563</v>
      </c>
      <c r="D39" s="1237"/>
      <c r="E39" s="1238"/>
      <c r="F39" s="36">
        <v>0.33</v>
      </c>
      <c r="G39" s="37">
        <v>0.35</v>
      </c>
      <c r="H39" s="37">
        <v>0.37</v>
      </c>
      <c r="I39" s="37">
        <v>0.13</v>
      </c>
      <c r="J39" s="38">
        <v>0.45</v>
      </c>
      <c r="K39" s="22"/>
      <c r="L39" s="22"/>
      <c r="M39" s="22"/>
      <c r="N39" s="22"/>
      <c r="O39" s="22"/>
      <c r="P39" s="22"/>
    </row>
    <row r="40" spans="1:16" ht="39" customHeight="1" x14ac:dyDescent="0.2">
      <c r="A40" s="22"/>
      <c r="B40" s="35"/>
      <c r="C40" s="1236" t="s">
        <v>564</v>
      </c>
      <c r="D40" s="1237"/>
      <c r="E40" s="1238"/>
      <c r="F40" s="36">
        <v>1.25</v>
      </c>
      <c r="G40" s="37">
        <v>0.56000000000000005</v>
      </c>
      <c r="H40" s="37">
        <v>1.02</v>
      </c>
      <c r="I40" s="37">
        <v>1.57</v>
      </c>
      <c r="J40" s="38">
        <v>0.43</v>
      </c>
      <c r="K40" s="22"/>
      <c r="L40" s="22"/>
      <c r="M40" s="22"/>
      <c r="N40" s="22"/>
      <c r="O40" s="22"/>
      <c r="P40" s="22"/>
    </row>
    <row r="41" spans="1:16" ht="39" customHeight="1" x14ac:dyDescent="0.2">
      <c r="A41" s="22"/>
      <c r="B41" s="35"/>
      <c r="C41" s="1236" t="s">
        <v>565</v>
      </c>
      <c r="D41" s="1237"/>
      <c r="E41" s="1238"/>
      <c r="F41" s="36">
        <v>0</v>
      </c>
      <c r="G41" s="37">
        <v>0</v>
      </c>
      <c r="H41" s="37">
        <v>0</v>
      </c>
      <c r="I41" s="37">
        <v>0</v>
      </c>
      <c r="J41" s="38">
        <v>0</v>
      </c>
      <c r="K41" s="22"/>
      <c r="L41" s="22"/>
      <c r="M41" s="22"/>
      <c r="N41" s="22"/>
      <c r="O41" s="22"/>
      <c r="P41" s="22"/>
    </row>
    <row r="42" spans="1:16" ht="39" customHeight="1" x14ac:dyDescent="0.2">
      <c r="A42" s="22"/>
      <c r="B42" s="39"/>
      <c r="C42" s="1236" t="s">
        <v>566</v>
      </c>
      <c r="D42" s="1237"/>
      <c r="E42" s="1238"/>
      <c r="F42" s="36" t="s">
        <v>522</v>
      </c>
      <c r="G42" s="37" t="s">
        <v>522</v>
      </c>
      <c r="H42" s="37" t="s">
        <v>522</v>
      </c>
      <c r="I42" s="37" t="s">
        <v>522</v>
      </c>
      <c r="J42" s="38" t="s">
        <v>522</v>
      </c>
      <c r="K42" s="22"/>
      <c r="L42" s="22"/>
      <c r="M42" s="22"/>
      <c r="N42" s="22"/>
      <c r="O42" s="22"/>
      <c r="P42" s="22"/>
    </row>
    <row r="43" spans="1:16" ht="39" customHeight="1" thickBot="1" x14ac:dyDescent="0.25">
      <c r="A43" s="22"/>
      <c r="B43" s="40"/>
      <c r="C43" s="1239" t="s">
        <v>567</v>
      </c>
      <c r="D43" s="1240"/>
      <c r="E43" s="1241"/>
      <c r="F43" s="41">
        <v>0.56000000000000005</v>
      </c>
      <c r="G43" s="42">
        <v>0.81</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xhYwibVw8MnW/F55HZaDPAAtoz+Phg6SqHmiy2tc9+5xEN2kpZZSlql072woFiimCot2xL99tIHIJcEGauu/A==" saltValue="W8Qj5gbpGXbjvuglfg8U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44" t="s">
        <v>11</v>
      </c>
      <c r="C45" s="1245"/>
      <c r="D45" s="58"/>
      <c r="E45" s="1250" t="s">
        <v>12</v>
      </c>
      <c r="F45" s="1250"/>
      <c r="G45" s="1250"/>
      <c r="H45" s="1250"/>
      <c r="I45" s="1250"/>
      <c r="J45" s="1251"/>
      <c r="K45" s="59">
        <v>5105</v>
      </c>
      <c r="L45" s="60">
        <v>4777</v>
      </c>
      <c r="M45" s="60">
        <v>5092</v>
      </c>
      <c r="N45" s="60">
        <v>5446</v>
      </c>
      <c r="O45" s="61">
        <v>5301</v>
      </c>
      <c r="P45" s="48"/>
      <c r="Q45" s="48"/>
      <c r="R45" s="48"/>
      <c r="S45" s="48"/>
      <c r="T45" s="48"/>
      <c r="U45" s="48"/>
    </row>
    <row r="46" spans="1:21" ht="30.75" customHeight="1" x14ac:dyDescent="0.2">
      <c r="A46" s="48"/>
      <c r="B46" s="1246"/>
      <c r="C46" s="1247"/>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2">
      <c r="A47" s="48"/>
      <c r="B47" s="1246"/>
      <c r="C47" s="1247"/>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2">
      <c r="A48" s="48"/>
      <c r="B48" s="1246"/>
      <c r="C48" s="1247"/>
      <c r="D48" s="62"/>
      <c r="E48" s="1252" t="s">
        <v>15</v>
      </c>
      <c r="F48" s="1252"/>
      <c r="G48" s="1252"/>
      <c r="H48" s="1252"/>
      <c r="I48" s="1252"/>
      <c r="J48" s="1253"/>
      <c r="K48" s="63">
        <v>4213</v>
      </c>
      <c r="L48" s="64">
        <v>4226</v>
      </c>
      <c r="M48" s="64">
        <v>3332</v>
      </c>
      <c r="N48" s="64">
        <v>3541</v>
      </c>
      <c r="O48" s="65">
        <v>3129</v>
      </c>
      <c r="P48" s="48"/>
      <c r="Q48" s="48"/>
      <c r="R48" s="48"/>
      <c r="S48" s="48"/>
      <c r="T48" s="48"/>
      <c r="U48" s="48"/>
    </row>
    <row r="49" spans="1:21" ht="30.75" customHeight="1" x14ac:dyDescent="0.2">
      <c r="A49" s="48"/>
      <c r="B49" s="1246"/>
      <c r="C49" s="1247"/>
      <c r="D49" s="62"/>
      <c r="E49" s="1252" t="s">
        <v>16</v>
      </c>
      <c r="F49" s="1252"/>
      <c r="G49" s="1252"/>
      <c r="H49" s="1252"/>
      <c r="I49" s="1252"/>
      <c r="J49" s="1253"/>
      <c r="K49" s="63" t="s">
        <v>522</v>
      </c>
      <c r="L49" s="64" t="s">
        <v>522</v>
      </c>
      <c r="M49" s="64" t="s">
        <v>522</v>
      </c>
      <c r="N49" s="64" t="s">
        <v>522</v>
      </c>
      <c r="O49" s="65" t="s">
        <v>522</v>
      </c>
      <c r="P49" s="48"/>
      <c r="Q49" s="48"/>
      <c r="R49" s="48"/>
      <c r="S49" s="48"/>
      <c r="T49" s="48"/>
      <c r="U49" s="48"/>
    </row>
    <row r="50" spans="1:21" ht="30.75" customHeight="1" x14ac:dyDescent="0.2">
      <c r="A50" s="48"/>
      <c r="B50" s="1246"/>
      <c r="C50" s="1247"/>
      <c r="D50" s="62"/>
      <c r="E50" s="1252" t="s">
        <v>17</v>
      </c>
      <c r="F50" s="1252"/>
      <c r="G50" s="1252"/>
      <c r="H50" s="1252"/>
      <c r="I50" s="1252"/>
      <c r="J50" s="1253"/>
      <c r="K50" s="63">
        <v>567</v>
      </c>
      <c r="L50" s="64">
        <v>535</v>
      </c>
      <c r="M50" s="64">
        <v>92</v>
      </c>
      <c r="N50" s="64">
        <v>321</v>
      </c>
      <c r="O50" s="65">
        <v>183</v>
      </c>
      <c r="P50" s="48"/>
      <c r="Q50" s="48"/>
      <c r="R50" s="48"/>
      <c r="S50" s="48"/>
      <c r="T50" s="48"/>
      <c r="U50" s="48"/>
    </row>
    <row r="51" spans="1:21" ht="30.75" customHeight="1" x14ac:dyDescent="0.2">
      <c r="A51" s="48"/>
      <c r="B51" s="1248"/>
      <c r="C51" s="1249"/>
      <c r="D51" s="66"/>
      <c r="E51" s="1252" t="s">
        <v>18</v>
      </c>
      <c r="F51" s="1252"/>
      <c r="G51" s="1252"/>
      <c r="H51" s="1252"/>
      <c r="I51" s="1252"/>
      <c r="J51" s="1253"/>
      <c r="K51" s="63" t="s">
        <v>522</v>
      </c>
      <c r="L51" s="64" t="s">
        <v>522</v>
      </c>
      <c r="M51" s="64" t="s">
        <v>522</v>
      </c>
      <c r="N51" s="64" t="s">
        <v>522</v>
      </c>
      <c r="O51" s="65" t="s">
        <v>522</v>
      </c>
      <c r="P51" s="48"/>
      <c r="Q51" s="48"/>
      <c r="R51" s="48"/>
      <c r="S51" s="48"/>
      <c r="T51" s="48"/>
      <c r="U51" s="48"/>
    </row>
    <row r="52" spans="1:21" ht="30.75" customHeight="1" x14ac:dyDescent="0.2">
      <c r="A52" s="48"/>
      <c r="B52" s="1254" t="s">
        <v>19</v>
      </c>
      <c r="C52" s="1255"/>
      <c r="D52" s="66"/>
      <c r="E52" s="1252" t="s">
        <v>20</v>
      </c>
      <c r="F52" s="1252"/>
      <c r="G52" s="1252"/>
      <c r="H52" s="1252"/>
      <c r="I52" s="1252"/>
      <c r="J52" s="1253"/>
      <c r="K52" s="63">
        <v>8900</v>
      </c>
      <c r="L52" s="64">
        <v>8283</v>
      </c>
      <c r="M52" s="64">
        <v>7953</v>
      </c>
      <c r="N52" s="64">
        <v>7955</v>
      </c>
      <c r="O52" s="65">
        <v>7834</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985</v>
      </c>
      <c r="L53" s="69">
        <v>1255</v>
      </c>
      <c r="M53" s="69">
        <v>563</v>
      </c>
      <c r="N53" s="69">
        <v>1353</v>
      </c>
      <c r="O53" s="70">
        <v>779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2">
      <c r="B57" s="1260" t="s">
        <v>25</v>
      </c>
      <c r="C57" s="1261"/>
      <c r="D57" s="1264" t="s">
        <v>26</v>
      </c>
      <c r="E57" s="1265"/>
      <c r="F57" s="1265"/>
      <c r="G57" s="1265"/>
      <c r="H57" s="1265"/>
      <c r="I57" s="1265"/>
      <c r="J57" s="1266"/>
      <c r="K57" s="82"/>
      <c r="L57" s="83"/>
      <c r="M57" s="83"/>
      <c r="N57" s="83"/>
      <c r="O57" s="84"/>
    </row>
    <row r="58" spans="1:21" ht="31.5" customHeight="1" thickBot="1" x14ac:dyDescent="0.25">
      <c r="B58" s="1262"/>
      <c r="C58" s="1263"/>
      <c r="D58" s="1267" t="s">
        <v>27</v>
      </c>
      <c r="E58" s="1268"/>
      <c r="F58" s="1268"/>
      <c r="G58" s="1268"/>
      <c r="H58" s="1268"/>
      <c r="I58" s="1268"/>
      <c r="J58" s="1269"/>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CsvE5nmkTmphlUf14XP7LDnahWGjLK4YtLxWhJkUhjKnEqO/oaf7viDSHV9t5k0VM6QxPvHgwfcavHB4hWiow==" saltValue="n5tVnqiNO4fq1DoMIHq6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549</v>
      </c>
      <c r="J40" s="99" t="s">
        <v>550</v>
      </c>
      <c r="K40" s="99" t="s">
        <v>551</v>
      </c>
      <c r="L40" s="99" t="s">
        <v>552</v>
      </c>
      <c r="M40" s="100" t="s">
        <v>553</v>
      </c>
    </row>
    <row r="41" spans="2:13" ht="27.75" customHeight="1" x14ac:dyDescent="0.2">
      <c r="B41" s="1270" t="s">
        <v>30</v>
      </c>
      <c r="C41" s="1271"/>
      <c r="D41" s="101"/>
      <c r="E41" s="1276" t="s">
        <v>31</v>
      </c>
      <c r="F41" s="1276"/>
      <c r="G41" s="1276"/>
      <c r="H41" s="1277"/>
      <c r="I41" s="102">
        <v>53293</v>
      </c>
      <c r="J41" s="103">
        <v>53520</v>
      </c>
      <c r="K41" s="103">
        <v>54740</v>
      </c>
      <c r="L41" s="103">
        <v>54040</v>
      </c>
      <c r="M41" s="104">
        <v>54243</v>
      </c>
    </row>
    <row r="42" spans="2:13" ht="27.75" customHeight="1" x14ac:dyDescent="0.2">
      <c r="B42" s="1272"/>
      <c r="C42" s="1273"/>
      <c r="D42" s="105"/>
      <c r="E42" s="1278" t="s">
        <v>32</v>
      </c>
      <c r="F42" s="1278"/>
      <c r="G42" s="1278"/>
      <c r="H42" s="1279"/>
      <c r="I42" s="106">
        <v>1322</v>
      </c>
      <c r="J42" s="107">
        <v>862</v>
      </c>
      <c r="K42" s="107">
        <v>1061</v>
      </c>
      <c r="L42" s="107">
        <v>4423</v>
      </c>
      <c r="M42" s="108">
        <v>4467</v>
      </c>
    </row>
    <row r="43" spans="2:13" ht="27.75" customHeight="1" x14ac:dyDescent="0.2">
      <c r="B43" s="1272"/>
      <c r="C43" s="1273"/>
      <c r="D43" s="105"/>
      <c r="E43" s="1278" t="s">
        <v>33</v>
      </c>
      <c r="F43" s="1278"/>
      <c r="G43" s="1278"/>
      <c r="H43" s="1279"/>
      <c r="I43" s="106">
        <v>37888</v>
      </c>
      <c r="J43" s="107">
        <v>37944</v>
      </c>
      <c r="K43" s="107">
        <v>36590</v>
      </c>
      <c r="L43" s="107">
        <v>34630</v>
      </c>
      <c r="M43" s="108">
        <v>31936</v>
      </c>
    </row>
    <row r="44" spans="2:13" ht="27.75" customHeight="1" x14ac:dyDescent="0.2">
      <c r="B44" s="1272"/>
      <c r="C44" s="1273"/>
      <c r="D44" s="105"/>
      <c r="E44" s="1278" t="s">
        <v>34</v>
      </c>
      <c r="F44" s="1278"/>
      <c r="G44" s="1278"/>
      <c r="H44" s="1279"/>
      <c r="I44" s="106" t="s">
        <v>522</v>
      </c>
      <c r="J44" s="107" t="s">
        <v>522</v>
      </c>
      <c r="K44" s="107" t="s">
        <v>522</v>
      </c>
      <c r="L44" s="107" t="s">
        <v>522</v>
      </c>
      <c r="M44" s="108" t="s">
        <v>522</v>
      </c>
    </row>
    <row r="45" spans="2:13" ht="27.75" customHeight="1" x14ac:dyDescent="0.2">
      <c r="B45" s="1272"/>
      <c r="C45" s="1273"/>
      <c r="D45" s="105"/>
      <c r="E45" s="1278" t="s">
        <v>35</v>
      </c>
      <c r="F45" s="1278"/>
      <c r="G45" s="1278"/>
      <c r="H45" s="1279"/>
      <c r="I45" s="106">
        <v>11863</v>
      </c>
      <c r="J45" s="107">
        <v>11491</v>
      </c>
      <c r="K45" s="107">
        <v>11998</v>
      </c>
      <c r="L45" s="107">
        <v>12228</v>
      </c>
      <c r="M45" s="108">
        <v>11861</v>
      </c>
    </row>
    <row r="46" spans="2:13" ht="27.75" customHeight="1" x14ac:dyDescent="0.2">
      <c r="B46" s="1272"/>
      <c r="C46" s="1273"/>
      <c r="D46" s="109"/>
      <c r="E46" s="1278" t="s">
        <v>36</v>
      </c>
      <c r="F46" s="1278"/>
      <c r="G46" s="1278"/>
      <c r="H46" s="1279"/>
      <c r="I46" s="106">
        <v>91</v>
      </c>
      <c r="J46" s="107" t="s">
        <v>522</v>
      </c>
      <c r="K46" s="107" t="s">
        <v>522</v>
      </c>
      <c r="L46" s="107" t="s">
        <v>522</v>
      </c>
      <c r="M46" s="108" t="s">
        <v>522</v>
      </c>
    </row>
    <row r="47" spans="2:13" ht="27.75" customHeight="1" x14ac:dyDescent="0.2">
      <c r="B47" s="1272"/>
      <c r="C47" s="1273"/>
      <c r="D47" s="110"/>
      <c r="E47" s="1280" t="s">
        <v>37</v>
      </c>
      <c r="F47" s="1281"/>
      <c r="G47" s="1281"/>
      <c r="H47" s="1282"/>
      <c r="I47" s="106" t="s">
        <v>522</v>
      </c>
      <c r="J47" s="107" t="s">
        <v>522</v>
      </c>
      <c r="K47" s="107" t="s">
        <v>522</v>
      </c>
      <c r="L47" s="107" t="s">
        <v>522</v>
      </c>
      <c r="M47" s="108" t="s">
        <v>522</v>
      </c>
    </row>
    <row r="48" spans="2:13" ht="27.75" customHeight="1" x14ac:dyDescent="0.2">
      <c r="B48" s="1272"/>
      <c r="C48" s="1273"/>
      <c r="D48" s="105"/>
      <c r="E48" s="1278" t="s">
        <v>38</v>
      </c>
      <c r="F48" s="1278"/>
      <c r="G48" s="1278"/>
      <c r="H48" s="1279"/>
      <c r="I48" s="106" t="s">
        <v>522</v>
      </c>
      <c r="J48" s="107" t="s">
        <v>522</v>
      </c>
      <c r="K48" s="107" t="s">
        <v>522</v>
      </c>
      <c r="L48" s="107" t="s">
        <v>522</v>
      </c>
      <c r="M48" s="108" t="s">
        <v>522</v>
      </c>
    </row>
    <row r="49" spans="2:13" ht="27.75" customHeight="1" x14ac:dyDescent="0.2">
      <c r="B49" s="1274"/>
      <c r="C49" s="1275"/>
      <c r="D49" s="105"/>
      <c r="E49" s="1278" t="s">
        <v>39</v>
      </c>
      <c r="F49" s="1278"/>
      <c r="G49" s="1278"/>
      <c r="H49" s="1279"/>
      <c r="I49" s="106" t="s">
        <v>522</v>
      </c>
      <c r="J49" s="107" t="s">
        <v>522</v>
      </c>
      <c r="K49" s="107" t="s">
        <v>522</v>
      </c>
      <c r="L49" s="107" t="s">
        <v>522</v>
      </c>
      <c r="M49" s="108" t="s">
        <v>522</v>
      </c>
    </row>
    <row r="50" spans="2:13" ht="27.75" customHeight="1" x14ac:dyDescent="0.2">
      <c r="B50" s="1283" t="s">
        <v>40</v>
      </c>
      <c r="C50" s="1284"/>
      <c r="D50" s="111"/>
      <c r="E50" s="1278" t="s">
        <v>41</v>
      </c>
      <c r="F50" s="1278"/>
      <c r="G50" s="1278"/>
      <c r="H50" s="1279"/>
      <c r="I50" s="106">
        <v>18892</v>
      </c>
      <c r="J50" s="107">
        <v>20144</v>
      </c>
      <c r="K50" s="107">
        <v>16993</v>
      </c>
      <c r="L50" s="107">
        <v>16029</v>
      </c>
      <c r="M50" s="108">
        <v>17978</v>
      </c>
    </row>
    <row r="51" spans="2:13" ht="27.75" customHeight="1" x14ac:dyDescent="0.2">
      <c r="B51" s="1272"/>
      <c r="C51" s="1273"/>
      <c r="D51" s="105"/>
      <c r="E51" s="1278" t="s">
        <v>42</v>
      </c>
      <c r="F51" s="1278"/>
      <c r="G51" s="1278"/>
      <c r="H51" s="1279"/>
      <c r="I51" s="106">
        <v>22187</v>
      </c>
      <c r="J51" s="107">
        <v>21177</v>
      </c>
      <c r="K51" s="107">
        <v>19306</v>
      </c>
      <c r="L51" s="107">
        <v>18231</v>
      </c>
      <c r="M51" s="108">
        <v>17534</v>
      </c>
    </row>
    <row r="52" spans="2:13" ht="27.75" customHeight="1" x14ac:dyDescent="0.2">
      <c r="B52" s="1274"/>
      <c r="C52" s="1275"/>
      <c r="D52" s="105"/>
      <c r="E52" s="1278" t="s">
        <v>43</v>
      </c>
      <c r="F52" s="1278"/>
      <c r="G52" s="1278"/>
      <c r="H52" s="1279"/>
      <c r="I52" s="106">
        <v>63130</v>
      </c>
      <c r="J52" s="107">
        <v>62482</v>
      </c>
      <c r="K52" s="107">
        <v>60945</v>
      </c>
      <c r="L52" s="107">
        <v>59280</v>
      </c>
      <c r="M52" s="108">
        <v>56923</v>
      </c>
    </row>
    <row r="53" spans="2:13" ht="27.75" customHeight="1" thickBot="1" x14ac:dyDescent="0.25">
      <c r="B53" s="1285" t="s">
        <v>44</v>
      </c>
      <c r="C53" s="1286"/>
      <c r="D53" s="112"/>
      <c r="E53" s="1287" t="s">
        <v>45</v>
      </c>
      <c r="F53" s="1287"/>
      <c r="G53" s="1287"/>
      <c r="H53" s="1288"/>
      <c r="I53" s="113">
        <v>248</v>
      </c>
      <c r="J53" s="114">
        <v>14</v>
      </c>
      <c r="K53" s="114">
        <v>7144</v>
      </c>
      <c r="L53" s="114">
        <v>11780</v>
      </c>
      <c r="M53" s="115">
        <v>10071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9MgUylWbykLO4BUmMOWvaKg4uXQCmnC1MLrqGwcIkN+6mrAmJd4578uf/LhpTiPhtoKnWnPIi/4PUG71ZbrJQ==" saltValue="Brqw/pGW1brNV0ZtzVpQ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551</v>
      </c>
      <c r="G54" s="124" t="s">
        <v>552</v>
      </c>
      <c r="H54" s="125" t="s">
        <v>553</v>
      </c>
    </row>
    <row r="55" spans="2:8" ht="52.5" customHeight="1" x14ac:dyDescent="0.2">
      <c r="B55" s="126"/>
      <c r="C55" s="1294" t="s">
        <v>48</v>
      </c>
      <c r="D55" s="1294"/>
      <c r="E55" s="1295"/>
      <c r="F55" s="127">
        <v>7311</v>
      </c>
      <c r="G55" s="127">
        <v>6960</v>
      </c>
      <c r="H55" s="128">
        <v>6964</v>
      </c>
    </row>
    <row r="56" spans="2:8" ht="52.5" customHeight="1" x14ac:dyDescent="0.2">
      <c r="B56" s="129"/>
      <c r="C56" s="1296" t="s">
        <v>49</v>
      </c>
      <c r="D56" s="1296"/>
      <c r="E56" s="1297"/>
      <c r="F56" s="130" t="s">
        <v>522</v>
      </c>
      <c r="G56" s="130" t="s">
        <v>522</v>
      </c>
      <c r="H56" s="131" t="s">
        <v>522</v>
      </c>
    </row>
    <row r="57" spans="2:8" ht="53.25" customHeight="1" x14ac:dyDescent="0.2">
      <c r="B57" s="129"/>
      <c r="C57" s="1298" t="s">
        <v>50</v>
      </c>
      <c r="D57" s="1298"/>
      <c r="E57" s="1299"/>
      <c r="F57" s="132">
        <v>5776</v>
      </c>
      <c r="G57" s="132">
        <v>5887</v>
      </c>
      <c r="H57" s="133">
        <v>7071</v>
      </c>
    </row>
    <row r="58" spans="2:8" ht="45.75" customHeight="1" x14ac:dyDescent="0.2">
      <c r="B58" s="134"/>
      <c r="C58" s="1289" t="s">
        <v>588</v>
      </c>
      <c r="D58" s="1290"/>
      <c r="E58" s="1291"/>
      <c r="F58" s="135">
        <v>2255</v>
      </c>
      <c r="G58" s="135">
        <v>2765</v>
      </c>
      <c r="H58" s="136">
        <v>4120</v>
      </c>
    </row>
    <row r="59" spans="2:8" ht="45.75" customHeight="1" x14ac:dyDescent="0.2">
      <c r="B59" s="134"/>
      <c r="C59" s="1289" t="s">
        <v>589</v>
      </c>
      <c r="D59" s="1290"/>
      <c r="E59" s="1291"/>
      <c r="F59" s="135">
        <v>1355</v>
      </c>
      <c r="G59" s="135">
        <v>1351</v>
      </c>
      <c r="H59" s="136">
        <v>1346</v>
      </c>
    </row>
    <row r="60" spans="2:8" ht="45.75" customHeight="1" x14ac:dyDescent="0.2">
      <c r="B60" s="134"/>
      <c r="C60" s="1289" t="s">
        <v>590</v>
      </c>
      <c r="D60" s="1290"/>
      <c r="E60" s="1291"/>
      <c r="F60" s="135">
        <v>592</v>
      </c>
      <c r="G60" s="135">
        <v>584</v>
      </c>
      <c r="H60" s="136">
        <v>572</v>
      </c>
    </row>
    <row r="61" spans="2:8" ht="45.75" customHeight="1" x14ac:dyDescent="0.2">
      <c r="B61" s="134"/>
      <c r="C61" s="1289" t="s">
        <v>591</v>
      </c>
      <c r="D61" s="1290"/>
      <c r="E61" s="1291"/>
      <c r="F61" s="135">
        <v>1080</v>
      </c>
      <c r="G61" s="135">
        <v>517</v>
      </c>
      <c r="H61" s="136">
        <v>518</v>
      </c>
    </row>
    <row r="62" spans="2:8" ht="45.75" customHeight="1" thickBot="1" x14ac:dyDescent="0.25">
      <c r="B62" s="137"/>
      <c r="C62" s="1289" t="s">
        <v>592</v>
      </c>
      <c r="D62" s="1290"/>
      <c r="E62" s="1291"/>
      <c r="F62" s="135">
        <v>276</v>
      </c>
      <c r="G62" s="135">
        <v>454</v>
      </c>
      <c r="H62" s="136">
        <v>280</v>
      </c>
    </row>
    <row r="63" spans="2:8" ht="52.5" customHeight="1" thickBot="1" x14ac:dyDescent="0.25">
      <c r="B63" s="138"/>
      <c r="C63" s="1292" t="s">
        <v>51</v>
      </c>
      <c r="D63" s="1292"/>
      <c r="E63" s="1293"/>
      <c r="F63" s="139">
        <v>13087</v>
      </c>
      <c r="G63" s="139">
        <v>12847</v>
      </c>
      <c r="H63" s="140">
        <v>14035</v>
      </c>
    </row>
    <row r="64" spans="2:8" ht="15" customHeight="1" x14ac:dyDescent="0.2"/>
    <row r="65" ht="0" hidden="1" customHeight="1" x14ac:dyDescent="0.2"/>
    <row r="66" ht="0" hidden="1" customHeight="1" x14ac:dyDescent="0.2"/>
  </sheetData>
  <sheetProtection algorithmName="SHA-512" hashValue="tiB+kPvJcgToUMgJ2kGDbYJzEAwyxvZ4Ym+l9yBGOnpQhFoBl6a+fC/XkwgP2zvmJMDLCaBt8BenvNVIpqxLJA==" saltValue="NutfdePlbREg4rOMiplc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Normal="115" zoomScaleSheetLayoutView="100" workbookViewId="0"/>
  </sheetViews>
  <sheetFormatPr defaultColWidth="0" defaultRowHeight="0" customHeight="1" zeroHeight="1" x14ac:dyDescent="0.2"/>
  <cols>
    <col min="1" max="1" width="6.33203125" style="383" customWidth="1"/>
    <col min="2" max="107" width="2.44140625" style="383" customWidth="1"/>
    <col min="108" max="108" width="6.109375" style="385" customWidth="1"/>
    <col min="109" max="109" width="5.88671875" style="384" customWidth="1"/>
    <col min="110" max="110" width="19.109375" style="383" hidden="1"/>
    <col min="111" max="115" width="12.6640625" style="383" hidden="1"/>
    <col min="116" max="349" width="8.6640625" style="383" hidden="1"/>
    <col min="350" max="355" width="14.88671875" style="383" hidden="1"/>
    <col min="356" max="357" width="15.88671875" style="383" hidden="1"/>
    <col min="358" max="363" width="16.109375" style="383" hidden="1"/>
    <col min="364" max="364" width="6.109375" style="383" hidden="1"/>
    <col min="365" max="365" width="3" style="383" hidden="1"/>
    <col min="366" max="605" width="8.6640625" style="383" hidden="1"/>
    <col min="606" max="611" width="14.88671875" style="383" hidden="1"/>
    <col min="612" max="613" width="15.88671875" style="383" hidden="1"/>
    <col min="614" max="619" width="16.109375" style="383" hidden="1"/>
    <col min="620" max="620" width="6.109375" style="383" hidden="1"/>
    <col min="621" max="621" width="3" style="383" hidden="1"/>
    <col min="622" max="861" width="8.6640625" style="383" hidden="1"/>
    <col min="862" max="867" width="14.88671875" style="383" hidden="1"/>
    <col min="868" max="869" width="15.88671875" style="383" hidden="1"/>
    <col min="870" max="875" width="16.109375" style="383" hidden="1"/>
    <col min="876" max="876" width="6.109375" style="383" hidden="1"/>
    <col min="877" max="877" width="3" style="383" hidden="1"/>
    <col min="878" max="1117" width="8.6640625" style="383" hidden="1"/>
    <col min="1118" max="1123" width="14.88671875" style="383" hidden="1"/>
    <col min="1124" max="1125" width="15.88671875" style="383" hidden="1"/>
    <col min="1126" max="1131" width="16.109375" style="383" hidden="1"/>
    <col min="1132" max="1132" width="6.109375" style="383" hidden="1"/>
    <col min="1133" max="1133" width="3" style="383" hidden="1"/>
    <col min="1134" max="1373" width="8.6640625" style="383" hidden="1"/>
    <col min="1374" max="1379" width="14.88671875" style="383" hidden="1"/>
    <col min="1380" max="1381" width="15.88671875" style="383" hidden="1"/>
    <col min="1382" max="1387" width="16.109375" style="383" hidden="1"/>
    <col min="1388" max="1388" width="6.109375" style="383" hidden="1"/>
    <col min="1389" max="1389" width="3" style="383" hidden="1"/>
    <col min="1390" max="1629" width="8.6640625" style="383" hidden="1"/>
    <col min="1630" max="1635" width="14.88671875" style="383" hidden="1"/>
    <col min="1636" max="1637" width="15.88671875" style="383" hidden="1"/>
    <col min="1638" max="1643" width="16.109375" style="383" hidden="1"/>
    <col min="1644" max="1644" width="6.109375" style="383" hidden="1"/>
    <col min="1645" max="1645" width="3" style="383" hidden="1"/>
    <col min="1646" max="1885" width="8.6640625" style="383" hidden="1"/>
    <col min="1886" max="1891" width="14.88671875" style="383" hidden="1"/>
    <col min="1892" max="1893" width="15.88671875" style="383" hidden="1"/>
    <col min="1894" max="1899" width="16.109375" style="383" hidden="1"/>
    <col min="1900" max="1900" width="6.109375" style="383" hidden="1"/>
    <col min="1901" max="1901" width="3" style="383" hidden="1"/>
    <col min="1902" max="2141" width="8.6640625" style="383" hidden="1"/>
    <col min="2142" max="2147" width="14.88671875" style="383" hidden="1"/>
    <col min="2148" max="2149" width="15.88671875" style="383" hidden="1"/>
    <col min="2150" max="2155" width="16.109375" style="383" hidden="1"/>
    <col min="2156" max="2156" width="6.109375" style="383" hidden="1"/>
    <col min="2157" max="2157" width="3" style="383" hidden="1"/>
    <col min="2158" max="2397" width="8.6640625" style="383" hidden="1"/>
    <col min="2398" max="2403" width="14.88671875" style="383" hidden="1"/>
    <col min="2404" max="2405" width="15.88671875" style="383" hidden="1"/>
    <col min="2406" max="2411" width="16.109375" style="383" hidden="1"/>
    <col min="2412" max="2412" width="6.109375" style="383" hidden="1"/>
    <col min="2413" max="2413" width="3" style="383" hidden="1"/>
    <col min="2414" max="2653" width="8.6640625" style="383" hidden="1"/>
    <col min="2654" max="2659" width="14.88671875" style="383" hidden="1"/>
    <col min="2660" max="2661" width="15.88671875" style="383" hidden="1"/>
    <col min="2662" max="2667" width="16.109375" style="383" hidden="1"/>
    <col min="2668" max="2668" width="6.109375" style="383" hidden="1"/>
    <col min="2669" max="2669" width="3" style="383" hidden="1"/>
    <col min="2670" max="2909" width="8.6640625" style="383" hidden="1"/>
    <col min="2910" max="2915" width="14.88671875" style="383" hidden="1"/>
    <col min="2916" max="2917" width="15.88671875" style="383" hidden="1"/>
    <col min="2918" max="2923" width="16.109375" style="383" hidden="1"/>
    <col min="2924" max="2924" width="6.109375" style="383" hidden="1"/>
    <col min="2925" max="2925" width="3" style="383" hidden="1"/>
    <col min="2926" max="3165" width="8.6640625" style="383" hidden="1"/>
    <col min="3166" max="3171" width="14.88671875" style="383" hidden="1"/>
    <col min="3172" max="3173" width="15.88671875" style="383" hidden="1"/>
    <col min="3174" max="3179" width="16.109375" style="383" hidden="1"/>
    <col min="3180" max="3180" width="6.109375" style="383" hidden="1"/>
    <col min="3181" max="3181" width="3" style="383" hidden="1"/>
    <col min="3182" max="3421" width="8.6640625" style="383" hidden="1"/>
    <col min="3422" max="3427" width="14.88671875" style="383" hidden="1"/>
    <col min="3428" max="3429" width="15.88671875" style="383" hidden="1"/>
    <col min="3430" max="3435" width="16.109375" style="383" hidden="1"/>
    <col min="3436" max="3436" width="6.109375" style="383" hidden="1"/>
    <col min="3437" max="3437" width="3" style="383" hidden="1"/>
    <col min="3438" max="3677" width="8.6640625" style="383" hidden="1"/>
    <col min="3678" max="3683" width="14.88671875" style="383" hidden="1"/>
    <col min="3684" max="3685" width="15.88671875" style="383" hidden="1"/>
    <col min="3686" max="3691" width="16.109375" style="383" hidden="1"/>
    <col min="3692" max="3692" width="6.109375" style="383" hidden="1"/>
    <col min="3693" max="3693" width="3" style="383" hidden="1"/>
    <col min="3694" max="3933" width="8.6640625" style="383" hidden="1"/>
    <col min="3934" max="3939" width="14.88671875" style="383" hidden="1"/>
    <col min="3940" max="3941" width="15.88671875" style="383" hidden="1"/>
    <col min="3942" max="3947" width="16.109375" style="383" hidden="1"/>
    <col min="3948" max="3948" width="6.109375" style="383" hidden="1"/>
    <col min="3949" max="3949" width="3" style="383" hidden="1"/>
    <col min="3950" max="4189" width="8.6640625" style="383" hidden="1"/>
    <col min="4190" max="4195" width="14.88671875" style="383" hidden="1"/>
    <col min="4196" max="4197" width="15.88671875" style="383" hidden="1"/>
    <col min="4198" max="4203" width="16.109375" style="383" hidden="1"/>
    <col min="4204" max="4204" width="6.109375" style="383" hidden="1"/>
    <col min="4205" max="4205" width="3" style="383" hidden="1"/>
    <col min="4206" max="4445" width="8.6640625" style="383" hidden="1"/>
    <col min="4446" max="4451" width="14.88671875" style="383" hidden="1"/>
    <col min="4452" max="4453" width="15.88671875" style="383" hidden="1"/>
    <col min="4454" max="4459" width="16.109375" style="383" hidden="1"/>
    <col min="4460" max="4460" width="6.109375" style="383" hidden="1"/>
    <col min="4461" max="4461" width="3" style="383" hidden="1"/>
    <col min="4462" max="4701" width="8.6640625" style="383" hidden="1"/>
    <col min="4702" max="4707" width="14.88671875" style="383" hidden="1"/>
    <col min="4708" max="4709" width="15.88671875" style="383" hidden="1"/>
    <col min="4710" max="4715" width="16.109375" style="383" hidden="1"/>
    <col min="4716" max="4716" width="6.109375" style="383" hidden="1"/>
    <col min="4717" max="4717" width="3" style="383" hidden="1"/>
    <col min="4718" max="4957" width="8.6640625" style="383" hidden="1"/>
    <col min="4958" max="4963" width="14.88671875" style="383" hidden="1"/>
    <col min="4964" max="4965" width="15.88671875" style="383" hidden="1"/>
    <col min="4966" max="4971" width="16.109375" style="383" hidden="1"/>
    <col min="4972" max="4972" width="6.109375" style="383" hidden="1"/>
    <col min="4973" max="4973" width="3" style="383" hidden="1"/>
    <col min="4974" max="5213" width="8.6640625" style="383" hidden="1"/>
    <col min="5214" max="5219" width="14.88671875" style="383" hidden="1"/>
    <col min="5220" max="5221" width="15.88671875" style="383" hidden="1"/>
    <col min="5222" max="5227" width="16.109375" style="383" hidden="1"/>
    <col min="5228" max="5228" width="6.109375" style="383" hidden="1"/>
    <col min="5229" max="5229" width="3" style="383" hidden="1"/>
    <col min="5230" max="5469" width="8.6640625" style="383" hidden="1"/>
    <col min="5470" max="5475" width="14.88671875" style="383" hidden="1"/>
    <col min="5476" max="5477" width="15.88671875" style="383" hidden="1"/>
    <col min="5478" max="5483" width="16.109375" style="383" hidden="1"/>
    <col min="5484" max="5484" width="6.109375" style="383" hidden="1"/>
    <col min="5485" max="5485" width="3" style="383" hidden="1"/>
    <col min="5486" max="5725" width="8.6640625" style="383" hidden="1"/>
    <col min="5726" max="5731" width="14.88671875" style="383" hidden="1"/>
    <col min="5732" max="5733" width="15.88671875" style="383" hidden="1"/>
    <col min="5734" max="5739" width="16.109375" style="383" hidden="1"/>
    <col min="5740" max="5740" width="6.109375" style="383" hidden="1"/>
    <col min="5741" max="5741" width="3" style="383" hidden="1"/>
    <col min="5742" max="5981" width="8.6640625" style="383" hidden="1"/>
    <col min="5982" max="5987" width="14.88671875" style="383" hidden="1"/>
    <col min="5988" max="5989" width="15.88671875" style="383" hidden="1"/>
    <col min="5990" max="5995" width="16.109375" style="383" hidden="1"/>
    <col min="5996" max="5996" width="6.109375" style="383" hidden="1"/>
    <col min="5997" max="5997" width="3" style="383" hidden="1"/>
    <col min="5998" max="6237" width="8.6640625" style="383" hidden="1"/>
    <col min="6238" max="6243" width="14.88671875" style="383" hidden="1"/>
    <col min="6244" max="6245" width="15.88671875" style="383" hidden="1"/>
    <col min="6246" max="6251" width="16.109375" style="383" hidden="1"/>
    <col min="6252" max="6252" width="6.109375" style="383" hidden="1"/>
    <col min="6253" max="6253" width="3" style="383" hidden="1"/>
    <col min="6254" max="6493" width="8.6640625" style="383" hidden="1"/>
    <col min="6494" max="6499" width="14.88671875" style="383" hidden="1"/>
    <col min="6500" max="6501" width="15.88671875" style="383" hidden="1"/>
    <col min="6502" max="6507" width="16.109375" style="383" hidden="1"/>
    <col min="6508" max="6508" width="6.109375" style="383" hidden="1"/>
    <col min="6509" max="6509" width="3" style="383" hidden="1"/>
    <col min="6510" max="6749" width="8.6640625" style="383" hidden="1"/>
    <col min="6750" max="6755" width="14.88671875" style="383" hidden="1"/>
    <col min="6756" max="6757" width="15.88671875" style="383" hidden="1"/>
    <col min="6758" max="6763" width="16.109375" style="383" hidden="1"/>
    <col min="6764" max="6764" width="6.109375" style="383" hidden="1"/>
    <col min="6765" max="6765" width="3" style="383" hidden="1"/>
    <col min="6766" max="7005" width="8.6640625" style="383" hidden="1"/>
    <col min="7006" max="7011" width="14.88671875" style="383" hidden="1"/>
    <col min="7012" max="7013" width="15.88671875" style="383" hidden="1"/>
    <col min="7014" max="7019" width="16.109375" style="383" hidden="1"/>
    <col min="7020" max="7020" width="6.109375" style="383" hidden="1"/>
    <col min="7021" max="7021" width="3" style="383" hidden="1"/>
    <col min="7022" max="7261" width="8.6640625" style="383" hidden="1"/>
    <col min="7262" max="7267" width="14.88671875" style="383" hidden="1"/>
    <col min="7268" max="7269" width="15.88671875" style="383" hidden="1"/>
    <col min="7270" max="7275" width="16.109375" style="383" hidden="1"/>
    <col min="7276" max="7276" width="6.109375" style="383" hidden="1"/>
    <col min="7277" max="7277" width="3" style="383" hidden="1"/>
    <col min="7278" max="7517" width="8.6640625" style="383" hidden="1"/>
    <col min="7518" max="7523" width="14.88671875" style="383" hidden="1"/>
    <col min="7524" max="7525" width="15.88671875" style="383" hidden="1"/>
    <col min="7526" max="7531" width="16.109375" style="383" hidden="1"/>
    <col min="7532" max="7532" width="6.109375" style="383" hidden="1"/>
    <col min="7533" max="7533" width="3" style="383" hidden="1"/>
    <col min="7534" max="7773" width="8.6640625" style="383" hidden="1"/>
    <col min="7774" max="7779" width="14.88671875" style="383" hidden="1"/>
    <col min="7780" max="7781" width="15.88671875" style="383" hidden="1"/>
    <col min="7782" max="7787" width="16.109375" style="383" hidden="1"/>
    <col min="7788" max="7788" width="6.109375" style="383" hidden="1"/>
    <col min="7789" max="7789" width="3" style="383" hidden="1"/>
    <col min="7790" max="8029" width="8.6640625" style="383" hidden="1"/>
    <col min="8030" max="8035" width="14.88671875" style="383" hidden="1"/>
    <col min="8036" max="8037" width="15.88671875" style="383" hidden="1"/>
    <col min="8038" max="8043" width="16.109375" style="383" hidden="1"/>
    <col min="8044" max="8044" width="6.109375" style="383" hidden="1"/>
    <col min="8045" max="8045" width="3" style="383" hidden="1"/>
    <col min="8046" max="8285" width="8.6640625" style="383" hidden="1"/>
    <col min="8286" max="8291" width="14.88671875" style="383" hidden="1"/>
    <col min="8292" max="8293" width="15.88671875" style="383" hidden="1"/>
    <col min="8294" max="8299" width="16.109375" style="383" hidden="1"/>
    <col min="8300" max="8300" width="6.109375" style="383" hidden="1"/>
    <col min="8301" max="8301" width="3" style="383" hidden="1"/>
    <col min="8302" max="8541" width="8.6640625" style="383" hidden="1"/>
    <col min="8542" max="8547" width="14.88671875" style="383" hidden="1"/>
    <col min="8548" max="8549" width="15.88671875" style="383" hidden="1"/>
    <col min="8550" max="8555" width="16.109375" style="383" hidden="1"/>
    <col min="8556" max="8556" width="6.109375" style="383" hidden="1"/>
    <col min="8557" max="8557" width="3" style="383" hidden="1"/>
    <col min="8558" max="8797" width="8.6640625" style="383" hidden="1"/>
    <col min="8798" max="8803" width="14.88671875" style="383" hidden="1"/>
    <col min="8804" max="8805" width="15.88671875" style="383" hidden="1"/>
    <col min="8806" max="8811" width="16.109375" style="383" hidden="1"/>
    <col min="8812" max="8812" width="6.109375" style="383" hidden="1"/>
    <col min="8813" max="8813" width="3" style="383" hidden="1"/>
    <col min="8814" max="9053" width="8.6640625" style="383" hidden="1"/>
    <col min="9054" max="9059" width="14.88671875" style="383" hidden="1"/>
    <col min="9060" max="9061" width="15.88671875" style="383" hidden="1"/>
    <col min="9062" max="9067" width="16.109375" style="383" hidden="1"/>
    <col min="9068" max="9068" width="6.109375" style="383" hidden="1"/>
    <col min="9069" max="9069" width="3" style="383" hidden="1"/>
    <col min="9070" max="9309" width="8.6640625" style="383" hidden="1"/>
    <col min="9310" max="9315" width="14.88671875" style="383" hidden="1"/>
    <col min="9316" max="9317" width="15.88671875" style="383" hidden="1"/>
    <col min="9318" max="9323" width="16.109375" style="383" hidden="1"/>
    <col min="9324" max="9324" width="6.109375" style="383" hidden="1"/>
    <col min="9325" max="9325" width="3" style="383" hidden="1"/>
    <col min="9326" max="9565" width="8.6640625" style="383" hidden="1"/>
    <col min="9566" max="9571" width="14.88671875" style="383" hidden="1"/>
    <col min="9572" max="9573" width="15.88671875" style="383" hidden="1"/>
    <col min="9574" max="9579" width="16.109375" style="383" hidden="1"/>
    <col min="9580" max="9580" width="6.109375" style="383" hidden="1"/>
    <col min="9581" max="9581" width="3" style="383" hidden="1"/>
    <col min="9582" max="9821" width="8.6640625" style="383" hidden="1"/>
    <col min="9822" max="9827" width="14.88671875" style="383" hidden="1"/>
    <col min="9828" max="9829" width="15.88671875" style="383" hidden="1"/>
    <col min="9830" max="9835" width="16.109375" style="383" hidden="1"/>
    <col min="9836" max="9836" width="6.109375" style="383" hidden="1"/>
    <col min="9837" max="9837" width="3" style="383" hidden="1"/>
    <col min="9838" max="10077" width="8.6640625" style="383" hidden="1"/>
    <col min="10078" max="10083" width="14.88671875" style="383" hidden="1"/>
    <col min="10084" max="10085" width="15.88671875" style="383" hidden="1"/>
    <col min="10086" max="10091" width="16.109375" style="383" hidden="1"/>
    <col min="10092" max="10092" width="6.109375" style="383" hidden="1"/>
    <col min="10093" max="10093" width="3" style="383" hidden="1"/>
    <col min="10094" max="10333" width="8.6640625" style="383" hidden="1"/>
    <col min="10334" max="10339" width="14.88671875" style="383" hidden="1"/>
    <col min="10340" max="10341" width="15.88671875" style="383" hidden="1"/>
    <col min="10342" max="10347" width="16.109375" style="383" hidden="1"/>
    <col min="10348" max="10348" width="6.109375" style="383" hidden="1"/>
    <col min="10349" max="10349" width="3" style="383" hidden="1"/>
    <col min="10350" max="10589" width="8.6640625" style="383" hidden="1"/>
    <col min="10590" max="10595" width="14.88671875" style="383" hidden="1"/>
    <col min="10596" max="10597" width="15.88671875" style="383" hidden="1"/>
    <col min="10598" max="10603" width="16.109375" style="383" hidden="1"/>
    <col min="10604" max="10604" width="6.109375" style="383" hidden="1"/>
    <col min="10605" max="10605" width="3" style="383" hidden="1"/>
    <col min="10606" max="10845" width="8.6640625" style="383" hidden="1"/>
    <col min="10846" max="10851" width="14.88671875" style="383" hidden="1"/>
    <col min="10852" max="10853" width="15.88671875" style="383" hidden="1"/>
    <col min="10854" max="10859" width="16.109375" style="383" hidden="1"/>
    <col min="10860" max="10860" width="6.109375" style="383" hidden="1"/>
    <col min="10861" max="10861" width="3" style="383" hidden="1"/>
    <col min="10862" max="11101" width="8.6640625" style="383" hidden="1"/>
    <col min="11102" max="11107" width="14.88671875" style="383" hidden="1"/>
    <col min="11108" max="11109" width="15.88671875" style="383" hidden="1"/>
    <col min="11110" max="11115" width="16.109375" style="383" hidden="1"/>
    <col min="11116" max="11116" width="6.109375" style="383" hidden="1"/>
    <col min="11117" max="11117" width="3" style="383" hidden="1"/>
    <col min="11118" max="11357" width="8.6640625" style="383" hidden="1"/>
    <col min="11358" max="11363" width="14.88671875" style="383" hidden="1"/>
    <col min="11364" max="11365" width="15.88671875" style="383" hidden="1"/>
    <col min="11366" max="11371" width="16.109375" style="383" hidden="1"/>
    <col min="11372" max="11372" width="6.109375" style="383" hidden="1"/>
    <col min="11373" max="11373" width="3" style="383" hidden="1"/>
    <col min="11374" max="11613" width="8.6640625" style="383" hidden="1"/>
    <col min="11614" max="11619" width="14.88671875" style="383" hidden="1"/>
    <col min="11620" max="11621" width="15.88671875" style="383" hidden="1"/>
    <col min="11622" max="11627" width="16.109375" style="383" hidden="1"/>
    <col min="11628" max="11628" width="6.109375" style="383" hidden="1"/>
    <col min="11629" max="11629" width="3" style="383" hidden="1"/>
    <col min="11630" max="11869" width="8.6640625" style="383" hidden="1"/>
    <col min="11870" max="11875" width="14.88671875" style="383" hidden="1"/>
    <col min="11876" max="11877" width="15.88671875" style="383" hidden="1"/>
    <col min="11878" max="11883" width="16.109375" style="383" hidden="1"/>
    <col min="11884" max="11884" width="6.109375" style="383" hidden="1"/>
    <col min="11885" max="11885" width="3" style="383" hidden="1"/>
    <col min="11886" max="12125" width="8.6640625" style="383" hidden="1"/>
    <col min="12126" max="12131" width="14.88671875" style="383" hidden="1"/>
    <col min="12132" max="12133" width="15.88671875" style="383" hidden="1"/>
    <col min="12134" max="12139" width="16.109375" style="383" hidden="1"/>
    <col min="12140" max="12140" width="6.109375" style="383" hidden="1"/>
    <col min="12141" max="12141" width="3" style="383" hidden="1"/>
    <col min="12142" max="12381" width="8.6640625" style="383" hidden="1"/>
    <col min="12382" max="12387" width="14.88671875" style="383" hidden="1"/>
    <col min="12388" max="12389" width="15.88671875" style="383" hidden="1"/>
    <col min="12390" max="12395" width="16.109375" style="383" hidden="1"/>
    <col min="12396" max="12396" width="6.109375" style="383" hidden="1"/>
    <col min="12397" max="12397" width="3" style="383" hidden="1"/>
    <col min="12398" max="12637" width="8.6640625" style="383" hidden="1"/>
    <col min="12638" max="12643" width="14.88671875" style="383" hidden="1"/>
    <col min="12644" max="12645" width="15.88671875" style="383" hidden="1"/>
    <col min="12646" max="12651" width="16.109375" style="383" hidden="1"/>
    <col min="12652" max="12652" width="6.109375" style="383" hidden="1"/>
    <col min="12653" max="12653" width="3" style="383" hidden="1"/>
    <col min="12654" max="12893" width="8.6640625" style="383" hidden="1"/>
    <col min="12894" max="12899" width="14.88671875" style="383" hidden="1"/>
    <col min="12900" max="12901" width="15.88671875" style="383" hidden="1"/>
    <col min="12902" max="12907" width="16.109375" style="383" hidden="1"/>
    <col min="12908" max="12908" width="6.109375" style="383" hidden="1"/>
    <col min="12909" max="12909" width="3" style="383" hidden="1"/>
    <col min="12910" max="13149" width="8.6640625" style="383" hidden="1"/>
    <col min="13150" max="13155" width="14.88671875" style="383" hidden="1"/>
    <col min="13156" max="13157" width="15.88671875" style="383" hidden="1"/>
    <col min="13158" max="13163" width="16.109375" style="383" hidden="1"/>
    <col min="13164" max="13164" width="6.109375" style="383" hidden="1"/>
    <col min="13165" max="13165" width="3" style="383" hidden="1"/>
    <col min="13166" max="13405" width="8.6640625" style="383" hidden="1"/>
    <col min="13406" max="13411" width="14.88671875" style="383" hidden="1"/>
    <col min="13412" max="13413" width="15.88671875" style="383" hidden="1"/>
    <col min="13414" max="13419" width="16.109375" style="383" hidden="1"/>
    <col min="13420" max="13420" width="6.109375" style="383" hidden="1"/>
    <col min="13421" max="13421" width="3" style="383" hidden="1"/>
    <col min="13422" max="13661" width="8.6640625" style="383" hidden="1"/>
    <col min="13662" max="13667" width="14.88671875" style="383" hidden="1"/>
    <col min="13668" max="13669" width="15.88671875" style="383" hidden="1"/>
    <col min="13670" max="13675" width="16.109375" style="383" hidden="1"/>
    <col min="13676" max="13676" width="6.109375" style="383" hidden="1"/>
    <col min="13677" max="13677" width="3" style="383" hidden="1"/>
    <col min="13678" max="13917" width="8.6640625" style="383" hidden="1"/>
    <col min="13918" max="13923" width="14.88671875" style="383" hidden="1"/>
    <col min="13924" max="13925" width="15.88671875" style="383" hidden="1"/>
    <col min="13926" max="13931" width="16.109375" style="383" hidden="1"/>
    <col min="13932" max="13932" width="6.109375" style="383" hidden="1"/>
    <col min="13933" max="13933" width="3" style="383" hidden="1"/>
    <col min="13934" max="14173" width="8.6640625" style="383" hidden="1"/>
    <col min="14174" max="14179" width="14.88671875" style="383" hidden="1"/>
    <col min="14180" max="14181" width="15.88671875" style="383" hidden="1"/>
    <col min="14182" max="14187" width="16.109375" style="383" hidden="1"/>
    <col min="14188" max="14188" width="6.109375" style="383" hidden="1"/>
    <col min="14189" max="14189" width="3" style="383" hidden="1"/>
    <col min="14190" max="14429" width="8.6640625" style="383" hidden="1"/>
    <col min="14430" max="14435" width="14.88671875" style="383" hidden="1"/>
    <col min="14436" max="14437" width="15.88671875" style="383" hidden="1"/>
    <col min="14438" max="14443" width="16.109375" style="383" hidden="1"/>
    <col min="14444" max="14444" width="6.109375" style="383" hidden="1"/>
    <col min="14445" max="14445" width="3" style="383" hidden="1"/>
    <col min="14446" max="14685" width="8.6640625" style="383" hidden="1"/>
    <col min="14686" max="14691" width="14.88671875" style="383" hidden="1"/>
    <col min="14692" max="14693" width="15.88671875" style="383" hidden="1"/>
    <col min="14694" max="14699" width="16.109375" style="383" hidden="1"/>
    <col min="14700" max="14700" width="6.109375" style="383" hidden="1"/>
    <col min="14701" max="14701" width="3" style="383" hidden="1"/>
    <col min="14702" max="14941" width="8.6640625" style="383" hidden="1"/>
    <col min="14942" max="14947" width="14.88671875" style="383" hidden="1"/>
    <col min="14948" max="14949" width="15.88671875" style="383" hidden="1"/>
    <col min="14950" max="14955" width="16.109375" style="383" hidden="1"/>
    <col min="14956" max="14956" width="6.109375" style="383" hidden="1"/>
    <col min="14957" max="14957" width="3" style="383" hidden="1"/>
    <col min="14958" max="15197" width="8.6640625" style="383" hidden="1"/>
    <col min="15198" max="15203" width="14.88671875" style="383" hidden="1"/>
    <col min="15204" max="15205" width="15.88671875" style="383" hidden="1"/>
    <col min="15206" max="15211" width="16.109375" style="383" hidden="1"/>
    <col min="15212" max="15212" width="6.109375" style="383" hidden="1"/>
    <col min="15213" max="15213" width="3" style="383" hidden="1"/>
    <col min="15214" max="15453" width="8.6640625" style="383" hidden="1"/>
    <col min="15454" max="15459" width="14.88671875" style="383" hidden="1"/>
    <col min="15460" max="15461" width="15.88671875" style="383" hidden="1"/>
    <col min="15462" max="15467" width="16.109375" style="383" hidden="1"/>
    <col min="15468" max="15468" width="6.109375" style="383" hidden="1"/>
    <col min="15469" max="15469" width="3" style="383" hidden="1"/>
    <col min="15470" max="15709" width="8.6640625" style="383" hidden="1"/>
    <col min="15710" max="15715" width="14.88671875" style="383" hidden="1"/>
    <col min="15716" max="15717" width="15.88671875" style="383" hidden="1"/>
    <col min="15718" max="15723" width="16.109375" style="383" hidden="1"/>
    <col min="15724" max="15724" width="6.109375" style="383" hidden="1"/>
    <col min="15725" max="15725" width="3" style="383" hidden="1"/>
    <col min="15726" max="15965" width="8.6640625" style="383" hidden="1"/>
    <col min="15966" max="15971" width="14.88671875" style="383" hidden="1"/>
    <col min="15972" max="15973" width="15.88671875" style="383" hidden="1"/>
    <col min="15974" max="15979" width="16.109375" style="383" hidden="1"/>
    <col min="15980" max="15980" width="6.109375" style="383" hidden="1"/>
    <col min="15981" max="15981" width="3" style="383" hidden="1"/>
    <col min="15982" max="16221" width="8.6640625" style="383" hidden="1"/>
    <col min="16222" max="16227" width="14.88671875" style="383" hidden="1"/>
    <col min="16228" max="16229" width="15.88671875" style="383" hidden="1"/>
    <col min="16230" max="16235" width="16.109375" style="383" hidden="1"/>
    <col min="16236" max="16236" width="6.109375" style="383" hidden="1"/>
    <col min="16237" max="16237" width="3" style="383" hidden="1"/>
    <col min="16238" max="16384" width="8.6640625" style="383" hidden="1"/>
  </cols>
  <sheetData>
    <row r="1" spans="1:143" ht="42.75" customHeight="1" x14ac:dyDescent="0.2">
      <c r="A1" s="420"/>
      <c r="B1" s="419"/>
      <c r="DD1" s="383"/>
      <c r="DE1" s="383"/>
    </row>
    <row r="2" spans="1:143" ht="25.5" customHeight="1" x14ac:dyDescent="0.2">
      <c r="A2" s="418"/>
      <c r="C2" s="418"/>
      <c r="O2" s="418"/>
      <c r="P2" s="418"/>
      <c r="Q2" s="418"/>
      <c r="R2" s="418"/>
      <c r="S2" s="418"/>
      <c r="T2" s="418"/>
      <c r="U2" s="418"/>
      <c r="V2" s="418"/>
      <c r="W2" s="418"/>
      <c r="X2" s="418"/>
      <c r="Y2" s="418"/>
      <c r="Z2" s="418"/>
      <c r="AA2" s="418"/>
      <c r="AB2" s="418"/>
      <c r="AC2" s="418"/>
      <c r="AD2" s="418"/>
      <c r="AE2" s="418"/>
      <c r="AF2" s="418"/>
      <c r="AG2" s="418"/>
      <c r="AH2" s="418"/>
      <c r="AI2" s="418"/>
      <c r="AU2" s="418"/>
      <c r="BG2" s="418"/>
      <c r="BS2" s="418"/>
      <c r="CE2" s="418"/>
      <c r="CQ2" s="418"/>
      <c r="DD2" s="383"/>
      <c r="DE2" s="383"/>
    </row>
    <row r="3" spans="1:143" ht="25.5" customHeight="1" x14ac:dyDescent="0.2">
      <c r="A3" s="418"/>
      <c r="C3" s="418"/>
      <c r="O3" s="418"/>
      <c r="P3" s="418"/>
      <c r="Q3" s="418"/>
      <c r="R3" s="418"/>
      <c r="S3" s="418"/>
      <c r="T3" s="418"/>
      <c r="U3" s="418"/>
      <c r="V3" s="418"/>
      <c r="W3" s="418"/>
      <c r="X3" s="418"/>
      <c r="Y3" s="418"/>
      <c r="Z3" s="418"/>
      <c r="AA3" s="418"/>
      <c r="AB3" s="418"/>
      <c r="AC3" s="418"/>
      <c r="AD3" s="418"/>
      <c r="AE3" s="418"/>
      <c r="AF3" s="418"/>
      <c r="AG3" s="418"/>
      <c r="AH3" s="418"/>
      <c r="AI3" s="418"/>
      <c r="AU3" s="418"/>
      <c r="BG3" s="418"/>
      <c r="BS3" s="418"/>
      <c r="CE3" s="418"/>
      <c r="CQ3" s="418"/>
      <c r="DD3" s="383"/>
      <c r="DE3" s="383"/>
    </row>
    <row r="4" spans="1:143" s="288" customFormat="1" ht="13.2" x14ac:dyDescent="0.2">
      <c r="A4" s="418"/>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8"/>
      <c r="CN4" s="418"/>
      <c r="CO4" s="418"/>
      <c r="CP4" s="418"/>
      <c r="CQ4" s="418"/>
      <c r="CR4" s="418"/>
      <c r="CS4" s="418"/>
      <c r="CT4" s="418"/>
      <c r="CU4" s="418"/>
      <c r="CV4" s="418"/>
      <c r="CW4" s="418"/>
      <c r="CX4" s="418"/>
      <c r="CY4" s="418"/>
      <c r="CZ4" s="418"/>
      <c r="DA4" s="418"/>
      <c r="DB4" s="418"/>
      <c r="DC4" s="418"/>
      <c r="DD4" s="418"/>
      <c r="DE4" s="418"/>
      <c r="DF4" s="289"/>
      <c r="DG4" s="289"/>
      <c r="DH4" s="289"/>
      <c r="DI4" s="289"/>
      <c r="DJ4" s="289"/>
      <c r="DK4" s="289"/>
      <c r="DL4" s="289"/>
      <c r="DM4" s="289"/>
      <c r="DN4" s="289"/>
      <c r="DO4" s="289"/>
      <c r="DP4" s="289"/>
      <c r="DQ4" s="289"/>
      <c r="DR4" s="289"/>
      <c r="DS4" s="289"/>
      <c r="DT4" s="289"/>
      <c r="DU4" s="289"/>
      <c r="DV4" s="289"/>
      <c r="DW4" s="289"/>
    </row>
    <row r="5" spans="1:143" s="288" customFormat="1" ht="13.2" x14ac:dyDescent="0.2">
      <c r="A5" s="418"/>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289"/>
      <c r="DG5" s="289"/>
      <c r="DH5" s="289"/>
      <c r="DI5" s="289"/>
      <c r="DJ5" s="289"/>
      <c r="DK5" s="289"/>
      <c r="DL5" s="289"/>
      <c r="DM5" s="289"/>
      <c r="DN5" s="289"/>
      <c r="DO5" s="289"/>
      <c r="DP5" s="289"/>
      <c r="DQ5" s="289"/>
      <c r="DR5" s="289"/>
      <c r="DS5" s="289"/>
      <c r="DT5" s="289"/>
      <c r="DU5" s="289"/>
      <c r="DV5" s="289"/>
      <c r="DW5" s="289"/>
    </row>
    <row r="6" spans="1:143" s="288" customFormat="1" ht="13.2" x14ac:dyDescent="0.2">
      <c r="A6" s="418"/>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c r="CN6" s="418"/>
      <c r="CO6" s="418"/>
      <c r="CP6" s="418"/>
      <c r="CQ6" s="418"/>
      <c r="CR6" s="418"/>
      <c r="CS6" s="418"/>
      <c r="CT6" s="418"/>
      <c r="CU6" s="418"/>
      <c r="CV6" s="418"/>
      <c r="CW6" s="418"/>
      <c r="CX6" s="418"/>
      <c r="CY6" s="418"/>
      <c r="CZ6" s="418"/>
      <c r="DA6" s="418"/>
      <c r="DB6" s="418"/>
      <c r="DC6" s="418"/>
      <c r="DD6" s="418"/>
      <c r="DE6" s="418"/>
      <c r="DF6" s="289"/>
      <c r="DG6" s="289"/>
      <c r="DH6" s="289"/>
      <c r="DI6" s="289"/>
      <c r="DJ6" s="289"/>
      <c r="DK6" s="289"/>
      <c r="DL6" s="289"/>
      <c r="DM6" s="289"/>
      <c r="DN6" s="289"/>
      <c r="DO6" s="289"/>
      <c r="DP6" s="289"/>
      <c r="DQ6" s="289"/>
      <c r="DR6" s="289"/>
      <c r="DS6" s="289"/>
      <c r="DT6" s="289"/>
      <c r="DU6" s="289"/>
      <c r="DV6" s="289"/>
      <c r="DW6" s="289"/>
    </row>
    <row r="7" spans="1:143" s="288" customFormat="1" ht="13.2" x14ac:dyDescent="0.2">
      <c r="A7" s="418"/>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c r="CK7" s="418"/>
      <c r="CL7" s="418"/>
      <c r="CM7" s="418"/>
      <c r="CN7" s="418"/>
      <c r="CO7" s="418"/>
      <c r="CP7" s="418"/>
      <c r="CQ7" s="418"/>
      <c r="CR7" s="418"/>
      <c r="CS7" s="418"/>
      <c r="CT7" s="418"/>
      <c r="CU7" s="418"/>
      <c r="CV7" s="418"/>
      <c r="CW7" s="418"/>
      <c r="CX7" s="418"/>
      <c r="CY7" s="418"/>
      <c r="CZ7" s="418"/>
      <c r="DA7" s="418"/>
      <c r="DB7" s="418"/>
      <c r="DC7" s="418"/>
      <c r="DD7" s="418"/>
      <c r="DE7" s="418"/>
      <c r="DF7" s="289"/>
      <c r="DG7" s="289"/>
      <c r="DH7" s="289"/>
      <c r="DI7" s="289"/>
      <c r="DJ7" s="289"/>
      <c r="DK7" s="289"/>
      <c r="DL7" s="289"/>
      <c r="DM7" s="289"/>
      <c r="DN7" s="289"/>
      <c r="DO7" s="289"/>
      <c r="DP7" s="289"/>
      <c r="DQ7" s="289"/>
      <c r="DR7" s="289"/>
      <c r="DS7" s="289"/>
      <c r="DT7" s="289"/>
      <c r="DU7" s="289"/>
      <c r="DV7" s="289"/>
      <c r="DW7" s="289"/>
    </row>
    <row r="8" spans="1:143" s="288" customFormat="1" ht="13.2" x14ac:dyDescent="0.2">
      <c r="A8" s="418"/>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c r="CN8" s="418"/>
      <c r="CO8" s="418"/>
      <c r="CP8" s="418"/>
      <c r="CQ8" s="418"/>
      <c r="CR8" s="418"/>
      <c r="CS8" s="418"/>
      <c r="CT8" s="418"/>
      <c r="CU8" s="418"/>
      <c r="CV8" s="418"/>
      <c r="CW8" s="418"/>
      <c r="CX8" s="418"/>
      <c r="CY8" s="418"/>
      <c r="CZ8" s="418"/>
      <c r="DA8" s="418"/>
      <c r="DB8" s="418"/>
      <c r="DC8" s="418"/>
      <c r="DD8" s="418"/>
      <c r="DE8" s="418"/>
      <c r="DF8" s="289"/>
      <c r="DG8" s="289"/>
      <c r="DH8" s="289"/>
      <c r="DI8" s="289"/>
      <c r="DJ8" s="289"/>
      <c r="DK8" s="289"/>
      <c r="DL8" s="289"/>
      <c r="DM8" s="289"/>
      <c r="DN8" s="289"/>
      <c r="DO8" s="289"/>
      <c r="DP8" s="289"/>
      <c r="DQ8" s="289"/>
      <c r="DR8" s="289"/>
      <c r="DS8" s="289"/>
      <c r="DT8" s="289"/>
      <c r="DU8" s="289"/>
      <c r="DV8" s="289"/>
      <c r="DW8" s="289"/>
    </row>
    <row r="9" spans="1:143" s="288" customFormat="1" ht="13.2" x14ac:dyDescent="0.2">
      <c r="A9" s="418"/>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289"/>
      <c r="DG9" s="289"/>
      <c r="DH9" s="289"/>
      <c r="DI9" s="289"/>
      <c r="DJ9" s="289"/>
      <c r="DK9" s="289"/>
      <c r="DL9" s="289"/>
      <c r="DM9" s="289"/>
      <c r="DN9" s="289"/>
      <c r="DO9" s="289"/>
      <c r="DP9" s="289"/>
      <c r="DQ9" s="289"/>
      <c r="DR9" s="289"/>
      <c r="DS9" s="289"/>
      <c r="DT9" s="289"/>
      <c r="DU9" s="289"/>
      <c r="DV9" s="289"/>
      <c r="DW9" s="289"/>
    </row>
    <row r="10" spans="1:143" s="288" customFormat="1" ht="13.2" x14ac:dyDescent="0.2">
      <c r="A10" s="418"/>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289"/>
      <c r="DG10" s="289"/>
      <c r="DH10" s="289"/>
      <c r="DI10" s="289"/>
      <c r="DJ10" s="289"/>
      <c r="DK10" s="289"/>
      <c r="DL10" s="289"/>
      <c r="DM10" s="289"/>
      <c r="DN10" s="289"/>
      <c r="DO10" s="289"/>
      <c r="DP10" s="289"/>
      <c r="DQ10" s="289"/>
      <c r="DR10" s="289"/>
      <c r="DS10" s="289"/>
      <c r="DT10" s="289"/>
      <c r="DU10" s="289"/>
      <c r="DV10" s="289"/>
      <c r="DW10" s="289"/>
      <c r="EM10" s="288" t="s">
        <v>606</v>
      </c>
    </row>
    <row r="11" spans="1:143" s="288" customFormat="1" ht="13.2" x14ac:dyDescent="0.2">
      <c r="A11" s="418"/>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c r="BW11" s="418"/>
      <c r="BX11" s="418"/>
      <c r="BY11" s="418"/>
      <c r="BZ11" s="418"/>
      <c r="CA11" s="418"/>
      <c r="CB11" s="418"/>
      <c r="CC11" s="418"/>
      <c r="CD11" s="418"/>
      <c r="CE11" s="418"/>
      <c r="CF11" s="418"/>
      <c r="CG11" s="418"/>
      <c r="CH11" s="418"/>
      <c r="CI11" s="418"/>
      <c r="CJ11" s="418"/>
      <c r="CK11" s="418"/>
      <c r="CL11" s="418"/>
      <c r="CM11" s="418"/>
      <c r="CN11" s="418"/>
      <c r="CO11" s="418"/>
      <c r="CP11" s="418"/>
      <c r="CQ11" s="418"/>
      <c r="CR11" s="418"/>
      <c r="CS11" s="418"/>
      <c r="CT11" s="418"/>
      <c r="CU11" s="418"/>
      <c r="CV11" s="418"/>
      <c r="CW11" s="418"/>
      <c r="CX11" s="418"/>
      <c r="CY11" s="418"/>
      <c r="CZ11" s="418"/>
      <c r="DA11" s="418"/>
      <c r="DB11" s="418"/>
      <c r="DC11" s="418"/>
      <c r="DD11" s="418"/>
      <c r="DE11" s="418"/>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2" x14ac:dyDescent="0.2">
      <c r="A12" s="418"/>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c r="CE12" s="418"/>
      <c r="CF12" s="418"/>
      <c r="CG12" s="418"/>
      <c r="CH12" s="418"/>
      <c r="CI12" s="418"/>
      <c r="CJ12" s="418"/>
      <c r="CK12" s="418"/>
      <c r="CL12" s="418"/>
      <c r="CM12" s="418"/>
      <c r="CN12" s="418"/>
      <c r="CO12" s="418"/>
      <c r="CP12" s="418"/>
      <c r="CQ12" s="418"/>
      <c r="CR12" s="418"/>
      <c r="CS12" s="418"/>
      <c r="CT12" s="418"/>
      <c r="CU12" s="418"/>
      <c r="CV12" s="418"/>
      <c r="CW12" s="418"/>
      <c r="CX12" s="418"/>
      <c r="CY12" s="418"/>
      <c r="CZ12" s="418"/>
      <c r="DA12" s="418"/>
      <c r="DB12" s="418"/>
      <c r="DC12" s="418"/>
      <c r="DD12" s="418"/>
      <c r="DE12" s="418"/>
      <c r="DF12" s="289"/>
      <c r="DG12" s="289"/>
      <c r="DH12" s="289"/>
      <c r="DI12" s="289"/>
      <c r="DJ12" s="289"/>
      <c r="DK12" s="289"/>
      <c r="DL12" s="289"/>
      <c r="DM12" s="289"/>
      <c r="DN12" s="289"/>
      <c r="DO12" s="289"/>
      <c r="DP12" s="289"/>
      <c r="DQ12" s="289"/>
      <c r="DR12" s="289"/>
      <c r="DS12" s="289"/>
      <c r="DT12" s="289"/>
      <c r="DU12" s="289"/>
      <c r="DV12" s="289"/>
      <c r="DW12" s="289"/>
      <c r="EM12" s="288" t="s">
        <v>606</v>
      </c>
    </row>
    <row r="13" spans="1:143" s="288" customFormat="1" ht="13.2" x14ac:dyDescent="0.2">
      <c r="A13" s="418"/>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c r="CE13" s="418"/>
      <c r="CF13" s="418"/>
      <c r="CG13" s="418"/>
      <c r="CH13" s="418"/>
      <c r="CI13" s="418"/>
      <c r="CJ13" s="418"/>
      <c r="CK13" s="418"/>
      <c r="CL13" s="418"/>
      <c r="CM13" s="418"/>
      <c r="CN13" s="418"/>
      <c r="CO13" s="418"/>
      <c r="CP13" s="418"/>
      <c r="CQ13" s="418"/>
      <c r="CR13" s="418"/>
      <c r="CS13" s="418"/>
      <c r="CT13" s="418"/>
      <c r="CU13" s="418"/>
      <c r="CV13" s="418"/>
      <c r="CW13" s="418"/>
      <c r="CX13" s="418"/>
      <c r="CY13" s="418"/>
      <c r="CZ13" s="418"/>
      <c r="DA13" s="418"/>
      <c r="DB13" s="418"/>
      <c r="DC13" s="418"/>
      <c r="DD13" s="418"/>
      <c r="DE13" s="418"/>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2" x14ac:dyDescent="0.2">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c r="DE14" s="418"/>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2" x14ac:dyDescent="0.2">
      <c r="A15" s="383"/>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c r="CE15" s="418"/>
      <c r="CF15" s="418"/>
      <c r="CG15" s="418"/>
      <c r="CH15" s="418"/>
      <c r="CI15" s="418"/>
      <c r="CJ15" s="418"/>
      <c r="CK15" s="418"/>
      <c r="CL15" s="418"/>
      <c r="CM15" s="418"/>
      <c r="CN15" s="418"/>
      <c r="CO15" s="418"/>
      <c r="CP15" s="418"/>
      <c r="CQ15" s="418"/>
      <c r="CR15" s="418"/>
      <c r="CS15" s="418"/>
      <c r="CT15" s="418"/>
      <c r="CU15" s="418"/>
      <c r="CV15" s="418"/>
      <c r="CW15" s="418"/>
      <c r="CX15" s="418"/>
      <c r="CY15" s="418"/>
      <c r="CZ15" s="418"/>
      <c r="DA15" s="418"/>
      <c r="DB15" s="418"/>
      <c r="DC15" s="418"/>
      <c r="DD15" s="418"/>
      <c r="DE15" s="418"/>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2" x14ac:dyDescent="0.2">
      <c r="A16" s="383"/>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c r="CE16" s="418"/>
      <c r="CF16" s="418"/>
      <c r="CG16" s="418"/>
      <c r="CH16" s="418"/>
      <c r="CI16" s="418"/>
      <c r="CJ16" s="418"/>
      <c r="CK16" s="418"/>
      <c r="CL16" s="418"/>
      <c r="CM16" s="418"/>
      <c r="CN16" s="418"/>
      <c r="CO16" s="418"/>
      <c r="CP16" s="418"/>
      <c r="CQ16" s="418"/>
      <c r="CR16" s="418"/>
      <c r="CS16" s="418"/>
      <c r="CT16" s="418"/>
      <c r="CU16" s="418"/>
      <c r="CV16" s="418"/>
      <c r="CW16" s="418"/>
      <c r="CX16" s="418"/>
      <c r="CY16" s="418"/>
      <c r="CZ16" s="418"/>
      <c r="DA16" s="418"/>
      <c r="DB16" s="418"/>
      <c r="DC16" s="418"/>
      <c r="DD16" s="418"/>
      <c r="DE16" s="418"/>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2" x14ac:dyDescent="0.2">
      <c r="A17" s="383"/>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418"/>
      <c r="CM17" s="418"/>
      <c r="CN17" s="418"/>
      <c r="CO17" s="418"/>
      <c r="CP17" s="418"/>
      <c r="CQ17" s="418"/>
      <c r="CR17" s="418"/>
      <c r="CS17" s="418"/>
      <c r="CT17" s="418"/>
      <c r="CU17" s="418"/>
      <c r="CV17" s="418"/>
      <c r="CW17" s="418"/>
      <c r="CX17" s="418"/>
      <c r="CY17" s="418"/>
      <c r="CZ17" s="418"/>
      <c r="DA17" s="418"/>
      <c r="DB17" s="418"/>
      <c r="DC17" s="418"/>
      <c r="DD17" s="418"/>
      <c r="DE17" s="418"/>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2" x14ac:dyDescent="0.2">
      <c r="A18" s="383"/>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18"/>
      <c r="BZ18" s="418"/>
      <c r="CA18" s="418"/>
      <c r="CB18" s="418"/>
      <c r="CC18" s="418"/>
      <c r="CD18" s="418"/>
      <c r="CE18" s="418"/>
      <c r="CF18" s="418"/>
      <c r="CG18" s="418"/>
      <c r="CH18" s="418"/>
      <c r="CI18" s="418"/>
      <c r="CJ18" s="418"/>
      <c r="CK18" s="418"/>
      <c r="CL18" s="418"/>
      <c r="CM18" s="418"/>
      <c r="CN18" s="418"/>
      <c r="CO18" s="418"/>
      <c r="CP18" s="418"/>
      <c r="CQ18" s="418"/>
      <c r="CR18" s="418"/>
      <c r="CS18" s="418"/>
      <c r="CT18" s="418"/>
      <c r="CU18" s="418"/>
      <c r="CV18" s="418"/>
      <c r="CW18" s="418"/>
      <c r="CX18" s="418"/>
      <c r="CY18" s="418"/>
      <c r="CZ18" s="418"/>
      <c r="DA18" s="418"/>
      <c r="DB18" s="418"/>
      <c r="DC18" s="418"/>
      <c r="DD18" s="418"/>
      <c r="DE18" s="418"/>
      <c r="DF18" s="289"/>
      <c r="DG18" s="289"/>
      <c r="DH18" s="289"/>
      <c r="DI18" s="289"/>
      <c r="DJ18" s="289"/>
      <c r="DK18" s="289"/>
      <c r="DL18" s="289"/>
      <c r="DM18" s="289"/>
      <c r="DN18" s="289"/>
      <c r="DO18" s="289"/>
      <c r="DP18" s="289"/>
      <c r="DQ18" s="289"/>
      <c r="DR18" s="289"/>
      <c r="DS18" s="289"/>
      <c r="DT18" s="289"/>
      <c r="DU18" s="289"/>
      <c r="DV18" s="289"/>
      <c r="DW18" s="289"/>
    </row>
    <row r="19" spans="1:351" ht="13.2" x14ac:dyDescent="0.2">
      <c r="DD19" s="383"/>
      <c r="DE19" s="383"/>
    </row>
    <row r="20" spans="1:351" ht="13.2" x14ac:dyDescent="0.2">
      <c r="DD20" s="383"/>
      <c r="DE20" s="383"/>
    </row>
    <row r="21" spans="1:351" ht="16.2" x14ac:dyDescent="0.2">
      <c r="B21" s="417"/>
      <c r="C21" s="413"/>
      <c r="D21" s="413"/>
      <c r="E21" s="413"/>
      <c r="F21" s="413"/>
      <c r="G21" s="413"/>
      <c r="H21" s="413"/>
      <c r="I21" s="413"/>
      <c r="J21" s="413"/>
      <c r="K21" s="413"/>
      <c r="L21" s="413"/>
      <c r="M21" s="413"/>
      <c r="N21" s="416"/>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6"/>
      <c r="AU21" s="413"/>
      <c r="AV21" s="413"/>
      <c r="AW21" s="413"/>
      <c r="AX21" s="413"/>
      <c r="AY21" s="413"/>
      <c r="AZ21" s="413"/>
      <c r="BA21" s="413"/>
      <c r="BB21" s="413"/>
      <c r="BC21" s="413"/>
      <c r="BD21" s="413"/>
      <c r="BE21" s="413"/>
      <c r="BF21" s="416"/>
      <c r="BG21" s="413"/>
      <c r="BH21" s="413"/>
      <c r="BI21" s="413"/>
      <c r="BJ21" s="413"/>
      <c r="BK21" s="413"/>
      <c r="BL21" s="413"/>
      <c r="BM21" s="413"/>
      <c r="BN21" s="413"/>
      <c r="BO21" s="413"/>
      <c r="BP21" s="413"/>
      <c r="BQ21" s="413"/>
      <c r="BR21" s="416"/>
      <c r="BS21" s="413"/>
      <c r="BT21" s="413"/>
      <c r="BU21" s="413"/>
      <c r="BV21" s="413"/>
      <c r="BW21" s="413"/>
      <c r="BX21" s="413"/>
      <c r="BY21" s="413"/>
      <c r="BZ21" s="413"/>
      <c r="CA21" s="413"/>
      <c r="CB21" s="413"/>
      <c r="CC21" s="413"/>
      <c r="CD21" s="416"/>
      <c r="CE21" s="413"/>
      <c r="CF21" s="413"/>
      <c r="CG21" s="413"/>
      <c r="CH21" s="413"/>
      <c r="CI21" s="413"/>
      <c r="CJ21" s="413"/>
      <c r="CK21" s="413"/>
      <c r="CL21" s="413"/>
      <c r="CM21" s="413"/>
      <c r="CN21" s="413"/>
      <c r="CO21" s="413"/>
      <c r="CP21" s="416"/>
      <c r="CQ21" s="413"/>
      <c r="CR21" s="413"/>
      <c r="CS21" s="413"/>
      <c r="CT21" s="413"/>
      <c r="CU21" s="413"/>
      <c r="CV21" s="413"/>
      <c r="CW21" s="413"/>
      <c r="CX21" s="413"/>
      <c r="CY21" s="413"/>
      <c r="CZ21" s="413"/>
      <c r="DA21" s="413"/>
      <c r="DB21" s="416"/>
      <c r="DC21" s="413"/>
      <c r="DD21" s="412"/>
      <c r="DE21" s="383"/>
      <c r="MM21" s="415"/>
    </row>
    <row r="22" spans="1:351" ht="16.2" x14ac:dyDescent="0.2">
      <c r="B22" s="384"/>
      <c r="MM22" s="415"/>
    </row>
    <row r="23" spans="1:351" ht="13.2" x14ac:dyDescent="0.2">
      <c r="B23" s="384"/>
    </row>
    <row r="24" spans="1:351" ht="13.2" x14ac:dyDescent="0.2">
      <c r="B24" s="384"/>
    </row>
    <row r="25" spans="1:351" ht="13.2" x14ac:dyDescent="0.2">
      <c r="B25" s="384"/>
    </row>
    <row r="26" spans="1:351" ht="13.2" x14ac:dyDescent="0.2">
      <c r="B26" s="384"/>
    </row>
    <row r="27" spans="1:351" ht="13.2" x14ac:dyDescent="0.2">
      <c r="B27" s="384"/>
    </row>
    <row r="28" spans="1:351" ht="13.2" x14ac:dyDescent="0.2">
      <c r="B28" s="384"/>
    </row>
    <row r="29" spans="1:351" ht="13.2" x14ac:dyDescent="0.2">
      <c r="B29" s="384"/>
    </row>
    <row r="30" spans="1:351" ht="13.2" x14ac:dyDescent="0.2">
      <c r="B30" s="384"/>
    </row>
    <row r="31" spans="1:351" ht="13.2" x14ac:dyDescent="0.2">
      <c r="B31" s="384"/>
    </row>
    <row r="32" spans="1:351" ht="13.2" x14ac:dyDescent="0.2">
      <c r="B32" s="384"/>
    </row>
    <row r="33" spans="2:109" ht="13.2" x14ac:dyDescent="0.2">
      <c r="B33" s="384"/>
    </row>
    <row r="34" spans="2:109" ht="13.2" x14ac:dyDescent="0.2">
      <c r="B34" s="384"/>
    </row>
    <row r="35" spans="2:109" ht="13.2" x14ac:dyDescent="0.2">
      <c r="B35" s="384"/>
    </row>
    <row r="36" spans="2:109" ht="13.2" x14ac:dyDescent="0.2">
      <c r="B36" s="384"/>
    </row>
    <row r="37" spans="2:109" ht="13.2" x14ac:dyDescent="0.2">
      <c r="B37" s="384"/>
    </row>
    <row r="38" spans="2:109" ht="13.2" x14ac:dyDescent="0.2">
      <c r="B38" s="384"/>
    </row>
    <row r="39" spans="2:109" ht="13.2" x14ac:dyDescent="0.2">
      <c r="B39" s="389"/>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7"/>
    </row>
    <row r="40" spans="2:109" ht="13.2" x14ac:dyDescent="0.2">
      <c r="B40" s="404"/>
      <c r="DD40" s="404"/>
      <c r="DE40" s="383"/>
    </row>
    <row r="41" spans="2:109" ht="16.2" x14ac:dyDescent="0.2">
      <c r="B41" s="414" t="s">
        <v>605</v>
      </c>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c r="BN41" s="413"/>
      <c r="BO41" s="413"/>
      <c r="BP41" s="413"/>
      <c r="BQ41" s="413"/>
      <c r="BR41" s="413"/>
      <c r="BS41" s="413"/>
      <c r="BT41" s="413"/>
      <c r="BU41" s="413"/>
      <c r="BV41" s="413"/>
      <c r="BW41" s="413"/>
      <c r="BX41" s="413"/>
      <c r="BY41" s="413"/>
      <c r="BZ41" s="413"/>
      <c r="CA41" s="413"/>
      <c r="CB41" s="413"/>
      <c r="CC41" s="413"/>
      <c r="CD41" s="413"/>
      <c r="CE41" s="413"/>
      <c r="CF41" s="413"/>
      <c r="CG41" s="413"/>
      <c r="CH41" s="413"/>
      <c r="CI41" s="413"/>
      <c r="CJ41" s="413"/>
      <c r="CK41" s="413"/>
      <c r="CL41" s="413"/>
      <c r="CM41" s="413"/>
      <c r="CN41" s="413"/>
      <c r="CO41" s="413"/>
      <c r="CP41" s="413"/>
      <c r="CQ41" s="413"/>
      <c r="CR41" s="413"/>
      <c r="CS41" s="413"/>
      <c r="CT41" s="413"/>
      <c r="CU41" s="413"/>
      <c r="CV41" s="413"/>
      <c r="CW41" s="413"/>
      <c r="CX41" s="413"/>
      <c r="CY41" s="413"/>
      <c r="CZ41" s="413"/>
      <c r="DA41" s="413"/>
      <c r="DB41" s="413"/>
      <c r="DC41" s="413"/>
      <c r="DD41" s="412"/>
    </row>
    <row r="42" spans="2:109" ht="13.2" x14ac:dyDescent="0.2">
      <c r="B42" s="384"/>
      <c r="G42" s="400"/>
      <c r="I42" s="399"/>
      <c r="J42" s="399"/>
      <c r="K42" s="399"/>
      <c r="AM42" s="400"/>
      <c r="AN42" s="400" t="s">
        <v>602</v>
      </c>
      <c r="AP42" s="399"/>
      <c r="AQ42" s="399"/>
      <c r="AR42" s="399"/>
      <c r="AY42" s="400"/>
      <c r="BA42" s="399"/>
      <c r="BB42" s="399"/>
      <c r="BC42" s="399"/>
      <c r="BK42" s="400"/>
      <c r="BM42" s="399"/>
      <c r="BN42" s="399"/>
      <c r="BO42" s="399"/>
      <c r="BW42" s="400"/>
      <c r="BY42" s="399"/>
      <c r="BZ42" s="399"/>
      <c r="CA42" s="399"/>
      <c r="CI42" s="400"/>
      <c r="CK42" s="399"/>
      <c r="CL42" s="399"/>
      <c r="CM42" s="399"/>
      <c r="CU42" s="400"/>
      <c r="CW42" s="399"/>
      <c r="CX42" s="399"/>
      <c r="CY42" s="399"/>
    </row>
    <row r="43" spans="2:109" ht="13.5" customHeight="1" x14ac:dyDescent="0.2">
      <c r="B43" s="384"/>
      <c r="AN43" s="1300" t="s">
        <v>609</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ht="13.2" x14ac:dyDescent="0.2">
      <c r="B44" s="384"/>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ht="13.2" x14ac:dyDescent="0.2">
      <c r="B45" s="384"/>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ht="13.2" x14ac:dyDescent="0.2">
      <c r="B46" s="384"/>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ht="13.2" x14ac:dyDescent="0.2">
      <c r="B47" s="384"/>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ht="13.2" x14ac:dyDescent="0.2">
      <c r="B48" s="384"/>
      <c r="H48" s="391"/>
      <c r="I48" s="391"/>
      <c r="J48" s="391"/>
      <c r="AN48" s="391"/>
      <c r="AO48" s="391"/>
      <c r="AP48" s="391"/>
      <c r="AZ48" s="391"/>
      <c r="BA48" s="391"/>
      <c r="BB48" s="391"/>
      <c r="BL48" s="391"/>
      <c r="BM48" s="391"/>
      <c r="BN48" s="391"/>
      <c r="BX48" s="391"/>
      <c r="BY48" s="391"/>
      <c r="BZ48" s="391"/>
      <c r="CJ48" s="391"/>
      <c r="CK48" s="391"/>
      <c r="CL48" s="391"/>
      <c r="CV48" s="391"/>
      <c r="CW48" s="391"/>
      <c r="CX48" s="391"/>
    </row>
    <row r="49" spans="1:109" ht="13.2" x14ac:dyDescent="0.2">
      <c r="B49" s="384"/>
      <c r="AN49" s="383" t="s">
        <v>601</v>
      </c>
    </row>
    <row r="50" spans="1:109" ht="13.2" x14ac:dyDescent="0.2">
      <c r="B50" s="384"/>
      <c r="G50" s="1309"/>
      <c r="H50" s="1309"/>
      <c r="I50" s="1309"/>
      <c r="J50" s="1309"/>
      <c r="K50" s="393"/>
      <c r="L50" s="393"/>
      <c r="M50" s="392"/>
      <c r="N50" s="392"/>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549</v>
      </c>
      <c r="BQ50" s="1313"/>
      <c r="BR50" s="1313"/>
      <c r="BS50" s="1313"/>
      <c r="BT50" s="1313"/>
      <c r="BU50" s="1313"/>
      <c r="BV50" s="1313"/>
      <c r="BW50" s="1313"/>
      <c r="BX50" s="1313" t="s">
        <v>550</v>
      </c>
      <c r="BY50" s="1313"/>
      <c r="BZ50" s="1313"/>
      <c r="CA50" s="1313"/>
      <c r="CB50" s="1313"/>
      <c r="CC50" s="1313"/>
      <c r="CD50" s="1313"/>
      <c r="CE50" s="1313"/>
      <c r="CF50" s="1313" t="s">
        <v>551</v>
      </c>
      <c r="CG50" s="1313"/>
      <c r="CH50" s="1313"/>
      <c r="CI50" s="1313"/>
      <c r="CJ50" s="1313"/>
      <c r="CK50" s="1313"/>
      <c r="CL50" s="1313"/>
      <c r="CM50" s="1313"/>
      <c r="CN50" s="1313" t="s">
        <v>552</v>
      </c>
      <c r="CO50" s="1313"/>
      <c r="CP50" s="1313"/>
      <c r="CQ50" s="1313"/>
      <c r="CR50" s="1313"/>
      <c r="CS50" s="1313"/>
      <c r="CT50" s="1313"/>
      <c r="CU50" s="1313"/>
      <c r="CV50" s="1313" t="s">
        <v>553</v>
      </c>
      <c r="CW50" s="1313"/>
      <c r="CX50" s="1313"/>
      <c r="CY50" s="1313"/>
      <c r="CZ50" s="1313"/>
      <c r="DA50" s="1313"/>
      <c r="DB50" s="1313"/>
      <c r="DC50" s="1313"/>
    </row>
    <row r="51" spans="1:109" ht="13.5" customHeight="1" x14ac:dyDescent="0.2">
      <c r="B51" s="384"/>
      <c r="G51" s="1317"/>
      <c r="H51" s="1317"/>
      <c r="I51" s="1319"/>
      <c r="J51" s="1319"/>
      <c r="K51" s="1318"/>
      <c r="L51" s="1318"/>
      <c r="M51" s="1318"/>
      <c r="N51" s="1318"/>
      <c r="AM51" s="391"/>
      <c r="AN51" s="1314" t="s">
        <v>600</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15"/>
      <c r="BQ51" s="1316"/>
      <c r="BR51" s="1316"/>
      <c r="BS51" s="1316"/>
      <c r="BT51" s="1316"/>
      <c r="BU51" s="1316"/>
      <c r="BV51" s="1316"/>
      <c r="BW51" s="1316"/>
      <c r="BX51" s="1315"/>
      <c r="BY51" s="1316"/>
      <c r="BZ51" s="1316"/>
      <c r="CA51" s="1316"/>
      <c r="CB51" s="1316"/>
      <c r="CC51" s="1316"/>
      <c r="CD51" s="1316"/>
      <c r="CE51" s="1316"/>
      <c r="CF51" s="1316">
        <v>16.7</v>
      </c>
      <c r="CG51" s="1316"/>
      <c r="CH51" s="1316"/>
      <c r="CI51" s="1316"/>
      <c r="CJ51" s="1316"/>
      <c r="CK51" s="1316"/>
      <c r="CL51" s="1316"/>
      <c r="CM51" s="1316"/>
      <c r="CN51" s="1316">
        <v>27.4</v>
      </c>
      <c r="CO51" s="1316"/>
      <c r="CP51" s="1316"/>
      <c r="CQ51" s="1316"/>
      <c r="CR51" s="1316"/>
      <c r="CS51" s="1316"/>
      <c r="CT51" s="1316"/>
      <c r="CU51" s="1316"/>
      <c r="CV51" s="1316">
        <v>23.2</v>
      </c>
      <c r="CW51" s="1316"/>
      <c r="CX51" s="1316"/>
      <c r="CY51" s="1316"/>
      <c r="CZ51" s="1316"/>
      <c r="DA51" s="1316"/>
      <c r="DB51" s="1316"/>
      <c r="DC51" s="1316"/>
    </row>
    <row r="52" spans="1:109" ht="13.2" x14ac:dyDescent="0.2">
      <c r="B52" s="384"/>
      <c r="G52" s="1317"/>
      <c r="H52" s="1317"/>
      <c r="I52" s="1319"/>
      <c r="J52" s="1319"/>
      <c r="K52" s="1318"/>
      <c r="L52" s="1318"/>
      <c r="M52" s="1318"/>
      <c r="N52" s="1318"/>
      <c r="AM52" s="391"/>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399"/>
      <c r="B53" s="384"/>
      <c r="G53" s="1317"/>
      <c r="H53" s="1317"/>
      <c r="I53" s="1309"/>
      <c r="J53" s="1309"/>
      <c r="K53" s="1318"/>
      <c r="L53" s="1318"/>
      <c r="M53" s="1318"/>
      <c r="N53" s="1318"/>
      <c r="AM53" s="391"/>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15"/>
      <c r="BQ53" s="1316"/>
      <c r="BR53" s="1316"/>
      <c r="BS53" s="1316"/>
      <c r="BT53" s="1316"/>
      <c r="BU53" s="1316"/>
      <c r="BV53" s="1316"/>
      <c r="BW53" s="1316"/>
      <c r="BX53" s="1315"/>
      <c r="BY53" s="1316"/>
      <c r="BZ53" s="1316"/>
      <c r="CA53" s="1316"/>
      <c r="CB53" s="1316"/>
      <c r="CC53" s="1316"/>
      <c r="CD53" s="1316"/>
      <c r="CE53" s="1316"/>
      <c r="CF53" s="1316">
        <v>61.4</v>
      </c>
      <c r="CG53" s="1316"/>
      <c r="CH53" s="1316"/>
      <c r="CI53" s="1316"/>
      <c r="CJ53" s="1316"/>
      <c r="CK53" s="1316"/>
      <c r="CL53" s="1316"/>
      <c r="CM53" s="1316"/>
      <c r="CN53" s="1316">
        <v>58.3</v>
      </c>
      <c r="CO53" s="1316"/>
      <c r="CP53" s="1316"/>
      <c r="CQ53" s="1316"/>
      <c r="CR53" s="1316"/>
      <c r="CS53" s="1316"/>
      <c r="CT53" s="1316"/>
      <c r="CU53" s="1316"/>
      <c r="CV53" s="1316">
        <v>60.2</v>
      </c>
      <c r="CW53" s="1316"/>
      <c r="CX53" s="1316"/>
      <c r="CY53" s="1316"/>
      <c r="CZ53" s="1316"/>
      <c r="DA53" s="1316"/>
      <c r="DB53" s="1316"/>
      <c r="DC53" s="1316"/>
    </row>
    <row r="54" spans="1:109" ht="13.2" x14ac:dyDescent="0.2">
      <c r="A54" s="399"/>
      <c r="B54" s="384"/>
      <c r="G54" s="1317"/>
      <c r="H54" s="1317"/>
      <c r="I54" s="1309"/>
      <c r="J54" s="1309"/>
      <c r="K54" s="1318"/>
      <c r="L54" s="1318"/>
      <c r="M54" s="1318"/>
      <c r="N54" s="1318"/>
      <c r="AM54" s="391"/>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399"/>
      <c r="B55" s="384"/>
      <c r="G55" s="1309"/>
      <c r="H55" s="1309"/>
      <c r="I55" s="1309"/>
      <c r="J55" s="1309"/>
      <c r="K55" s="1318"/>
      <c r="L55" s="1318"/>
      <c r="M55" s="1318"/>
      <c r="N55" s="1318"/>
      <c r="AN55" s="1313" t="s">
        <v>596</v>
      </c>
      <c r="AO55" s="1313"/>
      <c r="AP55" s="1313"/>
      <c r="AQ55" s="1313"/>
      <c r="AR55" s="1313"/>
      <c r="AS55" s="1313"/>
      <c r="AT55" s="1313"/>
      <c r="AU55" s="1313"/>
      <c r="AV55" s="1313"/>
      <c r="AW55" s="1313"/>
      <c r="AX55" s="1313"/>
      <c r="AY55" s="1313"/>
      <c r="AZ55" s="1313"/>
      <c r="BA55" s="1313"/>
      <c r="BB55" s="1314" t="s">
        <v>594</v>
      </c>
      <c r="BC55" s="1314"/>
      <c r="BD55" s="1314"/>
      <c r="BE55" s="1314"/>
      <c r="BF55" s="1314"/>
      <c r="BG55" s="1314"/>
      <c r="BH55" s="1314"/>
      <c r="BI55" s="1314"/>
      <c r="BJ55" s="1314"/>
      <c r="BK55" s="1314"/>
      <c r="BL55" s="1314"/>
      <c r="BM55" s="1314"/>
      <c r="BN55" s="1314"/>
      <c r="BO55" s="1314"/>
      <c r="BP55" s="1315"/>
      <c r="BQ55" s="1316"/>
      <c r="BR55" s="1316"/>
      <c r="BS55" s="1316"/>
      <c r="BT55" s="1316"/>
      <c r="BU55" s="1316"/>
      <c r="BV55" s="1316"/>
      <c r="BW55" s="1316"/>
      <c r="BX55" s="1315"/>
      <c r="BY55" s="1316"/>
      <c r="BZ55" s="1316"/>
      <c r="CA55" s="1316"/>
      <c r="CB55" s="1316"/>
      <c r="CC55" s="1316"/>
      <c r="CD55" s="1316"/>
      <c r="CE55" s="1316"/>
      <c r="CF55" s="1316">
        <v>31</v>
      </c>
      <c r="CG55" s="1316"/>
      <c r="CH55" s="1316"/>
      <c r="CI55" s="1316"/>
      <c r="CJ55" s="1316"/>
      <c r="CK55" s="1316"/>
      <c r="CL55" s="1316"/>
      <c r="CM55" s="1316"/>
      <c r="CN55" s="1316">
        <v>30</v>
      </c>
      <c r="CO55" s="1316"/>
      <c r="CP55" s="1316"/>
      <c r="CQ55" s="1316"/>
      <c r="CR55" s="1316"/>
      <c r="CS55" s="1316"/>
      <c r="CT55" s="1316"/>
      <c r="CU55" s="1316"/>
      <c r="CV55" s="1316">
        <v>23.1</v>
      </c>
      <c r="CW55" s="1316"/>
      <c r="CX55" s="1316"/>
      <c r="CY55" s="1316"/>
      <c r="CZ55" s="1316"/>
      <c r="DA55" s="1316"/>
      <c r="DB55" s="1316"/>
      <c r="DC55" s="1316"/>
    </row>
    <row r="56" spans="1:109" ht="13.2" x14ac:dyDescent="0.2">
      <c r="A56" s="399"/>
      <c r="B56" s="384"/>
      <c r="G56" s="1309"/>
      <c r="H56" s="1309"/>
      <c r="I56" s="1309"/>
      <c r="J56" s="1309"/>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399" customFormat="1" ht="13.2" x14ac:dyDescent="0.2">
      <c r="B57" s="405"/>
      <c r="G57" s="1309"/>
      <c r="H57" s="1309"/>
      <c r="I57" s="1320"/>
      <c r="J57" s="1320"/>
      <c r="K57" s="1318"/>
      <c r="L57" s="1318"/>
      <c r="M57" s="1318"/>
      <c r="N57" s="1318"/>
      <c r="AM57" s="383"/>
      <c r="AN57" s="1313"/>
      <c r="AO57" s="1313"/>
      <c r="AP57" s="1313"/>
      <c r="AQ57" s="1313"/>
      <c r="AR57" s="1313"/>
      <c r="AS57" s="1313"/>
      <c r="AT57" s="1313"/>
      <c r="AU57" s="1313"/>
      <c r="AV57" s="1313"/>
      <c r="AW57" s="1313"/>
      <c r="AX57" s="1313"/>
      <c r="AY57" s="1313"/>
      <c r="AZ57" s="1313"/>
      <c r="BA57" s="1313"/>
      <c r="BB57" s="1314" t="s">
        <v>604</v>
      </c>
      <c r="BC57" s="1314"/>
      <c r="BD57" s="1314"/>
      <c r="BE57" s="1314"/>
      <c r="BF57" s="1314"/>
      <c r="BG57" s="1314"/>
      <c r="BH57" s="1314"/>
      <c r="BI57" s="1314"/>
      <c r="BJ57" s="1314"/>
      <c r="BK57" s="1314"/>
      <c r="BL57" s="1314"/>
      <c r="BM57" s="1314"/>
      <c r="BN57" s="1314"/>
      <c r="BO57" s="1314"/>
      <c r="BP57" s="1315"/>
      <c r="BQ57" s="1316"/>
      <c r="BR57" s="1316"/>
      <c r="BS57" s="1316"/>
      <c r="BT57" s="1316"/>
      <c r="BU57" s="1316"/>
      <c r="BV57" s="1316"/>
      <c r="BW57" s="1316"/>
      <c r="BX57" s="1315"/>
      <c r="BY57" s="1316"/>
      <c r="BZ57" s="1316"/>
      <c r="CA57" s="1316"/>
      <c r="CB57" s="1316"/>
      <c r="CC57" s="1316"/>
      <c r="CD57" s="1316"/>
      <c r="CE57" s="1316"/>
      <c r="CF57" s="1316">
        <v>57.4</v>
      </c>
      <c r="CG57" s="1316"/>
      <c r="CH57" s="1316"/>
      <c r="CI57" s="1316"/>
      <c r="CJ57" s="1316"/>
      <c r="CK57" s="1316"/>
      <c r="CL57" s="1316"/>
      <c r="CM57" s="1316"/>
      <c r="CN57" s="1316">
        <v>58.3</v>
      </c>
      <c r="CO57" s="1316"/>
      <c r="CP57" s="1316"/>
      <c r="CQ57" s="1316"/>
      <c r="CR57" s="1316"/>
      <c r="CS57" s="1316"/>
      <c r="CT57" s="1316"/>
      <c r="CU57" s="1316"/>
      <c r="CV57" s="1316">
        <v>60.3</v>
      </c>
      <c r="CW57" s="1316"/>
      <c r="CX57" s="1316"/>
      <c r="CY57" s="1316"/>
      <c r="CZ57" s="1316"/>
      <c r="DA57" s="1316"/>
      <c r="DB57" s="1316"/>
      <c r="DC57" s="1316"/>
      <c r="DD57" s="410"/>
      <c r="DE57" s="405"/>
    </row>
    <row r="58" spans="1:109" s="399" customFormat="1" ht="13.2" x14ac:dyDescent="0.2">
      <c r="A58" s="383"/>
      <c r="B58" s="405"/>
      <c r="G58" s="1309"/>
      <c r="H58" s="1309"/>
      <c r="I58" s="1320"/>
      <c r="J58" s="1320"/>
      <c r="K58" s="1318"/>
      <c r="L58" s="1318"/>
      <c r="M58" s="1318"/>
      <c r="N58" s="1318"/>
      <c r="AM58" s="383"/>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5"/>
    </row>
    <row r="59" spans="1:109" s="399" customFormat="1" ht="13.2" x14ac:dyDescent="0.2">
      <c r="A59" s="383"/>
      <c r="B59" s="405"/>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5"/>
    </row>
    <row r="60" spans="1:109" s="399" customFormat="1" ht="13.2" x14ac:dyDescent="0.2">
      <c r="A60" s="383"/>
      <c r="B60" s="405"/>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5"/>
    </row>
    <row r="61" spans="1:109" s="399" customFormat="1" ht="13.2" x14ac:dyDescent="0.2">
      <c r="A61" s="383"/>
      <c r="B61" s="409"/>
      <c r="C61" s="408"/>
      <c r="D61" s="408"/>
      <c r="E61" s="408"/>
      <c r="F61" s="408"/>
      <c r="G61" s="408"/>
      <c r="H61" s="408"/>
      <c r="I61" s="408"/>
      <c r="J61" s="408"/>
      <c r="K61" s="408"/>
      <c r="L61" s="408"/>
      <c r="M61" s="407"/>
      <c r="N61" s="407"/>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7"/>
      <c r="AT61" s="407"/>
      <c r="AU61" s="408"/>
      <c r="AV61" s="408"/>
      <c r="AW61" s="408"/>
      <c r="AX61" s="408"/>
      <c r="AY61" s="408"/>
      <c r="AZ61" s="408"/>
      <c r="BA61" s="408"/>
      <c r="BB61" s="408"/>
      <c r="BC61" s="408"/>
      <c r="BD61" s="408"/>
      <c r="BE61" s="407"/>
      <c r="BF61" s="407"/>
      <c r="BG61" s="408"/>
      <c r="BH61" s="408"/>
      <c r="BI61" s="408"/>
      <c r="BJ61" s="408"/>
      <c r="BK61" s="408"/>
      <c r="BL61" s="408"/>
      <c r="BM61" s="408"/>
      <c r="BN61" s="408"/>
      <c r="BO61" s="408"/>
      <c r="BP61" s="408"/>
      <c r="BQ61" s="407"/>
      <c r="BR61" s="407"/>
      <c r="BS61" s="408"/>
      <c r="BT61" s="408"/>
      <c r="BU61" s="408"/>
      <c r="BV61" s="408"/>
      <c r="BW61" s="408"/>
      <c r="BX61" s="408"/>
      <c r="BY61" s="408"/>
      <c r="BZ61" s="408"/>
      <c r="CA61" s="408"/>
      <c r="CB61" s="408"/>
      <c r="CC61" s="407"/>
      <c r="CD61" s="407"/>
      <c r="CE61" s="408"/>
      <c r="CF61" s="408"/>
      <c r="CG61" s="408"/>
      <c r="CH61" s="408"/>
      <c r="CI61" s="408"/>
      <c r="CJ61" s="408"/>
      <c r="CK61" s="408"/>
      <c r="CL61" s="408"/>
      <c r="CM61" s="408"/>
      <c r="CN61" s="408"/>
      <c r="CO61" s="407"/>
      <c r="CP61" s="407"/>
      <c r="CQ61" s="408"/>
      <c r="CR61" s="408"/>
      <c r="CS61" s="408"/>
      <c r="CT61" s="408"/>
      <c r="CU61" s="408"/>
      <c r="CV61" s="408"/>
      <c r="CW61" s="408"/>
      <c r="CX61" s="408"/>
      <c r="CY61" s="408"/>
      <c r="CZ61" s="408"/>
      <c r="DA61" s="407"/>
      <c r="DB61" s="407"/>
      <c r="DC61" s="407"/>
      <c r="DD61" s="406"/>
      <c r="DE61" s="405"/>
    </row>
    <row r="62" spans="1:109" ht="13.2" x14ac:dyDescent="0.2">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83"/>
    </row>
    <row r="63" spans="1:109" ht="16.2" x14ac:dyDescent="0.2">
      <c r="B63" s="403" t="s">
        <v>603</v>
      </c>
    </row>
    <row r="64" spans="1:109" ht="13.2" x14ac:dyDescent="0.2">
      <c r="B64" s="384"/>
      <c r="G64" s="400"/>
      <c r="I64" s="402"/>
      <c r="J64" s="402"/>
      <c r="K64" s="402"/>
      <c r="L64" s="402"/>
      <c r="M64" s="402"/>
      <c r="N64" s="401"/>
      <c r="AM64" s="400"/>
      <c r="AN64" s="400" t="s">
        <v>602</v>
      </c>
      <c r="AP64" s="399"/>
      <c r="AQ64" s="399"/>
      <c r="AR64" s="399"/>
      <c r="AY64" s="400"/>
      <c r="BA64" s="399"/>
      <c r="BB64" s="399"/>
      <c r="BC64" s="399"/>
      <c r="BK64" s="400"/>
      <c r="BM64" s="399"/>
      <c r="BN64" s="399"/>
      <c r="BO64" s="399"/>
      <c r="BW64" s="400"/>
      <c r="BY64" s="399"/>
      <c r="BZ64" s="399"/>
      <c r="CA64" s="399"/>
      <c r="CI64" s="400"/>
      <c r="CK64" s="399"/>
      <c r="CL64" s="399"/>
      <c r="CM64" s="399"/>
      <c r="CU64" s="400"/>
      <c r="CW64" s="399"/>
      <c r="CX64" s="399"/>
      <c r="CY64" s="399"/>
    </row>
    <row r="65" spans="2:107" ht="13.2" x14ac:dyDescent="0.2">
      <c r="B65" s="384"/>
      <c r="AN65" s="1300" t="s">
        <v>608</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ht="13.2" x14ac:dyDescent="0.2">
      <c r="B66" s="384"/>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ht="13.2" x14ac:dyDescent="0.2">
      <c r="B67" s="384"/>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ht="13.2" x14ac:dyDescent="0.2">
      <c r="B68" s="384"/>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ht="13.2" x14ac:dyDescent="0.2">
      <c r="B69" s="384"/>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ht="13.2" x14ac:dyDescent="0.2">
      <c r="B70" s="384"/>
      <c r="H70" s="398"/>
      <c r="I70" s="398"/>
      <c r="J70" s="396"/>
      <c r="K70" s="396"/>
      <c r="L70" s="395"/>
      <c r="M70" s="396"/>
      <c r="N70" s="395"/>
      <c r="AN70" s="391"/>
      <c r="AO70" s="391"/>
      <c r="AP70" s="391"/>
      <c r="AZ70" s="391"/>
      <c r="BA70" s="391"/>
      <c r="BB70" s="391"/>
      <c r="BL70" s="391"/>
      <c r="BM70" s="391"/>
      <c r="BN70" s="391"/>
      <c r="BX70" s="391"/>
      <c r="BY70" s="391"/>
      <c r="BZ70" s="391"/>
      <c r="CJ70" s="391"/>
      <c r="CK70" s="391"/>
      <c r="CL70" s="391"/>
      <c r="CV70" s="391"/>
      <c r="CW70" s="391"/>
      <c r="CX70" s="391"/>
    </row>
    <row r="71" spans="2:107" ht="13.2" x14ac:dyDescent="0.2">
      <c r="B71" s="384"/>
      <c r="G71" s="394"/>
      <c r="I71" s="397"/>
      <c r="J71" s="396"/>
      <c r="K71" s="396"/>
      <c r="L71" s="395"/>
      <c r="M71" s="396"/>
      <c r="N71" s="395"/>
      <c r="AM71" s="394"/>
      <c r="AN71" s="383" t="s">
        <v>601</v>
      </c>
    </row>
    <row r="72" spans="2:107" ht="13.2" x14ac:dyDescent="0.2">
      <c r="B72" s="384"/>
      <c r="G72" s="1309"/>
      <c r="H72" s="1309"/>
      <c r="I72" s="1309"/>
      <c r="J72" s="1309"/>
      <c r="K72" s="393"/>
      <c r="L72" s="393"/>
      <c r="M72" s="392"/>
      <c r="N72" s="392"/>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549</v>
      </c>
      <c r="BQ72" s="1313"/>
      <c r="BR72" s="1313"/>
      <c r="BS72" s="1313"/>
      <c r="BT72" s="1313"/>
      <c r="BU72" s="1313"/>
      <c r="BV72" s="1313"/>
      <c r="BW72" s="1313"/>
      <c r="BX72" s="1313" t="s">
        <v>550</v>
      </c>
      <c r="BY72" s="1313"/>
      <c r="BZ72" s="1313"/>
      <c r="CA72" s="1313"/>
      <c r="CB72" s="1313"/>
      <c r="CC72" s="1313"/>
      <c r="CD72" s="1313"/>
      <c r="CE72" s="1313"/>
      <c r="CF72" s="1313" t="s">
        <v>551</v>
      </c>
      <c r="CG72" s="1313"/>
      <c r="CH72" s="1313"/>
      <c r="CI72" s="1313"/>
      <c r="CJ72" s="1313"/>
      <c r="CK72" s="1313"/>
      <c r="CL72" s="1313"/>
      <c r="CM72" s="1313"/>
      <c r="CN72" s="1313" t="s">
        <v>552</v>
      </c>
      <c r="CO72" s="1313"/>
      <c r="CP72" s="1313"/>
      <c r="CQ72" s="1313"/>
      <c r="CR72" s="1313"/>
      <c r="CS72" s="1313"/>
      <c r="CT72" s="1313"/>
      <c r="CU72" s="1313"/>
      <c r="CV72" s="1313" t="s">
        <v>553</v>
      </c>
      <c r="CW72" s="1313"/>
      <c r="CX72" s="1313"/>
      <c r="CY72" s="1313"/>
      <c r="CZ72" s="1313"/>
      <c r="DA72" s="1313"/>
      <c r="DB72" s="1313"/>
      <c r="DC72" s="1313"/>
    </row>
    <row r="73" spans="2:107" ht="13.2" x14ac:dyDescent="0.2">
      <c r="B73" s="384"/>
      <c r="G73" s="1317"/>
      <c r="H73" s="1317"/>
      <c r="I73" s="1317"/>
      <c r="J73" s="1317"/>
      <c r="K73" s="1321"/>
      <c r="L73" s="1321"/>
      <c r="M73" s="1321"/>
      <c r="N73" s="1321"/>
      <c r="AM73" s="391"/>
      <c r="AN73" s="1314" t="s">
        <v>600</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6">
        <v>0.5</v>
      </c>
      <c r="BQ73" s="1316"/>
      <c r="BR73" s="1316"/>
      <c r="BS73" s="1316"/>
      <c r="BT73" s="1316"/>
      <c r="BU73" s="1316"/>
      <c r="BV73" s="1316"/>
      <c r="BW73" s="1316"/>
      <c r="BX73" s="1316">
        <v>0</v>
      </c>
      <c r="BY73" s="1316"/>
      <c r="BZ73" s="1316"/>
      <c r="CA73" s="1316"/>
      <c r="CB73" s="1316"/>
      <c r="CC73" s="1316"/>
      <c r="CD73" s="1316"/>
      <c r="CE73" s="1316"/>
      <c r="CF73" s="1316">
        <v>16.7</v>
      </c>
      <c r="CG73" s="1316"/>
      <c r="CH73" s="1316"/>
      <c r="CI73" s="1316"/>
      <c r="CJ73" s="1316"/>
      <c r="CK73" s="1316"/>
      <c r="CL73" s="1316"/>
      <c r="CM73" s="1316"/>
      <c r="CN73" s="1316">
        <v>27.4</v>
      </c>
      <c r="CO73" s="1316"/>
      <c r="CP73" s="1316"/>
      <c r="CQ73" s="1316"/>
      <c r="CR73" s="1316"/>
      <c r="CS73" s="1316"/>
      <c r="CT73" s="1316"/>
      <c r="CU73" s="1316"/>
      <c r="CV73" s="1316">
        <v>23.2</v>
      </c>
      <c r="CW73" s="1316"/>
      <c r="CX73" s="1316"/>
      <c r="CY73" s="1316"/>
      <c r="CZ73" s="1316"/>
      <c r="DA73" s="1316"/>
      <c r="DB73" s="1316"/>
      <c r="DC73" s="1316"/>
    </row>
    <row r="74" spans="2:107" ht="13.2" x14ac:dyDescent="0.2">
      <c r="B74" s="384"/>
      <c r="G74" s="1317"/>
      <c r="H74" s="1317"/>
      <c r="I74" s="1317"/>
      <c r="J74" s="1317"/>
      <c r="K74" s="1321"/>
      <c r="L74" s="1321"/>
      <c r="M74" s="1321"/>
      <c r="N74" s="1321"/>
      <c r="AM74" s="391"/>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84"/>
      <c r="G75" s="1317"/>
      <c r="H75" s="1317"/>
      <c r="I75" s="1309"/>
      <c r="J75" s="1309"/>
      <c r="K75" s="1318"/>
      <c r="L75" s="1318"/>
      <c r="M75" s="1318"/>
      <c r="N75" s="1318"/>
      <c r="AM75" s="391"/>
      <c r="AN75" s="1314"/>
      <c r="AO75" s="1314"/>
      <c r="AP75" s="1314"/>
      <c r="AQ75" s="1314"/>
      <c r="AR75" s="1314"/>
      <c r="AS75" s="1314"/>
      <c r="AT75" s="1314"/>
      <c r="AU75" s="1314"/>
      <c r="AV75" s="1314"/>
      <c r="AW75" s="1314"/>
      <c r="AX75" s="1314"/>
      <c r="AY75" s="1314"/>
      <c r="AZ75" s="1314"/>
      <c r="BA75" s="1314"/>
      <c r="BB75" s="1314" t="s">
        <v>598</v>
      </c>
      <c r="BC75" s="1314"/>
      <c r="BD75" s="1314"/>
      <c r="BE75" s="1314"/>
      <c r="BF75" s="1314"/>
      <c r="BG75" s="1314"/>
      <c r="BH75" s="1314"/>
      <c r="BI75" s="1314"/>
      <c r="BJ75" s="1314"/>
      <c r="BK75" s="1314"/>
      <c r="BL75" s="1314"/>
      <c r="BM75" s="1314"/>
      <c r="BN75" s="1314"/>
      <c r="BO75" s="1314"/>
      <c r="BP75" s="1316">
        <v>2.2999999999999998</v>
      </c>
      <c r="BQ75" s="1316"/>
      <c r="BR75" s="1316"/>
      <c r="BS75" s="1316"/>
      <c r="BT75" s="1316"/>
      <c r="BU75" s="1316"/>
      <c r="BV75" s="1316"/>
      <c r="BW75" s="1316"/>
      <c r="BX75" s="1316">
        <v>2.6</v>
      </c>
      <c r="BY75" s="1316"/>
      <c r="BZ75" s="1316"/>
      <c r="CA75" s="1316"/>
      <c r="CB75" s="1316"/>
      <c r="CC75" s="1316"/>
      <c r="CD75" s="1316"/>
      <c r="CE75" s="1316"/>
      <c r="CF75" s="1316">
        <v>2.2000000000000002</v>
      </c>
      <c r="CG75" s="1316"/>
      <c r="CH75" s="1316"/>
      <c r="CI75" s="1316"/>
      <c r="CJ75" s="1316"/>
      <c r="CK75" s="1316"/>
      <c r="CL75" s="1316"/>
      <c r="CM75" s="1316"/>
      <c r="CN75" s="1316">
        <v>2.4</v>
      </c>
      <c r="CO75" s="1316"/>
      <c r="CP75" s="1316"/>
      <c r="CQ75" s="1316"/>
      <c r="CR75" s="1316"/>
      <c r="CS75" s="1316"/>
      <c r="CT75" s="1316"/>
      <c r="CU75" s="1316"/>
      <c r="CV75" s="1316">
        <v>2</v>
      </c>
      <c r="CW75" s="1316"/>
      <c r="CX75" s="1316"/>
      <c r="CY75" s="1316"/>
      <c r="CZ75" s="1316"/>
      <c r="DA75" s="1316"/>
      <c r="DB75" s="1316"/>
      <c r="DC75" s="1316"/>
    </row>
    <row r="76" spans="2:107" ht="13.2" x14ac:dyDescent="0.2">
      <c r="B76" s="384"/>
      <c r="G76" s="1317"/>
      <c r="H76" s="1317"/>
      <c r="I76" s="1309"/>
      <c r="J76" s="1309"/>
      <c r="K76" s="1318"/>
      <c r="L76" s="1318"/>
      <c r="M76" s="1318"/>
      <c r="N76" s="1318"/>
      <c r="AM76" s="391"/>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84"/>
      <c r="G77" s="1309"/>
      <c r="H77" s="1309"/>
      <c r="I77" s="1309"/>
      <c r="J77" s="1309"/>
      <c r="K77" s="1321"/>
      <c r="L77" s="1321"/>
      <c r="M77" s="1321"/>
      <c r="N77" s="1321"/>
      <c r="AN77" s="1313" t="s">
        <v>597</v>
      </c>
      <c r="AO77" s="1313"/>
      <c r="AP77" s="1313"/>
      <c r="AQ77" s="1313"/>
      <c r="AR77" s="1313"/>
      <c r="AS77" s="1313"/>
      <c r="AT77" s="1313"/>
      <c r="AU77" s="1313"/>
      <c r="AV77" s="1313"/>
      <c r="AW77" s="1313"/>
      <c r="AX77" s="1313"/>
      <c r="AY77" s="1313"/>
      <c r="AZ77" s="1313"/>
      <c r="BA77" s="1313"/>
      <c r="BB77" s="1314" t="s">
        <v>595</v>
      </c>
      <c r="BC77" s="1314"/>
      <c r="BD77" s="1314"/>
      <c r="BE77" s="1314"/>
      <c r="BF77" s="1314"/>
      <c r="BG77" s="1314"/>
      <c r="BH77" s="1314"/>
      <c r="BI77" s="1314"/>
      <c r="BJ77" s="1314"/>
      <c r="BK77" s="1314"/>
      <c r="BL77" s="1314"/>
      <c r="BM77" s="1314"/>
      <c r="BN77" s="1314"/>
      <c r="BO77" s="1314"/>
      <c r="BP77" s="1316">
        <v>45.1</v>
      </c>
      <c r="BQ77" s="1316"/>
      <c r="BR77" s="1316"/>
      <c r="BS77" s="1316"/>
      <c r="BT77" s="1316"/>
      <c r="BU77" s="1316"/>
      <c r="BV77" s="1316"/>
      <c r="BW77" s="1316"/>
      <c r="BX77" s="1316">
        <v>37.4</v>
      </c>
      <c r="BY77" s="1316"/>
      <c r="BZ77" s="1316"/>
      <c r="CA77" s="1316"/>
      <c r="CB77" s="1316"/>
      <c r="CC77" s="1316"/>
      <c r="CD77" s="1316"/>
      <c r="CE77" s="1316"/>
      <c r="CF77" s="1316">
        <v>31</v>
      </c>
      <c r="CG77" s="1316"/>
      <c r="CH77" s="1316"/>
      <c r="CI77" s="1316"/>
      <c r="CJ77" s="1316"/>
      <c r="CK77" s="1316"/>
      <c r="CL77" s="1316"/>
      <c r="CM77" s="1316"/>
      <c r="CN77" s="1316">
        <v>30</v>
      </c>
      <c r="CO77" s="1316"/>
      <c r="CP77" s="1316"/>
      <c r="CQ77" s="1316"/>
      <c r="CR77" s="1316"/>
      <c r="CS77" s="1316"/>
      <c r="CT77" s="1316"/>
      <c r="CU77" s="1316"/>
      <c r="CV77" s="1316">
        <v>23.1</v>
      </c>
      <c r="CW77" s="1316"/>
      <c r="CX77" s="1316"/>
      <c r="CY77" s="1316"/>
      <c r="CZ77" s="1316"/>
      <c r="DA77" s="1316"/>
      <c r="DB77" s="1316"/>
      <c r="DC77" s="1316"/>
    </row>
    <row r="78" spans="2:107" ht="13.2" x14ac:dyDescent="0.2">
      <c r="B78" s="384"/>
      <c r="G78" s="1309"/>
      <c r="H78" s="1309"/>
      <c r="I78" s="1309"/>
      <c r="J78" s="1309"/>
      <c r="K78" s="1321"/>
      <c r="L78" s="1321"/>
      <c r="M78" s="1321"/>
      <c r="N78" s="1321"/>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84"/>
      <c r="G79" s="1309"/>
      <c r="H79" s="1309"/>
      <c r="I79" s="1320"/>
      <c r="J79" s="1320"/>
      <c r="K79" s="1322"/>
      <c r="L79" s="1322"/>
      <c r="M79" s="1322"/>
      <c r="N79" s="1322"/>
      <c r="AN79" s="1313"/>
      <c r="AO79" s="1313"/>
      <c r="AP79" s="1313"/>
      <c r="AQ79" s="1313"/>
      <c r="AR79" s="1313"/>
      <c r="AS79" s="1313"/>
      <c r="AT79" s="1313"/>
      <c r="AU79" s="1313"/>
      <c r="AV79" s="1313"/>
      <c r="AW79" s="1313"/>
      <c r="AX79" s="1313"/>
      <c r="AY79" s="1313"/>
      <c r="AZ79" s="1313"/>
      <c r="BA79" s="1313"/>
      <c r="BB79" s="1314" t="s">
        <v>593</v>
      </c>
      <c r="BC79" s="1314"/>
      <c r="BD79" s="1314"/>
      <c r="BE79" s="1314"/>
      <c r="BF79" s="1314"/>
      <c r="BG79" s="1314"/>
      <c r="BH79" s="1314"/>
      <c r="BI79" s="1314"/>
      <c r="BJ79" s="1314"/>
      <c r="BK79" s="1314"/>
      <c r="BL79" s="1314"/>
      <c r="BM79" s="1314"/>
      <c r="BN79" s="1314"/>
      <c r="BO79" s="1314"/>
      <c r="BP79" s="1316">
        <v>7.1</v>
      </c>
      <c r="BQ79" s="1316"/>
      <c r="BR79" s="1316"/>
      <c r="BS79" s="1316"/>
      <c r="BT79" s="1316"/>
      <c r="BU79" s="1316"/>
      <c r="BV79" s="1316"/>
      <c r="BW79" s="1316"/>
      <c r="BX79" s="1316">
        <v>6.3</v>
      </c>
      <c r="BY79" s="1316"/>
      <c r="BZ79" s="1316"/>
      <c r="CA79" s="1316"/>
      <c r="CB79" s="1316"/>
      <c r="CC79" s="1316"/>
      <c r="CD79" s="1316"/>
      <c r="CE79" s="1316"/>
      <c r="CF79" s="1316">
        <v>5.2</v>
      </c>
      <c r="CG79" s="1316"/>
      <c r="CH79" s="1316"/>
      <c r="CI79" s="1316"/>
      <c r="CJ79" s="1316"/>
      <c r="CK79" s="1316"/>
      <c r="CL79" s="1316"/>
      <c r="CM79" s="1316"/>
      <c r="CN79" s="1316">
        <v>5</v>
      </c>
      <c r="CO79" s="1316"/>
      <c r="CP79" s="1316"/>
      <c r="CQ79" s="1316"/>
      <c r="CR79" s="1316"/>
      <c r="CS79" s="1316"/>
      <c r="CT79" s="1316"/>
      <c r="CU79" s="1316"/>
      <c r="CV79" s="1316">
        <v>4.2</v>
      </c>
      <c r="CW79" s="1316"/>
      <c r="CX79" s="1316"/>
      <c r="CY79" s="1316"/>
      <c r="CZ79" s="1316"/>
      <c r="DA79" s="1316"/>
      <c r="DB79" s="1316"/>
      <c r="DC79" s="1316"/>
    </row>
    <row r="80" spans="2:107" ht="13.2" x14ac:dyDescent="0.2">
      <c r="B80" s="384"/>
      <c r="G80" s="1309"/>
      <c r="H80" s="1309"/>
      <c r="I80" s="1320"/>
      <c r="J80" s="1320"/>
      <c r="K80" s="1322"/>
      <c r="L80" s="1322"/>
      <c r="M80" s="1322"/>
      <c r="N80" s="1322"/>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84"/>
    </row>
    <row r="82" spans="2:109" ht="16.2" x14ac:dyDescent="0.2">
      <c r="B82" s="384"/>
      <c r="K82" s="390"/>
      <c r="L82" s="390"/>
      <c r="M82" s="390"/>
      <c r="N82" s="390"/>
      <c r="AQ82" s="390"/>
      <c r="AR82" s="390"/>
      <c r="AS82" s="390"/>
      <c r="AT82" s="390"/>
      <c r="BC82" s="390"/>
      <c r="BD82" s="390"/>
      <c r="BE82" s="390"/>
      <c r="BF82" s="390"/>
      <c r="BO82" s="390"/>
      <c r="BP82" s="390"/>
      <c r="BQ82" s="390"/>
      <c r="BR82" s="390"/>
      <c r="CA82" s="390"/>
      <c r="CB82" s="390"/>
      <c r="CC82" s="390"/>
      <c r="CD82" s="390"/>
      <c r="CM82" s="390"/>
      <c r="CN82" s="390"/>
      <c r="CO82" s="390"/>
      <c r="CP82" s="390"/>
      <c r="CY82" s="390"/>
      <c r="CZ82" s="390"/>
      <c r="DA82" s="390"/>
      <c r="DB82" s="390"/>
      <c r="DC82" s="390"/>
    </row>
    <row r="83" spans="2:109" ht="13.2" x14ac:dyDescent="0.2">
      <c r="B83" s="389"/>
      <c r="C83" s="388"/>
      <c r="D83" s="388"/>
      <c r="E83" s="388"/>
      <c r="F83" s="388"/>
      <c r="G83" s="388"/>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c r="BC83" s="388"/>
      <c r="BD83" s="388"/>
      <c r="BE83" s="388"/>
      <c r="BF83" s="388"/>
      <c r="BG83" s="388"/>
      <c r="BH83" s="388"/>
      <c r="BI83" s="388"/>
      <c r="BJ83" s="388"/>
      <c r="BK83" s="388"/>
      <c r="BL83" s="388"/>
      <c r="BM83" s="388"/>
      <c r="BN83" s="388"/>
      <c r="BO83" s="388"/>
      <c r="BP83" s="388"/>
      <c r="BQ83" s="388"/>
      <c r="BR83" s="388"/>
      <c r="BS83" s="388"/>
      <c r="BT83" s="388"/>
      <c r="BU83" s="388"/>
      <c r="BV83" s="388"/>
      <c r="BW83" s="388"/>
      <c r="BX83" s="388"/>
      <c r="BY83" s="388"/>
      <c r="BZ83" s="388"/>
      <c r="CA83" s="388"/>
      <c r="CB83" s="388"/>
      <c r="CC83" s="388"/>
      <c r="CD83" s="388"/>
      <c r="CE83" s="388"/>
      <c r="CF83" s="388"/>
      <c r="CG83" s="388"/>
      <c r="CH83" s="388"/>
      <c r="CI83" s="388"/>
      <c r="CJ83" s="388"/>
      <c r="CK83" s="388"/>
      <c r="CL83" s="388"/>
      <c r="CM83" s="388"/>
      <c r="CN83" s="388"/>
      <c r="CO83" s="388"/>
      <c r="CP83" s="388"/>
      <c r="CQ83" s="388"/>
      <c r="CR83" s="388"/>
      <c r="CS83" s="388"/>
      <c r="CT83" s="388"/>
      <c r="CU83" s="388"/>
      <c r="CV83" s="388"/>
      <c r="CW83" s="388"/>
      <c r="CX83" s="388"/>
      <c r="CY83" s="388"/>
      <c r="CZ83" s="388"/>
      <c r="DA83" s="388"/>
      <c r="DB83" s="388"/>
      <c r="DC83" s="388"/>
      <c r="DD83" s="387"/>
    </row>
    <row r="84" spans="2:109" ht="13.2" x14ac:dyDescent="0.2">
      <c r="DD84" s="383"/>
      <c r="DE84" s="383"/>
    </row>
    <row r="85" spans="2:109" ht="13.2" x14ac:dyDescent="0.2">
      <c r="DD85" s="383"/>
      <c r="DE85" s="383"/>
    </row>
    <row r="86" spans="2:109" ht="13.2" hidden="1" x14ac:dyDescent="0.2">
      <c r="DD86" s="383"/>
      <c r="DE86" s="383"/>
    </row>
    <row r="87" spans="2:109" ht="13.2" hidden="1" x14ac:dyDescent="0.2">
      <c r="K87" s="386"/>
      <c r="AQ87" s="386"/>
      <c r="BC87" s="386"/>
      <c r="BO87" s="386"/>
      <c r="CA87" s="386"/>
      <c r="CM87" s="386"/>
      <c r="CY87" s="386"/>
      <c r="DD87" s="383"/>
      <c r="DE87" s="383"/>
    </row>
    <row r="88" spans="2:109" ht="13.2" hidden="1" x14ac:dyDescent="0.2">
      <c r="DD88" s="383"/>
      <c r="DE88" s="383"/>
    </row>
    <row r="89" spans="2:109" ht="13.2" hidden="1" x14ac:dyDescent="0.2">
      <c r="DD89" s="383"/>
      <c r="DE89" s="383"/>
    </row>
    <row r="90" spans="2:109" ht="13.2" hidden="1" x14ac:dyDescent="0.2">
      <c r="DD90" s="383"/>
      <c r="DE90" s="383"/>
    </row>
    <row r="91" spans="2:109" ht="13.2" hidden="1" x14ac:dyDescent="0.2">
      <c r="DD91" s="383"/>
      <c r="DE91" s="383"/>
    </row>
    <row r="92" spans="2:109" ht="13.5" hidden="1" customHeight="1" x14ac:dyDescent="0.2">
      <c r="DD92" s="383"/>
      <c r="DE92" s="383"/>
    </row>
    <row r="93" spans="2:109" ht="13.5" hidden="1" customHeight="1" x14ac:dyDescent="0.2">
      <c r="DD93" s="383"/>
      <c r="DE93" s="383"/>
    </row>
    <row r="94" spans="2:109" ht="13.5" hidden="1" customHeight="1" x14ac:dyDescent="0.2">
      <c r="DD94" s="383"/>
      <c r="DE94" s="383"/>
    </row>
    <row r="95" spans="2:109" ht="13.5" hidden="1" customHeight="1" x14ac:dyDescent="0.2">
      <c r="DD95" s="383"/>
      <c r="DE95" s="383"/>
    </row>
    <row r="96" spans="2:109" ht="13.5" hidden="1" customHeight="1" x14ac:dyDescent="0.2">
      <c r="DD96" s="383"/>
      <c r="DE96" s="383"/>
    </row>
    <row r="97" spans="108:109" ht="13.5" hidden="1" customHeight="1" x14ac:dyDescent="0.2">
      <c r="DD97" s="383"/>
      <c r="DE97" s="383"/>
    </row>
    <row r="98" spans="108:109" ht="13.5" hidden="1" customHeight="1" x14ac:dyDescent="0.2">
      <c r="DD98" s="383"/>
      <c r="DE98" s="383"/>
    </row>
    <row r="99" spans="108:109" ht="13.5" hidden="1" customHeight="1" x14ac:dyDescent="0.2">
      <c r="DD99" s="383"/>
      <c r="DE99" s="383"/>
    </row>
    <row r="100" spans="108:109" ht="13.5" hidden="1" customHeight="1" x14ac:dyDescent="0.2">
      <c r="DD100" s="383"/>
      <c r="DE100" s="383"/>
    </row>
    <row r="101" spans="108:109" ht="13.5" hidden="1" customHeight="1" x14ac:dyDescent="0.2">
      <c r="DD101" s="383"/>
      <c r="DE101" s="383"/>
    </row>
    <row r="102" spans="108:109" ht="13.5" hidden="1" customHeight="1" x14ac:dyDescent="0.2">
      <c r="DD102" s="383"/>
      <c r="DE102" s="383"/>
    </row>
    <row r="103" spans="108:109" ht="13.5" hidden="1" customHeight="1" x14ac:dyDescent="0.2">
      <c r="DD103" s="383"/>
      <c r="DE103" s="383"/>
    </row>
    <row r="104" spans="108:109" ht="13.5" hidden="1" customHeight="1" x14ac:dyDescent="0.2">
      <c r="DD104" s="383"/>
      <c r="DE104" s="383"/>
    </row>
    <row r="105" spans="108:109" ht="13.5" hidden="1" customHeight="1" x14ac:dyDescent="0.2">
      <c r="DD105" s="383"/>
      <c r="DE105" s="383"/>
    </row>
    <row r="106" spans="108:109" ht="13.5" hidden="1" customHeight="1" x14ac:dyDescent="0.2">
      <c r="DD106" s="383"/>
      <c r="DE106" s="383"/>
    </row>
    <row r="107" spans="108:109" ht="13.5" hidden="1" customHeight="1" x14ac:dyDescent="0.2">
      <c r="DD107" s="383"/>
      <c r="DE107" s="383"/>
    </row>
    <row r="108" spans="108:109" ht="13.5" hidden="1" customHeight="1" x14ac:dyDescent="0.2">
      <c r="DD108" s="383"/>
      <c r="DE108" s="383"/>
    </row>
    <row r="109" spans="108:109" ht="13.5" hidden="1" customHeight="1" x14ac:dyDescent="0.2">
      <c r="DD109" s="383"/>
      <c r="DE109" s="383"/>
    </row>
    <row r="110" spans="108:109" ht="13.5" hidden="1" customHeight="1" x14ac:dyDescent="0.2">
      <c r="DD110" s="383"/>
      <c r="DE110" s="383"/>
    </row>
    <row r="111" spans="108:109" ht="13.5" hidden="1" customHeight="1" x14ac:dyDescent="0.2">
      <c r="DD111" s="383"/>
      <c r="DE111" s="383"/>
    </row>
    <row r="112" spans="108:109" ht="13.5" hidden="1" customHeight="1" x14ac:dyDescent="0.2">
      <c r="DD112" s="383"/>
      <c r="DE112" s="383"/>
    </row>
    <row r="113" spans="108:109" ht="13.5" hidden="1" customHeight="1" x14ac:dyDescent="0.2">
      <c r="DD113" s="383"/>
      <c r="DE113" s="383"/>
    </row>
    <row r="114" spans="108:109" ht="13.5" hidden="1" customHeight="1" x14ac:dyDescent="0.2">
      <c r="DD114" s="383"/>
      <c r="DE114" s="383"/>
    </row>
    <row r="115" spans="108:109" ht="13.5" hidden="1" customHeight="1" x14ac:dyDescent="0.2">
      <c r="DD115" s="383"/>
      <c r="DE115" s="383"/>
    </row>
    <row r="116" spans="108:109" ht="13.5" hidden="1" customHeight="1" x14ac:dyDescent="0.2">
      <c r="DD116" s="383"/>
      <c r="DE116" s="383"/>
    </row>
    <row r="117" spans="108:109" ht="13.5" hidden="1" customHeight="1" x14ac:dyDescent="0.2">
      <c r="DD117" s="383"/>
      <c r="DE117" s="383"/>
    </row>
    <row r="118" spans="108:109" ht="13.5" hidden="1" customHeight="1" x14ac:dyDescent="0.2">
      <c r="DD118" s="383"/>
      <c r="DE118" s="383"/>
    </row>
    <row r="119" spans="108:109" ht="13.5" hidden="1" customHeight="1" x14ac:dyDescent="0.2">
      <c r="DD119" s="383"/>
      <c r="DE119" s="383"/>
    </row>
    <row r="120" spans="108:109" ht="13.5" hidden="1" customHeight="1" x14ac:dyDescent="0.2">
      <c r="DD120" s="383"/>
      <c r="DE120" s="383"/>
    </row>
    <row r="121" spans="108:109" ht="13.5" hidden="1" customHeight="1" x14ac:dyDescent="0.2">
      <c r="DD121" s="383"/>
      <c r="DE121" s="383"/>
    </row>
    <row r="122" spans="108:109" ht="13.5" hidden="1" customHeight="1" x14ac:dyDescent="0.2">
      <c r="DD122" s="383"/>
      <c r="DE122" s="383"/>
    </row>
    <row r="123" spans="108:109" ht="13.5" hidden="1" customHeight="1" x14ac:dyDescent="0.2">
      <c r="DD123" s="383"/>
      <c r="DE123" s="383"/>
    </row>
    <row r="124" spans="108:109" ht="13.5" hidden="1" customHeight="1" x14ac:dyDescent="0.2">
      <c r="DD124" s="383"/>
      <c r="DE124" s="383"/>
    </row>
    <row r="125" spans="108:109" ht="13.5" hidden="1" customHeight="1" x14ac:dyDescent="0.2">
      <c r="DD125" s="383"/>
      <c r="DE125" s="383"/>
    </row>
    <row r="126" spans="108:109" ht="13.5" hidden="1" customHeight="1" x14ac:dyDescent="0.2">
      <c r="DD126" s="383"/>
      <c r="DE126" s="383"/>
    </row>
    <row r="127" spans="108:109" ht="13.5" hidden="1" customHeight="1" x14ac:dyDescent="0.2">
      <c r="DD127" s="383"/>
      <c r="DE127" s="383"/>
    </row>
    <row r="128" spans="108:109" ht="13.5" hidden="1" customHeight="1" x14ac:dyDescent="0.2">
      <c r="DD128" s="383"/>
      <c r="DE128" s="383"/>
    </row>
    <row r="129" spans="108:109" ht="13.5" hidden="1" customHeight="1" x14ac:dyDescent="0.2">
      <c r="DD129" s="383"/>
      <c r="DE129" s="383"/>
    </row>
    <row r="130" spans="108:109" ht="13.5" hidden="1" customHeight="1" x14ac:dyDescent="0.2">
      <c r="DD130" s="383"/>
      <c r="DE130" s="383"/>
    </row>
    <row r="131" spans="108:109" ht="13.5" hidden="1" customHeight="1" x14ac:dyDescent="0.2">
      <c r="DD131" s="383"/>
      <c r="DE131" s="383"/>
    </row>
    <row r="132" spans="108:109" ht="13.5" hidden="1" customHeight="1" x14ac:dyDescent="0.2">
      <c r="DD132" s="383"/>
      <c r="DE132" s="383"/>
    </row>
    <row r="133" spans="108:109" ht="13.5" hidden="1" customHeight="1" x14ac:dyDescent="0.2">
      <c r="DD133" s="383"/>
      <c r="DE133" s="383"/>
    </row>
    <row r="134" spans="108:109" ht="13.5" hidden="1" customHeight="1" x14ac:dyDescent="0.2">
      <c r="DD134" s="383"/>
      <c r="DE134" s="383"/>
    </row>
    <row r="135" spans="108:109" ht="13.5" hidden="1" customHeight="1" x14ac:dyDescent="0.2">
      <c r="DD135" s="383"/>
      <c r="DE135" s="383"/>
    </row>
    <row r="136" spans="108:109" ht="13.5" hidden="1" customHeight="1" x14ac:dyDescent="0.2">
      <c r="DD136" s="383"/>
      <c r="DE136" s="383"/>
    </row>
    <row r="137" spans="108:109" ht="13.5" hidden="1" customHeight="1" x14ac:dyDescent="0.2">
      <c r="DD137" s="383"/>
      <c r="DE137" s="383"/>
    </row>
    <row r="138" spans="108:109" ht="13.5" hidden="1" customHeight="1" x14ac:dyDescent="0.2">
      <c r="DD138" s="383"/>
      <c r="DE138" s="383"/>
    </row>
    <row r="139" spans="108:109" ht="13.5" hidden="1" customHeight="1" x14ac:dyDescent="0.2">
      <c r="DD139" s="383"/>
      <c r="DE139" s="383"/>
    </row>
    <row r="140" spans="108:109" ht="13.5" hidden="1" customHeight="1" x14ac:dyDescent="0.2">
      <c r="DD140" s="383"/>
      <c r="DE140" s="383"/>
    </row>
    <row r="141" spans="108:109" ht="13.5" hidden="1" customHeight="1" x14ac:dyDescent="0.2">
      <c r="DD141" s="383"/>
      <c r="DE141" s="383"/>
    </row>
    <row r="142" spans="108:109" ht="13.5" hidden="1" customHeight="1" x14ac:dyDescent="0.2">
      <c r="DD142" s="383"/>
      <c r="DE142" s="383"/>
    </row>
    <row r="143" spans="108:109" ht="13.5" hidden="1" customHeight="1" x14ac:dyDescent="0.2">
      <c r="DD143" s="383"/>
      <c r="DE143" s="383"/>
    </row>
    <row r="144" spans="108:109" ht="13.5" hidden="1" customHeight="1" x14ac:dyDescent="0.2">
      <c r="DD144" s="383"/>
      <c r="DE144" s="383"/>
    </row>
    <row r="145" spans="108:109" ht="13.5" hidden="1" customHeight="1" x14ac:dyDescent="0.2">
      <c r="DD145" s="383"/>
      <c r="DE145" s="383"/>
    </row>
    <row r="146" spans="108:109" ht="13.5" hidden="1" customHeight="1" x14ac:dyDescent="0.2">
      <c r="DD146" s="383"/>
      <c r="DE146" s="383"/>
    </row>
    <row r="147" spans="108:109" ht="13.5" hidden="1" customHeight="1" x14ac:dyDescent="0.2">
      <c r="DD147" s="383"/>
      <c r="DE147" s="383"/>
    </row>
    <row r="148" spans="108:109" ht="13.5" hidden="1" customHeight="1" x14ac:dyDescent="0.2">
      <c r="DD148" s="383"/>
      <c r="DE148" s="383"/>
    </row>
    <row r="149" spans="108:109" ht="13.5" hidden="1" customHeight="1" x14ac:dyDescent="0.2">
      <c r="DD149" s="383"/>
      <c r="DE149" s="383"/>
    </row>
    <row r="150" spans="108:109" ht="13.5" hidden="1" customHeight="1" x14ac:dyDescent="0.2">
      <c r="DD150" s="383"/>
      <c r="DE150" s="383"/>
    </row>
    <row r="151" spans="108:109" ht="13.5" hidden="1" customHeight="1" x14ac:dyDescent="0.2">
      <c r="DD151" s="383"/>
      <c r="DE151" s="383"/>
    </row>
    <row r="152" spans="108:109" ht="13.5" hidden="1" customHeight="1" x14ac:dyDescent="0.2">
      <c r="DD152" s="383"/>
      <c r="DE152" s="383"/>
    </row>
    <row r="153" spans="108:109" ht="13.5" hidden="1" customHeight="1" x14ac:dyDescent="0.2">
      <c r="DD153" s="383"/>
      <c r="DE153" s="383"/>
    </row>
    <row r="154" spans="108:109" ht="13.5" hidden="1" customHeight="1" x14ac:dyDescent="0.2">
      <c r="DD154" s="383"/>
      <c r="DE154" s="383"/>
    </row>
    <row r="155" spans="108:109" ht="13.5" hidden="1" customHeight="1" x14ac:dyDescent="0.2">
      <c r="DD155" s="383"/>
      <c r="DE155" s="383"/>
    </row>
    <row r="156" spans="108:109" ht="13.5" hidden="1" customHeight="1" x14ac:dyDescent="0.2">
      <c r="DD156" s="383"/>
      <c r="DE156" s="383"/>
    </row>
    <row r="157" spans="108:109" ht="13.5" hidden="1" customHeight="1" x14ac:dyDescent="0.2">
      <c r="DD157" s="383"/>
      <c r="DE157" s="383"/>
    </row>
    <row r="158" spans="108:109" ht="13.5" hidden="1" customHeight="1" x14ac:dyDescent="0.2">
      <c r="DD158" s="383"/>
      <c r="DE158" s="383"/>
    </row>
    <row r="159" spans="108:109" ht="13.5" hidden="1" customHeight="1" x14ac:dyDescent="0.2">
      <c r="DD159" s="383"/>
      <c r="DE159" s="383"/>
    </row>
    <row r="160" spans="108:109" ht="13.5" hidden="1" customHeight="1" x14ac:dyDescent="0.2">
      <c r="DD160" s="383"/>
      <c r="DE160" s="38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Wo+E+agbFO0IelYVU8qfa4fnW9PLrHQnlid5ZoSS1jc69QNHN0meOokQjJXTttzM1JJhl7F3b1bZUX1zDGHww==" saltValue="5hfSoIxlAabAqEf5STdf3w=="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607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9ZemHDNGcF5/JsBtcL4ZeL+pvQPSLCL065E6i7bp/he6qfJ2RrrbFKpMBt62VYqtwsrZWKEPxroLqWtNQQC1Q==" saltValue="OtUixNNMu32Z1A5RVam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c r="AG59" s="288"/>
      <c r="AH59" s="288"/>
    </row>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495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yXTm6aUVqTGmLY7acpfJavhl6bZLglWq/G49GXDCYc1J2bXhKchVfh3aPrSI4Y1raXoWoKhGTB8t/axmwpQsw==" saltValue="6u8rBFfLWfhUKUPJ/ErM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7" customWidth="1"/>
    <col min="2" max="8" width="13.33203125" style="147" customWidth="1"/>
    <col min="9" max="16384" width="11.109375" style="147"/>
  </cols>
  <sheetData>
    <row r="1" spans="1:8" x14ac:dyDescent="0.2">
      <c r="A1" s="141"/>
      <c r="B1" s="142"/>
      <c r="C1" s="143"/>
      <c r="D1" s="144"/>
      <c r="E1" s="145"/>
      <c r="F1" s="145"/>
      <c r="G1" s="145"/>
      <c r="H1" s="146"/>
    </row>
    <row r="2" spans="1:8" x14ac:dyDescent="0.2">
      <c r="A2" s="148"/>
      <c r="B2" s="149"/>
      <c r="C2" s="150"/>
      <c r="D2" s="151" t="s">
        <v>52</v>
      </c>
      <c r="E2" s="152"/>
      <c r="F2" s="153" t="s">
        <v>546</v>
      </c>
      <c r="G2" s="154"/>
      <c r="H2" s="155"/>
    </row>
    <row r="3" spans="1:8" x14ac:dyDescent="0.2">
      <c r="A3" s="151" t="s">
        <v>539</v>
      </c>
      <c r="B3" s="156"/>
      <c r="C3" s="157"/>
      <c r="D3" s="158">
        <v>33310</v>
      </c>
      <c r="E3" s="159"/>
      <c r="F3" s="160">
        <v>41862</v>
      </c>
      <c r="G3" s="161"/>
      <c r="H3" s="162"/>
    </row>
    <row r="4" spans="1:8" x14ac:dyDescent="0.2">
      <c r="A4" s="163"/>
      <c r="B4" s="164"/>
      <c r="C4" s="165"/>
      <c r="D4" s="166">
        <v>27241</v>
      </c>
      <c r="E4" s="167"/>
      <c r="F4" s="168">
        <v>23710</v>
      </c>
      <c r="G4" s="169"/>
      <c r="H4" s="170"/>
    </row>
    <row r="5" spans="1:8" x14ac:dyDescent="0.2">
      <c r="A5" s="151" t="s">
        <v>541</v>
      </c>
      <c r="B5" s="156"/>
      <c r="C5" s="157"/>
      <c r="D5" s="158">
        <v>25861</v>
      </c>
      <c r="E5" s="159"/>
      <c r="F5" s="160">
        <v>43554</v>
      </c>
      <c r="G5" s="161"/>
      <c r="H5" s="162"/>
    </row>
    <row r="6" spans="1:8" x14ac:dyDescent="0.2">
      <c r="A6" s="163"/>
      <c r="B6" s="164"/>
      <c r="C6" s="165"/>
      <c r="D6" s="166">
        <v>19688</v>
      </c>
      <c r="E6" s="167"/>
      <c r="F6" s="168">
        <v>24811</v>
      </c>
      <c r="G6" s="169"/>
      <c r="H6" s="170"/>
    </row>
    <row r="7" spans="1:8" x14ac:dyDescent="0.2">
      <c r="A7" s="151" t="s">
        <v>542</v>
      </c>
      <c r="B7" s="156"/>
      <c r="C7" s="157"/>
      <c r="D7" s="158">
        <v>30491</v>
      </c>
      <c r="E7" s="159"/>
      <c r="F7" s="160">
        <v>42581</v>
      </c>
      <c r="G7" s="161"/>
      <c r="H7" s="162"/>
    </row>
    <row r="8" spans="1:8" x14ac:dyDescent="0.2">
      <c r="A8" s="163"/>
      <c r="B8" s="164"/>
      <c r="C8" s="165"/>
      <c r="D8" s="166">
        <v>22475</v>
      </c>
      <c r="E8" s="167"/>
      <c r="F8" s="168">
        <v>24354</v>
      </c>
      <c r="G8" s="169"/>
      <c r="H8" s="170"/>
    </row>
    <row r="9" spans="1:8" x14ac:dyDescent="0.2">
      <c r="A9" s="151" t="s">
        <v>543</v>
      </c>
      <c r="B9" s="156"/>
      <c r="C9" s="157"/>
      <c r="D9" s="158">
        <v>26022</v>
      </c>
      <c r="E9" s="159"/>
      <c r="F9" s="160">
        <v>45426</v>
      </c>
      <c r="G9" s="161"/>
      <c r="H9" s="162"/>
    </row>
    <row r="10" spans="1:8" x14ac:dyDescent="0.2">
      <c r="A10" s="163"/>
      <c r="B10" s="164"/>
      <c r="C10" s="165"/>
      <c r="D10" s="166">
        <v>17909</v>
      </c>
      <c r="E10" s="167"/>
      <c r="F10" s="168">
        <v>24508</v>
      </c>
      <c r="G10" s="169"/>
      <c r="H10" s="170"/>
    </row>
    <row r="11" spans="1:8" x14ac:dyDescent="0.2">
      <c r="A11" s="151" t="s">
        <v>544</v>
      </c>
      <c r="B11" s="156"/>
      <c r="C11" s="157"/>
      <c r="D11" s="158">
        <v>25609</v>
      </c>
      <c r="E11" s="159"/>
      <c r="F11" s="160">
        <v>45022</v>
      </c>
      <c r="G11" s="161"/>
      <c r="H11" s="162"/>
    </row>
    <row r="12" spans="1:8" x14ac:dyDescent="0.2">
      <c r="A12" s="163"/>
      <c r="B12" s="164"/>
      <c r="C12" s="171"/>
      <c r="D12" s="166">
        <v>16790</v>
      </c>
      <c r="E12" s="167"/>
      <c r="F12" s="168">
        <v>25247</v>
      </c>
      <c r="G12" s="169"/>
      <c r="H12" s="170"/>
    </row>
    <row r="13" spans="1:8" x14ac:dyDescent="0.2">
      <c r="A13" s="151"/>
      <c r="B13" s="156"/>
      <c r="C13" s="172"/>
      <c r="D13" s="173">
        <v>28259</v>
      </c>
      <c r="E13" s="174"/>
      <c r="F13" s="175">
        <v>43689</v>
      </c>
      <c r="G13" s="176"/>
      <c r="H13" s="162"/>
    </row>
    <row r="14" spans="1:8" x14ac:dyDescent="0.2">
      <c r="A14" s="163"/>
      <c r="B14" s="164"/>
      <c r="C14" s="165"/>
      <c r="D14" s="166">
        <v>20821</v>
      </c>
      <c r="E14" s="167"/>
      <c r="F14" s="168">
        <v>24526</v>
      </c>
      <c r="G14" s="169"/>
      <c r="H14" s="170"/>
    </row>
    <row r="17" spans="1:11" x14ac:dyDescent="0.2">
      <c r="A17" s="147" t="s">
        <v>53</v>
      </c>
    </row>
    <row r="18" spans="1:11" x14ac:dyDescent="0.2">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2">
      <c r="A19" s="177" t="s">
        <v>54</v>
      </c>
      <c r="B19" s="177">
        <f>ROUND(VALUE(SUBSTITUTE(実質収支比率等に係る経年分析!F$48,"▲","-")),2)</f>
        <v>7.73</v>
      </c>
      <c r="C19" s="177">
        <f>ROUND(VALUE(SUBSTITUTE(実質収支比率等に係る経年分析!G$48,"▲","-")),2)</f>
        <v>5.55</v>
      </c>
      <c r="D19" s="177">
        <f>ROUND(VALUE(SUBSTITUTE(実質収支比率等に係る経年分析!H$48,"▲","-")),2)</f>
        <v>6.91</v>
      </c>
      <c r="E19" s="177">
        <f>ROUND(VALUE(SUBSTITUTE(実質収支比率等に係る経年分析!I$48,"▲","-")),2)</f>
        <v>6.53</v>
      </c>
      <c r="F19" s="177">
        <f>ROUND(VALUE(SUBSTITUTE(実質収支比率等に係る経年分析!J$48,"▲","-")),2)</f>
        <v>5.51</v>
      </c>
    </row>
    <row r="20" spans="1:11" x14ac:dyDescent="0.2">
      <c r="A20" s="177" t="s">
        <v>55</v>
      </c>
      <c r="B20" s="177">
        <f>ROUND(VALUE(SUBSTITUTE(実質収支比率等に係る経年分析!F$47,"▲","-")),2)</f>
        <v>13.17</v>
      </c>
      <c r="C20" s="177">
        <f>ROUND(VALUE(SUBSTITUTE(実質収支比率等に係る経年分析!G$47,"▲","-")),2)</f>
        <v>14.43</v>
      </c>
      <c r="D20" s="177">
        <f>ROUND(VALUE(SUBSTITUTE(実質収支比率等に係る経年分析!H$47,"▲","-")),2)</f>
        <v>15.05</v>
      </c>
      <c r="E20" s="177">
        <f>ROUND(VALUE(SUBSTITUTE(実質収支比率等に係る経年分析!I$47,"▲","-")),2)</f>
        <v>14.27</v>
      </c>
      <c r="F20" s="177">
        <f>ROUND(VALUE(SUBSTITUTE(実質収支比率等に係る経年分析!J$47,"▲","-")),2)</f>
        <v>14.22</v>
      </c>
    </row>
    <row r="21" spans="1:11" x14ac:dyDescent="0.2">
      <c r="A21" s="177" t="s">
        <v>56</v>
      </c>
      <c r="B21" s="177">
        <f>IF(ISNUMBER(VALUE(SUBSTITUTE(実質収支比率等に係る経年分析!F$49,"▲","-"))),ROUND(VALUE(SUBSTITUTE(実質収支比率等に係る経年分析!F$49,"▲","-")),2),NA())</f>
        <v>-1.7</v>
      </c>
      <c r="C21" s="177">
        <f>IF(ISNUMBER(VALUE(SUBSTITUTE(実質収支比率等に係る経年分析!G$49,"▲","-"))),ROUND(VALUE(SUBSTITUTE(実質収支比率等に係る経年分析!G$49,"▲","-")),2),NA())</f>
        <v>-0.62</v>
      </c>
      <c r="D21" s="177">
        <f>IF(ISNUMBER(VALUE(SUBSTITUTE(実質収支比率等に係る経年分析!H$49,"▲","-"))),ROUND(VALUE(SUBSTITUTE(実質収支比率等に係る経年分析!H$49,"▲","-")),2),NA())</f>
        <v>2.0299999999999998</v>
      </c>
      <c r="E21" s="177">
        <f>IF(ISNUMBER(VALUE(SUBSTITUTE(実質収支比率等に係る経年分析!I$49,"▲","-"))),ROUND(VALUE(SUBSTITUTE(実質収支比率等に係る経年分析!I$49,"▲","-")),2),NA())</f>
        <v>-1.07</v>
      </c>
      <c r="F21" s="177">
        <f>IF(ISNUMBER(VALUE(SUBSTITUTE(実質収支比率等に係る経年分析!J$49,"▲","-"))),ROUND(VALUE(SUBSTITUTE(実質収支比率等に係る経年分析!J$49,"▲","-")),2),NA())</f>
        <v>-0.98</v>
      </c>
    </row>
    <row r="24" spans="1:11" x14ac:dyDescent="0.2">
      <c r="A24" s="147" t="s">
        <v>57</v>
      </c>
    </row>
    <row r="25" spans="1:11" x14ac:dyDescent="0.2">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2">
      <c r="A26" s="178"/>
      <c r="B26" s="178" t="s">
        <v>58</v>
      </c>
      <c r="C26" s="178" t="s">
        <v>59</v>
      </c>
      <c r="D26" s="178" t="s">
        <v>58</v>
      </c>
      <c r="E26" s="178" t="s">
        <v>59</v>
      </c>
      <c r="F26" s="178" t="s">
        <v>58</v>
      </c>
      <c r="G26" s="178" t="s">
        <v>59</v>
      </c>
      <c r="H26" s="178" t="s">
        <v>58</v>
      </c>
      <c r="I26" s="178" t="s">
        <v>59</v>
      </c>
      <c r="J26" s="178" t="s">
        <v>58</v>
      </c>
      <c r="K26" s="178" t="s">
        <v>59</v>
      </c>
    </row>
    <row r="27" spans="1:11" x14ac:dyDescent="0.2">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0.56000000000000005</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0.81</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2">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2">
      <c r="A29" s="178" t="str">
        <f>IF(連結実質赤字比率に係る赤字・黒字の構成分析!C$41="",NA(),連結実質赤字比率に係る赤字・黒字の構成分析!C$41)</f>
        <v>水産物地方卸売市場事業特別会計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x14ac:dyDescent="0.2">
      <c r="A30" s="178" t="str">
        <f>IF(連結実質赤字比率に係る赤字・黒字の構成分析!C$40="",NA(),連結実質赤字比率に係る赤字・黒字の構成分析!C$40)</f>
        <v>国民健康保険事業特別会計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1.25</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0.56000000000000005</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1.02</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1.57</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0.43</v>
      </c>
    </row>
    <row r="31" spans="1:11" x14ac:dyDescent="0.2">
      <c r="A31" s="178" t="str">
        <f>IF(連結実質赤字比率に係る赤字・黒字の構成分析!C$39="",NA(),連結実質赤字比率に係る赤字・黒字の構成分析!C$39)</f>
        <v>後期高齢者医療事業特別会計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0.33</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0.35</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0.37</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0.13</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0.45</v>
      </c>
    </row>
    <row r="32" spans="1:11" x14ac:dyDescent="0.2">
      <c r="A32" s="178" t="str">
        <f>IF(連結実質赤字比率に係る赤字・黒字の構成分析!C$38="",NA(),連結実質赤字比率に係る赤字・黒字の構成分析!C$38)</f>
        <v>競輪事業特別会計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0.52</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0.84</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0.92</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1.02</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1.1599999999999999</v>
      </c>
    </row>
    <row r="33" spans="1:16" x14ac:dyDescent="0.2">
      <c r="A33" s="178" t="str">
        <f>IF(連結実質赤字比率に係る赤字・黒字の構成分析!C$37="",NA(),連結実質赤字比率に係る赤字・黒字の構成分析!C$37)</f>
        <v>介護保険事業特別会計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0.82</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0.56999999999999995</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0.95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1.54</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1.67</v>
      </c>
    </row>
    <row r="34" spans="1:16" x14ac:dyDescent="0.2">
      <c r="A34" s="178" t="str">
        <f>IF(連結実質赤字比率に係る赤字・黒字の構成分析!C$36="",NA(),連結実質赤字比率に係る赤字・黒字の構成分析!C$36)</f>
        <v>下水道事業会計</v>
      </c>
      <c r="B34" s="178" t="e">
        <f>IF(ROUND(VALUE(SUBSTITUTE(連結実質赤字比率に係る赤字・黒字の構成分析!F$36,"▲", "-")), 2) &lt; 0, ABS(ROUND(VALUE(SUBSTITUTE(連結実質赤字比率に係る赤字・黒字の構成分析!F$36,"▲", "-")), 2)), NA())</f>
        <v>#VALUE!</v>
      </c>
      <c r="C34" s="178" t="e">
        <f>IF(ROUND(VALUE(SUBSTITUTE(連結実質赤字比率に係る赤字・黒字の構成分析!F$36,"▲", "-")), 2) &gt;= 0, ABS(ROUND(VALUE(SUBSTITUTE(連結実質赤字比率に係る赤字・黒字の構成分析!F$36,"▲", "-")), 2)), NA())</f>
        <v>#VALUE!</v>
      </c>
      <c r="D34" s="178" t="e">
        <f>IF(ROUND(VALUE(SUBSTITUTE(連結実質赤字比率に係る赤字・黒字の構成分析!G$36,"▲", "-")), 2) &lt; 0, ABS(ROUND(VALUE(SUBSTITUTE(連結実質赤字比率に係る赤字・黒字の構成分析!G$36,"▲", "-")), 2)), NA())</f>
        <v>#VALUE!</v>
      </c>
      <c r="E34" s="178" t="e">
        <f>IF(ROUND(VALUE(SUBSTITUTE(連結実質赤字比率に係る赤字・黒字の構成分析!G$36,"▲", "-")), 2) &gt;= 0, ABS(ROUND(VALUE(SUBSTITUTE(連結実質赤字比率に係る赤字・黒字の構成分析!G$36,"▲", "-")), 2)), NA())</f>
        <v>#VALUE!</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1.69</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2.59</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3.73</v>
      </c>
    </row>
    <row r="35" spans="1:16" x14ac:dyDescent="0.2">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7.72</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5.54</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6.91</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6.52</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5.51</v>
      </c>
    </row>
    <row r="36" spans="1:16" x14ac:dyDescent="0.2">
      <c r="A36" s="178" t="str">
        <f>IF(連結実質赤字比率に係る赤字・黒字の構成分析!C$34="",NA(),連結実質赤字比率に係る赤字・黒字の構成分析!C$34)</f>
        <v>病院事業会計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3.49</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4.74</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4.32</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3.85</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5.6</v>
      </c>
    </row>
    <row r="39" spans="1:16" x14ac:dyDescent="0.2">
      <c r="A39" s="147" t="s">
        <v>60</v>
      </c>
    </row>
    <row r="40" spans="1:16" x14ac:dyDescent="0.2">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2">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2">
      <c r="A42" s="179" t="s">
        <v>63</v>
      </c>
      <c r="B42" s="179"/>
      <c r="C42" s="179"/>
      <c r="D42" s="179">
        <f>'実質公債費比率（分子）の構造'!K$52</f>
        <v>8900</v>
      </c>
      <c r="E42" s="179"/>
      <c r="F42" s="179"/>
      <c r="G42" s="179">
        <f>'実質公債費比率（分子）の構造'!L$52</f>
        <v>8283</v>
      </c>
      <c r="H42" s="179"/>
      <c r="I42" s="179"/>
      <c r="J42" s="179">
        <f>'実質公債費比率（分子）の構造'!M$52</f>
        <v>7953</v>
      </c>
      <c r="K42" s="179"/>
      <c r="L42" s="179"/>
      <c r="M42" s="179">
        <f>'実質公債費比率（分子）の構造'!N$52</f>
        <v>7955</v>
      </c>
      <c r="N42" s="179"/>
      <c r="O42" s="179"/>
      <c r="P42" s="179">
        <f>'実質公債費比率（分子）の構造'!O$52</f>
        <v>7834</v>
      </c>
    </row>
    <row r="43" spans="1:16" x14ac:dyDescent="0.2">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2">
      <c r="A44" s="179" t="s">
        <v>65</v>
      </c>
      <c r="B44" s="179">
        <f>'実質公債費比率（分子）の構造'!K$50</f>
        <v>567</v>
      </c>
      <c r="C44" s="179"/>
      <c r="D44" s="179"/>
      <c r="E44" s="179">
        <f>'実質公債費比率（分子）の構造'!L$50</f>
        <v>535</v>
      </c>
      <c r="F44" s="179"/>
      <c r="G44" s="179"/>
      <c r="H44" s="179">
        <f>'実質公債費比率（分子）の構造'!M$50</f>
        <v>92</v>
      </c>
      <c r="I44" s="179"/>
      <c r="J44" s="179"/>
      <c r="K44" s="179">
        <f>'実質公債費比率（分子）の構造'!N$50</f>
        <v>321</v>
      </c>
      <c r="L44" s="179"/>
      <c r="M44" s="179"/>
      <c r="N44" s="179">
        <f>'実質公債費比率（分子）の構造'!O$50</f>
        <v>183</v>
      </c>
      <c r="O44" s="179"/>
      <c r="P44" s="179"/>
    </row>
    <row r="45" spans="1:16" x14ac:dyDescent="0.2">
      <c r="A45" s="179" t="s">
        <v>66</v>
      </c>
      <c r="B45" s="179" t="str">
        <f>'実質公債費比率（分子）の構造'!K$49</f>
        <v>-</v>
      </c>
      <c r="C45" s="179"/>
      <c r="D45" s="179"/>
      <c r="E45" s="179" t="str">
        <f>'実質公債費比率（分子）の構造'!L$49</f>
        <v>-</v>
      </c>
      <c r="F45" s="179"/>
      <c r="G45" s="179"/>
      <c r="H45" s="179" t="str">
        <f>'実質公債費比率（分子）の構造'!M$49</f>
        <v>-</v>
      </c>
      <c r="I45" s="179"/>
      <c r="J45" s="179"/>
      <c r="K45" s="179" t="str">
        <f>'実質公債費比率（分子）の構造'!N$49</f>
        <v>-</v>
      </c>
      <c r="L45" s="179"/>
      <c r="M45" s="179"/>
      <c r="N45" s="179" t="str">
        <f>'実質公債費比率（分子）の構造'!O$49</f>
        <v>-</v>
      </c>
      <c r="O45" s="179"/>
      <c r="P45" s="179"/>
    </row>
    <row r="46" spans="1:16" x14ac:dyDescent="0.2">
      <c r="A46" s="179" t="s">
        <v>67</v>
      </c>
      <c r="B46" s="179">
        <f>'実質公債費比率（分子）の構造'!K$48</f>
        <v>4213</v>
      </c>
      <c r="C46" s="179"/>
      <c r="D46" s="179"/>
      <c r="E46" s="179">
        <f>'実質公債費比率（分子）の構造'!L$48</f>
        <v>4226</v>
      </c>
      <c r="F46" s="179"/>
      <c r="G46" s="179"/>
      <c r="H46" s="179">
        <f>'実質公債費比率（分子）の構造'!M$48</f>
        <v>3332</v>
      </c>
      <c r="I46" s="179"/>
      <c r="J46" s="179"/>
      <c r="K46" s="179">
        <f>'実質公債費比率（分子）の構造'!N$48</f>
        <v>3541</v>
      </c>
      <c r="L46" s="179"/>
      <c r="M46" s="179"/>
      <c r="N46" s="179">
        <f>'実質公債費比率（分子）の構造'!O$48</f>
        <v>3129</v>
      </c>
      <c r="O46" s="179"/>
      <c r="P46" s="179"/>
    </row>
    <row r="47" spans="1:16" x14ac:dyDescent="0.2">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2">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2">
      <c r="A49" s="179" t="s">
        <v>70</v>
      </c>
      <c r="B49" s="179">
        <f>'実質公債費比率（分子）の構造'!K$45</f>
        <v>5105</v>
      </c>
      <c r="C49" s="179"/>
      <c r="D49" s="179"/>
      <c r="E49" s="179">
        <f>'実質公債費比率（分子）の構造'!L$45</f>
        <v>4777</v>
      </c>
      <c r="F49" s="179"/>
      <c r="G49" s="179"/>
      <c r="H49" s="179">
        <f>'実質公債費比率（分子）の構造'!M$45</f>
        <v>5092</v>
      </c>
      <c r="I49" s="179"/>
      <c r="J49" s="179"/>
      <c r="K49" s="179">
        <f>'実質公債費比率（分子）の構造'!N$45</f>
        <v>5446</v>
      </c>
      <c r="L49" s="179"/>
      <c r="M49" s="179"/>
      <c r="N49" s="179">
        <f>'実質公債費比率（分子）の構造'!O$45</f>
        <v>5301</v>
      </c>
      <c r="O49" s="179"/>
      <c r="P49" s="179"/>
    </row>
    <row r="50" spans="1:16" x14ac:dyDescent="0.2">
      <c r="A50" s="179" t="s">
        <v>71</v>
      </c>
      <c r="B50" s="179" t="e">
        <f>NA()</f>
        <v>#N/A</v>
      </c>
      <c r="C50" s="179">
        <f>IF(ISNUMBER('実質公債費比率（分子）の構造'!K$53),'実質公債費比率（分子）の構造'!K$53,NA())</f>
        <v>985</v>
      </c>
      <c r="D50" s="179" t="e">
        <f>NA()</f>
        <v>#N/A</v>
      </c>
      <c r="E50" s="179" t="e">
        <f>NA()</f>
        <v>#N/A</v>
      </c>
      <c r="F50" s="179">
        <f>IF(ISNUMBER('実質公債費比率（分子）の構造'!L$53),'実質公債費比率（分子）の構造'!L$53,NA())</f>
        <v>1255</v>
      </c>
      <c r="G50" s="179" t="e">
        <f>NA()</f>
        <v>#N/A</v>
      </c>
      <c r="H50" s="179" t="e">
        <f>NA()</f>
        <v>#N/A</v>
      </c>
      <c r="I50" s="179">
        <f>IF(ISNUMBER('実質公債費比率（分子）の構造'!M$53),'実質公債費比率（分子）の構造'!M$53,NA())</f>
        <v>563</v>
      </c>
      <c r="J50" s="179" t="e">
        <f>NA()</f>
        <v>#N/A</v>
      </c>
      <c r="K50" s="179" t="e">
        <f>NA()</f>
        <v>#N/A</v>
      </c>
      <c r="L50" s="179">
        <f>IF(ISNUMBER('実質公債費比率（分子）の構造'!N$53),'実質公債費比率（分子）の構造'!N$53,NA())</f>
        <v>1353</v>
      </c>
      <c r="M50" s="179" t="e">
        <f>NA()</f>
        <v>#N/A</v>
      </c>
      <c r="N50" s="179" t="e">
        <f>NA()</f>
        <v>#N/A</v>
      </c>
      <c r="O50" s="179">
        <f>IF(ISNUMBER('実質公債費比率（分子）の構造'!O$53),'実質公債費比率（分子）の構造'!O$53,NA())</f>
        <v>779</v>
      </c>
      <c r="P50" s="179" t="e">
        <f>NA()</f>
        <v>#N/A</v>
      </c>
    </row>
    <row r="53" spans="1:16" x14ac:dyDescent="0.2">
      <c r="A53" s="147" t="s">
        <v>72</v>
      </c>
    </row>
    <row r="54" spans="1:16" x14ac:dyDescent="0.2">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2">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2">
      <c r="A56" s="178" t="s">
        <v>43</v>
      </c>
      <c r="B56" s="178"/>
      <c r="C56" s="178"/>
      <c r="D56" s="178">
        <f>'将来負担比率（分子）の構造'!I$52</f>
        <v>63130</v>
      </c>
      <c r="E56" s="178"/>
      <c r="F56" s="178"/>
      <c r="G56" s="178">
        <f>'将来負担比率（分子）の構造'!J$52</f>
        <v>62482</v>
      </c>
      <c r="H56" s="178"/>
      <c r="I56" s="178"/>
      <c r="J56" s="178">
        <f>'将来負担比率（分子）の構造'!K$52</f>
        <v>60945</v>
      </c>
      <c r="K56" s="178"/>
      <c r="L56" s="178"/>
      <c r="M56" s="178">
        <f>'将来負担比率（分子）の構造'!L$52</f>
        <v>59280</v>
      </c>
      <c r="N56" s="178"/>
      <c r="O56" s="178"/>
      <c r="P56" s="178">
        <f>'将来負担比率（分子）の構造'!M$52</f>
        <v>56923</v>
      </c>
    </row>
    <row r="57" spans="1:16" x14ac:dyDescent="0.2">
      <c r="A57" s="178" t="s">
        <v>42</v>
      </c>
      <c r="B57" s="178"/>
      <c r="C57" s="178"/>
      <c r="D57" s="178">
        <f>'将来負担比率（分子）の構造'!I$51</f>
        <v>22187</v>
      </c>
      <c r="E57" s="178"/>
      <c r="F57" s="178"/>
      <c r="G57" s="178">
        <f>'将来負担比率（分子）の構造'!J$51</f>
        <v>21177</v>
      </c>
      <c r="H57" s="178"/>
      <c r="I57" s="178"/>
      <c r="J57" s="178">
        <f>'将来負担比率（分子）の構造'!K$51</f>
        <v>19306</v>
      </c>
      <c r="K57" s="178"/>
      <c r="L57" s="178"/>
      <c r="M57" s="178">
        <f>'将来負担比率（分子）の構造'!L$51</f>
        <v>18231</v>
      </c>
      <c r="N57" s="178"/>
      <c r="O57" s="178"/>
      <c r="P57" s="178">
        <f>'将来負担比率（分子）の構造'!M$51</f>
        <v>17534</v>
      </c>
    </row>
    <row r="58" spans="1:16" x14ac:dyDescent="0.2">
      <c r="A58" s="178" t="s">
        <v>41</v>
      </c>
      <c r="B58" s="178"/>
      <c r="C58" s="178"/>
      <c r="D58" s="178">
        <f>'将来負担比率（分子）の構造'!I$50</f>
        <v>18892</v>
      </c>
      <c r="E58" s="178"/>
      <c r="F58" s="178"/>
      <c r="G58" s="178">
        <f>'将来負担比率（分子）の構造'!J$50</f>
        <v>20144</v>
      </c>
      <c r="H58" s="178"/>
      <c r="I58" s="178"/>
      <c r="J58" s="178">
        <f>'将来負担比率（分子）の構造'!K$50</f>
        <v>16993</v>
      </c>
      <c r="K58" s="178"/>
      <c r="L58" s="178"/>
      <c r="M58" s="178">
        <f>'将来負担比率（分子）の構造'!L$50</f>
        <v>16029</v>
      </c>
      <c r="N58" s="178"/>
      <c r="O58" s="178"/>
      <c r="P58" s="178">
        <f>'将来負担比率（分子）の構造'!M$50</f>
        <v>17978</v>
      </c>
    </row>
    <row r="59" spans="1:16" x14ac:dyDescent="0.2">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2">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2">
      <c r="A61" s="178" t="s">
        <v>36</v>
      </c>
      <c r="B61" s="178">
        <f>'将来負担比率（分子）の構造'!I$46</f>
        <v>91</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2">
      <c r="A62" s="178" t="s">
        <v>35</v>
      </c>
      <c r="B62" s="178">
        <f>'将来負担比率（分子）の構造'!I$45</f>
        <v>11863</v>
      </c>
      <c r="C62" s="178"/>
      <c r="D62" s="178"/>
      <c r="E62" s="178">
        <f>'将来負担比率（分子）の構造'!J$45</f>
        <v>11491</v>
      </c>
      <c r="F62" s="178"/>
      <c r="G62" s="178"/>
      <c r="H62" s="178">
        <f>'将来負担比率（分子）の構造'!K$45</f>
        <v>11998</v>
      </c>
      <c r="I62" s="178"/>
      <c r="J62" s="178"/>
      <c r="K62" s="178">
        <f>'将来負担比率（分子）の構造'!L$45</f>
        <v>12228</v>
      </c>
      <c r="L62" s="178"/>
      <c r="M62" s="178"/>
      <c r="N62" s="178">
        <f>'将来負担比率（分子）の構造'!M$45</f>
        <v>11861</v>
      </c>
      <c r="O62" s="178"/>
      <c r="P62" s="178"/>
    </row>
    <row r="63" spans="1:16" x14ac:dyDescent="0.2">
      <c r="A63" s="178" t="s">
        <v>34</v>
      </c>
      <c r="B63" s="178" t="str">
        <f>'将来負担比率（分子）の構造'!I$44</f>
        <v>-</v>
      </c>
      <c r="C63" s="178"/>
      <c r="D63" s="178"/>
      <c r="E63" s="178" t="str">
        <f>'将来負担比率（分子）の構造'!J$44</f>
        <v>-</v>
      </c>
      <c r="F63" s="178"/>
      <c r="G63" s="178"/>
      <c r="H63" s="178" t="str">
        <f>'将来負担比率（分子）の構造'!K$44</f>
        <v>-</v>
      </c>
      <c r="I63" s="178"/>
      <c r="J63" s="178"/>
      <c r="K63" s="178" t="str">
        <f>'将来負担比率（分子）の構造'!L$44</f>
        <v>-</v>
      </c>
      <c r="L63" s="178"/>
      <c r="M63" s="178"/>
      <c r="N63" s="178" t="str">
        <f>'将来負担比率（分子）の構造'!M$44</f>
        <v>-</v>
      </c>
      <c r="O63" s="178"/>
      <c r="P63" s="178"/>
    </row>
    <row r="64" spans="1:16" x14ac:dyDescent="0.2">
      <c r="A64" s="178" t="s">
        <v>33</v>
      </c>
      <c r="B64" s="178">
        <f>'将来負担比率（分子）の構造'!I$43</f>
        <v>37888</v>
      </c>
      <c r="C64" s="178"/>
      <c r="D64" s="178"/>
      <c r="E64" s="178">
        <f>'将来負担比率（分子）の構造'!J$43</f>
        <v>37944</v>
      </c>
      <c r="F64" s="178"/>
      <c r="G64" s="178"/>
      <c r="H64" s="178">
        <f>'将来負担比率（分子）の構造'!K$43</f>
        <v>36590</v>
      </c>
      <c r="I64" s="178"/>
      <c r="J64" s="178"/>
      <c r="K64" s="178">
        <f>'将来負担比率（分子）の構造'!L$43</f>
        <v>34630</v>
      </c>
      <c r="L64" s="178"/>
      <c r="M64" s="178"/>
      <c r="N64" s="178">
        <f>'将来負担比率（分子）の構造'!M$43</f>
        <v>31936</v>
      </c>
      <c r="O64" s="178"/>
      <c r="P64" s="178"/>
    </row>
    <row r="65" spans="1:16" x14ac:dyDescent="0.2">
      <c r="A65" s="178" t="s">
        <v>32</v>
      </c>
      <c r="B65" s="178">
        <f>'将来負担比率（分子）の構造'!I$42</f>
        <v>1322</v>
      </c>
      <c r="C65" s="178"/>
      <c r="D65" s="178"/>
      <c r="E65" s="178">
        <f>'将来負担比率（分子）の構造'!J$42</f>
        <v>862</v>
      </c>
      <c r="F65" s="178"/>
      <c r="G65" s="178"/>
      <c r="H65" s="178">
        <f>'将来負担比率（分子）の構造'!K$42</f>
        <v>1061</v>
      </c>
      <c r="I65" s="178"/>
      <c r="J65" s="178"/>
      <c r="K65" s="178">
        <f>'将来負担比率（分子）の構造'!L$42</f>
        <v>4423</v>
      </c>
      <c r="L65" s="178"/>
      <c r="M65" s="178"/>
      <c r="N65" s="178">
        <f>'将来負担比率（分子）の構造'!M$42</f>
        <v>4467</v>
      </c>
      <c r="O65" s="178"/>
      <c r="P65" s="178"/>
    </row>
    <row r="66" spans="1:16" x14ac:dyDescent="0.2">
      <c r="A66" s="178" t="s">
        <v>31</v>
      </c>
      <c r="B66" s="178">
        <f>'将来負担比率（分子）の構造'!I$41</f>
        <v>53293</v>
      </c>
      <c r="C66" s="178"/>
      <c r="D66" s="178"/>
      <c r="E66" s="178">
        <f>'将来負担比率（分子）の構造'!J$41</f>
        <v>53520</v>
      </c>
      <c r="F66" s="178"/>
      <c r="G66" s="178"/>
      <c r="H66" s="178">
        <f>'将来負担比率（分子）の構造'!K$41</f>
        <v>54740</v>
      </c>
      <c r="I66" s="178"/>
      <c r="J66" s="178"/>
      <c r="K66" s="178">
        <f>'将来負担比率（分子）の構造'!L$41</f>
        <v>54040</v>
      </c>
      <c r="L66" s="178"/>
      <c r="M66" s="178"/>
      <c r="N66" s="178">
        <f>'将来負担比率（分子）の構造'!M$41</f>
        <v>54243</v>
      </c>
      <c r="O66" s="178"/>
      <c r="P66" s="178"/>
    </row>
    <row r="67" spans="1:16" x14ac:dyDescent="0.2">
      <c r="A67" s="178" t="s">
        <v>75</v>
      </c>
      <c r="B67" s="178" t="e">
        <f>NA()</f>
        <v>#N/A</v>
      </c>
      <c r="C67" s="178">
        <f>IF(ISNUMBER('将来負担比率（分子）の構造'!I$53), IF('将来負担比率（分子）の構造'!I$53 &lt; 0, 0, '将来負担比率（分子）の構造'!I$53), NA())</f>
        <v>248</v>
      </c>
      <c r="D67" s="178" t="e">
        <f>NA()</f>
        <v>#N/A</v>
      </c>
      <c r="E67" s="178" t="e">
        <f>NA()</f>
        <v>#N/A</v>
      </c>
      <c r="F67" s="178">
        <f>IF(ISNUMBER('将来負担比率（分子）の構造'!J$53), IF('将来負担比率（分子）の構造'!J$53 &lt; 0, 0, '将来負担比率（分子）の構造'!J$53), NA())</f>
        <v>14</v>
      </c>
      <c r="G67" s="178" t="e">
        <f>NA()</f>
        <v>#N/A</v>
      </c>
      <c r="H67" s="178" t="e">
        <f>NA()</f>
        <v>#N/A</v>
      </c>
      <c r="I67" s="178">
        <f>IF(ISNUMBER('将来負担比率（分子）の構造'!K$53), IF('将来負担比率（分子）の構造'!K$53 &lt; 0, 0, '将来負担比率（分子）の構造'!K$53), NA())</f>
        <v>7144</v>
      </c>
      <c r="J67" s="178" t="e">
        <f>NA()</f>
        <v>#N/A</v>
      </c>
      <c r="K67" s="178" t="e">
        <f>NA()</f>
        <v>#N/A</v>
      </c>
      <c r="L67" s="178">
        <f>IF(ISNUMBER('将来負担比率（分子）の構造'!L$53), IF('将来負担比率（分子）の構造'!L$53 &lt; 0, 0, '将来負担比率（分子）の構造'!L$53), NA())</f>
        <v>11780</v>
      </c>
      <c r="M67" s="178" t="e">
        <f>NA()</f>
        <v>#N/A</v>
      </c>
      <c r="N67" s="178" t="e">
        <f>NA()</f>
        <v>#N/A</v>
      </c>
      <c r="O67" s="178">
        <f>IF(ISNUMBER('将来負担比率（分子）の構造'!M$53), IF('将来負担比率（分子）の構造'!M$53 &lt; 0, 0, '将来負担比率（分子）の構造'!M$53), NA())</f>
        <v>10071</v>
      </c>
      <c r="P67" s="178" t="e">
        <f>NA()</f>
        <v>#N/A</v>
      </c>
    </row>
    <row r="70" spans="1:16" x14ac:dyDescent="0.2">
      <c r="A70" s="180" t="s">
        <v>76</v>
      </c>
      <c r="B70" s="180"/>
      <c r="C70" s="180"/>
      <c r="D70" s="180"/>
      <c r="E70" s="180"/>
      <c r="F70" s="180"/>
    </row>
    <row r="71" spans="1:16" x14ac:dyDescent="0.2">
      <c r="A71" s="181"/>
      <c r="B71" s="181" t="str">
        <f>基金残高に係る経年分析!F54</f>
        <v>H28</v>
      </c>
      <c r="C71" s="181" t="str">
        <f>基金残高に係る経年分析!G54</f>
        <v>H29</v>
      </c>
      <c r="D71" s="181" t="str">
        <f>基金残高に係る経年分析!H54</f>
        <v>H30</v>
      </c>
    </row>
    <row r="72" spans="1:16" x14ac:dyDescent="0.2">
      <c r="A72" s="181" t="s">
        <v>77</v>
      </c>
      <c r="B72" s="182">
        <f>基金残高に係る経年分析!F55</f>
        <v>7311</v>
      </c>
      <c r="C72" s="182">
        <f>基金残高に係る経年分析!G55</f>
        <v>6960</v>
      </c>
      <c r="D72" s="182">
        <f>基金残高に係る経年分析!H55</f>
        <v>6964</v>
      </c>
    </row>
    <row r="73" spans="1:16" x14ac:dyDescent="0.2">
      <c r="A73" s="181" t="s">
        <v>78</v>
      </c>
      <c r="B73" s="182" t="str">
        <f>基金残高に係る経年分析!F56</f>
        <v>-</v>
      </c>
      <c r="C73" s="182" t="str">
        <f>基金残高に係る経年分析!G56</f>
        <v>-</v>
      </c>
      <c r="D73" s="182" t="str">
        <f>基金残高に係る経年分析!H56</f>
        <v>-</v>
      </c>
    </row>
    <row r="74" spans="1:16" x14ac:dyDescent="0.2">
      <c r="A74" s="181" t="s">
        <v>79</v>
      </c>
      <c r="B74" s="182">
        <f>基金残高に係る経年分析!F57</f>
        <v>5776</v>
      </c>
      <c r="C74" s="182">
        <f>基金残高に係る経年分析!G57</f>
        <v>5887</v>
      </c>
      <c r="D74" s="182">
        <f>基金残高に係る経年分析!H57</f>
        <v>7071</v>
      </c>
    </row>
  </sheetData>
  <sheetProtection algorithmName="SHA-512" hashValue="o3GR8hDQXpqvwYbskzwERVusyzipjj6Dw9eE/nQoyzZ57i1ZRTRHvWKdbwTfTZHzIZroaFASqJKOrKqBS1/uvA==" saltValue="lLtwsZNc+RP4uAzNEceoi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Normal="55" zoomScaleSheetLayoutView="100" workbookViewId="0"/>
  </sheetViews>
  <sheetFormatPr defaultColWidth="0" defaultRowHeight="11.25" customHeight="1" zeroHeight="1" x14ac:dyDescent="0.2"/>
  <cols>
    <col min="1" max="95" width="1.6640625" style="223" customWidth="1"/>
    <col min="96" max="133" width="1.6640625" style="239" customWidth="1"/>
    <col min="134" max="143" width="1.6640625" style="223" customWidth="1"/>
    <col min="144" max="16384" width="0" style="223" hidden="1"/>
  </cols>
  <sheetData>
    <row r="1" spans="2:143" ht="22.5" customHeight="1" thickBot="1" x14ac:dyDescent="0.25">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214</v>
      </c>
      <c r="DI1" s="654"/>
      <c r="DJ1" s="654"/>
      <c r="DK1" s="654"/>
      <c r="DL1" s="654"/>
      <c r="DM1" s="654"/>
      <c r="DN1" s="655"/>
      <c r="DO1" s="223"/>
      <c r="DP1" s="653" t="s">
        <v>215</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2">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2">
      <c r="B3" s="656" t="s">
        <v>217</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218</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219</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2">
      <c r="B4" s="656" t="s">
        <v>1</v>
      </c>
      <c r="C4" s="657"/>
      <c r="D4" s="657"/>
      <c r="E4" s="657"/>
      <c r="F4" s="657"/>
      <c r="G4" s="657"/>
      <c r="H4" s="657"/>
      <c r="I4" s="657"/>
      <c r="J4" s="657"/>
      <c r="K4" s="657"/>
      <c r="L4" s="657"/>
      <c r="M4" s="657"/>
      <c r="N4" s="657"/>
      <c r="O4" s="657"/>
      <c r="P4" s="657"/>
      <c r="Q4" s="658"/>
      <c r="R4" s="656" t="s">
        <v>220</v>
      </c>
      <c r="S4" s="657"/>
      <c r="T4" s="657"/>
      <c r="U4" s="657"/>
      <c r="V4" s="657"/>
      <c r="W4" s="657"/>
      <c r="X4" s="657"/>
      <c r="Y4" s="658"/>
      <c r="Z4" s="656" t="s">
        <v>221</v>
      </c>
      <c r="AA4" s="657"/>
      <c r="AB4" s="657"/>
      <c r="AC4" s="658"/>
      <c r="AD4" s="656" t="s">
        <v>222</v>
      </c>
      <c r="AE4" s="657"/>
      <c r="AF4" s="657"/>
      <c r="AG4" s="657"/>
      <c r="AH4" s="657"/>
      <c r="AI4" s="657"/>
      <c r="AJ4" s="657"/>
      <c r="AK4" s="658"/>
      <c r="AL4" s="656" t="s">
        <v>221</v>
      </c>
      <c r="AM4" s="657"/>
      <c r="AN4" s="657"/>
      <c r="AO4" s="658"/>
      <c r="AP4" s="662" t="s">
        <v>223</v>
      </c>
      <c r="AQ4" s="662"/>
      <c r="AR4" s="662"/>
      <c r="AS4" s="662"/>
      <c r="AT4" s="662"/>
      <c r="AU4" s="662"/>
      <c r="AV4" s="662"/>
      <c r="AW4" s="662"/>
      <c r="AX4" s="662"/>
      <c r="AY4" s="662"/>
      <c r="AZ4" s="662"/>
      <c r="BA4" s="662"/>
      <c r="BB4" s="662"/>
      <c r="BC4" s="662"/>
      <c r="BD4" s="662"/>
      <c r="BE4" s="662"/>
      <c r="BF4" s="662"/>
      <c r="BG4" s="662" t="s">
        <v>224</v>
      </c>
      <c r="BH4" s="662"/>
      <c r="BI4" s="662"/>
      <c r="BJ4" s="662"/>
      <c r="BK4" s="662"/>
      <c r="BL4" s="662"/>
      <c r="BM4" s="662"/>
      <c r="BN4" s="662"/>
      <c r="BO4" s="662" t="s">
        <v>221</v>
      </c>
      <c r="BP4" s="662"/>
      <c r="BQ4" s="662"/>
      <c r="BR4" s="662"/>
      <c r="BS4" s="662" t="s">
        <v>225</v>
      </c>
      <c r="BT4" s="662"/>
      <c r="BU4" s="662"/>
      <c r="BV4" s="662"/>
      <c r="BW4" s="662"/>
      <c r="BX4" s="662"/>
      <c r="BY4" s="662"/>
      <c r="BZ4" s="662"/>
      <c r="CA4" s="662"/>
      <c r="CB4" s="662"/>
      <c r="CD4" s="659" t="s">
        <v>226</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2">
      <c r="B5" s="663" t="s">
        <v>227</v>
      </c>
      <c r="C5" s="664"/>
      <c r="D5" s="664"/>
      <c r="E5" s="664"/>
      <c r="F5" s="664"/>
      <c r="G5" s="664"/>
      <c r="H5" s="664"/>
      <c r="I5" s="664"/>
      <c r="J5" s="664"/>
      <c r="K5" s="664"/>
      <c r="L5" s="664"/>
      <c r="M5" s="664"/>
      <c r="N5" s="664"/>
      <c r="O5" s="664"/>
      <c r="P5" s="664"/>
      <c r="Q5" s="665"/>
      <c r="R5" s="666">
        <v>43792260</v>
      </c>
      <c r="S5" s="667"/>
      <c r="T5" s="667"/>
      <c r="U5" s="667"/>
      <c r="V5" s="667"/>
      <c r="W5" s="667"/>
      <c r="X5" s="667"/>
      <c r="Y5" s="668"/>
      <c r="Z5" s="669">
        <v>51.4</v>
      </c>
      <c r="AA5" s="669"/>
      <c r="AB5" s="669"/>
      <c r="AC5" s="669"/>
      <c r="AD5" s="670">
        <v>41165104</v>
      </c>
      <c r="AE5" s="670"/>
      <c r="AF5" s="670"/>
      <c r="AG5" s="670"/>
      <c r="AH5" s="670"/>
      <c r="AI5" s="670"/>
      <c r="AJ5" s="670"/>
      <c r="AK5" s="670"/>
      <c r="AL5" s="671">
        <v>85.2</v>
      </c>
      <c r="AM5" s="672"/>
      <c r="AN5" s="672"/>
      <c r="AO5" s="673"/>
      <c r="AP5" s="663" t="s">
        <v>228</v>
      </c>
      <c r="AQ5" s="664"/>
      <c r="AR5" s="664"/>
      <c r="AS5" s="664"/>
      <c r="AT5" s="664"/>
      <c r="AU5" s="664"/>
      <c r="AV5" s="664"/>
      <c r="AW5" s="664"/>
      <c r="AX5" s="664"/>
      <c r="AY5" s="664"/>
      <c r="AZ5" s="664"/>
      <c r="BA5" s="664"/>
      <c r="BB5" s="664"/>
      <c r="BC5" s="664"/>
      <c r="BD5" s="664"/>
      <c r="BE5" s="664"/>
      <c r="BF5" s="665"/>
      <c r="BG5" s="677">
        <v>41165105</v>
      </c>
      <c r="BH5" s="678"/>
      <c r="BI5" s="678"/>
      <c r="BJ5" s="678"/>
      <c r="BK5" s="678"/>
      <c r="BL5" s="678"/>
      <c r="BM5" s="678"/>
      <c r="BN5" s="679"/>
      <c r="BO5" s="680">
        <v>94</v>
      </c>
      <c r="BP5" s="680"/>
      <c r="BQ5" s="680"/>
      <c r="BR5" s="680"/>
      <c r="BS5" s="681">
        <v>442144</v>
      </c>
      <c r="BT5" s="681"/>
      <c r="BU5" s="681"/>
      <c r="BV5" s="681"/>
      <c r="BW5" s="681"/>
      <c r="BX5" s="681"/>
      <c r="BY5" s="681"/>
      <c r="BZ5" s="681"/>
      <c r="CA5" s="681"/>
      <c r="CB5" s="685"/>
      <c r="CD5" s="659" t="s">
        <v>223</v>
      </c>
      <c r="CE5" s="660"/>
      <c r="CF5" s="660"/>
      <c r="CG5" s="660"/>
      <c r="CH5" s="660"/>
      <c r="CI5" s="660"/>
      <c r="CJ5" s="660"/>
      <c r="CK5" s="660"/>
      <c r="CL5" s="660"/>
      <c r="CM5" s="660"/>
      <c r="CN5" s="660"/>
      <c r="CO5" s="660"/>
      <c r="CP5" s="660"/>
      <c r="CQ5" s="661"/>
      <c r="CR5" s="659" t="s">
        <v>229</v>
      </c>
      <c r="CS5" s="660"/>
      <c r="CT5" s="660"/>
      <c r="CU5" s="660"/>
      <c r="CV5" s="660"/>
      <c r="CW5" s="660"/>
      <c r="CX5" s="660"/>
      <c r="CY5" s="661"/>
      <c r="CZ5" s="659" t="s">
        <v>221</v>
      </c>
      <c r="DA5" s="660"/>
      <c r="DB5" s="660"/>
      <c r="DC5" s="661"/>
      <c r="DD5" s="659" t="s">
        <v>230</v>
      </c>
      <c r="DE5" s="660"/>
      <c r="DF5" s="660"/>
      <c r="DG5" s="660"/>
      <c r="DH5" s="660"/>
      <c r="DI5" s="660"/>
      <c r="DJ5" s="660"/>
      <c r="DK5" s="660"/>
      <c r="DL5" s="660"/>
      <c r="DM5" s="660"/>
      <c r="DN5" s="660"/>
      <c r="DO5" s="660"/>
      <c r="DP5" s="661"/>
      <c r="DQ5" s="659" t="s">
        <v>231</v>
      </c>
      <c r="DR5" s="660"/>
      <c r="DS5" s="660"/>
      <c r="DT5" s="660"/>
      <c r="DU5" s="660"/>
      <c r="DV5" s="660"/>
      <c r="DW5" s="660"/>
      <c r="DX5" s="660"/>
      <c r="DY5" s="660"/>
      <c r="DZ5" s="660"/>
      <c r="EA5" s="660"/>
      <c r="EB5" s="660"/>
      <c r="EC5" s="661"/>
    </row>
    <row r="6" spans="2:143" ht="11.25" customHeight="1" x14ac:dyDescent="0.2">
      <c r="B6" s="674" t="s">
        <v>232</v>
      </c>
      <c r="C6" s="675"/>
      <c r="D6" s="675"/>
      <c r="E6" s="675"/>
      <c r="F6" s="675"/>
      <c r="G6" s="675"/>
      <c r="H6" s="675"/>
      <c r="I6" s="675"/>
      <c r="J6" s="675"/>
      <c r="K6" s="675"/>
      <c r="L6" s="675"/>
      <c r="M6" s="675"/>
      <c r="N6" s="675"/>
      <c r="O6" s="675"/>
      <c r="P6" s="675"/>
      <c r="Q6" s="676"/>
      <c r="R6" s="677">
        <v>495451</v>
      </c>
      <c r="S6" s="678"/>
      <c r="T6" s="678"/>
      <c r="U6" s="678"/>
      <c r="V6" s="678"/>
      <c r="W6" s="678"/>
      <c r="X6" s="678"/>
      <c r="Y6" s="679"/>
      <c r="Z6" s="680">
        <v>0.6</v>
      </c>
      <c r="AA6" s="680"/>
      <c r="AB6" s="680"/>
      <c r="AC6" s="680"/>
      <c r="AD6" s="681">
        <v>495451</v>
      </c>
      <c r="AE6" s="681"/>
      <c r="AF6" s="681"/>
      <c r="AG6" s="681"/>
      <c r="AH6" s="681"/>
      <c r="AI6" s="681"/>
      <c r="AJ6" s="681"/>
      <c r="AK6" s="681"/>
      <c r="AL6" s="682">
        <v>1</v>
      </c>
      <c r="AM6" s="683"/>
      <c r="AN6" s="683"/>
      <c r="AO6" s="684"/>
      <c r="AP6" s="674" t="s">
        <v>233</v>
      </c>
      <c r="AQ6" s="675"/>
      <c r="AR6" s="675"/>
      <c r="AS6" s="675"/>
      <c r="AT6" s="675"/>
      <c r="AU6" s="675"/>
      <c r="AV6" s="675"/>
      <c r="AW6" s="675"/>
      <c r="AX6" s="675"/>
      <c r="AY6" s="675"/>
      <c r="AZ6" s="675"/>
      <c r="BA6" s="675"/>
      <c r="BB6" s="675"/>
      <c r="BC6" s="675"/>
      <c r="BD6" s="675"/>
      <c r="BE6" s="675"/>
      <c r="BF6" s="676"/>
      <c r="BG6" s="677">
        <v>41165105</v>
      </c>
      <c r="BH6" s="678"/>
      <c r="BI6" s="678"/>
      <c r="BJ6" s="678"/>
      <c r="BK6" s="678"/>
      <c r="BL6" s="678"/>
      <c r="BM6" s="678"/>
      <c r="BN6" s="679"/>
      <c r="BO6" s="680">
        <v>94</v>
      </c>
      <c r="BP6" s="680"/>
      <c r="BQ6" s="680"/>
      <c r="BR6" s="680"/>
      <c r="BS6" s="681">
        <v>442144</v>
      </c>
      <c r="BT6" s="681"/>
      <c r="BU6" s="681"/>
      <c r="BV6" s="681"/>
      <c r="BW6" s="681"/>
      <c r="BX6" s="681"/>
      <c r="BY6" s="681"/>
      <c r="BZ6" s="681"/>
      <c r="CA6" s="681"/>
      <c r="CB6" s="685"/>
      <c r="CD6" s="688" t="s">
        <v>234</v>
      </c>
      <c r="CE6" s="689"/>
      <c r="CF6" s="689"/>
      <c r="CG6" s="689"/>
      <c r="CH6" s="689"/>
      <c r="CI6" s="689"/>
      <c r="CJ6" s="689"/>
      <c r="CK6" s="689"/>
      <c r="CL6" s="689"/>
      <c r="CM6" s="689"/>
      <c r="CN6" s="689"/>
      <c r="CO6" s="689"/>
      <c r="CP6" s="689"/>
      <c r="CQ6" s="690"/>
      <c r="CR6" s="677">
        <v>446460</v>
      </c>
      <c r="CS6" s="678"/>
      <c r="CT6" s="678"/>
      <c r="CU6" s="678"/>
      <c r="CV6" s="678"/>
      <c r="CW6" s="678"/>
      <c r="CX6" s="678"/>
      <c r="CY6" s="679"/>
      <c r="CZ6" s="671">
        <v>0.5</v>
      </c>
      <c r="DA6" s="672"/>
      <c r="DB6" s="672"/>
      <c r="DC6" s="691"/>
      <c r="DD6" s="686" t="s">
        <v>129</v>
      </c>
      <c r="DE6" s="678"/>
      <c r="DF6" s="678"/>
      <c r="DG6" s="678"/>
      <c r="DH6" s="678"/>
      <c r="DI6" s="678"/>
      <c r="DJ6" s="678"/>
      <c r="DK6" s="678"/>
      <c r="DL6" s="678"/>
      <c r="DM6" s="678"/>
      <c r="DN6" s="678"/>
      <c r="DO6" s="678"/>
      <c r="DP6" s="679"/>
      <c r="DQ6" s="686">
        <v>446460</v>
      </c>
      <c r="DR6" s="678"/>
      <c r="DS6" s="678"/>
      <c r="DT6" s="678"/>
      <c r="DU6" s="678"/>
      <c r="DV6" s="678"/>
      <c r="DW6" s="678"/>
      <c r="DX6" s="678"/>
      <c r="DY6" s="678"/>
      <c r="DZ6" s="678"/>
      <c r="EA6" s="678"/>
      <c r="EB6" s="678"/>
      <c r="EC6" s="687"/>
    </row>
    <row r="7" spans="2:143" ht="11.25" customHeight="1" x14ac:dyDescent="0.2">
      <c r="B7" s="674" t="s">
        <v>235</v>
      </c>
      <c r="C7" s="675"/>
      <c r="D7" s="675"/>
      <c r="E7" s="675"/>
      <c r="F7" s="675"/>
      <c r="G7" s="675"/>
      <c r="H7" s="675"/>
      <c r="I7" s="675"/>
      <c r="J7" s="675"/>
      <c r="K7" s="675"/>
      <c r="L7" s="675"/>
      <c r="M7" s="675"/>
      <c r="N7" s="675"/>
      <c r="O7" s="675"/>
      <c r="P7" s="675"/>
      <c r="Q7" s="676"/>
      <c r="R7" s="677">
        <v>43814</v>
      </c>
      <c r="S7" s="678"/>
      <c r="T7" s="678"/>
      <c r="U7" s="678"/>
      <c r="V7" s="678"/>
      <c r="W7" s="678"/>
      <c r="X7" s="678"/>
      <c r="Y7" s="679"/>
      <c r="Z7" s="680">
        <v>0.1</v>
      </c>
      <c r="AA7" s="680"/>
      <c r="AB7" s="680"/>
      <c r="AC7" s="680"/>
      <c r="AD7" s="681">
        <v>43814</v>
      </c>
      <c r="AE7" s="681"/>
      <c r="AF7" s="681"/>
      <c r="AG7" s="681"/>
      <c r="AH7" s="681"/>
      <c r="AI7" s="681"/>
      <c r="AJ7" s="681"/>
      <c r="AK7" s="681"/>
      <c r="AL7" s="682">
        <v>0.1</v>
      </c>
      <c r="AM7" s="683"/>
      <c r="AN7" s="683"/>
      <c r="AO7" s="684"/>
      <c r="AP7" s="674" t="s">
        <v>236</v>
      </c>
      <c r="AQ7" s="675"/>
      <c r="AR7" s="675"/>
      <c r="AS7" s="675"/>
      <c r="AT7" s="675"/>
      <c r="AU7" s="675"/>
      <c r="AV7" s="675"/>
      <c r="AW7" s="675"/>
      <c r="AX7" s="675"/>
      <c r="AY7" s="675"/>
      <c r="AZ7" s="675"/>
      <c r="BA7" s="675"/>
      <c r="BB7" s="675"/>
      <c r="BC7" s="675"/>
      <c r="BD7" s="675"/>
      <c r="BE7" s="675"/>
      <c r="BF7" s="676"/>
      <c r="BG7" s="677">
        <v>19621164</v>
      </c>
      <c r="BH7" s="678"/>
      <c r="BI7" s="678"/>
      <c r="BJ7" s="678"/>
      <c r="BK7" s="678"/>
      <c r="BL7" s="678"/>
      <c r="BM7" s="678"/>
      <c r="BN7" s="679"/>
      <c r="BO7" s="680">
        <v>44.8</v>
      </c>
      <c r="BP7" s="680"/>
      <c r="BQ7" s="680"/>
      <c r="BR7" s="680"/>
      <c r="BS7" s="681">
        <v>442144</v>
      </c>
      <c r="BT7" s="681"/>
      <c r="BU7" s="681"/>
      <c r="BV7" s="681"/>
      <c r="BW7" s="681"/>
      <c r="BX7" s="681"/>
      <c r="BY7" s="681"/>
      <c r="BZ7" s="681"/>
      <c r="CA7" s="681"/>
      <c r="CB7" s="685"/>
      <c r="CD7" s="692" t="s">
        <v>237</v>
      </c>
      <c r="CE7" s="693"/>
      <c r="CF7" s="693"/>
      <c r="CG7" s="693"/>
      <c r="CH7" s="693"/>
      <c r="CI7" s="693"/>
      <c r="CJ7" s="693"/>
      <c r="CK7" s="693"/>
      <c r="CL7" s="693"/>
      <c r="CM7" s="693"/>
      <c r="CN7" s="693"/>
      <c r="CO7" s="693"/>
      <c r="CP7" s="693"/>
      <c r="CQ7" s="694"/>
      <c r="CR7" s="677">
        <v>7405690</v>
      </c>
      <c r="CS7" s="678"/>
      <c r="CT7" s="678"/>
      <c r="CU7" s="678"/>
      <c r="CV7" s="678"/>
      <c r="CW7" s="678"/>
      <c r="CX7" s="678"/>
      <c r="CY7" s="679"/>
      <c r="CZ7" s="680">
        <v>9</v>
      </c>
      <c r="DA7" s="680"/>
      <c r="DB7" s="680"/>
      <c r="DC7" s="680"/>
      <c r="DD7" s="686">
        <v>4409</v>
      </c>
      <c r="DE7" s="678"/>
      <c r="DF7" s="678"/>
      <c r="DG7" s="678"/>
      <c r="DH7" s="678"/>
      <c r="DI7" s="678"/>
      <c r="DJ7" s="678"/>
      <c r="DK7" s="678"/>
      <c r="DL7" s="678"/>
      <c r="DM7" s="678"/>
      <c r="DN7" s="678"/>
      <c r="DO7" s="678"/>
      <c r="DP7" s="679"/>
      <c r="DQ7" s="686">
        <v>6462145</v>
      </c>
      <c r="DR7" s="678"/>
      <c r="DS7" s="678"/>
      <c r="DT7" s="678"/>
      <c r="DU7" s="678"/>
      <c r="DV7" s="678"/>
      <c r="DW7" s="678"/>
      <c r="DX7" s="678"/>
      <c r="DY7" s="678"/>
      <c r="DZ7" s="678"/>
      <c r="EA7" s="678"/>
      <c r="EB7" s="678"/>
      <c r="EC7" s="687"/>
    </row>
    <row r="8" spans="2:143" ht="11.25" customHeight="1" x14ac:dyDescent="0.2">
      <c r="B8" s="674" t="s">
        <v>238</v>
      </c>
      <c r="C8" s="675"/>
      <c r="D8" s="675"/>
      <c r="E8" s="675"/>
      <c r="F8" s="675"/>
      <c r="G8" s="675"/>
      <c r="H8" s="675"/>
      <c r="I8" s="675"/>
      <c r="J8" s="675"/>
      <c r="K8" s="675"/>
      <c r="L8" s="675"/>
      <c r="M8" s="675"/>
      <c r="N8" s="675"/>
      <c r="O8" s="675"/>
      <c r="P8" s="675"/>
      <c r="Q8" s="676"/>
      <c r="R8" s="677">
        <v>183776</v>
      </c>
      <c r="S8" s="678"/>
      <c r="T8" s="678"/>
      <c r="U8" s="678"/>
      <c r="V8" s="678"/>
      <c r="W8" s="678"/>
      <c r="X8" s="678"/>
      <c r="Y8" s="679"/>
      <c r="Z8" s="680">
        <v>0.2</v>
      </c>
      <c r="AA8" s="680"/>
      <c r="AB8" s="680"/>
      <c r="AC8" s="680"/>
      <c r="AD8" s="681">
        <v>183776</v>
      </c>
      <c r="AE8" s="681"/>
      <c r="AF8" s="681"/>
      <c r="AG8" s="681"/>
      <c r="AH8" s="681"/>
      <c r="AI8" s="681"/>
      <c r="AJ8" s="681"/>
      <c r="AK8" s="681"/>
      <c r="AL8" s="682">
        <v>0.4</v>
      </c>
      <c r="AM8" s="683"/>
      <c r="AN8" s="683"/>
      <c r="AO8" s="684"/>
      <c r="AP8" s="674" t="s">
        <v>239</v>
      </c>
      <c r="AQ8" s="675"/>
      <c r="AR8" s="675"/>
      <c r="AS8" s="675"/>
      <c r="AT8" s="675"/>
      <c r="AU8" s="675"/>
      <c r="AV8" s="675"/>
      <c r="AW8" s="675"/>
      <c r="AX8" s="675"/>
      <c r="AY8" s="675"/>
      <c r="AZ8" s="675"/>
      <c r="BA8" s="675"/>
      <c r="BB8" s="675"/>
      <c r="BC8" s="675"/>
      <c r="BD8" s="675"/>
      <c r="BE8" s="675"/>
      <c r="BF8" s="676"/>
      <c r="BG8" s="677">
        <v>444334</v>
      </c>
      <c r="BH8" s="678"/>
      <c r="BI8" s="678"/>
      <c r="BJ8" s="678"/>
      <c r="BK8" s="678"/>
      <c r="BL8" s="678"/>
      <c r="BM8" s="678"/>
      <c r="BN8" s="679"/>
      <c r="BO8" s="680">
        <v>1</v>
      </c>
      <c r="BP8" s="680"/>
      <c r="BQ8" s="680"/>
      <c r="BR8" s="680"/>
      <c r="BS8" s="686" t="s">
        <v>129</v>
      </c>
      <c r="BT8" s="678"/>
      <c r="BU8" s="678"/>
      <c r="BV8" s="678"/>
      <c r="BW8" s="678"/>
      <c r="BX8" s="678"/>
      <c r="BY8" s="678"/>
      <c r="BZ8" s="678"/>
      <c r="CA8" s="678"/>
      <c r="CB8" s="687"/>
      <c r="CD8" s="692" t="s">
        <v>240</v>
      </c>
      <c r="CE8" s="693"/>
      <c r="CF8" s="693"/>
      <c r="CG8" s="693"/>
      <c r="CH8" s="693"/>
      <c r="CI8" s="693"/>
      <c r="CJ8" s="693"/>
      <c r="CK8" s="693"/>
      <c r="CL8" s="693"/>
      <c r="CM8" s="693"/>
      <c r="CN8" s="693"/>
      <c r="CO8" s="693"/>
      <c r="CP8" s="693"/>
      <c r="CQ8" s="694"/>
      <c r="CR8" s="677">
        <v>36145060</v>
      </c>
      <c r="CS8" s="678"/>
      <c r="CT8" s="678"/>
      <c r="CU8" s="678"/>
      <c r="CV8" s="678"/>
      <c r="CW8" s="678"/>
      <c r="CX8" s="678"/>
      <c r="CY8" s="679"/>
      <c r="CZ8" s="680">
        <v>44</v>
      </c>
      <c r="DA8" s="680"/>
      <c r="DB8" s="680"/>
      <c r="DC8" s="680"/>
      <c r="DD8" s="686">
        <v>591643</v>
      </c>
      <c r="DE8" s="678"/>
      <c r="DF8" s="678"/>
      <c r="DG8" s="678"/>
      <c r="DH8" s="678"/>
      <c r="DI8" s="678"/>
      <c r="DJ8" s="678"/>
      <c r="DK8" s="678"/>
      <c r="DL8" s="678"/>
      <c r="DM8" s="678"/>
      <c r="DN8" s="678"/>
      <c r="DO8" s="678"/>
      <c r="DP8" s="679"/>
      <c r="DQ8" s="686">
        <v>18091633</v>
      </c>
      <c r="DR8" s="678"/>
      <c r="DS8" s="678"/>
      <c r="DT8" s="678"/>
      <c r="DU8" s="678"/>
      <c r="DV8" s="678"/>
      <c r="DW8" s="678"/>
      <c r="DX8" s="678"/>
      <c r="DY8" s="678"/>
      <c r="DZ8" s="678"/>
      <c r="EA8" s="678"/>
      <c r="EB8" s="678"/>
      <c r="EC8" s="687"/>
    </row>
    <row r="9" spans="2:143" ht="11.25" customHeight="1" x14ac:dyDescent="0.2">
      <c r="B9" s="674" t="s">
        <v>241</v>
      </c>
      <c r="C9" s="675"/>
      <c r="D9" s="675"/>
      <c r="E9" s="675"/>
      <c r="F9" s="675"/>
      <c r="G9" s="675"/>
      <c r="H9" s="675"/>
      <c r="I9" s="675"/>
      <c r="J9" s="675"/>
      <c r="K9" s="675"/>
      <c r="L9" s="675"/>
      <c r="M9" s="675"/>
      <c r="N9" s="675"/>
      <c r="O9" s="675"/>
      <c r="P9" s="675"/>
      <c r="Q9" s="676"/>
      <c r="R9" s="677">
        <v>161193</v>
      </c>
      <c r="S9" s="678"/>
      <c r="T9" s="678"/>
      <c r="U9" s="678"/>
      <c r="V9" s="678"/>
      <c r="W9" s="678"/>
      <c r="X9" s="678"/>
      <c r="Y9" s="679"/>
      <c r="Z9" s="680">
        <v>0.2</v>
      </c>
      <c r="AA9" s="680"/>
      <c r="AB9" s="680"/>
      <c r="AC9" s="680"/>
      <c r="AD9" s="681">
        <v>161193</v>
      </c>
      <c r="AE9" s="681"/>
      <c r="AF9" s="681"/>
      <c r="AG9" s="681"/>
      <c r="AH9" s="681"/>
      <c r="AI9" s="681"/>
      <c r="AJ9" s="681"/>
      <c r="AK9" s="681"/>
      <c r="AL9" s="682">
        <v>0.3</v>
      </c>
      <c r="AM9" s="683"/>
      <c r="AN9" s="683"/>
      <c r="AO9" s="684"/>
      <c r="AP9" s="674" t="s">
        <v>242</v>
      </c>
      <c r="AQ9" s="675"/>
      <c r="AR9" s="675"/>
      <c r="AS9" s="675"/>
      <c r="AT9" s="675"/>
      <c r="AU9" s="675"/>
      <c r="AV9" s="675"/>
      <c r="AW9" s="675"/>
      <c r="AX9" s="675"/>
      <c r="AY9" s="675"/>
      <c r="AZ9" s="675"/>
      <c r="BA9" s="675"/>
      <c r="BB9" s="675"/>
      <c r="BC9" s="675"/>
      <c r="BD9" s="675"/>
      <c r="BE9" s="675"/>
      <c r="BF9" s="676"/>
      <c r="BG9" s="677">
        <v>15261894</v>
      </c>
      <c r="BH9" s="678"/>
      <c r="BI9" s="678"/>
      <c r="BJ9" s="678"/>
      <c r="BK9" s="678"/>
      <c r="BL9" s="678"/>
      <c r="BM9" s="678"/>
      <c r="BN9" s="679"/>
      <c r="BO9" s="680">
        <v>34.9</v>
      </c>
      <c r="BP9" s="680"/>
      <c r="BQ9" s="680"/>
      <c r="BR9" s="680"/>
      <c r="BS9" s="686" t="s">
        <v>129</v>
      </c>
      <c r="BT9" s="678"/>
      <c r="BU9" s="678"/>
      <c r="BV9" s="678"/>
      <c r="BW9" s="678"/>
      <c r="BX9" s="678"/>
      <c r="BY9" s="678"/>
      <c r="BZ9" s="678"/>
      <c r="CA9" s="678"/>
      <c r="CB9" s="687"/>
      <c r="CD9" s="692" t="s">
        <v>243</v>
      </c>
      <c r="CE9" s="693"/>
      <c r="CF9" s="693"/>
      <c r="CG9" s="693"/>
      <c r="CH9" s="693"/>
      <c r="CI9" s="693"/>
      <c r="CJ9" s="693"/>
      <c r="CK9" s="693"/>
      <c r="CL9" s="693"/>
      <c r="CM9" s="693"/>
      <c r="CN9" s="693"/>
      <c r="CO9" s="693"/>
      <c r="CP9" s="693"/>
      <c r="CQ9" s="694"/>
      <c r="CR9" s="677">
        <v>7243022</v>
      </c>
      <c r="CS9" s="678"/>
      <c r="CT9" s="678"/>
      <c r="CU9" s="678"/>
      <c r="CV9" s="678"/>
      <c r="CW9" s="678"/>
      <c r="CX9" s="678"/>
      <c r="CY9" s="679"/>
      <c r="CZ9" s="680">
        <v>8.8000000000000007</v>
      </c>
      <c r="DA9" s="680"/>
      <c r="DB9" s="680"/>
      <c r="DC9" s="680"/>
      <c r="DD9" s="686">
        <v>109804</v>
      </c>
      <c r="DE9" s="678"/>
      <c r="DF9" s="678"/>
      <c r="DG9" s="678"/>
      <c r="DH9" s="678"/>
      <c r="DI9" s="678"/>
      <c r="DJ9" s="678"/>
      <c r="DK9" s="678"/>
      <c r="DL9" s="678"/>
      <c r="DM9" s="678"/>
      <c r="DN9" s="678"/>
      <c r="DO9" s="678"/>
      <c r="DP9" s="679"/>
      <c r="DQ9" s="686">
        <v>6184532</v>
      </c>
      <c r="DR9" s="678"/>
      <c r="DS9" s="678"/>
      <c r="DT9" s="678"/>
      <c r="DU9" s="678"/>
      <c r="DV9" s="678"/>
      <c r="DW9" s="678"/>
      <c r="DX9" s="678"/>
      <c r="DY9" s="678"/>
      <c r="DZ9" s="678"/>
      <c r="EA9" s="678"/>
      <c r="EB9" s="678"/>
      <c r="EC9" s="687"/>
    </row>
    <row r="10" spans="2:143" ht="11.25" customHeight="1" x14ac:dyDescent="0.2">
      <c r="B10" s="674" t="s">
        <v>244</v>
      </c>
      <c r="C10" s="675"/>
      <c r="D10" s="675"/>
      <c r="E10" s="675"/>
      <c r="F10" s="675"/>
      <c r="G10" s="675"/>
      <c r="H10" s="675"/>
      <c r="I10" s="675"/>
      <c r="J10" s="675"/>
      <c r="K10" s="675"/>
      <c r="L10" s="675"/>
      <c r="M10" s="675"/>
      <c r="N10" s="675"/>
      <c r="O10" s="675"/>
      <c r="P10" s="675"/>
      <c r="Q10" s="676"/>
      <c r="R10" s="677" t="s">
        <v>245</v>
      </c>
      <c r="S10" s="678"/>
      <c r="T10" s="678"/>
      <c r="U10" s="678"/>
      <c r="V10" s="678"/>
      <c r="W10" s="678"/>
      <c r="X10" s="678"/>
      <c r="Y10" s="679"/>
      <c r="Z10" s="680" t="s">
        <v>245</v>
      </c>
      <c r="AA10" s="680"/>
      <c r="AB10" s="680"/>
      <c r="AC10" s="680"/>
      <c r="AD10" s="681" t="s">
        <v>245</v>
      </c>
      <c r="AE10" s="681"/>
      <c r="AF10" s="681"/>
      <c r="AG10" s="681"/>
      <c r="AH10" s="681"/>
      <c r="AI10" s="681"/>
      <c r="AJ10" s="681"/>
      <c r="AK10" s="681"/>
      <c r="AL10" s="682" t="s">
        <v>245</v>
      </c>
      <c r="AM10" s="683"/>
      <c r="AN10" s="683"/>
      <c r="AO10" s="684"/>
      <c r="AP10" s="674" t="s">
        <v>246</v>
      </c>
      <c r="AQ10" s="675"/>
      <c r="AR10" s="675"/>
      <c r="AS10" s="675"/>
      <c r="AT10" s="675"/>
      <c r="AU10" s="675"/>
      <c r="AV10" s="675"/>
      <c r="AW10" s="675"/>
      <c r="AX10" s="675"/>
      <c r="AY10" s="675"/>
      <c r="AZ10" s="675"/>
      <c r="BA10" s="675"/>
      <c r="BB10" s="675"/>
      <c r="BC10" s="675"/>
      <c r="BD10" s="675"/>
      <c r="BE10" s="675"/>
      <c r="BF10" s="676"/>
      <c r="BG10" s="677">
        <v>763060</v>
      </c>
      <c r="BH10" s="678"/>
      <c r="BI10" s="678"/>
      <c r="BJ10" s="678"/>
      <c r="BK10" s="678"/>
      <c r="BL10" s="678"/>
      <c r="BM10" s="678"/>
      <c r="BN10" s="679"/>
      <c r="BO10" s="680">
        <v>1.7</v>
      </c>
      <c r="BP10" s="680"/>
      <c r="BQ10" s="680"/>
      <c r="BR10" s="680"/>
      <c r="BS10" s="686" t="s">
        <v>245</v>
      </c>
      <c r="BT10" s="678"/>
      <c r="BU10" s="678"/>
      <c r="BV10" s="678"/>
      <c r="BW10" s="678"/>
      <c r="BX10" s="678"/>
      <c r="BY10" s="678"/>
      <c r="BZ10" s="678"/>
      <c r="CA10" s="678"/>
      <c r="CB10" s="687"/>
      <c r="CD10" s="692" t="s">
        <v>247</v>
      </c>
      <c r="CE10" s="693"/>
      <c r="CF10" s="693"/>
      <c r="CG10" s="693"/>
      <c r="CH10" s="693"/>
      <c r="CI10" s="693"/>
      <c r="CJ10" s="693"/>
      <c r="CK10" s="693"/>
      <c r="CL10" s="693"/>
      <c r="CM10" s="693"/>
      <c r="CN10" s="693"/>
      <c r="CO10" s="693"/>
      <c r="CP10" s="693"/>
      <c r="CQ10" s="694"/>
      <c r="CR10" s="677">
        <v>231114</v>
      </c>
      <c r="CS10" s="678"/>
      <c r="CT10" s="678"/>
      <c r="CU10" s="678"/>
      <c r="CV10" s="678"/>
      <c r="CW10" s="678"/>
      <c r="CX10" s="678"/>
      <c r="CY10" s="679"/>
      <c r="CZ10" s="680">
        <v>0.3</v>
      </c>
      <c r="DA10" s="680"/>
      <c r="DB10" s="680"/>
      <c r="DC10" s="680"/>
      <c r="DD10" s="686" t="s">
        <v>129</v>
      </c>
      <c r="DE10" s="678"/>
      <c r="DF10" s="678"/>
      <c r="DG10" s="678"/>
      <c r="DH10" s="678"/>
      <c r="DI10" s="678"/>
      <c r="DJ10" s="678"/>
      <c r="DK10" s="678"/>
      <c r="DL10" s="678"/>
      <c r="DM10" s="678"/>
      <c r="DN10" s="678"/>
      <c r="DO10" s="678"/>
      <c r="DP10" s="679"/>
      <c r="DQ10" s="686">
        <v>50189</v>
      </c>
      <c r="DR10" s="678"/>
      <c r="DS10" s="678"/>
      <c r="DT10" s="678"/>
      <c r="DU10" s="678"/>
      <c r="DV10" s="678"/>
      <c r="DW10" s="678"/>
      <c r="DX10" s="678"/>
      <c r="DY10" s="678"/>
      <c r="DZ10" s="678"/>
      <c r="EA10" s="678"/>
      <c r="EB10" s="678"/>
      <c r="EC10" s="687"/>
    </row>
    <row r="11" spans="2:143" ht="11.25" customHeight="1" x14ac:dyDescent="0.2">
      <c r="B11" s="674" t="s">
        <v>248</v>
      </c>
      <c r="C11" s="675"/>
      <c r="D11" s="675"/>
      <c r="E11" s="675"/>
      <c r="F11" s="675"/>
      <c r="G11" s="675"/>
      <c r="H11" s="675"/>
      <c r="I11" s="675"/>
      <c r="J11" s="675"/>
      <c r="K11" s="675"/>
      <c r="L11" s="675"/>
      <c r="M11" s="675"/>
      <c r="N11" s="675"/>
      <c r="O11" s="675"/>
      <c r="P11" s="675"/>
      <c r="Q11" s="676"/>
      <c r="R11" s="677" t="s">
        <v>245</v>
      </c>
      <c r="S11" s="678"/>
      <c r="T11" s="678"/>
      <c r="U11" s="678"/>
      <c r="V11" s="678"/>
      <c r="W11" s="678"/>
      <c r="X11" s="678"/>
      <c r="Y11" s="679"/>
      <c r="Z11" s="680" t="s">
        <v>245</v>
      </c>
      <c r="AA11" s="680"/>
      <c r="AB11" s="680"/>
      <c r="AC11" s="680"/>
      <c r="AD11" s="681" t="s">
        <v>129</v>
      </c>
      <c r="AE11" s="681"/>
      <c r="AF11" s="681"/>
      <c r="AG11" s="681"/>
      <c r="AH11" s="681"/>
      <c r="AI11" s="681"/>
      <c r="AJ11" s="681"/>
      <c r="AK11" s="681"/>
      <c r="AL11" s="682" t="s">
        <v>129</v>
      </c>
      <c r="AM11" s="683"/>
      <c r="AN11" s="683"/>
      <c r="AO11" s="684"/>
      <c r="AP11" s="674" t="s">
        <v>249</v>
      </c>
      <c r="AQ11" s="675"/>
      <c r="AR11" s="675"/>
      <c r="AS11" s="675"/>
      <c r="AT11" s="675"/>
      <c r="AU11" s="675"/>
      <c r="AV11" s="675"/>
      <c r="AW11" s="675"/>
      <c r="AX11" s="675"/>
      <c r="AY11" s="675"/>
      <c r="AZ11" s="675"/>
      <c r="BA11" s="675"/>
      <c r="BB11" s="675"/>
      <c r="BC11" s="675"/>
      <c r="BD11" s="675"/>
      <c r="BE11" s="675"/>
      <c r="BF11" s="676"/>
      <c r="BG11" s="677">
        <v>3151876</v>
      </c>
      <c r="BH11" s="678"/>
      <c r="BI11" s="678"/>
      <c r="BJ11" s="678"/>
      <c r="BK11" s="678"/>
      <c r="BL11" s="678"/>
      <c r="BM11" s="678"/>
      <c r="BN11" s="679"/>
      <c r="BO11" s="680">
        <v>7.2</v>
      </c>
      <c r="BP11" s="680"/>
      <c r="BQ11" s="680"/>
      <c r="BR11" s="680"/>
      <c r="BS11" s="686">
        <v>442144</v>
      </c>
      <c r="BT11" s="678"/>
      <c r="BU11" s="678"/>
      <c r="BV11" s="678"/>
      <c r="BW11" s="678"/>
      <c r="BX11" s="678"/>
      <c r="BY11" s="678"/>
      <c r="BZ11" s="678"/>
      <c r="CA11" s="678"/>
      <c r="CB11" s="687"/>
      <c r="CD11" s="692" t="s">
        <v>250</v>
      </c>
      <c r="CE11" s="693"/>
      <c r="CF11" s="693"/>
      <c r="CG11" s="693"/>
      <c r="CH11" s="693"/>
      <c r="CI11" s="693"/>
      <c r="CJ11" s="693"/>
      <c r="CK11" s="693"/>
      <c r="CL11" s="693"/>
      <c r="CM11" s="693"/>
      <c r="CN11" s="693"/>
      <c r="CO11" s="693"/>
      <c r="CP11" s="693"/>
      <c r="CQ11" s="694"/>
      <c r="CR11" s="677">
        <v>779631</v>
      </c>
      <c r="CS11" s="678"/>
      <c r="CT11" s="678"/>
      <c r="CU11" s="678"/>
      <c r="CV11" s="678"/>
      <c r="CW11" s="678"/>
      <c r="CX11" s="678"/>
      <c r="CY11" s="679"/>
      <c r="CZ11" s="680">
        <v>0.9</v>
      </c>
      <c r="DA11" s="680"/>
      <c r="DB11" s="680"/>
      <c r="DC11" s="680"/>
      <c r="DD11" s="686">
        <v>299719</v>
      </c>
      <c r="DE11" s="678"/>
      <c r="DF11" s="678"/>
      <c r="DG11" s="678"/>
      <c r="DH11" s="678"/>
      <c r="DI11" s="678"/>
      <c r="DJ11" s="678"/>
      <c r="DK11" s="678"/>
      <c r="DL11" s="678"/>
      <c r="DM11" s="678"/>
      <c r="DN11" s="678"/>
      <c r="DO11" s="678"/>
      <c r="DP11" s="679"/>
      <c r="DQ11" s="686">
        <v>471915</v>
      </c>
      <c r="DR11" s="678"/>
      <c r="DS11" s="678"/>
      <c r="DT11" s="678"/>
      <c r="DU11" s="678"/>
      <c r="DV11" s="678"/>
      <c r="DW11" s="678"/>
      <c r="DX11" s="678"/>
      <c r="DY11" s="678"/>
      <c r="DZ11" s="678"/>
      <c r="EA11" s="678"/>
      <c r="EB11" s="678"/>
      <c r="EC11" s="687"/>
    </row>
    <row r="12" spans="2:143" ht="11.25" customHeight="1" x14ac:dyDescent="0.2">
      <c r="B12" s="674" t="s">
        <v>251</v>
      </c>
      <c r="C12" s="675"/>
      <c r="D12" s="675"/>
      <c r="E12" s="675"/>
      <c r="F12" s="675"/>
      <c r="G12" s="675"/>
      <c r="H12" s="675"/>
      <c r="I12" s="675"/>
      <c r="J12" s="675"/>
      <c r="K12" s="675"/>
      <c r="L12" s="675"/>
      <c r="M12" s="675"/>
      <c r="N12" s="675"/>
      <c r="O12" s="675"/>
      <c r="P12" s="675"/>
      <c r="Q12" s="676"/>
      <c r="R12" s="677">
        <v>4599493</v>
      </c>
      <c r="S12" s="678"/>
      <c r="T12" s="678"/>
      <c r="U12" s="678"/>
      <c r="V12" s="678"/>
      <c r="W12" s="678"/>
      <c r="X12" s="678"/>
      <c r="Y12" s="679"/>
      <c r="Z12" s="680">
        <v>5.4</v>
      </c>
      <c r="AA12" s="680"/>
      <c r="AB12" s="680"/>
      <c r="AC12" s="680"/>
      <c r="AD12" s="681">
        <v>4599493</v>
      </c>
      <c r="AE12" s="681"/>
      <c r="AF12" s="681"/>
      <c r="AG12" s="681"/>
      <c r="AH12" s="681"/>
      <c r="AI12" s="681"/>
      <c r="AJ12" s="681"/>
      <c r="AK12" s="681"/>
      <c r="AL12" s="682">
        <v>9.5</v>
      </c>
      <c r="AM12" s="683"/>
      <c r="AN12" s="683"/>
      <c r="AO12" s="684"/>
      <c r="AP12" s="674" t="s">
        <v>252</v>
      </c>
      <c r="AQ12" s="675"/>
      <c r="AR12" s="675"/>
      <c r="AS12" s="675"/>
      <c r="AT12" s="675"/>
      <c r="AU12" s="675"/>
      <c r="AV12" s="675"/>
      <c r="AW12" s="675"/>
      <c r="AX12" s="675"/>
      <c r="AY12" s="675"/>
      <c r="AZ12" s="675"/>
      <c r="BA12" s="675"/>
      <c r="BB12" s="675"/>
      <c r="BC12" s="675"/>
      <c r="BD12" s="675"/>
      <c r="BE12" s="675"/>
      <c r="BF12" s="676"/>
      <c r="BG12" s="677">
        <v>19370504</v>
      </c>
      <c r="BH12" s="678"/>
      <c r="BI12" s="678"/>
      <c r="BJ12" s="678"/>
      <c r="BK12" s="678"/>
      <c r="BL12" s="678"/>
      <c r="BM12" s="678"/>
      <c r="BN12" s="679"/>
      <c r="BO12" s="680">
        <v>44.2</v>
      </c>
      <c r="BP12" s="680"/>
      <c r="BQ12" s="680"/>
      <c r="BR12" s="680"/>
      <c r="BS12" s="686" t="s">
        <v>129</v>
      </c>
      <c r="BT12" s="678"/>
      <c r="BU12" s="678"/>
      <c r="BV12" s="678"/>
      <c r="BW12" s="678"/>
      <c r="BX12" s="678"/>
      <c r="BY12" s="678"/>
      <c r="BZ12" s="678"/>
      <c r="CA12" s="678"/>
      <c r="CB12" s="687"/>
      <c r="CD12" s="692" t="s">
        <v>253</v>
      </c>
      <c r="CE12" s="693"/>
      <c r="CF12" s="693"/>
      <c r="CG12" s="693"/>
      <c r="CH12" s="693"/>
      <c r="CI12" s="693"/>
      <c r="CJ12" s="693"/>
      <c r="CK12" s="693"/>
      <c r="CL12" s="693"/>
      <c r="CM12" s="693"/>
      <c r="CN12" s="693"/>
      <c r="CO12" s="693"/>
      <c r="CP12" s="693"/>
      <c r="CQ12" s="694"/>
      <c r="CR12" s="677">
        <v>2052476</v>
      </c>
      <c r="CS12" s="678"/>
      <c r="CT12" s="678"/>
      <c r="CU12" s="678"/>
      <c r="CV12" s="678"/>
      <c r="CW12" s="678"/>
      <c r="CX12" s="678"/>
      <c r="CY12" s="679"/>
      <c r="CZ12" s="680">
        <v>2.5</v>
      </c>
      <c r="DA12" s="680"/>
      <c r="DB12" s="680"/>
      <c r="DC12" s="680"/>
      <c r="DD12" s="686">
        <v>2664</v>
      </c>
      <c r="DE12" s="678"/>
      <c r="DF12" s="678"/>
      <c r="DG12" s="678"/>
      <c r="DH12" s="678"/>
      <c r="DI12" s="678"/>
      <c r="DJ12" s="678"/>
      <c r="DK12" s="678"/>
      <c r="DL12" s="678"/>
      <c r="DM12" s="678"/>
      <c r="DN12" s="678"/>
      <c r="DO12" s="678"/>
      <c r="DP12" s="679"/>
      <c r="DQ12" s="686">
        <v>532497</v>
      </c>
      <c r="DR12" s="678"/>
      <c r="DS12" s="678"/>
      <c r="DT12" s="678"/>
      <c r="DU12" s="678"/>
      <c r="DV12" s="678"/>
      <c r="DW12" s="678"/>
      <c r="DX12" s="678"/>
      <c r="DY12" s="678"/>
      <c r="DZ12" s="678"/>
      <c r="EA12" s="678"/>
      <c r="EB12" s="678"/>
      <c r="EC12" s="687"/>
    </row>
    <row r="13" spans="2:143" ht="11.25" customHeight="1" x14ac:dyDescent="0.2">
      <c r="B13" s="674" t="s">
        <v>254</v>
      </c>
      <c r="C13" s="675"/>
      <c r="D13" s="675"/>
      <c r="E13" s="675"/>
      <c r="F13" s="675"/>
      <c r="G13" s="675"/>
      <c r="H13" s="675"/>
      <c r="I13" s="675"/>
      <c r="J13" s="675"/>
      <c r="K13" s="675"/>
      <c r="L13" s="675"/>
      <c r="M13" s="675"/>
      <c r="N13" s="675"/>
      <c r="O13" s="675"/>
      <c r="P13" s="675"/>
      <c r="Q13" s="676"/>
      <c r="R13" s="677">
        <v>43363</v>
      </c>
      <c r="S13" s="678"/>
      <c r="T13" s="678"/>
      <c r="U13" s="678"/>
      <c r="V13" s="678"/>
      <c r="W13" s="678"/>
      <c r="X13" s="678"/>
      <c r="Y13" s="679"/>
      <c r="Z13" s="680">
        <v>0.1</v>
      </c>
      <c r="AA13" s="680"/>
      <c r="AB13" s="680"/>
      <c r="AC13" s="680"/>
      <c r="AD13" s="681">
        <v>43363</v>
      </c>
      <c r="AE13" s="681"/>
      <c r="AF13" s="681"/>
      <c r="AG13" s="681"/>
      <c r="AH13" s="681"/>
      <c r="AI13" s="681"/>
      <c r="AJ13" s="681"/>
      <c r="AK13" s="681"/>
      <c r="AL13" s="682">
        <v>0.1</v>
      </c>
      <c r="AM13" s="683"/>
      <c r="AN13" s="683"/>
      <c r="AO13" s="684"/>
      <c r="AP13" s="674" t="s">
        <v>255</v>
      </c>
      <c r="AQ13" s="675"/>
      <c r="AR13" s="675"/>
      <c r="AS13" s="675"/>
      <c r="AT13" s="675"/>
      <c r="AU13" s="675"/>
      <c r="AV13" s="675"/>
      <c r="AW13" s="675"/>
      <c r="AX13" s="675"/>
      <c r="AY13" s="675"/>
      <c r="AZ13" s="675"/>
      <c r="BA13" s="675"/>
      <c r="BB13" s="675"/>
      <c r="BC13" s="675"/>
      <c r="BD13" s="675"/>
      <c r="BE13" s="675"/>
      <c r="BF13" s="676"/>
      <c r="BG13" s="677">
        <v>19290342</v>
      </c>
      <c r="BH13" s="678"/>
      <c r="BI13" s="678"/>
      <c r="BJ13" s="678"/>
      <c r="BK13" s="678"/>
      <c r="BL13" s="678"/>
      <c r="BM13" s="678"/>
      <c r="BN13" s="679"/>
      <c r="BO13" s="680">
        <v>44</v>
      </c>
      <c r="BP13" s="680"/>
      <c r="BQ13" s="680"/>
      <c r="BR13" s="680"/>
      <c r="BS13" s="686" t="s">
        <v>129</v>
      </c>
      <c r="BT13" s="678"/>
      <c r="BU13" s="678"/>
      <c r="BV13" s="678"/>
      <c r="BW13" s="678"/>
      <c r="BX13" s="678"/>
      <c r="BY13" s="678"/>
      <c r="BZ13" s="678"/>
      <c r="CA13" s="678"/>
      <c r="CB13" s="687"/>
      <c r="CD13" s="692" t="s">
        <v>256</v>
      </c>
      <c r="CE13" s="693"/>
      <c r="CF13" s="693"/>
      <c r="CG13" s="693"/>
      <c r="CH13" s="693"/>
      <c r="CI13" s="693"/>
      <c r="CJ13" s="693"/>
      <c r="CK13" s="693"/>
      <c r="CL13" s="693"/>
      <c r="CM13" s="693"/>
      <c r="CN13" s="693"/>
      <c r="CO13" s="693"/>
      <c r="CP13" s="693"/>
      <c r="CQ13" s="694"/>
      <c r="CR13" s="677">
        <v>9275995</v>
      </c>
      <c r="CS13" s="678"/>
      <c r="CT13" s="678"/>
      <c r="CU13" s="678"/>
      <c r="CV13" s="678"/>
      <c r="CW13" s="678"/>
      <c r="CX13" s="678"/>
      <c r="CY13" s="679"/>
      <c r="CZ13" s="680">
        <v>11.3</v>
      </c>
      <c r="DA13" s="680"/>
      <c r="DB13" s="680"/>
      <c r="DC13" s="680"/>
      <c r="DD13" s="686">
        <v>2352230</v>
      </c>
      <c r="DE13" s="678"/>
      <c r="DF13" s="678"/>
      <c r="DG13" s="678"/>
      <c r="DH13" s="678"/>
      <c r="DI13" s="678"/>
      <c r="DJ13" s="678"/>
      <c r="DK13" s="678"/>
      <c r="DL13" s="678"/>
      <c r="DM13" s="678"/>
      <c r="DN13" s="678"/>
      <c r="DO13" s="678"/>
      <c r="DP13" s="679"/>
      <c r="DQ13" s="686">
        <v>6607480</v>
      </c>
      <c r="DR13" s="678"/>
      <c r="DS13" s="678"/>
      <c r="DT13" s="678"/>
      <c r="DU13" s="678"/>
      <c r="DV13" s="678"/>
      <c r="DW13" s="678"/>
      <c r="DX13" s="678"/>
      <c r="DY13" s="678"/>
      <c r="DZ13" s="678"/>
      <c r="EA13" s="678"/>
      <c r="EB13" s="678"/>
      <c r="EC13" s="687"/>
    </row>
    <row r="14" spans="2:143" ht="11.25" customHeight="1" x14ac:dyDescent="0.2">
      <c r="B14" s="674" t="s">
        <v>257</v>
      </c>
      <c r="C14" s="675"/>
      <c r="D14" s="675"/>
      <c r="E14" s="675"/>
      <c r="F14" s="675"/>
      <c r="G14" s="675"/>
      <c r="H14" s="675"/>
      <c r="I14" s="675"/>
      <c r="J14" s="675"/>
      <c r="K14" s="675"/>
      <c r="L14" s="675"/>
      <c r="M14" s="675"/>
      <c r="N14" s="675"/>
      <c r="O14" s="675"/>
      <c r="P14" s="675"/>
      <c r="Q14" s="676"/>
      <c r="R14" s="677" t="s">
        <v>245</v>
      </c>
      <c r="S14" s="678"/>
      <c r="T14" s="678"/>
      <c r="U14" s="678"/>
      <c r="V14" s="678"/>
      <c r="W14" s="678"/>
      <c r="X14" s="678"/>
      <c r="Y14" s="679"/>
      <c r="Z14" s="680" t="s">
        <v>129</v>
      </c>
      <c r="AA14" s="680"/>
      <c r="AB14" s="680"/>
      <c r="AC14" s="680"/>
      <c r="AD14" s="681" t="s">
        <v>129</v>
      </c>
      <c r="AE14" s="681"/>
      <c r="AF14" s="681"/>
      <c r="AG14" s="681"/>
      <c r="AH14" s="681"/>
      <c r="AI14" s="681"/>
      <c r="AJ14" s="681"/>
      <c r="AK14" s="681"/>
      <c r="AL14" s="682" t="s">
        <v>245</v>
      </c>
      <c r="AM14" s="683"/>
      <c r="AN14" s="683"/>
      <c r="AO14" s="684"/>
      <c r="AP14" s="674" t="s">
        <v>258</v>
      </c>
      <c r="AQ14" s="675"/>
      <c r="AR14" s="675"/>
      <c r="AS14" s="675"/>
      <c r="AT14" s="675"/>
      <c r="AU14" s="675"/>
      <c r="AV14" s="675"/>
      <c r="AW14" s="675"/>
      <c r="AX14" s="675"/>
      <c r="AY14" s="675"/>
      <c r="AZ14" s="675"/>
      <c r="BA14" s="675"/>
      <c r="BB14" s="675"/>
      <c r="BC14" s="675"/>
      <c r="BD14" s="675"/>
      <c r="BE14" s="675"/>
      <c r="BF14" s="676"/>
      <c r="BG14" s="677">
        <v>442593</v>
      </c>
      <c r="BH14" s="678"/>
      <c r="BI14" s="678"/>
      <c r="BJ14" s="678"/>
      <c r="BK14" s="678"/>
      <c r="BL14" s="678"/>
      <c r="BM14" s="678"/>
      <c r="BN14" s="679"/>
      <c r="BO14" s="680">
        <v>1</v>
      </c>
      <c r="BP14" s="680"/>
      <c r="BQ14" s="680"/>
      <c r="BR14" s="680"/>
      <c r="BS14" s="686" t="s">
        <v>129</v>
      </c>
      <c r="BT14" s="678"/>
      <c r="BU14" s="678"/>
      <c r="BV14" s="678"/>
      <c r="BW14" s="678"/>
      <c r="BX14" s="678"/>
      <c r="BY14" s="678"/>
      <c r="BZ14" s="678"/>
      <c r="CA14" s="678"/>
      <c r="CB14" s="687"/>
      <c r="CD14" s="692" t="s">
        <v>259</v>
      </c>
      <c r="CE14" s="693"/>
      <c r="CF14" s="693"/>
      <c r="CG14" s="693"/>
      <c r="CH14" s="693"/>
      <c r="CI14" s="693"/>
      <c r="CJ14" s="693"/>
      <c r="CK14" s="693"/>
      <c r="CL14" s="693"/>
      <c r="CM14" s="693"/>
      <c r="CN14" s="693"/>
      <c r="CO14" s="693"/>
      <c r="CP14" s="693"/>
      <c r="CQ14" s="694"/>
      <c r="CR14" s="677">
        <v>2950537</v>
      </c>
      <c r="CS14" s="678"/>
      <c r="CT14" s="678"/>
      <c r="CU14" s="678"/>
      <c r="CV14" s="678"/>
      <c r="CW14" s="678"/>
      <c r="CX14" s="678"/>
      <c r="CY14" s="679"/>
      <c r="CZ14" s="680">
        <v>3.6</v>
      </c>
      <c r="DA14" s="680"/>
      <c r="DB14" s="680"/>
      <c r="DC14" s="680"/>
      <c r="DD14" s="686">
        <v>115184</v>
      </c>
      <c r="DE14" s="678"/>
      <c r="DF14" s="678"/>
      <c r="DG14" s="678"/>
      <c r="DH14" s="678"/>
      <c r="DI14" s="678"/>
      <c r="DJ14" s="678"/>
      <c r="DK14" s="678"/>
      <c r="DL14" s="678"/>
      <c r="DM14" s="678"/>
      <c r="DN14" s="678"/>
      <c r="DO14" s="678"/>
      <c r="DP14" s="679"/>
      <c r="DQ14" s="686">
        <v>2797954</v>
      </c>
      <c r="DR14" s="678"/>
      <c r="DS14" s="678"/>
      <c r="DT14" s="678"/>
      <c r="DU14" s="678"/>
      <c r="DV14" s="678"/>
      <c r="DW14" s="678"/>
      <c r="DX14" s="678"/>
      <c r="DY14" s="678"/>
      <c r="DZ14" s="678"/>
      <c r="EA14" s="678"/>
      <c r="EB14" s="678"/>
      <c r="EC14" s="687"/>
    </row>
    <row r="15" spans="2:143" ht="11.25" customHeight="1" x14ac:dyDescent="0.2">
      <c r="B15" s="674" t="s">
        <v>260</v>
      </c>
      <c r="C15" s="675"/>
      <c r="D15" s="675"/>
      <c r="E15" s="675"/>
      <c r="F15" s="675"/>
      <c r="G15" s="675"/>
      <c r="H15" s="675"/>
      <c r="I15" s="675"/>
      <c r="J15" s="675"/>
      <c r="K15" s="675"/>
      <c r="L15" s="675"/>
      <c r="M15" s="675"/>
      <c r="N15" s="675"/>
      <c r="O15" s="675"/>
      <c r="P15" s="675"/>
      <c r="Q15" s="676"/>
      <c r="R15" s="677">
        <v>263363</v>
      </c>
      <c r="S15" s="678"/>
      <c r="T15" s="678"/>
      <c r="U15" s="678"/>
      <c r="V15" s="678"/>
      <c r="W15" s="678"/>
      <c r="X15" s="678"/>
      <c r="Y15" s="679"/>
      <c r="Z15" s="680">
        <v>0.3</v>
      </c>
      <c r="AA15" s="680"/>
      <c r="AB15" s="680"/>
      <c r="AC15" s="680"/>
      <c r="AD15" s="681">
        <v>263363</v>
      </c>
      <c r="AE15" s="681"/>
      <c r="AF15" s="681"/>
      <c r="AG15" s="681"/>
      <c r="AH15" s="681"/>
      <c r="AI15" s="681"/>
      <c r="AJ15" s="681"/>
      <c r="AK15" s="681"/>
      <c r="AL15" s="682">
        <v>0.5</v>
      </c>
      <c r="AM15" s="683"/>
      <c r="AN15" s="683"/>
      <c r="AO15" s="684"/>
      <c r="AP15" s="674" t="s">
        <v>261</v>
      </c>
      <c r="AQ15" s="675"/>
      <c r="AR15" s="675"/>
      <c r="AS15" s="675"/>
      <c r="AT15" s="675"/>
      <c r="AU15" s="675"/>
      <c r="AV15" s="675"/>
      <c r="AW15" s="675"/>
      <c r="AX15" s="675"/>
      <c r="AY15" s="675"/>
      <c r="AZ15" s="675"/>
      <c r="BA15" s="675"/>
      <c r="BB15" s="675"/>
      <c r="BC15" s="675"/>
      <c r="BD15" s="675"/>
      <c r="BE15" s="675"/>
      <c r="BF15" s="676"/>
      <c r="BG15" s="677">
        <v>1730844</v>
      </c>
      <c r="BH15" s="678"/>
      <c r="BI15" s="678"/>
      <c r="BJ15" s="678"/>
      <c r="BK15" s="678"/>
      <c r="BL15" s="678"/>
      <c r="BM15" s="678"/>
      <c r="BN15" s="679"/>
      <c r="BO15" s="680">
        <v>4</v>
      </c>
      <c r="BP15" s="680"/>
      <c r="BQ15" s="680"/>
      <c r="BR15" s="680"/>
      <c r="BS15" s="686" t="s">
        <v>129</v>
      </c>
      <c r="BT15" s="678"/>
      <c r="BU15" s="678"/>
      <c r="BV15" s="678"/>
      <c r="BW15" s="678"/>
      <c r="BX15" s="678"/>
      <c r="BY15" s="678"/>
      <c r="BZ15" s="678"/>
      <c r="CA15" s="678"/>
      <c r="CB15" s="687"/>
      <c r="CD15" s="692" t="s">
        <v>262</v>
      </c>
      <c r="CE15" s="693"/>
      <c r="CF15" s="693"/>
      <c r="CG15" s="693"/>
      <c r="CH15" s="693"/>
      <c r="CI15" s="693"/>
      <c r="CJ15" s="693"/>
      <c r="CK15" s="693"/>
      <c r="CL15" s="693"/>
      <c r="CM15" s="693"/>
      <c r="CN15" s="693"/>
      <c r="CO15" s="693"/>
      <c r="CP15" s="693"/>
      <c r="CQ15" s="694"/>
      <c r="CR15" s="677">
        <v>10376297</v>
      </c>
      <c r="CS15" s="678"/>
      <c r="CT15" s="678"/>
      <c r="CU15" s="678"/>
      <c r="CV15" s="678"/>
      <c r="CW15" s="678"/>
      <c r="CX15" s="678"/>
      <c r="CY15" s="679"/>
      <c r="CZ15" s="680">
        <v>12.6</v>
      </c>
      <c r="DA15" s="680"/>
      <c r="DB15" s="680"/>
      <c r="DC15" s="680"/>
      <c r="DD15" s="686">
        <v>3108675</v>
      </c>
      <c r="DE15" s="678"/>
      <c r="DF15" s="678"/>
      <c r="DG15" s="678"/>
      <c r="DH15" s="678"/>
      <c r="DI15" s="678"/>
      <c r="DJ15" s="678"/>
      <c r="DK15" s="678"/>
      <c r="DL15" s="678"/>
      <c r="DM15" s="678"/>
      <c r="DN15" s="678"/>
      <c r="DO15" s="678"/>
      <c r="DP15" s="679"/>
      <c r="DQ15" s="686">
        <v>6638681</v>
      </c>
      <c r="DR15" s="678"/>
      <c r="DS15" s="678"/>
      <c r="DT15" s="678"/>
      <c r="DU15" s="678"/>
      <c r="DV15" s="678"/>
      <c r="DW15" s="678"/>
      <c r="DX15" s="678"/>
      <c r="DY15" s="678"/>
      <c r="DZ15" s="678"/>
      <c r="EA15" s="678"/>
      <c r="EB15" s="678"/>
      <c r="EC15" s="687"/>
    </row>
    <row r="16" spans="2:143" ht="11.25" customHeight="1" x14ac:dyDescent="0.2">
      <c r="B16" s="674" t="s">
        <v>263</v>
      </c>
      <c r="C16" s="675"/>
      <c r="D16" s="675"/>
      <c r="E16" s="675"/>
      <c r="F16" s="675"/>
      <c r="G16" s="675"/>
      <c r="H16" s="675"/>
      <c r="I16" s="675"/>
      <c r="J16" s="675"/>
      <c r="K16" s="675"/>
      <c r="L16" s="675"/>
      <c r="M16" s="675"/>
      <c r="N16" s="675"/>
      <c r="O16" s="675"/>
      <c r="P16" s="675"/>
      <c r="Q16" s="676"/>
      <c r="R16" s="677" t="s">
        <v>129</v>
      </c>
      <c r="S16" s="678"/>
      <c r="T16" s="678"/>
      <c r="U16" s="678"/>
      <c r="V16" s="678"/>
      <c r="W16" s="678"/>
      <c r="X16" s="678"/>
      <c r="Y16" s="679"/>
      <c r="Z16" s="680" t="s">
        <v>129</v>
      </c>
      <c r="AA16" s="680"/>
      <c r="AB16" s="680"/>
      <c r="AC16" s="680"/>
      <c r="AD16" s="681" t="s">
        <v>129</v>
      </c>
      <c r="AE16" s="681"/>
      <c r="AF16" s="681"/>
      <c r="AG16" s="681"/>
      <c r="AH16" s="681"/>
      <c r="AI16" s="681"/>
      <c r="AJ16" s="681"/>
      <c r="AK16" s="681"/>
      <c r="AL16" s="682" t="s">
        <v>129</v>
      </c>
      <c r="AM16" s="683"/>
      <c r="AN16" s="683"/>
      <c r="AO16" s="684"/>
      <c r="AP16" s="674" t="s">
        <v>264</v>
      </c>
      <c r="AQ16" s="675"/>
      <c r="AR16" s="675"/>
      <c r="AS16" s="675"/>
      <c r="AT16" s="675"/>
      <c r="AU16" s="675"/>
      <c r="AV16" s="675"/>
      <c r="AW16" s="675"/>
      <c r="AX16" s="675"/>
      <c r="AY16" s="675"/>
      <c r="AZ16" s="675"/>
      <c r="BA16" s="675"/>
      <c r="BB16" s="675"/>
      <c r="BC16" s="675"/>
      <c r="BD16" s="675"/>
      <c r="BE16" s="675"/>
      <c r="BF16" s="676"/>
      <c r="BG16" s="677" t="s">
        <v>245</v>
      </c>
      <c r="BH16" s="678"/>
      <c r="BI16" s="678"/>
      <c r="BJ16" s="678"/>
      <c r="BK16" s="678"/>
      <c r="BL16" s="678"/>
      <c r="BM16" s="678"/>
      <c r="BN16" s="679"/>
      <c r="BO16" s="680" t="s">
        <v>245</v>
      </c>
      <c r="BP16" s="680"/>
      <c r="BQ16" s="680"/>
      <c r="BR16" s="680"/>
      <c r="BS16" s="686" t="s">
        <v>245</v>
      </c>
      <c r="BT16" s="678"/>
      <c r="BU16" s="678"/>
      <c r="BV16" s="678"/>
      <c r="BW16" s="678"/>
      <c r="BX16" s="678"/>
      <c r="BY16" s="678"/>
      <c r="BZ16" s="678"/>
      <c r="CA16" s="678"/>
      <c r="CB16" s="687"/>
      <c r="CD16" s="692" t="s">
        <v>265</v>
      </c>
      <c r="CE16" s="693"/>
      <c r="CF16" s="693"/>
      <c r="CG16" s="693"/>
      <c r="CH16" s="693"/>
      <c r="CI16" s="693"/>
      <c r="CJ16" s="693"/>
      <c r="CK16" s="693"/>
      <c r="CL16" s="693"/>
      <c r="CM16" s="693"/>
      <c r="CN16" s="693"/>
      <c r="CO16" s="693"/>
      <c r="CP16" s="693"/>
      <c r="CQ16" s="694"/>
      <c r="CR16" s="677">
        <v>16524</v>
      </c>
      <c r="CS16" s="678"/>
      <c r="CT16" s="678"/>
      <c r="CU16" s="678"/>
      <c r="CV16" s="678"/>
      <c r="CW16" s="678"/>
      <c r="CX16" s="678"/>
      <c r="CY16" s="679"/>
      <c r="CZ16" s="680">
        <v>0</v>
      </c>
      <c r="DA16" s="680"/>
      <c r="DB16" s="680"/>
      <c r="DC16" s="680"/>
      <c r="DD16" s="686" t="s">
        <v>245</v>
      </c>
      <c r="DE16" s="678"/>
      <c r="DF16" s="678"/>
      <c r="DG16" s="678"/>
      <c r="DH16" s="678"/>
      <c r="DI16" s="678"/>
      <c r="DJ16" s="678"/>
      <c r="DK16" s="678"/>
      <c r="DL16" s="678"/>
      <c r="DM16" s="678"/>
      <c r="DN16" s="678"/>
      <c r="DO16" s="678"/>
      <c r="DP16" s="679"/>
      <c r="DQ16" s="686">
        <v>24</v>
      </c>
      <c r="DR16" s="678"/>
      <c r="DS16" s="678"/>
      <c r="DT16" s="678"/>
      <c r="DU16" s="678"/>
      <c r="DV16" s="678"/>
      <c r="DW16" s="678"/>
      <c r="DX16" s="678"/>
      <c r="DY16" s="678"/>
      <c r="DZ16" s="678"/>
      <c r="EA16" s="678"/>
      <c r="EB16" s="678"/>
      <c r="EC16" s="687"/>
    </row>
    <row r="17" spans="2:133" ht="11.25" customHeight="1" x14ac:dyDescent="0.2">
      <c r="B17" s="674" t="s">
        <v>266</v>
      </c>
      <c r="C17" s="675"/>
      <c r="D17" s="675"/>
      <c r="E17" s="675"/>
      <c r="F17" s="675"/>
      <c r="G17" s="675"/>
      <c r="H17" s="675"/>
      <c r="I17" s="675"/>
      <c r="J17" s="675"/>
      <c r="K17" s="675"/>
      <c r="L17" s="675"/>
      <c r="M17" s="675"/>
      <c r="N17" s="675"/>
      <c r="O17" s="675"/>
      <c r="P17" s="675"/>
      <c r="Q17" s="676"/>
      <c r="R17" s="677">
        <v>243006</v>
      </c>
      <c r="S17" s="678"/>
      <c r="T17" s="678"/>
      <c r="U17" s="678"/>
      <c r="V17" s="678"/>
      <c r="W17" s="678"/>
      <c r="X17" s="678"/>
      <c r="Y17" s="679"/>
      <c r="Z17" s="680">
        <v>0.3</v>
      </c>
      <c r="AA17" s="680"/>
      <c r="AB17" s="680"/>
      <c r="AC17" s="680"/>
      <c r="AD17" s="681">
        <v>243006</v>
      </c>
      <c r="AE17" s="681"/>
      <c r="AF17" s="681"/>
      <c r="AG17" s="681"/>
      <c r="AH17" s="681"/>
      <c r="AI17" s="681"/>
      <c r="AJ17" s="681"/>
      <c r="AK17" s="681"/>
      <c r="AL17" s="682">
        <v>0.5</v>
      </c>
      <c r="AM17" s="683"/>
      <c r="AN17" s="683"/>
      <c r="AO17" s="684"/>
      <c r="AP17" s="674" t="s">
        <v>267</v>
      </c>
      <c r="AQ17" s="675"/>
      <c r="AR17" s="675"/>
      <c r="AS17" s="675"/>
      <c r="AT17" s="675"/>
      <c r="AU17" s="675"/>
      <c r="AV17" s="675"/>
      <c r="AW17" s="675"/>
      <c r="AX17" s="675"/>
      <c r="AY17" s="675"/>
      <c r="AZ17" s="675"/>
      <c r="BA17" s="675"/>
      <c r="BB17" s="675"/>
      <c r="BC17" s="675"/>
      <c r="BD17" s="675"/>
      <c r="BE17" s="675"/>
      <c r="BF17" s="676"/>
      <c r="BG17" s="677" t="s">
        <v>245</v>
      </c>
      <c r="BH17" s="678"/>
      <c r="BI17" s="678"/>
      <c r="BJ17" s="678"/>
      <c r="BK17" s="678"/>
      <c r="BL17" s="678"/>
      <c r="BM17" s="678"/>
      <c r="BN17" s="679"/>
      <c r="BO17" s="680" t="s">
        <v>245</v>
      </c>
      <c r="BP17" s="680"/>
      <c r="BQ17" s="680"/>
      <c r="BR17" s="680"/>
      <c r="BS17" s="686" t="s">
        <v>129</v>
      </c>
      <c r="BT17" s="678"/>
      <c r="BU17" s="678"/>
      <c r="BV17" s="678"/>
      <c r="BW17" s="678"/>
      <c r="BX17" s="678"/>
      <c r="BY17" s="678"/>
      <c r="BZ17" s="678"/>
      <c r="CA17" s="678"/>
      <c r="CB17" s="687"/>
      <c r="CD17" s="692" t="s">
        <v>268</v>
      </c>
      <c r="CE17" s="693"/>
      <c r="CF17" s="693"/>
      <c r="CG17" s="693"/>
      <c r="CH17" s="693"/>
      <c r="CI17" s="693"/>
      <c r="CJ17" s="693"/>
      <c r="CK17" s="693"/>
      <c r="CL17" s="693"/>
      <c r="CM17" s="693"/>
      <c r="CN17" s="693"/>
      <c r="CO17" s="693"/>
      <c r="CP17" s="693"/>
      <c r="CQ17" s="694"/>
      <c r="CR17" s="677">
        <v>5301700</v>
      </c>
      <c r="CS17" s="678"/>
      <c r="CT17" s="678"/>
      <c r="CU17" s="678"/>
      <c r="CV17" s="678"/>
      <c r="CW17" s="678"/>
      <c r="CX17" s="678"/>
      <c r="CY17" s="679"/>
      <c r="CZ17" s="680">
        <v>6.4</v>
      </c>
      <c r="DA17" s="680"/>
      <c r="DB17" s="680"/>
      <c r="DC17" s="680"/>
      <c r="DD17" s="686" t="s">
        <v>129</v>
      </c>
      <c r="DE17" s="678"/>
      <c r="DF17" s="678"/>
      <c r="DG17" s="678"/>
      <c r="DH17" s="678"/>
      <c r="DI17" s="678"/>
      <c r="DJ17" s="678"/>
      <c r="DK17" s="678"/>
      <c r="DL17" s="678"/>
      <c r="DM17" s="678"/>
      <c r="DN17" s="678"/>
      <c r="DO17" s="678"/>
      <c r="DP17" s="679"/>
      <c r="DQ17" s="686">
        <v>5178110</v>
      </c>
      <c r="DR17" s="678"/>
      <c r="DS17" s="678"/>
      <c r="DT17" s="678"/>
      <c r="DU17" s="678"/>
      <c r="DV17" s="678"/>
      <c r="DW17" s="678"/>
      <c r="DX17" s="678"/>
      <c r="DY17" s="678"/>
      <c r="DZ17" s="678"/>
      <c r="EA17" s="678"/>
      <c r="EB17" s="678"/>
      <c r="EC17" s="687"/>
    </row>
    <row r="18" spans="2:133" ht="11.25" customHeight="1" x14ac:dyDescent="0.2">
      <c r="B18" s="674" t="s">
        <v>269</v>
      </c>
      <c r="C18" s="675"/>
      <c r="D18" s="675"/>
      <c r="E18" s="675"/>
      <c r="F18" s="675"/>
      <c r="G18" s="675"/>
      <c r="H18" s="675"/>
      <c r="I18" s="675"/>
      <c r="J18" s="675"/>
      <c r="K18" s="675"/>
      <c r="L18" s="675"/>
      <c r="M18" s="675"/>
      <c r="N18" s="675"/>
      <c r="O18" s="675"/>
      <c r="P18" s="675"/>
      <c r="Q18" s="676"/>
      <c r="R18" s="677">
        <v>895559</v>
      </c>
      <c r="S18" s="678"/>
      <c r="T18" s="678"/>
      <c r="U18" s="678"/>
      <c r="V18" s="678"/>
      <c r="W18" s="678"/>
      <c r="X18" s="678"/>
      <c r="Y18" s="679"/>
      <c r="Z18" s="680">
        <v>1.1000000000000001</v>
      </c>
      <c r="AA18" s="680"/>
      <c r="AB18" s="680"/>
      <c r="AC18" s="680"/>
      <c r="AD18" s="681">
        <v>679225</v>
      </c>
      <c r="AE18" s="681"/>
      <c r="AF18" s="681"/>
      <c r="AG18" s="681"/>
      <c r="AH18" s="681"/>
      <c r="AI18" s="681"/>
      <c r="AJ18" s="681"/>
      <c r="AK18" s="681"/>
      <c r="AL18" s="682">
        <v>1.4</v>
      </c>
      <c r="AM18" s="683"/>
      <c r="AN18" s="683"/>
      <c r="AO18" s="684"/>
      <c r="AP18" s="674" t="s">
        <v>270</v>
      </c>
      <c r="AQ18" s="675"/>
      <c r="AR18" s="675"/>
      <c r="AS18" s="675"/>
      <c r="AT18" s="675"/>
      <c r="AU18" s="675"/>
      <c r="AV18" s="675"/>
      <c r="AW18" s="675"/>
      <c r="AX18" s="675"/>
      <c r="AY18" s="675"/>
      <c r="AZ18" s="675"/>
      <c r="BA18" s="675"/>
      <c r="BB18" s="675"/>
      <c r="BC18" s="675"/>
      <c r="BD18" s="675"/>
      <c r="BE18" s="675"/>
      <c r="BF18" s="676"/>
      <c r="BG18" s="677" t="s">
        <v>245</v>
      </c>
      <c r="BH18" s="678"/>
      <c r="BI18" s="678"/>
      <c r="BJ18" s="678"/>
      <c r="BK18" s="678"/>
      <c r="BL18" s="678"/>
      <c r="BM18" s="678"/>
      <c r="BN18" s="679"/>
      <c r="BO18" s="680" t="s">
        <v>129</v>
      </c>
      <c r="BP18" s="680"/>
      <c r="BQ18" s="680"/>
      <c r="BR18" s="680"/>
      <c r="BS18" s="686" t="s">
        <v>129</v>
      </c>
      <c r="BT18" s="678"/>
      <c r="BU18" s="678"/>
      <c r="BV18" s="678"/>
      <c r="BW18" s="678"/>
      <c r="BX18" s="678"/>
      <c r="BY18" s="678"/>
      <c r="BZ18" s="678"/>
      <c r="CA18" s="678"/>
      <c r="CB18" s="687"/>
      <c r="CD18" s="692" t="s">
        <v>271</v>
      </c>
      <c r="CE18" s="693"/>
      <c r="CF18" s="693"/>
      <c r="CG18" s="693"/>
      <c r="CH18" s="693"/>
      <c r="CI18" s="693"/>
      <c r="CJ18" s="693"/>
      <c r="CK18" s="693"/>
      <c r="CL18" s="693"/>
      <c r="CM18" s="693"/>
      <c r="CN18" s="693"/>
      <c r="CO18" s="693"/>
      <c r="CP18" s="693"/>
      <c r="CQ18" s="694"/>
      <c r="CR18" s="677">
        <v>2130</v>
      </c>
      <c r="CS18" s="678"/>
      <c r="CT18" s="678"/>
      <c r="CU18" s="678"/>
      <c r="CV18" s="678"/>
      <c r="CW18" s="678"/>
      <c r="CX18" s="678"/>
      <c r="CY18" s="679"/>
      <c r="CZ18" s="680">
        <v>0</v>
      </c>
      <c r="DA18" s="680"/>
      <c r="DB18" s="680"/>
      <c r="DC18" s="680"/>
      <c r="DD18" s="686" t="s">
        <v>245</v>
      </c>
      <c r="DE18" s="678"/>
      <c r="DF18" s="678"/>
      <c r="DG18" s="678"/>
      <c r="DH18" s="678"/>
      <c r="DI18" s="678"/>
      <c r="DJ18" s="678"/>
      <c r="DK18" s="678"/>
      <c r="DL18" s="678"/>
      <c r="DM18" s="678"/>
      <c r="DN18" s="678"/>
      <c r="DO18" s="678"/>
      <c r="DP18" s="679"/>
      <c r="DQ18" s="686">
        <v>2130</v>
      </c>
      <c r="DR18" s="678"/>
      <c r="DS18" s="678"/>
      <c r="DT18" s="678"/>
      <c r="DU18" s="678"/>
      <c r="DV18" s="678"/>
      <c r="DW18" s="678"/>
      <c r="DX18" s="678"/>
      <c r="DY18" s="678"/>
      <c r="DZ18" s="678"/>
      <c r="EA18" s="678"/>
      <c r="EB18" s="678"/>
      <c r="EC18" s="687"/>
    </row>
    <row r="19" spans="2:133" ht="11.25" customHeight="1" x14ac:dyDescent="0.2">
      <c r="B19" s="674" t="s">
        <v>272</v>
      </c>
      <c r="C19" s="675"/>
      <c r="D19" s="675"/>
      <c r="E19" s="675"/>
      <c r="F19" s="675"/>
      <c r="G19" s="675"/>
      <c r="H19" s="675"/>
      <c r="I19" s="675"/>
      <c r="J19" s="675"/>
      <c r="K19" s="675"/>
      <c r="L19" s="675"/>
      <c r="M19" s="675"/>
      <c r="N19" s="675"/>
      <c r="O19" s="675"/>
      <c r="P19" s="675"/>
      <c r="Q19" s="676"/>
      <c r="R19" s="677">
        <v>679225</v>
      </c>
      <c r="S19" s="678"/>
      <c r="T19" s="678"/>
      <c r="U19" s="678"/>
      <c r="V19" s="678"/>
      <c r="W19" s="678"/>
      <c r="X19" s="678"/>
      <c r="Y19" s="679"/>
      <c r="Z19" s="680">
        <v>0.8</v>
      </c>
      <c r="AA19" s="680"/>
      <c r="AB19" s="680"/>
      <c r="AC19" s="680"/>
      <c r="AD19" s="681">
        <v>679225</v>
      </c>
      <c r="AE19" s="681"/>
      <c r="AF19" s="681"/>
      <c r="AG19" s="681"/>
      <c r="AH19" s="681"/>
      <c r="AI19" s="681"/>
      <c r="AJ19" s="681"/>
      <c r="AK19" s="681"/>
      <c r="AL19" s="682">
        <v>1.4</v>
      </c>
      <c r="AM19" s="683"/>
      <c r="AN19" s="683"/>
      <c r="AO19" s="684"/>
      <c r="AP19" s="674" t="s">
        <v>273</v>
      </c>
      <c r="AQ19" s="675"/>
      <c r="AR19" s="675"/>
      <c r="AS19" s="675"/>
      <c r="AT19" s="675"/>
      <c r="AU19" s="675"/>
      <c r="AV19" s="675"/>
      <c r="AW19" s="675"/>
      <c r="AX19" s="675"/>
      <c r="AY19" s="675"/>
      <c r="AZ19" s="675"/>
      <c r="BA19" s="675"/>
      <c r="BB19" s="675"/>
      <c r="BC19" s="675"/>
      <c r="BD19" s="675"/>
      <c r="BE19" s="675"/>
      <c r="BF19" s="676"/>
      <c r="BG19" s="677">
        <v>2627155</v>
      </c>
      <c r="BH19" s="678"/>
      <c r="BI19" s="678"/>
      <c r="BJ19" s="678"/>
      <c r="BK19" s="678"/>
      <c r="BL19" s="678"/>
      <c r="BM19" s="678"/>
      <c r="BN19" s="679"/>
      <c r="BO19" s="680">
        <v>6</v>
      </c>
      <c r="BP19" s="680"/>
      <c r="BQ19" s="680"/>
      <c r="BR19" s="680"/>
      <c r="BS19" s="686" t="s">
        <v>245</v>
      </c>
      <c r="BT19" s="678"/>
      <c r="BU19" s="678"/>
      <c r="BV19" s="678"/>
      <c r="BW19" s="678"/>
      <c r="BX19" s="678"/>
      <c r="BY19" s="678"/>
      <c r="BZ19" s="678"/>
      <c r="CA19" s="678"/>
      <c r="CB19" s="687"/>
      <c r="CD19" s="692" t="s">
        <v>274</v>
      </c>
      <c r="CE19" s="693"/>
      <c r="CF19" s="693"/>
      <c r="CG19" s="693"/>
      <c r="CH19" s="693"/>
      <c r="CI19" s="693"/>
      <c r="CJ19" s="693"/>
      <c r="CK19" s="693"/>
      <c r="CL19" s="693"/>
      <c r="CM19" s="693"/>
      <c r="CN19" s="693"/>
      <c r="CO19" s="693"/>
      <c r="CP19" s="693"/>
      <c r="CQ19" s="694"/>
      <c r="CR19" s="677" t="s">
        <v>245</v>
      </c>
      <c r="CS19" s="678"/>
      <c r="CT19" s="678"/>
      <c r="CU19" s="678"/>
      <c r="CV19" s="678"/>
      <c r="CW19" s="678"/>
      <c r="CX19" s="678"/>
      <c r="CY19" s="679"/>
      <c r="CZ19" s="680" t="s">
        <v>129</v>
      </c>
      <c r="DA19" s="680"/>
      <c r="DB19" s="680"/>
      <c r="DC19" s="680"/>
      <c r="DD19" s="686" t="s">
        <v>245</v>
      </c>
      <c r="DE19" s="678"/>
      <c r="DF19" s="678"/>
      <c r="DG19" s="678"/>
      <c r="DH19" s="678"/>
      <c r="DI19" s="678"/>
      <c r="DJ19" s="678"/>
      <c r="DK19" s="678"/>
      <c r="DL19" s="678"/>
      <c r="DM19" s="678"/>
      <c r="DN19" s="678"/>
      <c r="DO19" s="678"/>
      <c r="DP19" s="679"/>
      <c r="DQ19" s="686" t="s">
        <v>245</v>
      </c>
      <c r="DR19" s="678"/>
      <c r="DS19" s="678"/>
      <c r="DT19" s="678"/>
      <c r="DU19" s="678"/>
      <c r="DV19" s="678"/>
      <c r="DW19" s="678"/>
      <c r="DX19" s="678"/>
      <c r="DY19" s="678"/>
      <c r="DZ19" s="678"/>
      <c r="EA19" s="678"/>
      <c r="EB19" s="678"/>
      <c r="EC19" s="687"/>
    </row>
    <row r="20" spans="2:133" ht="11.25" customHeight="1" x14ac:dyDescent="0.2">
      <c r="B20" s="674" t="s">
        <v>275</v>
      </c>
      <c r="C20" s="675"/>
      <c r="D20" s="675"/>
      <c r="E20" s="675"/>
      <c r="F20" s="675"/>
      <c r="G20" s="675"/>
      <c r="H20" s="675"/>
      <c r="I20" s="675"/>
      <c r="J20" s="675"/>
      <c r="K20" s="675"/>
      <c r="L20" s="675"/>
      <c r="M20" s="675"/>
      <c r="N20" s="675"/>
      <c r="O20" s="675"/>
      <c r="P20" s="675"/>
      <c r="Q20" s="676"/>
      <c r="R20" s="677">
        <v>216148</v>
      </c>
      <c r="S20" s="678"/>
      <c r="T20" s="678"/>
      <c r="U20" s="678"/>
      <c r="V20" s="678"/>
      <c r="W20" s="678"/>
      <c r="X20" s="678"/>
      <c r="Y20" s="679"/>
      <c r="Z20" s="680">
        <v>0.3</v>
      </c>
      <c r="AA20" s="680"/>
      <c r="AB20" s="680"/>
      <c r="AC20" s="680"/>
      <c r="AD20" s="681" t="s">
        <v>129</v>
      </c>
      <c r="AE20" s="681"/>
      <c r="AF20" s="681"/>
      <c r="AG20" s="681"/>
      <c r="AH20" s="681"/>
      <c r="AI20" s="681"/>
      <c r="AJ20" s="681"/>
      <c r="AK20" s="681"/>
      <c r="AL20" s="682" t="s">
        <v>245</v>
      </c>
      <c r="AM20" s="683"/>
      <c r="AN20" s="683"/>
      <c r="AO20" s="684"/>
      <c r="AP20" s="674" t="s">
        <v>276</v>
      </c>
      <c r="AQ20" s="675"/>
      <c r="AR20" s="675"/>
      <c r="AS20" s="675"/>
      <c r="AT20" s="675"/>
      <c r="AU20" s="675"/>
      <c r="AV20" s="675"/>
      <c r="AW20" s="675"/>
      <c r="AX20" s="675"/>
      <c r="AY20" s="675"/>
      <c r="AZ20" s="675"/>
      <c r="BA20" s="675"/>
      <c r="BB20" s="675"/>
      <c r="BC20" s="675"/>
      <c r="BD20" s="675"/>
      <c r="BE20" s="675"/>
      <c r="BF20" s="676"/>
      <c r="BG20" s="677">
        <v>2627155</v>
      </c>
      <c r="BH20" s="678"/>
      <c r="BI20" s="678"/>
      <c r="BJ20" s="678"/>
      <c r="BK20" s="678"/>
      <c r="BL20" s="678"/>
      <c r="BM20" s="678"/>
      <c r="BN20" s="679"/>
      <c r="BO20" s="680">
        <v>6</v>
      </c>
      <c r="BP20" s="680"/>
      <c r="BQ20" s="680"/>
      <c r="BR20" s="680"/>
      <c r="BS20" s="686" t="s">
        <v>129</v>
      </c>
      <c r="BT20" s="678"/>
      <c r="BU20" s="678"/>
      <c r="BV20" s="678"/>
      <c r="BW20" s="678"/>
      <c r="BX20" s="678"/>
      <c r="BY20" s="678"/>
      <c r="BZ20" s="678"/>
      <c r="CA20" s="678"/>
      <c r="CB20" s="687"/>
      <c r="CD20" s="692" t="s">
        <v>277</v>
      </c>
      <c r="CE20" s="693"/>
      <c r="CF20" s="693"/>
      <c r="CG20" s="693"/>
      <c r="CH20" s="693"/>
      <c r="CI20" s="693"/>
      <c r="CJ20" s="693"/>
      <c r="CK20" s="693"/>
      <c r="CL20" s="693"/>
      <c r="CM20" s="693"/>
      <c r="CN20" s="693"/>
      <c r="CO20" s="693"/>
      <c r="CP20" s="693"/>
      <c r="CQ20" s="694"/>
      <c r="CR20" s="677">
        <v>82226636</v>
      </c>
      <c r="CS20" s="678"/>
      <c r="CT20" s="678"/>
      <c r="CU20" s="678"/>
      <c r="CV20" s="678"/>
      <c r="CW20" s="678"/>
      <c r="CX20" s="678"/>
      <c r="CY20" s="679"/>
      <c r="CZ20" s="680">
        <v>100</v>
      </c>
      <c r="DA20" s="680"/>
      <c r="DB20" s="680"/>
      <c r="DC20" s="680"/>
      <c r="DD20" s="686">
        <v>6584328</v>
      </c>
      <c r="DE20" s="678"/>
      <c r="DF20" s="678"/>
      <c r="DG20" s="678"/>
      <c r="DH20" s="678"/>
      <c r="DI20" s="678"/>
      <c r="DJ20" s="678"/>
      <c r="DK20" s="678"/>
      <c r="DL20" s="678"/>
      <c r="DM20" s="678"/>
      <c r="DN20" s="678"/>
      <c r="DO20" s="678"/>
      <c r="DP20" s="679"/>
      <c r="DQ20" s="686">
        <v>53463750</v>
      </c>
      <c r="DR20" s="678"/>
      <c r="DS20" s="678"/>
      <c r="DT20" s="678"/>
      <c r="DU20" s="678"/>
      <c r="DV20" s="678"/>
      <c r="DW20" s="678"/>
      <c r="DX20" s="678"/>
      <c r="DY20" s="678"/>
      <c r="DZ20" s="678"/>
      <c r="EA20" s="678"/>
      <c r="EB20" s="678"/>
      <c r="EC20" s="687"/>
    </row>
    <row r="21" spans="2:133" ht="11.25" customHeight="1" x14ac:dyDescent="0.2">
      <c r="B21" s="674" t="s">
        <v>278</v>
      </c>
      <c r="C21" s="675"/>
      <c r="D21" s="675"/>
      <c r="E21" s="675"/>
      <c r="F21" s="675"/>
      <c r="G21" s="675"/>
      <c r="H21" s="675"/>
      <c r="I21" s="675"/>
      <c r="J21" s="675"/>
      <c r="K21" s="675"/>
      <c r="L21" s="675"/>
      <c r="M21" s="675"/>
      <c r="N21" s="675"/>
      <c r="O21" s="675"/>
      <c r="P21" s="675"/>
      <c r="Q21" s="676"/>
      <c r="R21" s="677">
        <v>186</v>
      </c>
      <c r="S21" s="678"/>
      <c r="T21" s="678"/>
      <c r="U21" s="678"/>
      <c r="V21" s="678"/>
      <c r="W21" s="678"/>
      <c r="X21" s="678"/>
      <c r="Y21" s="679"/>
      <c r="Z21" s="680">
        <v>0</v>
      </c>
      <c r="AA21" s="680"/>
      <c r="AB21" s="680"/>
      <c r="AC21" s="680"/>
      <c r="AD21" s="681" t="s">
        <v>245</v>
      </c>
      <c r="AE21" s="681"/>
      <c r="AF21" s="681"/>
      <c r="AG21" s="681"/>
      <c r="AH21" s="681"/>
      <c r="AI21" s="681"/>
      <c r="AJ21" s="681"/>
      <c r="AK21" s="681"/>
      <c r="AL21" s="682" t="s">
        <v>245</v>
      </c>
      <c r="AM21" s="683"/>
      <c r="AN21" s="683"/>
      <c r="AO21" s="684"/>
      <c r="AP21" s="695" t="s">
        <v>279</v>
      </c>
      <c r="AQ21" s="696"/>
      <c r="AR21" s="696"/>
      <c r="AS21" s="696"/>
      <c r="AT21" s="696"/>
      <c r="AU21" s="696"/>
      <c r="AV21" s="696"/>
      <c r="AW21" s="696"/>
      <c r="AX21" s="696"/>
      <c r="AY21" s="696"/>
      <c r="AZ21" s="696"/>
      <c r="BA21" s="696"/>
      <c r="BB21" s="696"/>
      <c r="BC21" s="696"/>
      <c r="BD21" s="696"/>
      <c r="BE21" s="696"/>
      <c r="BF21" s="697"/>
      <c r="BG21" s="677" t="s">
        <v>129</v>
      </c>
      <c r="BH21" s="678"/>
      <c r="BI21" s="678"/>
      <c r="BJ21" s="678"/>
      <c r="BK21" s="678"/>
      <c r="BL21" s="678"/>
      <c r="BM21" s="678"/>
      <c r="BN21" s="679"/>
      <c r="BO21" s="680" t="s">
        <v>245</v>
      </c>
      <c r="BP21" s="680"/>
      <c r="BQ21" s="680"/>
      <c r="BR21" s="680"/>
      <c r="BS21" s="686" t="s">
        <v>245</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x14ac:dyDescent="0.2">
      <c r="B22" s="674" t="s">
        <v>280</v>
      </c>
      <c r="C22" s="675"/>
      <c r="D22" s="675"/>
      <c r="E22" s="675"/>
      <c r="F22" s="675"/>
      <c r="G22" s="675"/>
      <c r="H22" s="675"/>
      <c r="I22" s="675"/>
      <c r="J22" s="675"/>
      <c r="K22" s="675"/>
      <c r="L22" s="675"/>
      <c r="M22" s="675"/>
      <c r="N22" s="675"/>
      <c r="O22" s="675"/>
      <c r="P22" s="675"/>
      <c r="Q22" s="676"/>
      <c r="R22" s="677">
        <v>50721278</v>
      </c>
      <c r="S22" s="678"/>
      <c r="T22" s="678"/>
      <c r="U22" s="678"/>
      <c r="V22" s="678"/>
      <c r="W22" s="678"/>
      <c r="X22" s="678"/>
      <c r="Y22" s="679"/>
      <c r="Z22" s="680">
        <v>59.5</v>
      </c>
      <c r="AA22" s="680"/>
      <c r="AB22" s="680"/>
      <c r="AC22" s="680"/>
      <c r="AD22" s="681">
        <v>47877788</v>
      </c>
      <c r="AE22" s="681"/>
      <c r="AF22" s="681"/>
      <c r="AG22" s="681"/>
      <c r="AH22" s="681"/>
      <c r="AI22" s="681"/>
      <c r="AJ22" s="681"/>
      <c r="AK22" s="681"/>
      <c r="AL22" s="682">
        <v>99.1</v>
      </c>
      <c r="AM22" s="683"/>
      <c r="AN22" s="683"/>
      <c r="AO22" s="684"/>
      <c r="AP22" s="695" t="s">
        <v>281</v>
      </c>
      <c r="AQ22" s="696"/>
      <c r="AR22" s="696"/>
      <c r="AS22" s="696"/>
      <c r="AT22" s="696"/>
      <c r="AU22" s="696"/>
      <c r="AV22" s="696"/>
      <c r="AW22" s="696"/>
      <c r="AX22" s="696"/>
      <c r="AY22" s="696"/>
      <c r="AZ22" s="696"/>
      <c r="BA22" s="696"/>
      <c r="BB22" s="696"/>
      <c r="BC22" s="696"/>
      <c r="BD22" s="696"/>
      <c r="BE22" s="696"/>
      <c r="BF22" s="697"/>
      <c r="BG22" s="677" t="s">
        <v>245</v>
      </c>
      <c r="BH22" s="678"/>
      <c r="BI22" s="678"/>
      <c r="BJ22" s="678"/>
      <c r="BK22" s="678"/>
      <c r="BL22" s="678"/>
      <c r="BM22" s="678"/>
      <c r="BN22" s="679"/>
      <c r="BO22" s="680" t="s">
        <v>245</v>
      </c>
      <c r="BP22" s="680"/>
      <c r="BQ22" s="680"/>
      <c r="BR22" s="680"/>
      <c r="BS22" s="686" t="s">
        <v>129</v>
      </c>
      <c r="BT22" s="678"/>
      <c r="BU22" s="678"/>
      <c r="BV22" s="678"/>
      <c r="BW22" s="678"/>
      <c r="BX22" s="678"/>
      <c r="BY22" s="678"/>
      <c r="BZ22" s="678"/>
      <c r="CA22" s="678"/>
      <c r="CB22" s="687"/>
      <c r="CD22" s="659" t="s">
        <v>282</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2">
      <c r="B23" s="674" t="s">
        <v>283</v>
      </c>
      <c r="C23" s="675"/>
      <c r="D23" s="675"/>
      <c r="E23" s="675"/>
      <c r="F23" s="675"/>
      <c r="G23" s="675"/>
      <c r="H23" s="675"/>
      <c r="I23" s="675"/>
      <c r="J23" s="675"/>
      <c r="K23" s="675"/>
      <c r="L23" s="675"/>
      <c r="M23" s="675"/>
      <c r="N23" s="675"/>
      <c r="O23" s="675"/>
      <c r="P23" s="675"/>
      <c r="Q23" s="676"/>
      <c r="R23" s="677">
        <v>35567</v>
      </c>
      <c r="S23" s="678"/>
      <c r="T23" s="678"/>
      <c r="U23" s="678"/>
      <c r="V23" s="678"/>
      <c r="W23" s="678"/>
      <c r="X23" s="678"/>
      <c r="Y23" s="679"/>
      <c r="Z23" s="680">
        <v>0</v>
      </c>
      <c r="AA23" s="680"/>
      <c r="AB23" s="680"/>
      <c r="AC23" s="680"/>
      <c r="AD23" s="681">
        <v>35567</v>
      </c>
      <c r="AE23" s="681"/>
      <c r="AF23" s="681"/>
      <c r="AG23" s="681"/>
      <c r="AH23" s="681"/>
      <c r="AI23" s="681"/>
      <c r="AJ23" s="681"/>
      <c r="AK23" s="681"/>
      <c r="AL23" s="682">
        <v>0.1</v>
      </c>
      <c r="AM23" s="683"/>
      <c r="AN23" s="683"/>
      <c r="AO23" s="684"/>
      <c r="AP23" s="695" t="s">
        <v>284</v>
      </c>
      <c r="AQ23" s="696"/>
      <c r="AR23" s="696"/>
      <c r="AS23" s="696"/>
      <c r="AT23" s="696"/>
      <c r="AU23" s="696"/>
      <c r="AV23" s="696"/>
      <c r="AW23" s="696"/>
      <c r="AX23" s="696"/>
      <c r="AY23" s="696"/>
      <c r="AZ23" s="696"/>
      <c r="BA23" s="696"/>
      <c r="BB23" s="696"/>
      <c r="BC23" s="696"/>
      <c r="BD23" s="696"/>
      <c r="BE23" s="696"/>
      <c r="BF23" s="697"/>
      <c r="BG23" s="677">
        <v>2627155</v>
      </c>
      <c r="BH23" s="678"/>
      <c r="BI23" s="678"/>
      <c r="BJ23" s="678"/>
      <c r="BK23" s="678"/>
      <c r="BL23" s="678"/>
      <c r="BM23" s="678"/>
      <c r="BN23" s="679"/>
      <c r="BO23" s="680">
        <v>6</v>
      </c>
      <c r="BP23" s="680"/>
      <c r="BQ23" s="680"/>
      <c r="BR23" s="680"/>
      <c r="BS23" s="686" t="s">
        <v>245</v>
      </c>
      <c r="BT23" s="678"/>
      <c r="BU23" s="678"/>
      <c r="BV23" s="678"/>
      <c r="BW23" s="678"/>
      <c r="BX23" s="678"/>
      <c r="BY23" s="678"/>
      <c r="BZ23" s="678"/>
      <c r="CA23" s="678"/>
      <c r="CB23" s="687"/>
      <c r="CD23" s="659" t="s">
        <v>223</v>
      </c>
      <c r="CE23" s="660"/>
      <c r="CF23" s="660"/>
      <c r="CG23" s="660"/>
      <c r="CH23" s="660"/>
      <c r="CI23" s="660"/>
      <c r="CJ23" s="660"/>
      <c r="CK23" s="660"/>
      <c r="CL23" s="660"/>
      <c r="CM23" s="660"/>
      <c r="CN23" s="660"/>
      <c r="CO23" s="660"/>
      <c r="CP23" s="660"/>
      <c r="CQ23" s="661"/>
      <c r="CR23" s="659" t="s">
        <v>285</v>
      </c>
      <c r="CS23" s="660"/>
      <c r="CT23" s="660"/>
      <c r="CU23" s="660"/>
      <c r="CV23" s="660"/>
      <c r="CW23" s="660"/>
      <c r="CX23" s="660"/>
      <c r="CY23" s="661"/>
      <c r="CZ23" s="659" t="s">
        <v>286</v>
      </c>
      <c r="DA23" s="660"/>
      <c r="DB23" s="660"/>
      <c r="DC23" s="661"/>
      <c r="DD23" s="659" t="s">
        <v>287</v>
      </c>
      <c r="DE23" s="660"/>
      <c r="DF23" s="660"/>
      <c r="DG23" s="660"/>
      <c r="DH23" s="660"/>
      <c r="DI23" s="660"/>
      <c r="DJ23" s="660"/>
      <c r="DK23" s="661"/>
      <c r="DL23" s="707" t="s">
        <v>288</v>
      </c>
      <c r="DM23" s="708"/>
      <c r="DN23" s="708"/>
      <c r="DO23" s="708"/>
      <c r="DP23" s="708"/>
      <c r="DQ23" s="708"/>
      <c r="DR23" s="708"/>
      <c r="DS23" s="708"/>
      <c r="DT23" s="708"/>
      <c r="DU23" s="708"/>
      <c r="DV23" s="709"/>
      <c r="DW23" s="659" t="s">
        <v>289</v>
      </c>
      <c r="DX23" s="660"/>
      <c r="DY23" s="660"/>
      <c r="DZ23" s="660"/>
      <c r="EA23" s="660"/>
      <c r="EB23" s="660"/>
      <c r="EC23" s="661"/>
    </row>
    <row r="24" spans="2:133" ht="11.25" customHeight="1" x14ac:dyDescent="0.2">
      <c r="B24" s="674" t="s">
        <v>290</v>
      </c>
      <c r="C24" s="675"/>
      <c r="D24" s="675"/>
      <c r="E24" s="675"/>
      <c r="F24" s="675"/>
      <c r="G24" s="675"/>
      <c r="H24" s="675"/>
      <c r="I24" s="675"/>
      <c r="J24" s="675"/>
      <c r="K24" s="675"/>
      <c r="L24" s="675"/>
      <c r="M24" s="675"/>
      <c r="N24" s="675"/>
      <c r="O24" s="675"/>
      <c r="P24" s="675"/>
      <c r="Q24" s="676"/>
      <c r="R24" s="677">
        <v>1048163</v>
      </c>
      <c r="S24" s="678"/>
      <c r="T24" s="678"/>
      <c r="U24" s="678"/>
      <c r="V24" s="678"/>
      <c r="W24" s="678"/>
      <c r="X24" s="678"/>
      <c r="Y24" s="679"/>
      <c r="Z24" s="680">
        <v>1.2</v>
      </c>
      <c r="AA24" s="680"/>
      <c r="AB24" s="680"/>
      <c r="AC24" s="680"/>
      <c r="AD24" s="681">
        <v>1156</v>
      </c>
      <c r="AE24" s="681"/>
      <c r="AF24" s="681"/>
      <c r="AG24" s="681"/>
      <c r="AH24" s="681"/>
      <c r="AI24" s="681"/>
      <c r="AJ24" s="681"/>
      <c r="AK24" s="681"/>
      <c r="AL24" s="682">
        <v>0</v>
      </c>
      <c r="AM24" s="683"/>
      <c r="AN24" s="683"/>
      <c r="AO24" s="684"/>
      <c r="AP24" s="695" t="s">
        <v>291</v>
      </c>
      <c r="AQ24" s="696"/>
      <c r="AR24" s="696"/>
      <c r="AS24" s="696"/>
      <c r="AT24" s="696"/>
      <c r="AU24" s="696"/>
      <c r="AV24" s="696"/>
      <c r="AW24" s="696"/>
      <c r="AX24" s="696"/>
      <c r="AY24" s="696"/>
      <c r="AZ24" s="696"/>
      <c r="BA24" s="696"/>
      <c r="BB24" s="696"/>
      <c r="BC24" s="696"/>
      <c r="BD24" s="696"/>
      <c r="BE24" s="696"/>
      <c r="BF24" s="697"/>
      <c r="BG24" s="677" t="s">
        <v>245</v>
      </c>
      <c r="BH24" s="678"/>
      <c r="BI24" s="678"/>
      <c r="BJ24" s="678"/>
      <c r="BK24" s="678"/>
      <c r="BL24" s="678"/>
      <c r="BM24" s="678"/>
      <c r="BN24" s="679"/>
      <c r="BO24" s="680" t="s">
        <v>245</v>
      </c>
      <c r="BP24" s="680"/>
      <c r="BQ24" s="680"/>
      <c r="BR24" s="680"/>
      <c r="BS24" s="686" t="s">
        <v>129</v>
      </c>
      <c r="BT24" s="678"/>
      <c r="BU24" s="678"/>
      <c r="BV24" s="678"/>
      <c r="BW24" s="678"/>
      <c r="BX24" s="678"/>
      <c r="BY24" s="678"/>
      <c r="BZ24" s="678"/>
      <c r="CA24" s="678"/>
      <c r="CB24" s="687"/>
      <c r="CD24" s="688" t="s">
        <v>292</v>
      </c>
      <c r="CE24" s="689"/>
      <c r="CF24" s="689"/>
      <c r="CG24" s="689"/>
      <c r="CH24" s="689"/>
      <c r="CI24" s="689"/>
      <c r="CJ24" s="689"/>
      <c r="CK24" s="689"/>
      <c r="CL24" s="689"/>
      <c r="CM24" s="689"/>
      <c r="CN24" s="689"/>
      <c r="CO24" s="689"/>
      <c r="CP24" s="689"/>
      <c r="CQ24" s="690"/>
      <c r="CR24" s="666">
        <v>43842642</v>
      </c>
      <c r="CS24" s="667"/>
      <c r="CT24" s="667"/>
      <c r="CU24" s="667"/>
      <c r="CV24" s="667"/>
      <c r="CW24" s="667"/>
      <c r="CX24" s="667"/>
      <c r="CY24" s="668"/>
      <c r="CZ24" s="671">
        <v>53.3</v>
      </c>
      <c r="DA24" s="672"/>
      <c r="DB24" s="672"/>
      <c r="DC24" s="691"/>
      <c r="DD24" s="710">
        <v>27557371</v>
      </c>
      <c r="DE24" s="667"/>
      <c r="DF24" s="667"/>
      <c r="DG24" s="667"/>
      <c r="DH24" s="667"/>
      <c r="DI24" s="667"/>
      <c r="DJ24" s="667"/>
      <c r="DK24" s="668"/>
      <c r="DL24" s="710">
        <v>27401701</v>
      </c>
      <c r="DM24" s="667"/>
      <c r="DN24" s="667"/>
      <c r="DO24" s="667"/>
      <c r="DP24" s="667"/>
      <c r="DQ24" s="667"/>
      <c r="DR24" s="667"/>
      <c r="DS24" s="667"/>
      <c r="DT24" s="667"/>
      <c r="DU24" s="667"/>
      <c r="DV24" s="668"/>
      <c r="DW24" s="671">
        <v>55.3</v>
      </c>
      <c r="DX24" s="672"/>
      <c r="DY24" s="672"/>
      <c r="DZ24" s="672"/>
      <c r="EA24" s="672"/>
      <c r="EB24" s="672"/>
      <c r="EC24" s="673"/>
    </row>
    <row r="25" spans="2:133" ht="11.25" customHeight="1" x14ac:dyDescent="0.2">
      <c r="B25" s="674" t="s">
        <v>293</v>
      </c>
      <c r="C25" s="675"/>
      <c r="D25" s="675"/>
      <c r="E25" s="675"/>
      <c r="F25" s="675"/>
      <c r="G25" s="675"/>
      <c r="H25" s="675"/>
      <c r="I25" s="675"/>
      <c r="J25" s="675"/>
      <c r="K25" s="675"/>
      <c r="L25" s="675"/>
      <c r="M25" s="675"/>
      <c r="N25" s="675"/>
      <c r="O25" s="675"/>
      <c r="P25" s="675"/>
      <c r="Q25" s="676"/>
      <c r="R25" s="677">
        <v>1194133</v>
      </c>
      <c r="S25" s="678"/>
      <c r="T25" s="678"/>
      <c r="U25" s="678"/>
      <c r="V25" s="678"/>
      <c r="W25" s="678"/>
      <c r="X25" s="678"/>
      <c r="Y25" s="679"/>
      <c r="Z25" s="680">
        <v>1.4</v>
      </c>
      <c r="AA25" s="680"/>
      <c r="AB25" s="680"/>
      <c r="AC25" s="680"/>
      <c r="AD25" s="681">
        <v>204748</v>
      </c>
      <c r="AE25" s="681"/>
      <c r="AF25" s="681"/>
      <c r="AG25" s="681"/>
      <c r="AH25" s="681"/>
      <c r="AI25" s="681"/>
      <c r="AJ25" s="681"/>
      <c r="AK25" s="681"/>
      <c r="AL25" s="682">
        <v>0.4</v>
      </c>
      <c r="AM25" s="683"/>
      <c r="AN25" s="683"/>
      <c r="AO25" s="684"/>
      <c r="AP25" s="695" t="s">
        <v>294</v>
      </c>
      <c r="AQ25" s="696"/>
      <c r="AR25" s="696"/>
      <c r="AS25" s="696"/>
      <c r="AT25" s="696"/>
      <c r="AU25" s="696"/>
      <c r="AV25" s="696"/>
      <c r="AW25" s="696"/>
      <c r="AX25" s="696"/>
      <c r="AY25" s="696"/>
      <c r="AZ25" s="696"/>
      <c r="BA25" s="696"/>
      <c r="BB25" s="696"/>
      <c r="BC25" s="696"/>
      <c r="BD25" s="696"/>
      <c r="BE25" s="696"/>
      <c r="BF25" s="697"/>
      <c r="BG25" s="677" t="s">
        <v>245</v>
      </c>
      <c r="BH25" s="678"/>
      <c r="BI25" s="678"/>
      <c r="BJ25" s="678"/>
      <c r="BK25" s="678"/>
      <c r="BL25" s="678"/>
      <c r="BM25" s="678"/>
      <c r="BN25" s="679"/>
      <c r="BO25" s="680" t="s">
        <v>245</v>
      </c>
      <c r="BP25" s="680"/>
      <c r="BQ25" s="680"/>
      <c r="BR25" s="680"/>
      <c r="BS25" s="686" t="s">
        <v>129</v>
      </c>
      <c r="BT25" s="678"/>
      <c r="BU25" s="678"/>
      <c r="BV25" s="678"/>
      <c r="BW25" s="678"/>
      <c r="BX25" s="678"/>
      <c r="BY25" s="678"/>
      <c r="BZ25" s="678"/>
      <c r="CA25" s="678"/>
      <c r="CB25" s="687"/>
      <c r="CD25" s="692" t="s">
        <v>295</v>
      </c>
      <c r="CE25" s="693"/>
      <c r="CF25" s="693"/>
      <c r="CG25" s="693"/>
      <c r="CH25" s="693"/>
      <c r="CI25" s="693"/>
      <c r="CJ25" s="693"/>
      <c r="CK25" s="693"/>
      <c r="CL25" s="693"/>
      <c r="CM25" s="693"/>
      <c r="CN25" s="693"/>
      <c r="CO25" s="693"/>
      <c r="CP25" s="693"/>
      <c r="CQ25" s="694"/>
      <c r="CR25" s="677">
        <v>15167352</v>
      </c>
      <c r="CS25" s="713"/>
      <c r="CT25" s="713"/>
      <c r="CU25" s="713"/>
      <c r="CV25" s="713"/>
      <c r="CW25" s="713"/>
      <c r="CX25" s="713"/>
      <c r="CY25" s="714"/>
      <c r="CZ25" s="682">
        <v>18.399999999999999</v>
      </c>
      <c r="DA25" s="711"/>
      <c r="DB25" s="711"/>
      <c r="DC25" s="715"/>
      <c r="DD25" s="686">
        <v>14421191</v>
      </c>
      <c r="DE25" s="713"/>
      <c r="DF25" s="713"/>
      <c r="DG25" s="713"/>
      <c r="DH25" s="713"/>
      <c r="DI25" s="713"/>
      <c r="DJ25" s="713"/>
      <c r="DK25" s="714"/>
      <c r="DL25" s="686">
        <v>14344660</v>
      </c>
      <c r="DM25" s="713"/>
      <c r="DN25" s="713"/>
      <c r="DO25" s="713"/>
      <c r="DP25" s="713"/>
      <c r="DQ25" s="713"/>
      <c r="DR25" s="713"/>
      <c r="DS25" s="713"/>
      <c r="DT25" s="713"/>
      <c r="DU25" s="713"/>
      <c r="DV25" s="714"/>
      <c r="DW25" s="682">
        <v>29</v>
      </c>
      <c r="DX25" s="711"/>
      <c r="DY25" s="711"/>
      <c r="DZ25" s="711"/>
      <c r="EA25" s="711"/>
      <c r="EB25" s="711"/>
      <c r="EC25" s="712"/>
    </row>
    <row r="26" spans="2:133" ht="11.25" customHeight="1" x14ac:dyDescent="0.2">
      <c r="B26" s="674" t="s">
        <v>296</v>
      </c>
      <c r="C26" s="675"/>
      <c r="D26" s="675"/>
      <c r="E26" s="675"/>
      <c r="F26" s="675"/>
      <c r="G26" s="675"/>
      <c r="H26" s="675"/>
      <c r="I26" s="675"/>
      <c r="J26" s="675"/>
      <c r="K26" s="675"/>
      <c r="L26" s="675"/>
      <c r="M26" s="675"/>
      <c r="N26" s="675"/>
      <c r="O26" s="675"/>
      <c r="P26" s="675"/>
      <c r="Q26" s="676"/>
      <c r="R26" s="677">
        <v>601595</v>
      </c>
      <c r="S26" s="678"/>
      <c r="T26" s="678"/>
      <c r="U26" s="678"/>
      <c r="V26" s="678"/>
      <c r="W26" s="678"/>
      <c r="X26" s="678"/>
      <c r="Y26" s="679"/>
      <c r="Z26" s="680">
        <v>0.7</v>
      </c>
      <c r="AA26" s="680"/>
      <c r="AB26" s="680"/>
      <c r="AC26" s="680"/>
      <c r="AD26" s="681" t="s">
        <v>129</v>
      </c>
      <c r="AE26" s="681"/>
      <c r="AF26" s="681"/>
      <c r="AG26" s="681"/>
      <c r="AH26" s="681"/>
      <c r="AI26" s="681"/>
      <c r="AJ26" s="681"/>
      <c r="AK26" s="681"/>
      <c r="AL26" s="682" t="s">
        <v>245</v>
      </c>
      <c r="AM26" s="683"/>
      <c r="AN26" s="683"/>
      <c r="AO26" s="684"/>
      <c r="AP26" s="695" t="s">
        <v>297</v>
      </c>
      <c r="AQ26" s="716"/>
      <c r="AR26" s="716"/>
      <c r="AS26" s="716"/>
      <c r="AT26" s="716"/>
      <c r="AU26" s="716"/>
      <c r="AV26" s="716"/>
      <c r="AW26" s="716"/>
      <c r="AX26" s="716"/>
      <c r="AY26" s="716"/>
      <c r="AZ26" s="716"/>
      <c r="BA26" s="716"/>
      <c r="BB26" s="716"/>
      <c r="BC26" s="716"/>
      <c r="BD26" s="716"/>
      <c r="BE26" s="716"/>
      <c r="BF26" s="697"/>
      <c r="BG26" s="677" t="s">
        <v>245</v>
      </c>
      <c r="BH26" s="678"/>
      <c r="BI26" s="678"/>
      <c r="BJ26" s="678"/>
      <c r="BK26" s="678"/>
      <c r="BL26" s="678"/>
      <c r="BM26" s="678"/>
      <c r="BN26" s="679"/>
      <c r="BO26" s="680" t="s">
        <v>129</v>
      </c>
      <c r="BP26" s="680"/>
      <c r="BQ26" s="680"/>
      <c r="BR26" s="680"/>
      <c r="BS26" s="686" t="s">
        <v>129</v>
      </c>
      <c r="BT26" s="678"/>
      <c r="BU26" s="678"/>
      <c r="BV26" s="678"/>
      <c r="BW26" s="678"/>
      <c r="BX26" s="678"/>
      <c r="BY26" s="678"/>
      <c r="BZ26" s="678"/>
      <c r="CA26" s="678"/>
      <c r="CB26" s="687"/>
      <c r="CD26" s="692" t="s">
        <v>298</v>
      </c>
      <c r="CE26" s="693"/>
      <c r="CF26" s="693"/>
      <c r="CG26" s="693"/>
      <c r="CH26" s="693"/>
      <c r="CI26" s="693"/>
      <c r="CJ26" s="693"/>
      <c r="CK26" s="693"/>
      <c r="CL26" s="693"/>
      <c r="CM26" s="693"/>
      <c r="CN26" s="693"/>
      <c r="CO26" s="693"/>
      <c r="CP26" s="693"/>
      <c r="CQ26" s="694"/>
      <c r="CR26" s="677">
        <v>11191334</v>
      </c>
      <c r="CS26" s="678"/>
      <c r="CT26" s="678"/>
      <c r="CU26" s="678"/>
      <c r="CV26" s="678"/>
      <c r="CW26" s="678"/>
      <c r="CX26" s="678"/>
      <c r="CY26" s="679"/>
      <c r="CZ26" s="682">
        <v>13.6</v>
      </c>
      <c r="DA26" s="711"/>
      <c r="DB26" s="711"/>
      <c r="DC26" s="715"/>
      <c r="DD26" s="686">
        <v>10499290</v>
      </c>
      <c r="DE26" s="678"/>
      <c r="DF26" s="678"/>
      <c r="DG26" s="678"/>
      <c r="DH26" s="678"/>
      <c r="DI26" s="678"/>
      <c r="DJ26" s="678"/>
      <c r="DK26" s="679"/>
      <c r="DL26" s="686" t="s">
        <v>129</v>
      </c>
      <c r="DM26" s="678"/>
      <c r="DN26" s="678"/>
      <c r="DO26" s="678"/>
      <c r="DP26" s="678"/>
      <c r="DQ26" s="678"/>
      <c r="DR26" s="678"/>
      <c r="DS26" s="678"/>
      <c r="DT26" s="678"/>
      <c r="DU26" s="678"/>
      <c r="DV26" s="679"/>
      <c r="DW26" s="682" t="s">
        <v>245</v>
      </c>
      <c r="DX26" s="711"/>
      <c r="DY26" s="711"/>
      <c r="DZ26" s="711"/>
      <c r="EA26" s="711"/>
      <c r="EB26" s="711"/>
      <c r="EC26" s="712"/>
    </row>
    <row r="27" spans="2:133" ht="11.25" customHeight="1" x14ac:dyDescent="0.2">
      <c r="B27" s="674" t="s">
        <v>299</v>
      </c>
      <c r="C27" s="675"/>
      <c r="D27" s="675"/>
      <c r="E27" s="675"/>
      <c r="F27" s="675"/>
      <c r="G27" s="675"/>
      <c r="H27" s="675"/>
      <c r="I27" s="675"/>
      <c r="J27" s="675"/>
      <c r="K27" s="675"/>
      <c r="L27" s="675"/>
      <c r="M27" s="675"/>
      <c r="N27" s="675"/>
      <c r="O27" s="675"/>
      <c r="P27" s="675"/>
      <c r="Q27" s="676"/>
      <c r="R27" s="677">
        <v>13347134</v>
      </c>
      <c r="S27" s="678"/>
      <c r="T27" s="678"/>
      <c r="U27" s="678"/>
      <c r="V27" s="678"/>
      <c r="W27" s="678"/>
      <c r="X27" s="678"/>
      <c r="Y27" s="679"/>
      <c r="Z27" s="680">
        <v>15.7</v>
      </c>
      <c r="AA27" s="680"/>
      <c r="AB27" s="680"/>
      <c r="AC27" s="680"/>
      <c r="AD27" s="681" t="s">
        <v>129</v>
      </c>
      <c r="AE27" s="681"/>
      <c r="AF27" s="681"/>
      <c r="AG27" s="681"/>
      <c r="AH27" s="681"/>
      <c r="AI27" s="681"/>
      <c r="AJ27" s="681"/>
      <c r="AK27" s="681"/>
      <c r="AL27" s="682" t="s">
        <v>245</v>
      </c>
      <c r="AM27" s="683"/>
      <c r="AN27" s="683"/>
      <c r="AO27" s="684"/>
      <c r="AP27" s="674" t="s">
        <v>300</v>
      </c>
      <c r="AQ27" s="675"/>
      <c r="AR27" s="675"/>
      <c r="AS27" s="675"/>
      <c r="AT27" s="675"/>
      <c r="AU27" s="675"/>
      <c r="AV27" s="675"/>
      <c r="AW27" s="675"/>
      <c r="AX27" s="675"/>
      <c r="AY27" s="675"/>
      <c r="AZ27" s="675"/>
      <c r="BA27" s="675"/>
      <c r="BB27" s="675"/>
      <c r="BC27" s="675"/>
      <c r="BD27" s="675"/>
      <c r="BE27" s="675"/>
      <c r="BF27" s="676"/>
      <c r="BG27" s="677">
        <v>43792260</v>
      </c>
      <c r="BH27" s="678"/>
      <c r="BI27" s="678"/>
      <c r="BJ27" s="678"/>
      <c r="BK27" s="678"/>
      <c r="BL27" s="678"/>
      <c r="BM27" s="678"/>
      <c r="BN27" s="679"/>
      <c r="BO27" s="680">
        <v>100</v>
      </c>
      <c r="BP27" s="680"/>
      <c r="BQ27" s="680"/>
      <c r="BR27" s="680"/>
      <c r="BS27" s="686">
        <v>442144</v>
      </c>
      <c r="BT27" s="678"/>
      <c r="BU27" s="678"/>
      <c r="BV27" s="678"/>
      <c r="BW27" s="678"/>
      <c r="BX27" s="678"/>
      <c r="BY27" s="678"/>
      <c r="BZ27" s="678"/>
      <c r="CA27" s="678"/>
      <c r="CB27" s="687"/>
      <c r="CD27" s="692" t="s">
        <v>301</v>
      </c>
      <c r="CE27" s="693"/>
      <c r="CF27" s="693"/>
      <c r="CG27" s="693"/>
      <c r="CH27" s="693"/>
      <c r="CI27" s="693"/>
      <c r="CJ27" s="693"/>
      <c r="CK27" s="693"/>
      <c r="CL27" s="693"/>
      <c r="CM27" s="693"/>
      <c r="CN27" s="693"/>
      <c r="CO27" s="693"/>
      <c r="CP27" s="693"/>
      <c r="CQ27" s="694"/>
      <c r="CR27" s="677">
        <v>23373596</v>
      </c>
      <c r="CS27" s="713"/>
      <c r="CT27" s="713"/>
      <c r="CU27" s="713"/>
      <c r="CV27" s="713"/>
      <c r="CW27" s="713"/>
      <c r="CX27" s="713"/>
      <c r="CY27" s="714"/>
      <c r="CZ27" s="682">
        <v>28.4</v>
      </c>
      <c r="DA27" s="711"/>
      <c r="DB27" s="711"/>
      <c r="DC27" s="715"/>
      <c r="DD27" s="686">
        <v>7958076</v>
      </c>
      <c r="DE27" s="713"/>
      <c r="DF27" s="713"/>
      <c r="DG27" s="713"/>
      <c r="DH27" s="713"/>
      <c r="DI27" s="713"/>
      <c r="DJ27" s="713"/>
      <c r="DK27" s="714"/>
      <c r="DL27" s="686">
        <v>7878937</v>
      </c>
      <c r="DM27" s="713"/>
      <c r="DN27" s="713"/>
      <c r="DO27" s="713"/>
      <c r="DP27" s="713"/>
      <c r="DQ27" s="713"/>
      <c r="DR27" s="713"/>
      <c r="DS27" s="713"/>
      <c r="DT27" s="713"/>
      <c r="DU27" s="713"/>
      <c r="DV27" s="714"/>
      <c r="DW27" s="682">
        <v>15.9</v>
      </c>
      <c r="DX27" s="711"/>
      <c r="DY27" s="711"/>
      <c r="DZ27" s="711"/>
      <c r="EA27" s="711"/>
      <c r="EB27" s="711"/>
      <c r="EC27" s="712"/>
    </row>
    <row r="28" spans="2:133" ht="11.25" customHeight="1" x14ac:dyDescent="0.2">
      <c r="B28" s="719" t="s">
        <v>302</v>
      </c>
      <c r="C28" s="720"/>
      <c r="D28" s="720"/>
      <c r="E28" s="720"/>
      <c r="F28" s="720"/>
      <c r="G28" s="720"/>
      <c r="H28" s="720"/>
      <c r="I28" s="720"/>
      <c r="J28" s="720"/>
      <c r="K28" s="720"/>
      <c r="L28" s="720"/>
      <c r="M28" s="720"/>
      <c r="N28" s="720"/>
      <c r="O28" s="720"/>
      <c r="P28" s="720"/>
      <c r="Q28" s="721"/>
      <c r="R28" s="677" t="s">
        <v>129</v>
      </c>
      <c r="S28" s="678"/>
      <c r="T28" s="678"/>
      <c r="U28" s="678"/>
      <c r="V28" s="678"/>
      <c r="W28" s="678"/>
      <c r="X28" s="678"/>
      <c r="Y28" s="679"/>
      <c r="Z28" s="680" t="s">
        <v>245</v>
      </c>
      <c r="AA28" s="680"/>
      <c r="AB28" s="680"/>
      <c r="AC28" s="680"/>
      <c r="AD28" s="681" t="s">
        <v>129</v>
      </c>
      <c r="AE28" s="681"/>
      <c r="AF28" s="681"/>
      <c r="AG28" s="681"/>
      <c r="AH28" s="681"/>
      <c r="AI28" s="681"/>
      <c r="AJ28" s="681"/>
      <c r="AK28" s="681"/>
      <c r="AL28" s="682" t="s">
        <v>129</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303</v>
      </c>
      <c r="CE28" s="693"/>
      <c r="CF28" s="693"/>
      <c r="CG28" s="693"/>
      <c r="CH28" s="693"/>
      <c r="CI28" s="693"/>
      <c r="CJ28" s="693"/>
      <c r="CK28" s="693"/>
      <c r="CL28" s="693"/>
      <c r="CM28" s="693"/>
      <c r="CN28" s="693"/>
      <c r="CO28" s="693"/>
      <c r="CP28" s="693"/>
      <c r="CQ28" s="694"/>
      <c r="CR28" s="677">
        <v>5301694</v>
      </c>
      <c r="CS28" s="678"/>
      <c r="CT28" s="678"/>
      <c r="CU28" s="678"/>
      <c r="CV28" s="678"/>
      <c r="CW28" s="678"/>
      <c r="CX28" s="678"/>
      <c r="CY28" s="679"/>
      <c r="CZ28" s="682">
        <v>6.4</v>
      </c>
      <c r="DA28" s="711"/>
      <c r="DB28" s="711"/>
      <c r="DC28" s="715"/>
      <c r="DD28" s="686">
        <v>5178104</v>
      </c>
      <c r="DE28" s="678"/>
      <c r="DF28" s="678"/>
      <c r="DG28" s="678"/>
      <c r="DH28" s="678"/>
      <c r="DI28" s="678"/>
      <c r="DJ28" s="678"/>
      <c r="DK28" s="679"/>
      <c r="DL28" s="686">
        <v>5178104</v>
      </c>
      <c r="DM28" s="678"/>
      <c r="DN28" s="678"/>
      <c r="DO28" s="678"/>
      <c r="DP28" s="678"/>
      <c r="DQ28" s="678"/>
      <c r="DR28" s="678"/>
      <c r="DS28" s="678"/>
      <c r="DT28" s="678"/>
      <c r="DU28" s="678"/>
      <c r="DV28" s="679"/>
      <c r="DW28" s="682">
        <v>10.5</v>
      </c>
      <c r="DX28" s="711"/>
      <c r="DY28" s="711"/>
      <c r="DZ28" s="711"/>
      <c r="EA28" s="711"/>
      <c r="EB28" s="711"/>
      <c r="EC28" s="712"/>
    </row>
    <row r="29" spans="2:133" ht="11.25" customHeight="1" x14ac:dyDescent="0.2">
      <c r="B29" s="674" t="s">
        <v>304</v>
      </c>
      <c r="C29" s="675"/>
      <c r="D29" s="675"/>
      <c r="E29" s="675"/>
      <c r="F29" s="675"/>
      <c r="G29" s="675"/>
      <c r="H29" s="675"/>
      <c r="I29" s="675"/>
      <c r="J29" s="675"/>
      <c r="K29" s="675"/>
      <c r="L29" s="675"/>
      <c r="M29" s="675"/>
      <c r="N29" s="675"/>
      <c r="O29" s="675"/>
      <c r="P29" s="675"/>
      <c r="Q29" s="676"/>
      <c r="R29" s="677">
        <v>5395949</v>
      </c>
      <c r="S29" s="678"/>
      <c r="T29" s="678"/>
      <c r="U29" s="678"/>
      <c r="V29" s="678"/>
      <c r="W29" s="678"/>
      <c r="X29" s="678"/>
      <c r="Y29" s="679"/>
      <c r="Z29" s="680">
        <v>6.3</v>
      </c>
      <c r="AA29" s="680"/>
      <c r="AB29" s="680"/>
      <c r="AC29" s="680"/>
      <c r="AD29" s="681" t="s">
        <v>245</v>
      </c>
      <c r="AE29" s="681"/>
      <c r="AF29" s="681"/>
      <c r="AG29" s="681"/>
      <c r="AH29" s="681"/>
      <c r="AI29" s="681"/>
      <c r="AJ29" s="681"/>
      <c r="AK29" s="681"/>
      <c r="AL29" s="682" t="s">
        <v>129</v>
      </c>
      <c r="AM29" s="683"/>
      <c r="AN29" s="683"/>
      <c r="AO29" s="684"/>
      <c r="AP29" s="656" t="s">
        <v>223</v>
      </c>
      <c r="AQ29" s="657"/>
      <c r="AR29" s="657"/>
      <c r="AS29" s="657"/>
      <c r="AT29" s="657"/>
      <c r="AU29" s="657"/>
      <c r="AV29" s="657"/>
      <c r="AW29" s="657"/>
      <c r="AX29" s="657"/>
      <c r="AY29" s="657"/>
      <c r="AZ29" s="657"/>
      <c r="BA29" s="657"/>
      <c r="BB29" s="657"/>
      <c r="BC29" s="657"/>
      <c r="BD29" s="657"/>
      <c r="BE29" s="657"/>
      <c r="BF29" s="658"/>
      <c r="BG29" s="656" t="s">
        <v>305</v>
      </c>
      <c r="BH29" s="717"/>
      <c r="BI29" s="717"/>
      <c r="BJ29" s="717"/>
      <c r="BK29" s="717"/>
      <c r="BL29" s="717"/>
      <c r="BM29" s="717"/>
      <c r="BN29" s="717"/>
      <c r="BO29" s="717"/>
      <c r="BP29" s="717"/>
      <c r="BQ29" s="718"/>
      <c r="BR29" s="656" t="s">
        <v>306</v>
      </c>
      <c r="BS29" s="717"/>
      <c r="BT29" s="717"/>
      <c r="BU29" s="717"/>
      <c r="BV29" s="717"/>
      <c r="BW29" s="717"/>
      <c r="BX29" s="717"/>
      <c r="BY29" s="717"/>
      <c r="BZ29" s="717"/>
      <c r="CA29" s="717"/>
      <c r="CB29" s="718"/>
      <c r="CD29" s="740" t="s">
        <v>307</v>
      </c>
      <c r="CE29" s="741"/>
      <c r="CF29" s="692" t="s">
        <v>308</v>
      </c>
      <c r="CG29" s="693"/>
      <c r="CH29" s="693"/>
      <c r="CI29" s="693"/>
      <c r="CJ29" s="693"/>
      <c r="CK29" s="693"/>
      <c r="CL29" s="693"/>
      <c r="CM29" s="693"/>
      <c r="CN29" s="693"/>
      <c r="CO29" s="693"/>
      <c r="CP29" s="693"/>
      <c r="CQ29" s="694"/>
      <c r="CR29" s="677">
        <v>5301479</v>
      </c>
      <c r="CS29" s="713"/>
      <c r="CT29" s="713"/>
      <c r="CU29" s="713"/>
      <c r="CV29" s="713"/>
      <c r="CW29" s="713"/>
      <c r="CX29" s="713"/>
      <c r="CY29" s="714"/>
      <c r="CZ29" s="682">
        <v>6.4</v>
      </c>
      <c r="DA29" s="711"/>
      <c r="DB29" s="711"/>
      <c r="DC29" s="715"/>
      <c r="DD29" s="686">
        <v>5177889</v>
      </c>
      <c r="DE29" s="713"/>
      <c r="DF29" s="713"/>
      <c r="DG29" s="713"/>
      <c r="DH29" s="713"/>
      <c r="DI29" s="713"/>
      <c r="DJ29" s="713"/>
      <c r="DK29" s="714"/>
      <c r="DL29" s="686">
        <v>5177889</v>
      </c>
      <c r="DM29" s="713"/>
      <c r="DN29" s="713"/>
      <c r="DO29" s="713"/>
      <c r="DP29" s="713"/>
      <c r="DQ29" s="713"/>
      <c r="DR29" s="713"/>
      <c r="DS29" s="713"/>
      <c r="DT29" s="713"/>
      <c r="DU29" s="713"/>
      <c r="DV29" s="714"/>
      <c r="DW29" s="682">
        <v>10.5</v>
      </c>
      <c r="DX29" s="711"/>
      <c r="DY29" s="711"/>
      <c r="DZ29" s="711"/>
      <c r="EA29" s="711"/>
      <c r="EB29" s="711"/>
      <c r="EC29" s="712"/>
    </row>
    <row r="30" spans="2:133" ht="11.25" customHeight="1" x14ac:dyDescent="0.2">
      <c r="B30" s="674" t="s">
        <v>309</v>
      </c>
      <c r="C30" s="675"/>
      <c r="D30" s="675"/>
      <c r="E30" s="675"/>
      <c r="F30" s="675"/>
      <c r="G30" s="675"/>
      <c r="H30" s="675"/>
      <c r="I30" s="675"/>
      <c r="J30" s="675"/>
      <c r="K30" s="675"/>
      <c r="L30" s="675"/>
      <c r="M30" s="675"/>
      <c r="N30" s="675"/>
      <c r="O30" s="675"/>
      <c r="P30" s="675"/>
      <c r="Q30" s="676"/>
      <c r="R30" s="677">
        <v>297938</v>
      </c>
      <c r="S30" s="678"/>
      <c r="T30" s="678"/>
      <c r="U30" s="678"/>
      <c r="V30" s="678"/>
      <c r="W30" s="678"/>
      <c r="X30" s="678"/>
      <c r="Y30" s="679"/>
      <c r="Z30" s="680">
        <v>0.3</v>
      </c>
      <c r="AA30" s="680"/>
      <c r="AB30" s="680"/>
      <c r="AC30" s="680"/>
      <c r="AD30" s="681">
        <v>75223</v>
      </c>
      <c r="AE30" s="681"/>
      <c r="AF30" s="681"/>
      <c r="AG30" s="681"/>
      <c r="AH30" s="681"/>
      <c r="AI30" s="681"/>
      <c r="AJ30" s="681"/>
      <c r="AK30" s="681"/>
      <c r="AL30" s="682">
        <v>0.2</v>
      </c>
      <c r="AM30" s="683"/>
      <c r="AN30" s="683"/>
      <c r="AO30" s="684"/>
      <c r="AP30" s="725" t="s">
        <v>310</v>
      </c>
      <c r="AQ30" s="726"/>
      <c r="AR30" s="726"/>
      <c r="AS30" s="726"/>
      <c r="AT30" s="731" t="s">
        <v>311</v>
      </c>
      <c r="AU30" s="228"/>
      <c r="AV30" s="228"/>
      <c r="AW30" s="228"/>
      <c r="AX30" s="663" t="s">
        <v>189</v>
      </c>
      <c r="AY30" s="664"/>
      <c r="AZ30" s="664"/>
      <c r="BA30" s="664"/>
      <c r="BB30" s="664"/>
      <c r="BC30" s="664"/>
      <c r="BD30" s="664"/>
      <c r="BE30" s="664"/>
      <c r="BF30" s="665"/>
      <c r="BG30" s="737">
        <v>99.1</v>
      </c>
      <c r="BH30" s="738"/>
      <c r="BI30" s="738"/>
      <c r="BJ30" s="738"/>
      <c r="BK30" s="738"/>
      <c r="BL30" s="738"/>
      <c r="BM30" s="672">
        <v>96.4</v>
      </c>
      <c r="BN30" s="738"/>
      <c r="BO30" s="738"/>
      <c r="BP30" s="738"/>
      <c r="BQ30" s="739"/>
      <c r="BR30" s="737">
        <v>98.9</v>
      </c>
      <c r="BS30" s="738"/>
      <c r="BT30" s="738"/>
      <c r="BU30" s="738"/>
      <c r="BV30" s="738"/>
      <c r="BW30" s="738"/>
      <c r="BX30" s="672">
        <v>95.6</v>
      </c>
      <c r="BY30" s="738"/>
      <c r="BZ30" s="738"/>
      <c r="CA30" s="738"/>
      <c r="CB30" s="739"/>
      <c r="CD30" s="742"/>
      <c r="CE30" s="743"/>
      <c r="CF30" s="692" t="s">
        <v>312</v>
      </c>
      <c r="CG30" s="693"/>
      <c r="CH30" s="693"/>
      <c r="CI30" s="693"/>
      <c r="CJ30" s="693"/>
      <c r="CK30" s="693"/>
      <c r="CL30" s="693"/>
      <c r="CM30" s="693"/>
      <c r="CN30" s="693"/>
      <c r="CO30" s="693"/>
      <c r="CP30" s="693"/>
      <c r="CQ30" s="694"/>
      <c r="CR30" s="677">
        <v>4961498</v>
      </c>
      <c r="CS30" s="678"/>
      <c r="CT30" s="678"/>
      <c r="CU30" s="678"/>
      <c r="CV30" s="678"/>
      <c r="CW30" s="678"/>
      <c r="CX30" s="678"/>
      <c r="CY30" s="679"/>
      <c r="CZ30" s="682">
        <v>6</v>
      </c>
      <c r="DA30" s="711"/>
      <c r="DB30" s="711"/>
      <c r="DC30" s="715"/>
      <c r="DD30" s="686">
        <v>4838666</v>
      </c>
      <c r="DE30" s="678"/>
      <c r="DF30" s="678"/>
      <c r="DG30" s="678"/>
      <c r="DH30" s="678"/>
      <c r="DI30" s="678"/>
      <c r="DJ30" s="678"/>
      <c r="DK30" s="679"/>
      <c r="DL30" s="686">
        <v>4838666</v>
      </c>
      <c r="DM30" s="678"/>
      <c r="DN30" s="678"/>
      <c r="DO30" s="678"/>
      <c r="DP30" s="678"/>
      <c r="DQ30" s="678"/>
      <c r="DR30" s="678"/>
      <c r="DS30" s="678"/>
      <c r="DT30" s="678"/>
      <c r="DU30" s="678"/>
      <c r="DV30" s="679"/>
      <c r="DW30" s="682">
        <v>9.8000000000000007</v>
      </c>
      <c r="DX30" s="711"/>
      <c r="DY30" s="711"/>
      <c r="DZ30" s="711"/>
      <c r="EA30" s="711"/>
      <c r="EB30" s="711"/>
      <c r="EC30" s="712"/>
    </row>
    <row r="31" spans="2:133" ht="11.25" customHeight="1" x14ac:dyDescent="0.2">
      <c r="B31" s="674" t="s">
        <v>313</v>
      </c>
      <c r="C31" s="675"/>
      <c r="D31" s="675"/>
      <c r="E31" s="675"/>
      <c r="F31" s="675"/>
      <c r="G31" s="675"/>
      <c r="H31" s="675"/>
      <c r="I31" s="675"/>
      <c r="J31" s="675"/>
      <c r="K31" s="675"/>
      <c r="L31" s="675"/>
      <c r="M31" s="675"/>
      <c r="N31" s="675"/>
      <c r="O31" s="675"/>
      <c r="P31" s="675"/>
      <c r="Q31" s="676"/>
      <c r="R31" s="677">
        <v>30384</v>
      </c>
      <c r="S31" s="678"/>
      <c r="T31" s="678"/>
      <c r="U31" s="678"/>
      <c r="V31" s="678"/>
      <c r="W31" s="678"/>
      <c r="X31" s="678"/>
      <c r="Y31" s="679"/>
      <c r="Z31" s="680">
        <v>0</v>
      </c>
      <c r="AA31" s="680"/>
      <c r="AB31" s="680"/>
      <c r="AC31" s="680"/>
      <c r="AD31" s="681" t="s">
        <v>245</v>
      </c>
      <c r="AE31" s="681"/>
      <c r="AF31" s="681"/>
      <c r="AG31" s="681"/>
      <c r="AH31" s="681"/>
      <c r="AI31" s="681"/>
      <c r="AJ31" s="681"/>
      <c r="AK31" s="681"/>
      <c r="AL31" s="682" t="s">
        <v>245</v>
      </c>
      <c r="AM31" s="683"/>
      <c r="AN31" s="683"/>
      <c r="AO31" s="684"/>
      <c r="AP31" s="727"/>
      <c r="AQ31" s="728"/>
      <c r="AR31" s="728"/>
      <c r="AS31" s="728"/>
      <c r="AT31" s="732"/>
      <c r="AU31" s="227" t="s">
        <v>314</v>
      </c>
      <c r="AV31" s="227"/>
      <c r="AW31" s="227"/>
      <c r="AX31" s="674" t="s">
        <v>315</v>
      </c>
      <c r="AY31" s="675"/>
      <c r="AZ31" s="675"/>
      <c r="BA31" s="675"/>
      <c r="BB31" s="675"/>
      <c r="BC31" s="675"/>
      <c r="BD31" s="675"/>
      <c r="BE31" s="675"/>
      <c r="BF31" s="676"/>
      <c r="BG31" s="734">
        <v>98.7</v>
      </c>
      <c r="BH31" s="713"/>
      <c r="BI31" s="713"/>
      <c r="BJ31" s="713"/>
      <c r="BK31" s="713"/>
      <c r="BL31" s="713"/>
      <c r="BM31" s="683">
        <v>94.8</v>
      </c>
      <c r="BN31" s="735"/>
      <c r="BO31" s="735"/>
      <c r="BP31" s="735"/>
      <c r="BQ31" s="736"/>
      <c r="BR31" s="734">
        <v>98.5</v>
      </c>
      <c r="BS31" s="713"/>
      <c r="BT31" s="713"/>
      <c r="BU31" s="713"/>
      <c r="BV31" s="713"/>
      <c r="BW31" s="713"/>
      <c r="BX31" s="683">
        <v>93.7</v>
      </c>
      <c r="BY31" s="735"/>
      <c r="BZ31" s="735"/>
      <c r="CA31" s="735"/>
      <c r="CB31" s="736"/>
      <c r="CD31" s="742"/>
      <c r="CE31" s="743"/>
      <c r="CF31" s="692" t="s">
        <v>316</v>
      </c>
      <c r="CG31" s="693"/>
      <c r="CH31" s="693"/>
      <c r="CI31" s="693"/>
      <c r="CJ31" s="693"/>
      <c r="CK31" s="693"/>
      <c r="CL31" s="693"/>
      <c r="CM31" s="693"/>
      <c r="CN31" s="693"/>
      <c r="CO31" s="693"/>
      <c r="CP31" s="693"/>
      <c r="CQ31" s="694"/>
      <c r="CR31" s="677">
        <v>339981</v>
      </c>
      <c r="CS31" s="713"/>
      <c r="CT31" s="713"/>
      <c r="CU31" s="713"/>
      <c r="CV31" s="713"/>
      <c r="CW31" s="713"/>
      <c r="CX31" s="713"/>
      <c r="CY31" s="714"/>
      <c r="CZ31" s="682">
        <v>0.4</v>
      </c>
      <c r="DA31" s="711"/>
      <c r="DB31" s="711"/>
      <c r="DC31" s="715"/>
      <c r="DD31" s="686">
        <v>339223</v>
      </c>
      <c r="DE31" s="713"/>
      <c r="DF31" s="713"/>
      <c r="DG31" s="713"/>
      <c r="DH31" s="713"/>
      <c r="DI31" s="713"/>
      <c r="DJ31" s="713"/>
      <c r="DK31" s="714"/>
      <c r="DL31" s="686">
        <v>339223</v>
      </c>
      <c r="DM31" s="713"/>
      <c r="DN31" s="713"/>
      <c r="DO31" s="713"/>
      <c r="DP31" s="713"/>
      <c r="DQ31" s="713"/>
      <c r="DR31" s="713"/>
      <c r="DS31" s="713"/>
      <c r="DT31" s="713"/>
      <c r="DU31" s="713"/>
      <c r="DV31" s="714"/>
      <c r="DW31" s="682">
        <v>0.7</v>
      </c>
      <c r="DX31" s="711"/>
      <c r="DY31" s="711"/>
      <c r="DZ31" s="711"/>
      <c r="EA31" s="711"/>
      <c r="EB31" s="711"/>
      <c r="EC31" s="712"/>
    </row>
    <row r="32" spans="2:133" ht="11.25" customHeight="1" x14ac:dyDescent="0.2">
      <c r="B32" s="674" t="s">
        <v>317</v>
      </c>
      <c r="C32" s="675"/>
      <c r="D32" s="675"/>
      <c r="E32" s="675"/>
      <c r="F32" s="675"/>
      <c r="G32" s="675"/>
      <c r="H32" s="675"/>
      <c r="I32" s="675"/>
      <c r="J32" s="675"/>
      <c r="K32" s="675"/>
      <c r="L32" s="675"/>
      <c r="M32" s="675"/>
      <c r="N32" s="675"/>
      <c r="O32" s="675"/>
      <c r="P32" s="675"/>
      <c r="Q32" s="676"/>
      <c r="R32" s="677">
        <v>759711</v>
      </c>
      <c r="S32" s="678"/>
      <c r="T32" s="678"/>
      <c r="U32" s="678"/>
      <c r="V32" s="678"/>
      <c r="W32" s="678"/>
      <c r="X32" s="678"/>
      <c r="Y32" s="679"/>
      <c r="Z32" s="680">
        <v>0.9</v>
      </c>
      <c r="AA32" s="680"/>
      <c r="AB32" s="680"/>
      <c r="AC32" s="680"/>
      <c r="AD32" s="681" t="s">
        <v>245</v>
      </c>
      <c r="AE32" s="681"/>
      <c r="AF32" s="681"/>
      <c r="AG32" s="681"/>
      <c r="AH32" s="681"/>
      <c r="AI32" s="681"/>
      <c r="AJ32" s="681"/>
      <c r="AK32" s="681"/>
      <c r="AL32" s="682" t="s">
        <v>129</v>
      </c>
      <c r="AM32" s="683"/>
      <c r="AN32" s="683"/>
      <c r="AO32" s="684"/>
      <c r="AP32" s="729"/>
      <c r="AQ32" s="730"/>
      <c r="AR32" s="730"/>
      <c r="AS32" s="730"/>
      <c r="AT32" s="733"/>
      <c r="AU32" s="229"/>
      <c r="AV32" s="229"/>
      <c r="AW32" s="229"/>
      <c r="AX32" s="722" t="s">
        <v>318</v>
      </c>
      <c r="AY32" s="723"/>
      <c r="AZ32" s="723"/>
      <c r="BA32" s="723"/>
      <c r="BB32" s="723"/>
      <c r="BC32" s="723"/>
      <c r="BD32" s="723"/>
      <c r="BE32" s="723"/>
      <c r="BF32" s="724"/>
      <c r="BG32" s="746">
        <v>99.4</v>
      </c>
      <c r="BH32" s="747"/>
      <c r="BI32" s="747"/>
      <c r="BJ32" s="747"/>
      <c r="BK32" s="747"/>
      <c r="BL32" s="747"/>
      <c r="BM32" s="748">
        <v>97.6</v>
      </c>
      <c r="BN32" s="747"/>
      <c r="BO32" s="747"/>
      <c r="BP32" s="747"/>
      <c r="BQ32" s="749"/>
      <c r="BR32" s="746">
        <v>99.3</v>
      </c>
      <c r="BS32" s="747"/>
      <c r="BT32" s="747"/>
      <c r="BU32" s="747"/>
      <c r="BV32" s="747"/>
      <c r="BW32" s="747"/>
      <c r="BX32" s="748">
        <v>97.1</v>
      </c>
      <c r="BY32" s="747"/>
      <c r="BZ32" s="747"/>
      <c r="CA32" s="747"/>
      <c r="CB32" s="749"/>
      <c r="CD32" s="744"/>
      <c r="CE32" s="745"/>
      <c r="CF32" s="692" t="s">
        <v>319</v>
      </c>
      <c r="CG32" s="693"/>
      <c r="CH32" s="693"/>
      <c r="CI32" s="693"/>
      <c r="CJ32" s="693"/>
      <c r="CK32" s="693"/>
      <c r="CL32" s="693"/>
      <c r="CM32" s="693"/>
      <c r="CN32" s="693"/>
      <c r="CO32" s="693"/>
      <c r="CP32" s="693"/>
      <c r="CQ32" s="694"/>
      <c r="CR32" s="677">
        <v>215</v>
      </c>
      <c r="CS32" s="678"/>
      <c r="CT32" s="678"/>
      <c r="CU32" s="678"/>
      <c r="CV32" s="678"/>
      <c r="CW32" s="678"/>
      <c r="CX32" s="678"/>
      <c r="CY32" s="679"/>
      <c r="CZ32" s="682">
        <v>0</v>
      </c>
      <c r="DA32" s="711"/>
      <c r="DB32" s="711"/>
      <c r="DC32" s="715"/>
      <c r="DD32" s="686">
        <v>215</v>
      </c>
      <c r="DE32" s="678"/>
      <c r="DF32" s="678"/>
      <c r="DG32" s="678"/>
      <c r="DH32" s="678"/>
      <c r="DI32" s="678"/>
      <c r="DJ32" s="678"/>
      <c r="DK32" s="679"/>
      <c r="DL32" s="686">
        <v>215</v>
      </c>
      <c r="DM32" s="678"/>
      <c r="DN32" s="678"/>
      <c r="DO32" s="678"/>
      <c r="DP32" s="678"/>
      <c r="DQ32" s="678"/>
      <c r="DR32" s="678"/>
      <c r="DS32" s="678"/>
      <c r="DT32" s="678"/>
      <c r="DU32" s="678"/>
      <c r="DV32" s="679"/>
      <c r="DW32" s="682">
        <v>0</v>
      </c>
      <c r="DX32" s="711"/>
      <c r="DY32" s="711"/>
      <c r="DZ32" s="711"/>
      <c r="EA32" s="711"/>
      <c r="EB32" s="711"/>
      <c r="EC32" s="712"/>
    </row>
    <row r="33" spans="2:133" ht="11.25" customHeight="1" x14ac:dyDescent="0.2">
      <c r="B33" s="674" t="s">
        <v>320</v>
      </c>
      <c r="C33" s="675"/>
      <c r="D33" s="675"/>
      <c r="E33" s="675"/>
      <c r="F33" s="675"/>
      <c r="G33" s="675"/>
      <c r="H33" s="675"/>
      <c r="I33" s="675"/>
      <c r="J33" s="675"/>
      <c r="K33" s="675"/>
      <c r="L33" s="675"/>
      <c r="M33" s="675"/>
      <c r="N33" s="675"/>
      <c r="O33" s="675"/>
      <c r="P33" s="675"/>
      <c r="Q33" s="676"/>
      <c r="R33" s="677">
        <v>3652567</v>
      </c>
      <c r="S33" s="678"/>
      <c r="T33" s="678"/>
      <c r="U33" s="678"/>
      <c r="V33" s="678"/>
      <c r="W33" s="678"/>
      <c r="X33" s="678"/>
      <c r="Y33" s="679"/>
      <c r="Z33" s="680">
        <v>4.3</v>
      </c>
      <c r="AA33" s="680"/>
      <c r="AB33" s="680"/>
      <c r="AC33" s="680"/>
      <c r="AD33" s="681" t="s">
        <v>129</v>
      </c>
      <c r="AE33" s="681"/>
      <c r="AF33" s="681"/>
      <c r="AG33" s="681"/>
      <c r="AH33" s="681"/>
      <c r="AI33" s="681"/>
      <c r="AJ33" s="681"/>
      <c r="AK33" s="681"/>
      <c r="AL33" s="682" t="s">
        <v>129</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321</v>
      </c>
      <c r="CE33" s="693"/>
      <c r="CF33" s="693"/>
      <c r="CG33" s="693"/>
      <c r="CH33" s="693"/>
      <c r="CI33" s="693"/>
      <c r="CJ33" s="693"/>
      <c r="CK33" s="693"/>
      <c r="CL33" s="693"/>
      <c r="CM33" s="693"/>
      <c r="CN33" s="693"/>
      <c r="CO33" s="693"/>
      <c r="CP33" s="693"/>
      <c r="CQ33" s="694"/>
      <c r="CR33" s="677">
        <v>31783142</v>
      </c>
      <c r="CS33" s="713"/>
      <c r="CT33" s="713"/>
      <c r="CU33" s="713"/>
      <c r="CV33" s="713"/>
      <c r="CW33" s="713"/>
      <c r="CX33" s="713"/>
      <c r="CY33" s="714"/>
      <c r="CZ33" s="682">
        <v>38.700000000000003</v>
      </c>
      <c r="DA33" s="711"/>
      <c r="DB33" s="711"/>
      <c r="DC33" s="715"/>
      <c r="DD33" s="686">
        <v>25075059</v>
      </c>
      <c r="DE33" s="713"/>
      <c r="DF33" s="713"/>
      <c r="DG33" s="713"/>
      <c r="DH33" s="713"/>
      <c r="DI33" s="713"/>
      <c r="DJ33" s="713"/>
      <c r="DK33" s="714"/>
      <c r="DL33" s="686">
        <v>20374232</v>
      </c>
      <c r="DM33" s="713"/>
      <c r="DN33" s="713"/>
      <c r="DO33" s="713"/>
      <c r="DP33" s="713"/>
      <c r="DQ33" s="713"/>
      <c r="DR33" s="713"/>
      <c r="DS33" s="713"/>
      <c r="DT33" s="713"/>
      <c r="DU33" s="713"/>
      <c r="DV33" s="714"/>
      <c r="DW33" s="682">
        <v>41.2</v>
      </c>
      <c r="DX33" s="711"/>
      <c r="DY33" s="711"/>
      <c r="DZ33" s="711"/>
      <c r="EA33" s="711"/>
      <c r="EB33" s="711"/>
      <c r="EC33" s="712"/>
    </row>
    <row r="34" spans="2:133" ht="11.25" customHeight="1" x14ac:dyDescent="0.2">
      <c r="B34" s="674" t="s">
        <v>322</v>
      </c>
      <c r="C34" s="675"/>
      <c r="D34" s="675"/>
      <c r="E34" s="675"/>
      <c r="F34" s="675"/>
      <c r="G34" s="675"/>
      <c r="H34" s="675"/>
      <c r="I34" s="675"/>
      <c r="J34" s="675"/>
      <c r="K34" s="675"/>
      <c r="L34" s="675"/>
      <c r="M34" s="675"/>
      <c r="N34" s="675"/>
      <c r="O34" s="675"/>
      <c r="P34" s="675"/>
      <c r="Q34" s="676"/>
      <c r="R34" s="677">
        <v>3022579</v>
      </c>
      <c r="S34" s="678"/>
      <c r="T34" s="678"/>
      <c r="U34" s="678"/>
      <c r="V34" s="678"/>
      <c r="W34" s="678"/>
      <c r="X34" s="678"/>
      <c r="Y34" s="679"/>
      <c r="Z34" s="680">
        <v>3.5</v>
      </c>
      <c r="AA34" s="680"/>
      <c r="AB34" s="680"/>
      <c r="AC34" s="680"/>
      <c r="AD34" s="681">
        <v>114353</v>
      </c>
      <c r="AE34" s="681"/>
      <c r="AF34" s="681"/>
      <c r="AG34" s="681"/>
      <c r="AH34" s="681"/>
      <c r="AI34" s="681"/>
      <c r="AJ34" s="681"/>
      <c r="AK34" s="681"/>
      <c r="AL34" s="682">
        <v>0.2</v>
      </c>
      <c r="AM34" s="683"/>
      <c r="AN34" s="683"/>
      <c r="AO34" s="684"/>
      <c r="AP34" s="232"/>
      <c r="AQ34" s="656" t="s">
        <v>323</v>
      </c>
      <c r="AR34" s="657"/>
      <c r="AS34" s="657"/>
      <c r="AT34" s="657"/>
      <c r="AU34" s="657"/>
      <c r="AV34" s="657"/>
      <c r="AW34" s="657"/>
      <c r="AX34" s="657"/>
      <c r="AY34" s="657"/>
      <c r="AZ34" s="657"/>
      <c r="BA34" s="657"/>
      <c r="BB34" s="657"/>
      <c r="BC34" s="657"/>
      <c r="BD34" s="657"/>
      <c r="BE34" s="657"/>
      <c r="BF34" s="658"/>
      <c r="BG34" s="656" t="s">
        <v>324</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325</v>
      </c>
      <c r="CE34" s="693"/>
      <c r="CF34" s="693"/>
      <c r="CG34" s="693"/>
      <c r="CH34" s="693"/>
      <c r="CI34" s="693"/>
      <c r="CJ34" s="693"/>
      <c r="CK34" s="693"/>
      <c r="CL34" s="693"/>
      <c r="CM34" s="693"/>
      <c r="CN34" s="693"/>
      <c r="CO34" s="693"/>
      <c r="CP34" s="693"/>
      <c r="CQ34" s="694"/>
      <c r="CR34" s="677">
        <v>10840636</v>
      </c>
      <c r="CS34" s="678"/>
      <c r="CT34" s="678"/>
      <c r="CU34" s="678"/>
      <c r="CV34" s="678"/>
      <c r="CW34" s="678"/>
      <c r="CX34" s="678"/>
      <c r="CY34" s="679"/>
      <c r="CZ34" s="682">
        <v>13.2</v>
      </c>
      <c r="DA34" s="711"/>
      <c r="DB34" s="711"/>
      <c r="DC34" s="715"/>
      <c r="DD34" s="686">
        <v>8551929</v>
      </c>
      <c r="DE34" s="678"/>
      <c r="DF34" s="678"/>
      <c r="DG34" s="678"/>
      <c r="DH34" s="678"/>
      <c r="DI34" s="678"/>
      <c r="DJ34" s="678"/>
      <c r="DK34" s="679"/>
      <c r="DL34" s="686">
        <v>7875273</v>
      </c>
      <c r="DM34" s="678"/>
      <c r="DN34" s="678"/>
      <c r="DO34" s="678"/>
      <c r="DP34" s="678"/>
      <c r="DQ34" s="678"/>
      <c r="DR34" s="678"/>
      <c r="DS34" s="678"/>
      <c r="DT34" s="678"/>
      <c r="DU34" s="678"/>
      <c r="DV34" s="679"/>
      <c r="DW34" s="682">
        <v>15.9</v>
      </c>
      <c r="DX34" s="711"/>
      <c r="DY34" s="711"/>
      <c r="DZ34" s="711"/>
      <c r="EA34" s="711"/>
      <c r="EB34" s="711"/>
      <c r="EC34" s="712"/>
    </row>
    <row r="35" spans="2:133" ht="11.25" customHeight="1" x14ac:dyDescent="0.2">
      <c r="B35" s="674" t="s">
        <v>326</v>
      </c>
      <c r="C35" s="675"/>
      <c r="D35" s="675"/>
      <c r="E35" s="675"/>
      <c r="F35" s="675"/>
      <c r="G35" s="675"/>
      <c r="H35" s="675"/>
      <c r="I35" s="675"/>
      <c r="J35" s="675"/>
      <c r="K35" s="675"/>
      <c r="L35" s="675"/>
      <c r="M35" s="675"/>
      <c r="N35" s="675"/>
      <c r="O35" s="675"/>
      <c r="P35" s="675"/>
      <c r="Q35" s="676"/>
      <c r="R35" s="677">
        <v>5164400</v>
      </c>
      <c r="S35" s="678"/>
      <c r="T35" s="678"/>
      <c r="U35" s="678"/>
      <c r="V35" s="678"/>
      <c r="W35" s="678"/>
      <c r="X35" s="678"/>
      <c r="Y35" s="679"/>
      <c r="Z35" s="680">
        <v>6.1</v>
      </c>
      <c r="AA35" s="680"/>
      <c r="AB35" s="680"/>
      <c r="AC35" s="680"/>
      <c r="AD35" s="681" t="s">
        <v>245</v>
      </c>
      <c r="AE35" s="681"/>
      <c r="AF35" s="681"/>
      <c r="AG35" s="681"/>
      <c r="AH35" s="681"/>
      <c r="AI35" s="681"/>
      <c r="AJ35" s="681"/>
      <c r="AK35" s="681"/>
      <c r="AL35" s="682" t="s">
        <v>129</v>
      </c>
      <c r="AM35" s="683"/>
      <c r="AN35" s="683"/>
      <c r="AO35" s="684"/>
      <c r="AP35" s="232"/>
      <c r="AQ35" s="750" t="s">
        <v>327</v>
      </c>
      <c r="AR35" s="751"/>
      <c r="AS35" s="751"/>
      <c r="AT35" s="751"/>
      <c r="AU35" s="751"/>
      <c r="AV35" s="751"/>
      <c r="AW35" s="751"/>
      <c r="AX35" s="751"/>
      <c r="AY35" s="752"/>
      <c r="AZ35" s="666">
        <v>12876175</v>
      </c>
      <c r="BA35" s="667"/>
      <c r="BB35" s="667"/>
      <c r="BC35" s="667"/>
      <c r="BD35" s="667"/>
      <c r="BE35" s="667"/>
      <c r="BF35" s="753"/>
      <c r="BG35" s="688" t="s">
        <v>328</v>
      </c>
      <c r="BH35" s="689"/>
      <c r="BI35" s="689"/>
      <c r="BJ35" s="689"/>
      <c r="BK35" s="689"/>
      <c r="BL35" s="689"/>
      <c r="BM35" s="689"/>
      <c r="BN35" s="689"/>
      <c r="BO35" s="689"/>
      <c r="BP35" s="689"/>
      <c r="BQ35" s="689"/>
      <c r="BR35" s="689"/>
      <c r="BS35" s="689"/>
      <c r="BT35" s="689"/>
      <c r="BU35" s="690"/>
      <c r="BV35" s="666">
        <v>210905</v>
      </c>
      <c r="BW35" s="667"/>
      <c r="BX35" s="667"/>
      <c r="BY35" s="667"/>
      <c r="BZ35" s="667"/>
      <c r="CA35" s="667"/>
      <c r="CB35" s="753"/>
      <c r="CD35" s="692" t="s">
        <v>329</v>
      </c>
      <c r="CE35" s="693"/>
      <c r="CF35" s="693"/>
      <c r="CG35" s="693"/>
      <c r="CH35" s="693"/>
      <c r="CI35" s="693"/>
      <c r="CJ35" s="693"/>
      <c r="CK35" s="693"/>
      <c r="CL35" s="693"/>
      <c r="CM35" s="693"/>
      <c r="CN35" s="693"/>
      <c r="CO35" s="693"/>
      <c r="CP35" s="693"/>
      <c r="CQ35" s="694"/>
      <c r="CR35" s="677">
        <v>1104362</v>
      </c>
      <c r="CS35" s="713"/>
      <c r="CT35" s="713"/>
      <c r="CU35" s="713"/>
      <c r="CV35" s="713"/>
      <c r="CW35" s="713"/>
      <c r="CX35" s="713"/>
      <c r="CY35" s="714"/>
      <c r="CZ35" s="682">
        <v>1.3</v>
      </c>
      <c r="DA35" s="711"/>
      <c r="DB35" s="711"/>
      <c r="DC35" s="715"/>
      <c r="DD35" s="686">
        <v>908384</v>
      </c>
      <c r="DE35" s="713"/>
      <c r="DF35" s="713"/>
      <c r="DG35" s="713"/>
      <c r="DH35" s="713"/>
      <c r="DI35" s="713"/>
      <c r="DJ35" s="713"/>
      <c r="DK35" s="714"/>
      <c r="DL35" s="686">
        <v>854588</v>
      </c>
      <c r="DM35" s="713"/>
      <c r="DN35" s="713"/>
      <c r="DO35" s="713"/>
      <c r="DP35" s="713"/>
      <c r="DQ35" s="713"/>
      <c r="DR35" s="713"/>
      <c r="DS35" s="713"/>
      <c r="DT35" s="713"/>
      <c r="DU35" s="713"/>
      <c r="DV35" s="714"/>
      <c r="DW35" s="682">
        <v>1.7</v>
      </c>
      <c r="DX35" s="711"/>
      <c r="DY35" s="711"/>
      <c r="DZ35" s="711"/>
      <c r="EA35" s="711"/>
      <c r="EB35" s="711"/>
      <c r="EC35" s="712"/>
    </row>
    <row r="36" spans="2:133" ht="11.25" customHeight="1" x14ac:dyDescent="0.2">
      <c r="B36" s="674" t="s">
        <v>330</v>
      </c>
      <c r="C36" s="675"/>
      <c r="D36" s="675"/>
      <c r="E36" s="675"/>
      <c r="F36" s="675"/>
      <c r="G36" s="675"/>
      <c r="H36" s="675"/>
      <c r="I36" s="675"/>
      <c r="J36" s="675"/>
      <c r="K36" s="675"/>
      <c r="L36" s="675"/>
      <c r="M36" s="675"/>
      <c r="N36" s="675"/>
      <c r="O36" s="675"/>
      <c r="P36" s="675"/>
      <c r="Q36" s="676"/>
      <c r="R36" s="677" t="s">
        <v>129</v>
      </c>
      <c r="S36" s="678"/>
      <c r="T36" s="678"/>
      <c r="U36" s="678"/>
      <c r="V36" s="678"/>
      <c r="W36" s="678"/>
      <c r="X36" s="678"/>
      <c r="Y36" s="679"/>
      <c r="Z36" s="680" t="s">
        <v>129</v>
      </c>
      <c r="AA36" s="680"/>
      <c r="AB36" s="680"/>
      <c r="AC36" s="680"/>
      <c r="AD36" s="681" t="s">
        <v>245</v>
      </c>
      <c r="AE36" s="681"/>
      <c r="AF36" s="681"/>
      <c r="AG36" s="681"/>
      <c r="AH36" s="681"/>
      <c r="AI36" s="681"/>
      <c r="AJ36" s="681"/>
      <c r="AK36" s="681"/>
      <c r="AL36" s="682" t="s">
        <v>245</v>
      </c>
      <c r="AM36" s="683"/>
      <c r="AN36" s="683"/>
      <c r="AO36" s="684"/>
      <c r="AQ36" s="754" t="s">
        <v>331</v>
      </c>
      <c r="AR36" s="755"/>
      <c r="AS36" s="755"/>
      <c r="AT36" s="755"/>
      <c r="AU36" s="755"/>
      <c r="AV36" s="755"/>
      <c r="AW36" s="755"/>
      <c r="AX36" s="755"/>
      <c r="AY36" s="756"/>
      <c r="AZ36" s="677">
        <v>3421703</v>
      </c>
      <c r="BA36" s="678"/>
      <c r="BB36" s="678"/>
      <c r="BC36" s="678"/>
      <c r="BD36" s="713"/>
      <c r="BE36" s="713"/>
      <c r="BF36" s="736"/>
      <c r="BG36" s="692" t="s">
        <v>332</v>
      </c>
      <c r="BH36" s="693"/>
      <c r="BI36" s="693"/>
      <c r="BJ36" s="693"/>
      <c r="BK36" s="693"/>
      <c r="BL36" s="693"/>
      <c r="BM36" s="693"/>
      <c r="BN36" s="693"/>
      <c r="BO36" s="693"/>
      <c r="BP36" s="693"/>
      <c r="BQ36" s="693"/>
      <c r="BR36" s="693"/>
      <c r="BS36" s="693"/>
      <c r="BT36" s="693"/>
      <c r="BU36" s="694"/>
      <c r="BV36" s="677">
        <v>-511585</v>
      </c>
      <c r="BW36" s="678"/>
      <c r="BX36" s="678"/>
      <c r="BY36" s="678"/>
      <c r="BZ36" s="678"/>
      <c r="CA36" s="678"/>
      <c r="CB36" s="687"/>
      <c r="CD36" s="692" t="s">
        <v>333</v>
      </c>
      <c r="CE36" s="693"/>
      <c r="CF36" s="693"/>
      <c r="CG36" s="693"/>
      <c r="CH36" s="693"/>
      <c r="CI36" s="693"/>
      <c r="CJ36" s="693"/>
      <c r="CK36" s="693"/>
      <c r="CL36" s="693"/>
      <c r="CM36" s="693"/>
      <c r="CN36" s="693"/>
      <c r="CO36" s="693"/>
      <c r="CP36" s="693"/>
      <c r="CQ36" s="694"/>
      <c r="CR36" s="677">
        <v>7132332</v>
      </c>
      <c r="CS36" s="678"/>
      <c r="CT36" s="678"/>
      <c r="CU36" s="678"/>
      <c r="CV36" s="678"/>
      <c r="CW36" s="678"/>
      <c r="CX36" s="678"/>
      <c r="CY36" s="679"/>
      <c r="CZ36" s="682">
        <v>8.6999999999999993</v>
      </c>
      <c r="DA36" s="711"/>
      <c r="DB36" s="711"/>
      <c r="DC36" s="715"/>
      <c r="DD36" s="686">
        <v>6542146</v>
      </c>
      <c r="DE36" s="678"/>
      <c r="DF36" s="678"/>
      <c r="DG36" s="678"/>
      <c r="DH36" s="678"/>
      <c r="DI36" s="678"/>
      <c r="DJ36" s="678"/>
      <c r="DK36" s="679"/>
      <c r="DL36" s="686">
        <v>5475223</v>
      </c>
      <c r="DM36" s="678"/>
      <c r="DN36" s="678"/>
      <c r="DO36" s="678"/>
      <c r="DP36" s="678"/>
      <c r="DQ36" s="678"/>
      <c r="DR36" s="678"/>
      <c r="DS36" s="678"/>
      <c r="DT36" s="678"/>
      <c r="DU36" s="678"/>
      <c r="DV36" s="679"/>
      <c r="DW36" s="682">
        <v>11.1</v>
      </c>
      <c r="DX36" s="711"/>
      <c r="DY36" s="711"/>
      <c r="DZ36" s="711"/>
      <c r="EA36" s="711"/>
      <c r="EB36" s="711"/>
      <c r="EC36" s="712"/>
    </row>
    <row r="37" spans="2:133" ht="11.25" customHeight="1" x14ac:dyDescent="0.2">
      <c r="B37" s="674" t="s">
        <v>334</v>
      </c>
      <c r="C37" s="675"/>
      <c r="D37" s="675"/>
      <c r="E37" s="675"/>
      <c r="F37" s="675"/>
      <c r="G37" s="675"/>
      <c r="H37" s="675"/>
      <c r="I37" s="675"/>
      <c r="J37" s="675"/>
      <c r="K37" s="675"/>
      <c r="L37" s="675"/>
      <c r="M37" s="675"/>
      <c r="N37" s="675"/>
      <c r="O37" s="675"/>
      <c r="P37" s="675"/>
      <c r="Q37" s="676"/>
      <c r="R37" s="677">
        <v>1200000</v>
      </c>
      <c r="S37" s="678"/>
      <c r="T37" s="678"/>
      <c r="U37" s="678"/>
      <c r="V37" s="678"/>
      <c r="W37" s="678"/>
      <c r="X37" s="678"/>
      <c r="Y37" s="679"/>
      <c r="Z37" s="680">
        <v>1.4</v>
      </c>
      <c r="AA37" s="680"/>
      <c r="AB37" s="680"/>
      <c r="AC37" s="680"/>
      <c r="AD37" s="681" t="s">
        <v>129</v>
      </c>
      <c r="AE37" s="681"/>
      <c r="AF37" s="681"/>
      <c r="AG37" s="681"/>
      <c r="AH37" s="681"/>
      <c r="AI37" s="681"/>
      <c r="AJ37" s="681"/>
      <c r="AK37" s="681"/>
      <c r="AL37" s="682" t="s">
        <v>245</v>
      </c>
      <c r="AM37" s="683"/>
      <c r="AN37" s="683"/>
      <c r="AO37" s="684"/>
      <c r="AQ37" s="754" t="s">
        <v>335</v>
      </c>
      <c r="AR37" s="755"/>
      <c r="AS37" s="755"/>
      <c r="AT37" s="755"/>
      <c r="AU37" s="755"/>
      <c r="AV37" s="755"/>
      <c r="AW37" s="755"/>
      <c r="AX37" s="755"/>
      <c r="AY37" s="756"/>
      <c r="AZ37" s="677">
        <v>1988944</v>
      </c>
      <c r="BA37" s="678"/>
      <c r="BB37" s="678"/>
      <c r="BC37" s="678"/>
      <c r="BD37" s="713"/>
      <c r="BE37" s="713"/>
      <c r="BF37" s="736"/>
      <c r="BG37" s="692" t="s">
        <v>336</v>
      </c>
      <c r="BH37" s="693"/>
      <c r="BI37" s="693"/>
      <c r="BJ37" s="693"/>
      <c r="BK37" s="693"/>
      <c r="BL37" s="693"/>
      <c r="BM37" s="693"/>
      <c r="BN37" s="693"/>
      <c r="BO37" s="693"/>
      <c r="BP37" s="693"/>
      <c r="BQ37" s="693"/>
      <c r="BR37" s="693"/>
      <c r="BS37" s="693"/>
      <c r="BT37" s="693"/>
      <c r="BU37" s="694"/>
      <c r="BV37" s="677">
        <v>36995</v>
      </c>
      <c r="BW37" s="678"/>
      <c r="BX37" s="678"/>
      <c r="BY37" s="678"/>
      <c r="BZ37" s="678"/>
      <c r="CA37" s="678"/>
      <c r="CB37" s="687"/>
      <c r="CD37" s="692" t="s">
        <v>337</v>
      </c>
      <c r="CE37" s="693"/>
      <c r="CF37" s="693"/>
      <c r="CG37" s="693"/>
      <c r="CH37" s="693"/>
      <c r="CI37" s="693"/>
      <c r="CJ37" s="693"/>
      <c r="CK37" s="693"/>
      <c r="CL37" s="693"/>
      <c r="CM37" s="693"/>
      <c r="CN37" s="693"/>
      <c r="CO37" s="693"/>
      <c r="CP37" s="693"/>
      <c r="CQ37" s="694"/>
      <c r="CR37" s="677">
        <v>13285</v>
      </c>
      <c r="CS37" s="713"/>
      <c r="CT37" s="713"/>
      <c r="CU37" s="713"/>
      <c r="CV37" s="713"/>
      <c r="CW37" s="713"/>
      <c r="CX37" s="713"/>
      <c r="CY37" s="714"/>
      <c r="CZ37" s="682">
        <v>0</v>
      </c>
      <c r="DA37" s="711"/>
      <c r="DB37" s="711"/>
      <c r="DC37" s="715"/>
      <c r="DD37" s="686">
        <v>13285</v>
      </c>
      <c r="DE37" s="713"/>
      <c r="DF37" s="713"/>
      <c r="DG37" s="713"/>
      <c r="DH37" s="713"/>
      <c r="DI37" s="713"/>
      <c r="DJ37" s="713"/>
      <c r="DK37" s="714"/>
      <c r="DL37" s="686">
        <v>13285</v>
      </c>
      <c r="DM37" s="713"/>
      <c r="DN37" s="713"/>
      <c r="DO37" s="713"/>
      <c r="DP37" s="713"/>
      <c r="DQ37" s="713"/>
      <c r="DR37" s="713"/>
      <c r="DS37" s="713"/>
      <c r="DT37" s="713"/>
      <c r="DU37" s="713"/>
      <c r="DV37" s="714"/>
      <c r="DW37" s="682">
        <v>0</v>
      </c>
      <c r="DX37" s="711"/>
      <c r="DY37" s="711"/>
      <c r="DZ37" s="711"/>
      <c r="EA37" s="711"/>
      <c r="EB37" s="711"/>
      <c r="EC37" s="712"/>
    </row>
    <row r="38" spans="2:133" ht="11.25" customHeight="1" x14ac:dyDescent="0.2">
      <c r="B38" s="722" t="s">
        <v>338</v>
      </c>
      <c r="C38" s="723"/>
      <c r="D38" s="723"/>
      <c r="E38" s="723"/>
      <c r="F38" s="723"/>
      <c r="G38" s="723"/>
      <c r="H38" s="723"/>
      <c r="I38" s="723"/>
      <c r="J38" s="723"/>
      <c r="K38" s="723"/>
      <c r="L38" s="723"/>
      <c r="M38" s="723"/>
      <c r="N38" s="723"/>
      <c r="O38" s="723"/>
      <c r="P38" s="723"/>
      <c r="Q38" s="724"/>
      <c r="R38" s="757">
        <v>85271398</v>
      </c>
      <c r="S38" s="758"/>
      <c r="T38" s="758"/>
      <c r="U38" s="758"/>
      <c r="V38" s="758"/>
      <c r="W38" s="758"/>
      <c r="X38" s="758"/>
      <c r="Y38" s="759"/>
      <c r="Z38" s="760">
        <v>100</v>
      </c>
      <c r="AA38" s="760"/>
      <c r="AB38" s="760"/>
      <c r="AC38" s="760"/>
      <c r="AD38" s="761">
        <v>48308835</v>
      </c>
      <c r="AE38" s="761"/>
      <c r="AF38" s="761"/>
      <c r="AG38" s="761"/>
      <c r="AH38" s="761"/>
      <c r="AI38" s="761"/>
      <c r="AJ38" s="761"/>
      <c r="AK38" s="761"/>
      <c r="AL38" s="762">
        <v>100</v>
      </c>
      <c r="AM38" s="748"/>
      <c r="AN38" s="748"/>
      <c r="AO38" s="763"/>
      <c r="AQ38" s="754" t="s">
        <v>339</v>
      </c>
      <c r="AR38" s="755"/>
      <c r="AS38" s="755"/>
      <c r="AT38" s="755"/>
      <c r="AU38" s="755"/>
      <c r="AV38" s="755"/>
      <c r="AW38" s="755"/>
      <c r="AX38" s="755"/>
      <c r="AY38" s="756"/>
      <c r="AZ38" s="677">
        <v>10987</v>
      </c>
      <c r="BA38" s="678"/>
      <c r="BB38" s="678"/>
      <c r="BC38" s="678"/>
      <c r="BD38" s="713"/>
      <c r="BE38" s="713"/>
      <c r="BF38" s="736"/>
      <c r="BG38" s="692" t="s">
        <v>340</v>
      </c>
      <c r="BH38" s="693"/>
      <c r="BI38" s="693"/>
      <c r="BJ38" s="693"/>
      <c r="BK38" s="693"/>
      <c r="BL38" s="693"/>
      <c r="BM38" s="693"/>
      <c r="BN38" s="693"/>
      <c r="BO38" s="693"/>
      <c r="BP38" s="693"/>
      <c r="BQ38" s="693"/>
      <c r="BR38" s="693"/>
      <c r="BS38" s="693"/>
      <c r="BT38" s="693"/>
      <c r="BU38" s="694"/>
      <c r="BV38" s="677">
        <v>58114</v>
      </c>
      <c r="BW38" s="678"/>
      <c r="BX38" s="678"/>
      <c r="BY38" s="678"/>
      <c r="BZ38" s="678"/>
      <c r="CA38" s="678"/>
      <c r="CB38" s="687"/>
      <c r="CD38" s="692" t="s">
        <v>341</v>
      </c>
      <c r="CE38" s="693"/>
      <c r="CF38" s="693"/>
      <c r="CG38" s="693"/>
      <c r="CH38" s="693"/>
      <c r="CI38" s="693"/>
      <c r="CJ38" s="693"/>
      <c r="CK38" s="693"/>
      <c r="CL38" s="693"/>
      <c r="CM38" s="693"/>
      <c r="CN38" s="693"/>
      <c r="CO38" s="693"/>
      <c r="CP38" s="693"/>
      <c r="CQ38" s="694"/>
      <c r="CR38" s="677">
        <v>7465528</v>
      </c>
      <c r="CS38" s="678"/>
      <c r="CT38" s="678"/>
      <c r="CU38" s="678"/>
      <c r="CV38" s="678"/>
      <c r="CW38" s="678"/>
      <c r="CX38" s="678"/>
      <c r="CY38" s="679"/>
      <c r="CZ38" s="682">
        <v>9.1</v>
      </c>
      <c r="DA38" s="711"/>
      <c r="DB38" s="711"/>
      <c r="DC38" s="715"/>
      <c r="DD38" s="686">
        <v>6116806</v>
      </c>
      <c r="DE38" s="678"/>
      <c r="DF38" s="678"/>
      <c r="DG38" s="678"/>
      <c r="DH38" s="678"/>
      <c r="DI38" s="678"/>
      <c r="DJ38" s="678"/>
      <c r="DK38" s="679"/>
      <c r="DL38" s="686">
        <v>5504645</v>
      </c>
      <c r="DM38" s="678"/>
      <c r="DN38" s="678"/>
      <c r="DO38" s="678"/>
      <c r="DP38" s="678"/>
      <c r="DQ38" s="678"/>
      <c r="DR38" s="678"/>
      <c r="DS38" s="678"/>
      <c r="DT38" s="678"/>
      <c r="DU38" s="678"/>
      <c r="DV38" s="679"/>
      <c r="DW38" s="682">
        <v>11.1</v>
      </c>
      <c r="DX38" s="711"/>
      <c r="DY38" s="711"/>
      <c r="DZ38" s="711"/>
      <c r="EA38" s="711"/>
      <c r="EB38" s="711"/>
      <c r="EC38" s="712"/>
    </row>
    <row r="39" spans="2:133" ht="11.25" customHeight="1" x14ac:dyDescent="0.2">
      <c r="AQ39" s="754" t="s">
        <v>342</v>
      </c>
      <c r="AR39" s="755"/>
      <c r="AS39" s="755"/>
      <c r="AT39" s="755"/>
      <c r="AU39" s="755"/>
      <c r="AV39" s="755"/>
      <c r="AW39" s="755"/>
      <c r="AX39" s="755"/>
      <c r="AY39" s="756"/>
      <c r="AZ39" s="677" t="s">
        <v>245</v>
      </c>
      <c r="BA39" s="678"/>
      <c r="BB39" s="678"/>
      <c r="BC39" s="678"/>
      <c r="BD39" s="713"/>
      <c r="BE39" s="713"/>
      <c r="BF39" s="736"/>
      <c r="BG39" s="768" t="s">
        <v>343</v>
      </c>
      <c r="BH39" s="769"/>
      <c r="BI39" s="769"/>
      <c r="BJ39" s="769"/>
      <c r="BK39" s="769"/>
      <c r="BL39" s="233"/>
      <c r="BM39" s="693" t="s">
        <v>344</v>
      </c>
      <c r="BN39" s="693"/>
      <c r="BO39" s="693"/>
      <c r="BP39" s="693"/>
      <c r="BQ39" s="693"/>
      <c r="BR39" s="693"/>
      <c r="BS39" s="693"/>
      <c r="BT39" s="693"/>
      <c r="BU39" s="694"/>
      <c r="BV39" s="677">
        <v>97</v>
      </c>
      <c r="BW39" s="678"/>
      <c r="BX39" s="678"/>
      <c r="BY39" s="678"/>
      <c r="BZ39" s="678"/>
      <c r="CA39" s="678"/>
      <c r="CB39" s="687"/>
      <c r="CD39" s="692" t="s">
        <v>345</v>
      </c>
      <c r="CE39" s="693"/>
      <c r="CF39" s="693"/>
      <c r="CG39" s="693"/>
      <c r="CH39" s="693"/>
      <c r="CI39" s="693"/>
      <c r="CJ39" s="693"/>
      <c r="CK39" s="693"/>
      <c r="CL39" s="693"/>
      <c r="CM39" s="693"/>
      <c r="CN39" s="693"/>
      <c r="CO39" s="693"/>
      <c r="CP39" s="693"/>
      <c r="CQ39" s="694"/>
      <c r="CR39" s="677">
        <v>1947284</v>
      </c>
      <c r="CS39" s="713"/>
      <c r="CT39" s="713"/>
      <c r="CU39" s="713"/>
      <c r="CV39" s="713"/>
      <c r="CW39" s="713"/>
      <c r="CX39" s="713"/>
      <c r="CY39" s="714"/>
      <c r="CZ39" s="682">
        <v>2.4</v>
      </c>
      <c r="DA39" s="711"/>
      <c r="DB39" s="711"/>
      <c r="DC39" s="715"/>
      <c r="DD39" s="686">
        <v>1739794</v>
      </c>
      <c r="DE39" s="713"/>
      <c r="DF39" s="713"/>
      <c r="DG39" s="713"/>
      <c r="DH39" s="713"/>
      <c r="DI39" s="713"/>
      <c r="DJ39" s="713"/>
      <c r="DK39" s="714"/>
      <c r="DL39" s="686" t="s">
        <v>129</v>
      </c>
      <c r="DM39" s="713"/>
      <c r="DN39" s="713"/>
      <c r="DO39" s="713"/>
      <c r="DP39" s="713"/>
      <c r="DQ39" s="713"/>
      <c r="DR39" s="713"/>
      <c r="DS39" s="713"/>
      <c r="DT39" s="713"/>
      <c r="DU39" s="713"/>
      <c r="DV39" s="714"/>
      <c r="DW39" s="682" t="s">
        <v>129</v>
      </c>
      <c r="DX39" s="711"/>
      <c r="DY39" s="711"/>
      <c r="DZ39" s="711"/>
      <c r="EA39" s="711"/>
      <c r="EB39" s="711"/>
      <c r="EC39" s="712"/>
    </row>
    <row r="40" spans="2:133" ht="11.25" customHeight="1" x14ac:dyDescent="0.2">
      <c r="AQ40" s="754" t="s">
        <v>346</v>
      </c>
      <c r="AR40" s="755"/>
      <c r="AS40" s="755"/>
      <c r="AT40" s="755"/>
      <c r="AU40" s="755"/>
      <c r="AV40" s="755"/>
      <c r="AW40" s="755"/>
      <c r="AX40" s="755"/>
      <c r="AY40" s="756"/>
      <c r="AZ40" s="677">
        <v>2307360</v>
      </c>
      <c r="BA40" s="678"/>
      <c r="BB40" s="678"/>
      <c r="BC40" s="678"/>
      <c r="BD40" s="713"/>
      <c r="BE40" s="713"/>
      <c r="BF40" s="736"/>
      <c r="BG40" s="768"/>
      <c r="BH40" s="769"/>
      <c r="BI40" s="769"/>
      <c r="BJ40" s="769"/>
      <c r="BK40" s="769"/>
      <c r="BL40" s="233"/>
      <c r="BM40" s="693" t="s">
        <v>347</v>
      </c>
      <c r="BN40" s="693"/>
      <c r="BO40" s="693"/>
      <c r="BP40" s="693"/>
      <c r="BQ40" s="693"/>
      <c r="BR40" s="693"/>
      <c r="BS40" s="693"/>
      <c r="BT40" s="693"/>
      <c r="BU40" s="694"/>
      <c r="BV40" s="677" t="s">
        <v>129</v>
      </c>
      <c r="BW40" s="678"/>
      <c r="BX40" s="678"/>
      <c r="BY40" s="678"/>
      <c r="BZ40" s="678"/>
      <c r="CA40" s="678"/>
      <c r="CB40" s="687"/>
      <c r="CD40" s="692" t="s">
        <v>348</v>
      </c>
      <c r="CE40" s="693"/>
      <c r="CF40" s="693"/>
      <c r="CG40" s="693"/>
      <c r="CH40" s="693"/>
      <c r="CI40" s="693"/>
      <c r="CJ40" s="693"/>
      <c r="CK40" s="693"/>
      <c r="CL40" s="693"/>
      <c r="CM40" s="693"/>
      <c r="CN40" s="693"/>
      <c r="CO40" s="693"/>
      <c r="CP40" s="693"/>
      <c r="CQ40" s="694"/>
      <c r="CR40" s="677">
        <v>3293000</v>
      </c>
      <c r="CS40" s="678"/>
      <c r="CT40" s="678"/>
      <c r="CU40" s="678"/>
      <c r="CV40" s="678"/>
      <c r="CW40" s="678"/>
      <c r="CX40" s="678"/>
      <c r="CY40" s="679"/>
      <c r="CZ40" s="682">
        <v>4</v>
      </c>
      <c r="DA40" s="711"/>
      <c r="DB40" s="711"/>
      <c r="DC40" s="715"/>
      <c r="DD40" s="686">
        <v>1216000</v>
      </c>
      <c r="DE40" s="678"/>
      <c r="DF40" s="678"/>
      <c r="DG40" s="678"/>
      <c r="DH40" s="678"/>
      <c r="DI40" s="678"/>
      <c r="DJ40" s="678"/>
      <c r="DK40" s="679"/>
      <c r="DL40" s="686">
        <v>664503</v>
      </c>
      <c r="DM40" s="678"/>
      <c r="DN40" s="678"/>
      <c r="DO40" s="678"/>
      <c r="DP40" s="678"/>
      <c r="DQ40" s="678"/>
      <c r="DR40" s="678"/>
      <c r="DS40" s="678"/>
      <c r="DT40" s="678"/>
      <c r="DU40" s="678"/>
      <c r="DV40" s="679"/>
      <c r="DW40" s="682">
        <v>1.3</v>
      </c>
      <c r="DX40" s="711"/>
      <c r="DY40" s="711"/>
      <c r="DZ40" s="711"/>
      <c r="EA40" s="711"/>
      <c r="EB40" s="711"/>
      <c r="EC40" s="712"/>
    </row>
    <row r="41" spans="2:133" ht="11.25" customHeight="1" x14ac:dyDescent="0.2">
      <c r="AQ41" s="764" t="s">
        <v>349</v>
      </c>
      <c r="AR41" s="765"/>
      <c r="AS41" s="765"/>
      <c r="AT41" s="765"/>
      <c r="AU41" s="765"/>
      <c r="AV41" s="765"/>
      <c r="AW41" s="765"/>
      <c r="AX41" s="765"/>
      <c r="AY41" s="766"/>
      <c r="AZ41" s="757">
        <v>5147181</v>
      </c>
      <c r="BA41" s="758"/>
      <c r="BB41" s="758"/>
      <c r="BC41" s="758"/>
      <c r="BD41" s="747"/>
      <c r="BE41" s="747"/>
      <c r="BF41" s="749"/>
      <c r="BG41" s="770"/>
      <c r="BH41" s="771"/>
      <c r="BI41" s="771"/>
      <c r="BJ41" s="771"/>
      <c r="BK41" s="771"/>
      <c r="BL41" s="234"/>
      <c r="BM41" s="702" t="s">
        <v>350</v>
      </c>
      <c r="BN41" s="702"/>
      <c r="BO41" s="702"/>
      <c r="BP41" s="702"/>
      <c r="BQ41" s="702"/>
      <c r="BR41" s="702"/>
      <c r="BS41" s="702"/>
      <c r="BT41" s="702"/>
      <c r="BU41" s="703"/>
      <c r="BV41" s="757">
        <v>312</v>
      </c>
      <c r="BW41" s="758"/>
      <c r="BX41" s="758"/>
      <c r="BY41" s="758"/>
      <c r="BZ41" s="758"/>
      <c r="CA41" s="758"/>
      <c r="CB41" s="767"/>
      <c r="CD41" s="692" t="s">
        <v>351</v>
      </c>
      <c r="CE41" s="693"/>
      <c r="CF41" s="693"/>
      <c r="CG41" s="693"/>
      <c r="CH41" s="693"/>
      <c r="CI41" s="693"/>
      <c r="CJ41" s="693"/>
      <c r="CK41" s="693"/>
      <c r="CL41" s="693"/>
      <c r="CM41" s="693"/>
      <c r="CN41" s="693"/>
      <c r="CO41" s="693"/>
      <c r="CP41" s="693"/>
      <c r="CQ41" s="694"/>
      <c r="CR41" s="677" t="s">
        <v>129</v>
      </c>
      <c r="CS41" s="713"/>
      <c r="CT41" s="713"/>
      <c r="CU41" s="713"/>
      <c r="CV41" s="713"/>
      <c r="CW41" s="713"/>
      <c r="CX41" s="713"/>
      <c r="CY41" s="714"/>
      <c r="CZ41" s="682" t="s">
        <v>129</v>
      </c>
      <c r="DA41" s="711"/>
      <c r="DB41" s="711"/>
      <c r="DC41" s="715"/>
      <c r="DD41" s="686" t="s">
        <v>245</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2">
      <c r="B42" s="227" t="s">
        <v>352</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353</v>
      </c>
      <c r="CE42" s="675"/>
      <c r="CF42" s="675"/>
      <c r="CG42" s="675"/>
      <c r="CH42" s="675"/>
      <c r="CI42" s="675"/>
      <c r="CJ42" s="675"/>
      <c r="CK42" s="675"/>
      <c r="CL42" s="675"/>
      <c r="CM42" s="675"/>
      <c r="CN42" s="675"/>
      <c r="CO42" s="675"/>
      <c r="CP42" s="675"/>
      <c r="CQ42" s="676"/>
      <c r="CR42" s="677">
        <v>6600852</v>
      </c>
      <c r="CS42" s="678"/>
      <c r="CT42" s="678"/>
      <c r="CU42" s="678"/>
      <c r="CV42" s="678"/>
      <c r="CW42" s="678"/>
      <c r="CX42" s="678"/>
      <c r="CY42" s="679"/>
      <c r="CZ42" s="682">
        <v>8</v>
      </c>
      <c r="DA42" s="683"/>
      <c r="DB42" s="683"/>
      <c r="DC42" s="778"/>
      <c r="DD42" s="686">
        <v>831320</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2">
      <c r="B43" s="237" t="s">
        <v>354</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355</v>
      </c>
      <c r="CE43" s="675"/>
      <c r="CF43" s="675"/>
      <c r="CG43" s="675"/>
      <c r="CH43" s="675"/>
      <c r="CI43" s="675"/>
      <c r="CJ43" s="675"/>
      <c r="CK43" s="675"/>
      <c r="CL43" s="675"/>
      <c r="CM43" s="675"/>
      <c r="CN43" s="675"/>
      <c r="CO43" s="675"/>
      <c r="CP43" s="675"/>
      <c r="CQ43" s="676"/>
      <c r="CR43" s="677">
        <v>234376</v>
      </c>
      <c r="CS43" s="713"/>
      <c r="CT43" s="713"/>
      <c r="CU43" s="713"/>
      <c r="CV43" s="713"/>
      <c r="CW43" s="713"/>
      <c r="CX43" s="713"/>
      <c r="CY43" s="714"/>
      <c r="CZ43" s="682">
        <v>0.3</v>
      </c>
      <c r="DA43" s="711"/>
      <c r="DB43" s="711"/>
      <c r="DC43" s="715"/>
      <c r="DD43" s="686">
        <v>234376</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2">
      <c r="B44" s="238" t="s">
        <v>356</v>
      </c>
      <c r="CD44" s="789" t="s">
        <v>307</v>
      </c>
      <c r="CE44" s="790"/>
      <c r="CF44" s="674" t="s">
        <v>357</v>
      </c>
      <c r="CG44" s="675"/>
      <c r="CH44" s="675"/>
      <c r="CI44" s="675"/>
      <c r="CJ44" s="675"/>
      <c r="CK44" s="675"/>
      <c r="CL44" s="675"/>
      <c r="CM44" s="675"/>
      <c r="CN44" s="675"/>
      <c r="CO44" s="675"/>
      <c r="CP44" s="675"/>
      <c r="CQ44" s="676"/>
      <c r="CR44" s="677">
        <v>6584328</v>
      </c>
      <c r="CS44" s="678"/>
      <c r="CT44" s="678"/>
      <c r="CU44" s="678"/>
      <c r="CV44" s="678"/>
      <c r="CW44" s="678"/>
      <c r="CX44" s="678"/>
      <c r="CY44" s="679"/>
      <c r="CZ44" s="682">
        <v>8</v>
      </c>
      <c r="DA44" s="683"/>
      <c r="DB44" s="683"/>
      <c r="DC44" s="778"/>
      <c r="DD44" s="686">
        <v>831296</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2">
      <c r="CD45" s="791"/>
      <c r="CE45" s="792"/>
      <c r="CF45" s="674" t="s">
        <v>358</v>
      </c>
      <c r="CG45" s="675"/>
      <c r="CH45" s="675"/>
      <c r="CI45" s="675"/>
      <c r="CJ45" s="675"/>
      <c r="CK45" s="675"/>
      <c r="CL45" s="675"/>
      <c r="CM45" s="675"/>
      <c r="CN45" s="675"/>
      <c r="CO45" s="675"/>
      <c r="CP45" s="675"/>
      <c r="CQ45" s="676"/>
      <c r="CR45" s="677">
        <v>2173836</v>
      </c>
      <c r="CS45" s="713"/>
      <c r="CT45" s="713"/>
      <c r="CU45" s="713"/>
      <c r="CV45" s="713"/>
      <c r="CW45" s="713"/>
      <c r="CX45" s="713"/>
      <c r="CY45" s="714"/>
      <c r="CZ45" s="682">
        <v>2.6</v>
      </c>
      <c r="DA45" s="711"/>
      <c r="DB45" s="711"/>
      <c r="DC45" s="715"/>
      <c r="DD45" s="686">
        <v>198356</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2">
      <c r="CD46" s="791"/>
      <c r="CE46" s="792"/>
      <c r="CF46" s="674" t="s">
        <v>359</v>
      </c>
      <c r="CG46" s="675"/>
      <c r="CH46" s="675"/>
      <c r="CI46" s="675"/>
      <c r="CJ46" s="675"/>
      <c r="CK46" s="675"/>
      <c r="CL46" s="675"/>
      <c r="CM46" s="675"/>
      <c r="CN46" s="675"/>
      <c r="CO46" s="675"/>
      <c r="CP46" s="675"/>
      <c r="CQ46" s="676"/>
      <c r="CR46" s="677">
        <v>4316882</v>
      </c>
      <c r="CS46" s="678"/>
      <c r="CT46" s="678"/>
      <c r="CU46" s="678"/>
      <c r="CV46" s="678"/>
      <c r="CW46" s="678"/>
      <c r="CX46" s="678"/>
      <c r="CY46" s="679"/>
      <c r="CZ46" s="682">
        <v>5.2</v>
      </c>
      <c r="DA46" s="683"/>
      <c r="DB46" s="683"/>
      <c r="DC46" s="778"/>
      <c r="DD46" s="686">
        <v>625455</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2">
      <c r="CD47" s="791"/>
      <c r="CE47" s="792"/>
      <c r="CF47" s="674" t="s">
        <v>360</v>
      </c>
      <c r="CG47" s="675"/>
      <c r="CH47" s="675"/>
      <c r="CI47" s="675"/>
      <c r="CJ47" s="675"/>
      <c r="CK47" s="675"/>
      <c r="CL47" s="675"/>
      <c r="CM47" s="675"/>
      <c r="CN47" s="675"/>
      <c r="CO47" s="675"/>
      <c r="CP47" s="675"/>
      <c r="CQ47" s="676"/>
      <c r="CR47" s="677">
        <v>16524</v>
      </c>
      <c r="CS47" s="713"/>
      <c r="CT47" s="713"/>
      <c r="CU47" s="713"/>
      <c r="CV47" s="713"/>
      <c r="CW47" s="713"/>
      <c r="CX47" s="713"/>
      <c r="CY47" s="714"/>
      <c r="CZ47" s="682">
        <v>0</v>
      </c>
      <c r="DA47" s="711"/>
      <c r="DB47" s="711"/>
      <c r="DC47" s="715"/>
      <c r="DD47" s="686">
        <v>24</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ht="10.8" x14ac:dyDescent="0.2">
      <c r="CD48" s="793"/>
      <c r="CE48" s="794"/>
      <c r="CF48" s="674" t="s">
        <v>361</v>
      </c>
      <c r="CG48" s="675"/>
      <c r="CH48" s="675"/>
      <c r="CI48" s="675"/>
      <c r="CJ48" s="675"/>
      <c r="CK48" s="675"/>
      <c r="CL48" s="675"/>
      <c r="CM48" s="675"/>
      <c r="CN48" s="675"/>
      <c r="CO48" s="675"/>
      <c r="CP48" s="675"/>
      <c r="CQ48" s="676"/>
      <c r="CR48" s="677" t="s">
        <v>129</v>
      </c>
      <c r="CS48" s="678"/>
      <c r="CT48" s="678"/>
      <c r="CU48" s="678"/>
      <c r="CV48" s="678"/>
      <c r="CW48" s="678"/>
      <c r="CX48" s="678"/>
      <c r="CY48" s="679"/>
      <c r="CZ48" s="682" t="s">
        <v>245</v>
      </c>
      <c r="DA48" s="683"/>
      <c r="DB48" s="683"/>
      <c r="DC48" s="778"/>
      <c r="DD48" s="686" t="s">
        <v>245</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2">
      <c r="CD49" s="722" t="s">
        <v>362</v>
      </c>
      <c r="CE49" s="723"/>
      <c r="CF49" s="723"/>
      <c r="CG49" s="723"/>
      <c r="CH49" s="723"/>
      <c r="CI49" s="723"/>
      <c r="CJ49" s="723"/>
      <c r="CK49" s="723"/>
      <c r="CL49" s="723"/>
      <c r="CM49" s="723"/>
      <c r="CN49" s="723"/>
      <c r="CO49" s="723"/>
      <c r="CP49" s="723"/>
      <c r="CQ49" s="724"/>
      <c r="CR49" s="757">
        <v>82226636</v>
      </c>
      <c r="CS49" s="747"/>
      <c r="CT49" s="747"/>
      <c r="CU49" s="747"/>
      <c r="CV49" s="747"/>
      <c r="CW49" s="747"/>
      <c r="CX49" s="747"/>
      <c r="CY49" s="779"/>
      <c r="CZ49" s="762">
        <v>100</v>
      </c>
      <c r="DA49" s="780"/>
      <c r="DB49" s="780"/>
      <c r="DC49" s="781"/>
      <c r="DD49" s="782">
        <v>53463750</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t="10.8" hidden="1" x14ac:dyDescent="0.2"/>
    <row r="51" spans="82:133" ht="10.8" hidden="1" x14ac:dyDescent="0.2"/>
    <row r="52" spans="82:133" ht="10.8" hidden="1" x14ac:dyDescent="0.2"/>
    <row r="53" spans="82:133" ht="10.8" hidden="1" x14ac:dyDescent="0.2"/>
  </sheetData>
  <sheetProtection algorithmName="SHA-512" hashValue="VOARfrWztRIm1KlIV2ulRT/bbBrHGYVLh2XPaJb//uo1aAktIYFRv7lq2o+3kRDZfm2zAhlGmy2QNV2tAbMI7Q==" saltValue="oqqTP09WE+5r7pHIGZMC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100" zoomScaleSheetLayoutView="100" workbookViewId="0"/>
  </sheetViews>
  <sheetFormatPr defaultColWidth="0" defaultRowHeight="13.2" zeroHeight="1" x14ac:dyDescent="0.2"/>
  <cols>
    <col min="1" max="130" width="2.77734375" style="287" customWidth="1"/>
    <col min="131" max="131" width="1.6640625" style="287" customWidth="1"/>
    <col min="132" max="16384" width="9" style="287" hidden="1"/>
  </cols>
  <sheetData>
    <row r="1" spans="1:131" s="245" customFormat="1" ht="11.25" customHeight="1" thickBot="1" x14ac:dyDescent="0.25">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5">
      <c r="A2" s="246" t="s">
        <v>363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364</v>
      </c>
      <c r="DK2" s="825"/>
      <c r="DL2" s="825"/>
      <c r="DM2" s="825"/>
      <c r="DN2" s="825"/>
      <c r="DO2" s="826"/>
      <c r="DP2" s="247"/>
      <c r="DQ2" s="824" t="s">
        <v>365</v>
      </c>
      <c r="DR2" s="825"/>
      <c r="DS2" s="825"/>
      <c r="DT2" s="825"/>
      <c r="DU2" s="825"/>
      <c r="DV2" s="825"/>
      <c r="DW2" s="825"/>
      <c r="DX2" s="825"/>
      <c r="DY2" s="825"/>
      <c r="DZ2" s="826"/>
      <c r="EA2" s="248"/>
    </row>
    <row r="3" spans="1:131" s="245" customFormat="1" ht="11.25"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5">
      <c r="A4" s="827" t="s">
        <v>366</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367</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2">
      <c r="A5" s="818" t="s">
        <v>368</v>
      </c>
      <c r="B5" s="819"/>
      <c r="C5" s="819"/>
      <c r="D5" s="819"/>
      <c r="E5" s="819"/>
      <c r="F5" s="819"/>
      <c r="G5" s="819"/>
      <c r="H5" s="819"/>
      <c r="I5" s="819"/>
      <c r="J5" s="819"/>
      <c r="K5" s="819"/>
      <c r="L5" s="819"/>
      <c r="M5" s="819"/>
      <c r="N5" s="819"/>
      <c r="O5" s="819"/>
      <c r="P5" s="820"/>
      <c r="Q5" s="795" t="s">
        <v>369</v>
      </c>
      <c r="R5" s="796"/>
      <c r="S5" s="796"/>
      <c r="T5" s="796"/>
      <c r="U5" s="797"/>
      <c r="V5" s="795" t="s">
        <v>370</v>
      </c>
      <c r="W5" s="796"/>
      <c r="X5" s="796"/>
      <c r="Y5" s="796"/>
      <c r="Z5" s="797"/>
      <c r="AA5" s="795" t="s">
        <v>371</v>
      </c>
      <c r="AB5" s="796"/>
      <c r="AC5" s="796"/>
      <c r="AD5" s="796"/>
      <c r="AE5" s="796"/>
      <c r="AF5" s="828" t="s">
        <v>372</v>
      </c>
      <c r="AG5" s="796"/>
      <c r="AH5" s="796"/>
      <c r="AI5" s="796"/>
      <c r="AJ5" s="807"/>
      <c r="AK5" s="796" t="s">
        <v>373</v>
      </c>
      <c r="AL5" s="796"/>
      <c r="AM5" s="796"/>
      <c r="AN5" s="796"/>
      <c r="AO5" s="797"/>
      <c r="AP5" s="795" t="s">
        <v>374</v>
      </c>
      <c r="AQ5" s="796"/>
      <c r="AR5" s="796"/>
      <c r="AS5" s="796"/>
      <c r="AT5" s="797"/>
      <c r="AU5" s="795" t="s">
        <v>375</v>
      </c>
      <c r="AV5" s="796"/>
      <c r="AW5" s="796"/>
      <c r="AX5" s="796"/>
      <c r="AY5" s="807"/>
      <c r="AZ5" s="254"/>
      <c r="BA5" s="254"/>
      <c r="BB5" s="254"/>
      <c r="BC5" s="254"/>
      <c r="BD5" s="254"/>
      <c r="BE5" s="255"/>
      <c r="BF5" s="255"/>
      <c r="BG5" s="255"/>
      <c r="BH5" s="255"/>
      <c r="BI5" s="255"/>
      <c r="BJ5" s="255"/>
      <c r="BK5" s="255"/>
      <c r="BL5" s="255"/>
      <c r="BM5" s="255"/>
      <c r="BN5" s="255"/>
      <c r="BO5" s="255"/>
      <c r="BP5" s="255"/>
      <c r="BQ5" s="818" t="s">
        <v>376</v>
      </c>
      <c r="BR5" s="819"/>
      <c r="BS5" s="819"/>
      <c r="BT5" s="819"/>
      <c r="BU5" s="819"/>
      <c r="BV5" s="819"/>
      <c r="BW5" s="819"/>
      <c r="BX5" s="819"/>
      <c r="BY5" s="819"/>
      <c r="BZ5" s="819"/>
      <c r="CA5" s="819"/>
      <c r="CB5" s="819"/>
      <c r="CC5" s="819"/>
      <c r="CD5" s="819"/>
      <c r="CE5" s="819"/>
      <c r="CF5" s="819"/>
      <c r="CG5" s="820"/>
      <c r="CH5" s="795" t="s">
        <v>377</v>
      </c>
      <c r="CI5" s="796"/>
      <c r="CJ5" s="796"/>
      <c r="CK5" s="796"/>
      <c r="CL5" s="797"/>
      <c r="CM5" s="795" t="s">
        <v>378</v>
      </c>
      <c r="CN5" s="796"/>
      <c r="CO5" s="796"/>
      <c r="CP5" s="796"/>
      <c r="CQ5" s="797"/>
      <c r="CR5" s="795" t="s">
        <v>379</v>
      </c>
      <c r="CS5" s="796"/>
      <c r="CT5" s="796"/>
      <c r="CU5" s="796"/>
      <c r="CV5" s="797"/>
      <c r="CW5" s="795" t="s">
        <v>380</v>
      </c>
      <c r="CX5" s="796"/>
      <c r="CY5" s="796"/>
      <c r="CZ5" s="796"/>
      <c r="DA5" s="797"/>
      <c r="DB5" s="795" t="s">
        <v>381</v>
      </c>
      <c r="DC5" s="796"/>
      <c r="DD5" s="796"/>
      <c r="DE5" s="796"/>
      <c r="DF5" s="797"/>
      <c r="DG5" s="801" t="s">
        <v>382</v>
      </c>
      <c r="DH5" s="802"/>
      <c r="DI5" s="802"/>
      <c r="DJ5" s="802"/>
      <c r="DK5" s="803"/>
      <c r="DL5" s="801" t="s">
        <v>383</v>
      </c>
      <c r="DM5" s="802"/>
      <c r="DN5" s="802"/>
      <c r="DO5" s="802"/>
      <c r="DP5" s="803"/>
      <c r="DQ5" s="795" t="s">
        <v>384</v>
      </c>
      <c r="DR5" s="796"/>
      <c r="DS5" s="796"/>
      <c r="DT5" s="796"/>
      <c r="DU5" s="797"/>
      <c r="DV5" s="795" t="s">
        <v>375</v>
      </c>
      <c r="DW5" s="796"/>
      <c r="DX5" s="796"/>
      <c r="DY5" s="796"/>
      <c r="DZ5" s="807"/>
      <c r="EA5" s="252"/>
    </row>
    <row r="6" spans="1:131" s="253" customFormat="1" ht="26.25" customHeight="1" thickBot="1" x14ac:dyDescent="0.25">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2">
      <c r="A7" s="256">
        <v>1</v>
      </c>
      <c r="B7" s="809" t="s">
        <v>385</v>
      </c>
      <c r="C7" s="810"/>
      <c r="D7" s="810"/>
      <c r="E7" s="810"/>
      <c r="F7" s="810"/>
      <c r="G7" s="810"/>
      <c r="H7" s="810"/>
      <c r="I7" s="810"/>
      <c r="J7" s="810"/>
      <c r="K7" s="810"/>
      <c r="L7" s="810"/>
      <c r="M7" s="810"/>
      <c r="N7" s="810"/>
      <c r="O7" s="810"/>
      <c r="P7" s="811"/>
      <c r="Q7" s="812">
        <v>85394</v>
      </c>
      <c r="R7" s="813"/>
      <c r="S7" s="813"/>
      <c r="T7" s="813"/>
      <c r="U7" s="813"/>
      <c r="V7" s="813">
        <v>82349</v>
      </c>
      <c r="W7" s="813"/>
      <c r="X7" s="813"/>
      <c r="Y7" s="813"/>
      <c r="Z7" s="813"/>
      <c r="AA7" s="813">
        <v>3045</v>
      </c>
      <c r="AB7" s="813"/>
      <c r="AC7" s="813"/>
      <c r="AD7" s="813"/>
      <c r="AE7" s="814"/>
      <c r="AF7" s="815">
        <v>2699</v>
      </c>
      <c r="AG7" s="816"/>
      <c r="AH7" s="816"/>
      <c r="AI7" s="816"/>
      <c r="AJ7" s="817"/>
      <c r="AK7" s="852">
        <v>1010</v>
      </c>
      <c r="AL7" s="853"/>
      <c r="AM7" s="853"/>
      <c r="AN7" s="853"/>
      <c r="AO7" s="853"/>
      <c r="AP7" s="853">
        <v>54243</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t="s">
        <v>581</v>
      </c>
      <c r="BS7" s="856" t="s">
        <v>582</v>
      </c>
      <c r="BT7" s="857"/>
      <c r="BU7" s="857"/>
      <c r="BV7" s="857"/>
      <c r="BW7" s="857"/>
      <c r="BX7" s="857"/>
      <c r="BY7" s="857"/>
      <c r="BZ7" s="857"/>
      <c r="CA7" s="857"/>
      <c r="CB7" s="857"/>
      <c r="CC7" s="857"/>
      <c r="CD7" s="857"/>
      <c r="CE7" s="857"/>
      <c r="CF7" s="857"/>
      <c r="CG7" s="858"/>
      <c r="CH7" s="849">
        <v>1</v>
      </c>
      <c r="CI7" s="850"/>
      <c r="CJ7" s="850"/>
      <c r="CK7" s="850"/>
      <c r="CL7" s="851"/>
      <c r="CM7" s="849">
        <v>101</v>
      </c>
      <c r="CN7" s="850"/>
      <c r="CO7" s="850"/>
      <c r="CP7" s="850"/>
      <c r="CQ7" s="851"/>
      <c r="CR7" s="849">
        <v>5</v>
      </c>
      <c r="CS7" s="850"/>
      <c r="CT7" s="850"/>
      <c r="CU7" s="850"/>
      <c r="CV7" s="851"/>
      <c r="CW7" s="849" t="s">
        <v>573</v>
      </c>
      <c r="CX7" s="850"/>
      <c r="CY7" s="850"/>
      <c r="CZ7" s="850"/>
      <c r="DA7" s="851"/>
      <c r="DB7" s="849" t="s">
        <v>585</v>
      </c>
      <c r="DC7" s="850"/>
      <c r="DD7" s="850"/>
      <c r="DE7" s="850"/>
      <c r="DF7" s="851"/>
      <c r="DG7" s="849">
        <v>375</v>
      </c>
      <c r="DH7" s="850"/>
      <c r="DI7" s="850"/>
      <c r="DJ7" s="850"/>
      <c r="DK7" s="851"/>
      <c r="DL7" s="849" t="s">
        <v>573</v>
      </c>
      <c r="DM7" s="850"/>
      <c r="DN7" s="850"/>
      <c r="DO7" s="850"/>
      <c r="DP7" s="851"/>
      <c r="DQ7" s="849" t="s">
        <v>587</v>
      </c>
      <c r="DR7" s="850"/>
      <c r="DS7" s="850"/>
      <c r="DT7" s="850"/>
      <c r="DU7" s="851"/>
      <c r="DV7" s="830"/>
      <c r="DW7" s="831"/>
      <c r="DX7" s="831"/>
      <c r="DY7" s="831"/>
      <c r="DZ7" s="832"/>
      <c r="EA7" s="252"/>
    </row>
    <row r="8" spans="1:131" s="253" customFormat="1" ht="26.25" customHeight="1" x14ac:dyDescent="0.2">
      <c r="A8" s="259">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t="s">
        <v>583</v>
      </c>
      <c r="BT8" s="847"/>
      <c r="BU8" s="847"/>
      <c r="BV8" s="847"/>
      <c r="BW8" s="847"/>
      <c r="BX8" s="847"/>
      <c r="BY8" s="847"/>
      <c r="BZ8" s="847"/>
      <c r="CA8" s="847"/>
      <c r="CB8" s="847"/>
      <c r="CC8" s="847"/>
      <c r="CD8" s="847"/>
      <c r="CE8" s="847"/>
      <c r="CF8" s="847"/>
      <c r="CG8" s="848"/>
      <c r="CH8" s="859">
        <v>17</v>
      </c>
      <c r="CI8" s="860"/>
      <c r="CJ8" s="860"/>
      <c r="CK8" s="860"/>
      <c r="CL8" s="861"/>
      <c r="CM8" s="859">
        <v>1261</v>
      </c>
      <c r="CN8" s="860"/>
      <c r="CO8" s="860"/>
      <c r="CP8" s="860"/>
      <c r="CQ8" s="861"/>
      <c r="CR8" s="859">
        <v>451</v>
      </c>
      <c r="CS8" s="860"/>
      <c r="CT8" s="860"/>
      <c r="CU8" s="860"/>
      <c r="CV8" s="861"/>
      <c r="CW8" s="859">
        <v>61</v>
      </c>
      <c r="CX8" s="860"/>
      <c r="CY8" s="860"/>
      <c r="CZ8" s="860"/>
      <c r="DA8" s="861"/>
      <c r="DB8" s="859" t="s">
        <v>573</v>
      </c>
      <c r="DC8" s="860"/>
      <c r="DD8" s="860"/>
      <c r="DE8" s="860"/>
      <c r="DF8" s="861"/>
      <c r="DG8" s="859" t="s">
        <v>573</v>
      </c>
      <c r="DH8" s="860"/>
      <c r="DI8" s="860"/>
      <c r="DJ8" s="860"/>
      <c r="DK8" s="861"/>
      <c r="DL8" s="859" t="s">
        <v>573</v>
      </c>
      <c r="DM8" s="860"/>
      <c r="DN8" s="860"/>
      <c r="DO8" s="860"/>
      <c r="DP8" s="861"/>
      <c r="DQ8" s="859" t="s">
        <v>585</v>
      </c>
      <c r="DR8" s="860"/>
      <c r="DS8" s="860"/>
      <c r="DT8" s="860"/>
      <c r="DU8" s="861"/>
      <c r="DV8" s="862"/>
      <c r="DW8" s="863"/>
      <c r="DX8" s="863"/>
      <c r="DY8" s="863"/>
      <c r="DZ8" s="864"/>
      <c r="EA8" s="252"/>
    </row>
    <row r="9" spans="1:131" s="253" customFormat="1" ht="26.25" customHeight="1" x14ac:dyDescent="0.2">
      <c r="A9" s="259">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t="s">
        <v>584</v>
      </c>
      <c r="BT9" s="847"/>
      <c r="BU9" s="847"/>
      <c r="BV9" s="847"/>
      <c r="BW9" s="847"/>
      <c r="BX9" s="847"/>
      <c r="BY9" s="847"/>
      <c r="BZ9" s="847"/>
      <c r="CA9" s="847"/>
      <c r="CB9" s="847"/>
      <c r="CC9" s="847"/>
      <c r="CD9" s="847"/>
      <c r="CE9" s="847"/>
      <c r="CF9" s="847"/>
      <c r="CG9" s="848"/>
      <c r="CH9" s="859">
        <v>5</v>
      </c>
      <c r="CI9" s="860"/>
      <c r="CJ9" s="860"/>
      <c r="CK9" s="860"/>
      <c r="CL9" s="861"/>
      <c r="CM9" s="859">
        <v>69</v>
      </c>
      <c r="CN9" s="860"/>
      <c r="CO9" s="860"/>
      <c r="CP9" s="860"/>
      <c r="CQ9" s="861"/>
      <c r="CR9" s="859">
        <v>2</v>
      </c>
      <c r="CS9" s="860"/>
      <c r="CT9" s="860"/>
      <c r="CU9" s="860"/>
      <c r="CV9" s="861"/>
      <c r="CW9" s="859">
        <v>15</v>
      </c>
      <c r="CX9" s="860"/>
      <c r="CY9" s="860"/>
      <c r="CZ9" s="860"/>
      <c r="DA9" s="861"/>
      <c r="DB9" s="859" t="s">
        <v>580</v>
      </c>
      <c r="DC9" s="860"/>
      <c r="DD9" s="860"/>
      <c r="DE9" s="860"/>
      <c r="DF9" s="861"/>
      <c r="DG9" s="859" t="s">
        <v>573</v>
      </c>
      <c r="DH9" s="860"/>
      <c r="DI9" s="860"/>
      <c r="DJ9" s="860"/>
      <c r="DK9" s="861"/>
      <c r="DL9" s="859" t="s">
        <v>586</v>
      </c>
      <c r="DM9" s="860"/>
      <c r="DN9" s="860"/>
      <c r="DO9" s="860"/>
      <c r="DP9" s="861"/>
      <c r="DQ9" s="859" t="s">
        <v>573</v>
      </c>
      <c r="DR9" s="860"/>
      <c r="DS9" s="860"/>
      <c r="DT9" s="860"/>
      <c r="DU9" s="861"/>
      <c r="DV9" s="862"/>
      <c r="DW9" s="863"/>
      <c r="DX9" s="863"/>
      <c r="DY9" s="863"/>
      <c r="DZ9" s="864"/>
      <c r="EA9" s="252"/>
    </row>
    <row r="10" spans="1:131" s="253" customFormat="1" ht="26.25" customHeight="1" x14ac:dyDescent="0.2">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x14ac:dyDescent="0.2">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x14ac:dyDescent="0.2">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x14ac:dyDescent="0.2">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x14ac:dyDescent="0.2">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x14ac:dyDescent="0.2">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x14ac:dyDescent="0.2">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x14ac:dyDescent="0.2">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x14ac:dyDescent="0.2">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x14ac:dyDescent="0.2">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x14ac:dyDescent="0.2">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5">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2">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386</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5">
      <c r="A23" s="262" t="s">
        <v>387</v>
      </c>
      <c r="B23" s="868" t="s">
        <v>388</v>
      </c>
      <c r="C23" s="869"/>
      <c r="D23" s="869"/>
      <c r="E23" s="869"/>
      <c r="F23" s="869"/>
      <c r="G23" s="869"/>
      <c r="H23" s="869"/>
      <c r="I23" s="869"/>
      <c r="J23" s="869"/>
      <c r="K23" s="869"/>
      <c r="L23" s="869"/>
      <c r="M23" s="869"/>
      <c r="N23" s="869"/>
      <c r="O23" s="869"/>
      <c r="P23" s="870"/>
      <c r="Q23" s="871">
        <v>85394</v>
      </c>
      <c r="R23" s="872"/>
      <c r="S23" s="872"/>
      <c r="T23" s="872"/>
      <c r="U23" s="872"/>
      <c r="V23" s="872">
        <v>82349</v>
      </c>
      <c r="W23" s="872"/>
      <c r="X23" s="872"/>
      <c r="Y23" s="872"/>
      <c r="Z23" s="872"/>
      <c r="AA23" s="872">
        <v>3045</v>
      </c>
      <c r="AB23" s="872"/>
      <c r="AC23" s="872"/>
      <c r="AD23" s="872"/>
      <c r="AE23" s="873"/>
      <c r="AF23" s="874">
        <v>2699</v>
      </c>
      <c r="AG23" s="872"/>
      <c r="AH23" s="872"/>
      <c r="AI23" s="872"/>
      <c r="AJ23" s="875"/>
      <c r="AK23" s="876"/>
      <c r="AL23" s="877"/>
      <c r="AM23" s="877"/>
      <c r="AN23" s="877"/>
      <c r="AO23" s="877"/>
      <c r="AP23" s="872">
        <v>54243</v>
      </c>
      <c r="AQ23" s="872"/>
      <c r="AR23" s="872"/>
      <c r="AS23" s="872"/>
      <c r="AT23" s="872"/>
      <c r="AU23" s="878"/>
      <c r="AV23" s="878"/>
      <c r="AW23" s="878"/>
      <c r="AX23" s="878"/>
      <c r="AY23" s="879"/>
      <c r="AZ23" s="887" t="s">
        <v>129</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2">
      <c r="A24" s="886" t="s">
        <v>389</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5">
      <c r="A25" s="827" t="s">
        <v>390</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2">
      <c r="A26" s="818" t="s">
        <v>368</v>
      </c>
      <c r="B26" s="819"/>
      <c r="C26" s="819"/>
      <c r="D26" s="819"/>
      <c r="E26" s="819"/>
      <c r="F26" s="819"/>
      <c r="G26" s="819"/>
      <c r="H26" s="819"/>
      <c r="I26" s="819"/>
      <c r="J26" s="819"/>
      <c r="K26" s="819"/>
      <c r="L26" s="819"/>
      <c r="M26" s="819"/>
      <c r="N26" s="819"/>
      <c r="O26" s="819"/>
      <c r="P26" s="820"/>
      <c r="Q26" s="795" t="s">
        <v>391</v>
      </c>
      <c r="R26" s="796"/>
      <c r="S26" s="796"/>
      <c r="T26" s="796"/>
      <c r="U26" s="797"/>
      <c r="V26" s="795" t="s">
        <v>392</v>
      </c>
      <c r="W26" s="796"/>
      <c r="X26" s="796"/>
      <c r="Y26" s="796"/>
      <c r="Z26" s="797"/>
      <c r="AA26" s="795" t="s">
        <v>393</v>
      </c>
      <c r="AB26" s="796"/>
      <c r="AC26" s="796"/>
      <c r="AD26" s="796"/>
      <c r="AE26" s="796"/>
      <c r="AF26" s="890" t="s">
        <v>394</v>
      </c>
      <c r="AG26" s="891"/>
      <c r="AH26" s="891"/>
      <c r="AI26" s="891"/>
      <c r="AJ26" s="892"/>
      <c r="AK26" s="796" t="s">
        <v>395</v>
      </c>
      <c r="AL26" s="796"/>
      <c r="AM26" s="796"/>
      <c r="AN26" s="796"/>
      <c r="AO26" s="797"/>
      <c r="AP26" s="795" t="s">
        <v>396</v>
      </c>
      <c r="AQ26" s="796"/>
      <c r="AR26" s="796"/>
      <c r="AS26" s="796"/>
      <c r="AT26" s="797"/>
      <c r="AU26" s="795" t="s">
        <v>397</v>
      </c>
      <c r="AV26" s="796"/>
      <c r="AW26" s="796"/>
      <c r="AX26" s="796"/>
      <c r="AY26" s="797"/>
      <c r="AZ26" s="795" t="s">
        <v>398</v>
      </c>
      <c r="BA26" s="796"/>
      <c r="BB26" s="796"/>
      <c r="BC26" s="796"/>
      <c r="BD26" s="797"/>
      <c r="BE26" s="795" t="s">
        <v>375</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5">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2">
      <c r="A28" s="264">
        <v>1</v>
      </c>
      <c r="B28" s="809" t="s">
        <v>399</v>
      </c>
      <c r="C28" s="810"/>
      <c r="D28" s="810"/>
      <c r="E28" s="810"/>
      <c r="F28" s="810"/>
      <c r="G28" s="810"/>
      <c r="H28" s="810"/>
      <c r="I28" s="810"/>
      <c r="J28" s="810"/>
      <c r="K28" s="810"/>
      <c r="L28" s="810"/>
      <c r="M28" s="810"/>
      <c r="N28" s="810"/>
      <c r="O28" s="810"/>
      <c r="P28" s="811"/>
      <c r="Q28" s="900">
        <v>24690</v>
      </c>
      <c r="R28" s="901"/>
      <c r="S28" s="901"/>
      <c r="T28" s="901"/>
      <c r="U28" s="901"/>
      <c r="V28" s="901">
        <v>24120</v>
      </c>
      <c r="W28" s="901"/>
      <c r="X28" s="901"/>
      <c r="Y28" s="901"/>
      <c r="Z28" s="901"/>
      <c r="AA28" s="901">
        <v>571</v>
      </c>
      <c r="AB28" s="901"/>
      <c r="AC28" s="901"/>
      <c r="AD28" s="901"/>
      <c r="AE28" s="902"/>
      <c r="AF28" s="903">
        <v>571</v>
      </c>
      <c r="AG28" s="901"/>
      <c r="AH28" s="901"/>
      <c r="AI28" s="901"/>
      <c r="AJ28" s="904"/>
      <c r="AK28" s="905">
        <v>0</v>
      </c>
      <c r="AL28" s="896"/>
      <c r="AM28" s="896"/>
      <c r="AN28" s="896"/>
      <c r="AO28" s="896"/>
      <c r="AP28" s="896" t="s">
        <v>574</v>
      </c>
      <c r="AQ28" s="896"/>
      <c r="AR28" s="896"/>
      <c r="AS28" s="896"/>
      <c r="AT28" s="896"/>
      <c r="AU28" s="896" t="s">
        <v>573</v>
      </c>
      <c r="AV28" s="896"/>
      <c r="AW28" s="896"/>
      <c r="AX28" s="896"/>
      <c r="AY28" s="896"/>
      <c r="AZ28" s="897" t="s">
        <v>573</v>
      </c>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2">
      <c r="A29" s="264">
        <v>2</v>
      </c>
      <c r="B29" s="833" t="s">
        <v>400</v>
      </c>
      <c r="C29" s="834"/>
      <c r="D29" s="834"/>
      <c r="E29" s="834"/>
      <c r="F29" s="834"/>
      <c r="G29" s="834"/>
      <c r="H29" s="834"/>
      <c r="I29" s="834"/>
      <c r="J29" s="834"/>
      <c r="K29" s="834"/>
      <c r="L29" s="834"/>
      <c r="M29" s="834"/>
      <c r="N29" s="834"/>
      <c r="O29" s="834"/>
      <c r="P29" s="835"/>
      <c r="Q29" s="836">
        <v>27176</v>
      </c>
      <c r="R29" s="837"/>
      <c r="S29" s="837"/>
      <c r="T29" s="837"/>
      <c r="U29" s="837"/>
      <c r="V29" s="837">
        <v>26966</v>
      </c>
      <c r="W29" s="837"/>
      <c r="X29" s="837"/>
      <c r="Y29" s="837"/>
      <c r="Z29" s="837"/>
      <c r="AA29" s="837">
        <v>211</v>
      </c>
      <c r="AB29" s="837"/>
      <c r="AC29" s="837"/>
      <c r="AD29" s="837"/>
      <c r="AE29" s="838"/>
      <c r="AF29" s="839">
        <v>211</v>
      </c>
      <c r="AG29" s="840"/>
      <c r="AH29" s="840"/>
      <c r="AI29" s="840"/>
      <c r="AJ29" s="841"/>
      <c r="AK29" s="908">
        <v>2306</v>
      </c>
      <c r="AL29" s="909"/>
      <c r="AM29" s="909"/>
      <c r="AN29" s="909"/>
      <c r="AO29" s="909"/>
      <c r="AP29" s="909" t="s">
        <v>573</v>
      </c>
      <c r="AQ29" s="909"/>
      <c r="AR29" s="909"/>
      <c r="AS29" s="909"/>
      <c r="AT29" s="909"/>
      <c r="AU29" s="909" t="s">
        <v>573</v>
      </c>
      <c r="AV29" s="909"/>
      <c r="AW29" s="909"/>
      <c r="AX29" s="909"/>
      <c r="AY29" s="909"/>
      <c r="AZ29" s="910" t="s">
        <v>575</v>
      </c>
      <c r="BA29" s="910"/>
      <c r="BB29" s="910"/>
      <c r="BC29" s="910"/>
      <c r="BD29" s="910"/>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2">
      <c r="A30" s="264">
        <v>3</v>
      </c>
      <c r="B30" s="833" t="s">
        <v>401</v>
      </c>
      <c r="C30" s="834"/>
      <c r="D30" s="834"/>
      <c r="E30" s="834"/>
      <c r="F30" s="834"/>
      <c r="G30" s="834"/>
      <c r="H30" s="834"/>
      <c r="I30" s="834"/>
      <c r="J30" s="834"/>
      <c r="K30" s="834"/>
      <c r="L30" s="834"/>
      <c r="M30" s="834"/>
      <c r="N30" s="834"/>
      <c r="O30" s="834"/>
      <c r="P30" s="835"/>
      <c r="Q30" s="836">
        <v>19366</v>
      </c>
      <c r="R30" s="837"/>
      <c r="S30" s="837"/>
      <c r="T30" s="837"/>
      <c r="U30" s="837"/>
      <c r="V30" s="837">
        <v>18544</v>
      </c>
      <c r="W30" s="837"/>
      <c r="X30" s="837"/>
      <c r="Y30" s="837"/>
      <c r="Z30" s="837"/>
      <c r="AA30" s="837">
        <v>821</v>
      </c>
      <c r="AB30" s="837"/>
      <c r="AC30" s="837"/>
      <c r="AD30" s="837"/>
      <c r="AE30" s="838"/>
      <c r="AF30" s="839">
        <v>821</v>
      </c>
      <c r="AG30" s="840"/>
      <c r="AH30" s="840"/>
      <c r="AI30" s="840"/>
      <c r="AJ30" s="841"/>
      <c r="AK30" s="908">
        <v>2725</v>
      </c>
      <c r="AL30" s="909"/>
      <c r="AM30" s="909"/>
      <c r="AN30" s="909"/>
      <c r="AO30" s="909"/>
      <c r="AP30" s="909" t="s">
        <v>573</v>
      </c>
      <c r="AQ30" s="909"/>
      <c r="AR30" s="909"/>
      <c r="AS30" s="909"/>
      <c r="AT30" s="909"/>
      <c r="AU30" s="909" t="s">
        <v>573</v>
      </c>
      <c r="AV30" s="909"/>
      <c r="AW30" s="909"/>
      <c r="AX30" s="909"/>
      <c r="AY30" s="909"/>
      <c r="AZ30" s="910" t="s">
        <v>573</v>
      </c>
      <c r="BA30" s="910"/>
      <c r="BB30" s="910"/>
      <c r="BC30" s="910"/>
      <c r="BD30" s="910"/>
      <c r="BE30" s="906"/>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2">
      <c r="A31" s="264">
        <v>4</v>
      </c>
      <c r="B31" s="833" t="s">
        <v>402</v>
      </c>
      <c r="C31" s="834"/>
      <c r="D31" s="834"/>
      <c r="E31" s="834"/>
      <c r="F31" s="834"/>
      <c r="G31" s="834"/>
      <c r="H31" s="834"/>
      <c r="I31" s="834"/>
      <c r="J31" s="834"/>
      <c r="K31" s="834"/>
      <c r="L31" s="834"/>
      <c r="M31" s="834"/>
      <c r="N31" s="834"/>
      <c r="O31" s="834"/>
      <c r="P31" s="835"/>
      <c r="Q31" s="836">
        <v>3221</v>
      </c>
      <c r="R31" s="837"/>
      <c r="S31" s="837"/>
      <c r="T31" s="837"/>
      <c r="U31" s="837"/>
      <c r="V31" s="837">
        <v>2999</v>
      </c>
      <c r="W31" s="837"/>
      <c r="X31" s="837"/>
      <c r="Y31" s="837"/>
      <c r="Z31" s="837"/>
      <c r="AA31" s="837">
        <v>222</v>
      </c>
      <c r="AB31" s="837"/>
      <c r="AC31" s="837"/>
      <c r="AD31" s="837"/>
      <c r="AE31" s="838"/>
      <c r="AF31" s="839">
        <v>222</v>
      </c>
      <c r="AG31" s="840"/>
      <c r="AH31" s="840"/>
      <c r="AI31" s="840"/>
      <c r="AJ31" s="841"/>
      <c r="AK31" s="908">
        <v>513</v>
      </c>
      <c r="AL31" s="909"/>
      <c r="AM31" s="909"/>
      <c r="AN31" s="909"/>
      <c r="AO31" s="909"/>
      <c r="AP31" s="909" t="s">
        <v>573</v>
      </c>
      <c r="AQ31" s="909"/>
      <c r="AR31" s="909"/>
      <c r="AS31" s="909"/>
      <c r="AT31" s="909"/>
      <c r="AU31" s="909" t="s">
        <v>573</v>
      </c>
      <c r="AV31" s="909"/>
      <c r="AW31" s="909"/>
      <c r="AX31" s="909"/>
      <c r="AY31" s="909"/>
      <c r="AZ31" s="910" t="s">
        <v>573</v>
      </c>
      <c r="BA31" s="910"/>
      <c r="BB31" s="910"/>
      <c r="BC31" s="910"/>
      <c r="BD31" s="910"/>
      <c r="BE31" s="906"/>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2">
      <c r="A32" s="264">
        <v>5</v>
      </c>
      <c r="B32" s="833" t="s">
        <v>403</v>
      </c>
      <c r="C32" s="834"/>
      <c r="D32" s="834"/>
      <c r="E32" s="834"/>
      <c r="F32" s="834"/>
      <c r="G32" s="834"/>
      <c r="H32" s="834"/>
      <c r="I32" s="834"/>
      <c r="J32" s="834"/>
      <c r="K32" s="834"/>
      <c r="L32" s="834"/>
      <c r="M32" s="834"/>
      <c r="N32" s="834"/>
      <c r="O32" s="834"/>
      <c r="P32" s="835"/>
      <c r="Q32" s="836">
        <v>13764</v>
      </c>
      <c r="R32" s="837"/>
      <c r="S32" s="837"/>
      <c r="T32" s="837"/>
      <c r="U32" s="837"/>
      <c r="V32" s="837">
        <v>13719</v>
      </c>
      <c r="W32" s="837"/>
      <c r="X32" s="837"/>
      <c r="Y32" s="837"/>
      <c r="Z32" s="837"/>
      <c r="AA32" s="837">
        <v>45</v>
      </c>
      <c r="AB32" s="837"/>
      <c r="AC32" s="837"/>
      <c r="AD32" s="837"/>
      <c r="AE32" s="838"/>
      <c r="AF32" s="839">
        <v>2747</v>
      </c>
      <c r="AG32" s="840"/>
      <c r="AH32" s="840"/>
      <c r="AI32" s="840"/>
      <c r="AJ32" s="841"/>
      <c r="AK32" s="908">
        <v>1529</v>
      </c>
      <c r="AL32" s="909"/>
      <c r="AM32" s="909"/>
      <c r="AN32" s="909"/>
      <c r="AO32" s="909"/>
      <c r="AP32" s="909">
        <v>13140</v>
      </c>
      <c r="AQ32" s="909"/>
      <c r="AR32" s="909"/>
      <c r="AS32" s="909"/>
      <c r="AT32" s="909"/>
      <c r="AU32" s="909">
        <v>9290</v>
      </c>
      <c r="AV32" s="909"/>
      <c r="AW32" s="909"/>
      <c r="AX32" s="909"/>
      <c r="AY32" s="909"/>
      <c r="AZ32" s="910" t="s">
        <v>573</v>
      </c>
      <c r="BA32" s="910"/>
      <c r="BB32" s="910"/>
      <c r="BC32" s="910"/>
      <c r="BD32" s="910"/>
      <c r="BE32" s="906" t="s">
        <v>404</v>
      </c>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2">
      <c r="A33" s="264">
        <v>6</v>
      </c>
      <c r="B33" s="833" t="s">
        <v>405</v>
      </c>
      <c r="C33" s="834"/>
      <c r="D33" s="834"/>
      <c r="E33" s="834"/>
      <c r="F33" s="834"/>
      <c r="G33" s="834"/>
      <c r="H33" s="834"/>
      <c r="I33" s="834"/>
      <c r="J33" s="834"/>
      <c r="K33" s="834"/>
      <c r="L33" s="834"/>
      <c r="M33" s="834"/>
      <c r="N33" s="834"/>
      <c r="O33" s="834"/>
      <c r="P33" s="835"/>
      <c r="Q33" s="836">
        <v>8135</v>
      </c>
      <c r="R33" s="837"/>
      <c r="S33" s="837"/>
      <c r="T33" s="837"/>
      <c r="U33" s="837"/>
      <c r="V33" s="837">
        <v>7160</v>
      </c>
      <c r="W33" s="837"/>
      <c r="X33" s="837"/>
      <c r="Y33" s="837"/>
      <c r="Z33" s="837"/>
      <c r="AA33" s="837">
        <v>976</v>
      </c>
      <c r="AB33" s="837"/>
      <c r="AC33" s="837"/>
      <c r="AD33" s="837"/>
      <c r="AE33" s="838"/>
      <c r="AF33" s="839">
        <v>1828</v>
      </c>
      <c r="AG33" s="840"/>
      <c r="AH33" s="840"/>
      <c r="AI33" s="840"/>
      <c r="AJ33" s="841"/>
      <c r="AK33" s="908">
        <v>3422</v>
      </c>
      <c r="AL33" s="909"/>
      <c r="AM33" s="909"/>
      <c r="AN33" s="909"/>
      <c r="AO33" s="909"/>
      <c r="AP33" s="909">
        <v>39384</v>
      </c>
      <c r="AQ33" s="909"/>
      <c r="AR33" s="909"/>
      <c r="AS33" s="909"/>
      <c r="AT33" s="909"/>
      <c r="AU33" s="909">
        <v>22646</v>
      </c>
      <c r="AV33" s="909"/>
      <c r="AW33" s="909"/>
      <c r="AX33" s="909"/>
      <c r="AY33" s="909"/>
      <c r="AZ33" s="910" t="s">
        <v>573</v>
      </c>
      <c r="BA33" s="910"/>
      <c r="BB33" s="910"/>
      <c r="BC33" s="910"/>
      <c r="BD33" s="910"/>
      <c r="BE33" s="906" t="s">
        <v>404</v>
      </c>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2">
      <c r="A34" s="264">
        <v>7</v>
      </c>
      <c r="B34" s="833" t="s">
        <v>406</v>
      </c>
      <c r="C34" s="834"/>
      <c r="D34" s="834"/>
      <c r="E34" s="834"/>
      <c r="F34" s="834"/>
      <c r="G34" s="834"/>
      <c r="H34" s="834"/>
      <c r="I34" s="834"/>
      <c r="J34" s="834"/>
      <c r="K34" s="834"/>
      <c r="L34" s="834"/>
      <c r="M34" s="834"/>
      <c r="N34" s="834"/>
      <c r="O34" s="834"/>
      <c r="P34" s="835"/>
      <c r="Q34" s="836">
        <v>18</v>
      </c>
      <c r="R34" s="837"/>
      <c r="S34" s="837"/>
      <c r="T34" s="837"/>
      <c r="U34" s="837"/>
      <c r="V34" s="837">
        <v>16</v>
      </c>
      <c r="W34" s="837"/>
      <c r="X34" s="837"/>
      <c r="Y34" s="837"/>
      <c r="Z34" s="837"/>
      <c r="AA34" s="837">
        <v>1</v>
      </c>
      <c r="AB34" s="837"/>
      <c r="AC34" s="837"/>
      <c r="AD34" s="837"/>
      <c r="AE34" s="838"/>
      <c r="AF34" s="839">
        <v>1</v>
      </c>
      <c r="AG34" s="840"/>
      <c r="AH34" s="840"/>
      <c r="AI34" s="840"/>
      <c r="AJ34" s="841"/>
      <c r="AK34" s="908">
        <v>11</v>
      </c>
      <c r="AL34" s="909"/>
      <c r="AM34" s="909"/>
      <c r="AN34" s="909"/>
      <c r="AO34" s="909"/>
      <c r="AP34" s="909" t="s">
        <v>573</v>
      </c>
      <c r="AQ34" s="909"/>
      <c r="AR34" s="909"/>
      <c r="AS34" s="909"/>
      <c r="AT34" s="909"/>
      <c r="AU34" s="909" t="s">
        <v>573</v>
      </c>
      <c r="AV34" s="909"/>
      <c r="AW34" s="909"/>
      <c r="AX34" s="909"/>
      <c r="AY34" s="909"/>
      <c r="AZ34" s="910" t="s">
        <v>573</v>
      </c>
      <c r="BA34" s="910"/>
      <c r="BB34" s="910"/>
      <c r="BC34" s="910"/>
      <c r="BD34" s="910"/>
      <c r="BE34" s="906" t="s">
        <v>407</v>
      </c>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2">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2">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2">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2">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2">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2">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2">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2">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2">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2">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2">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2">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2">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2">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2">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2">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2">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2">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2">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2">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2">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2">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2">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2">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2">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2">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5">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2">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408</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5">
      <c r="A63" s="262" t="s">
        <v>387</v>
      </c>
      <c r="B63" s="868" t="s">
        <v>409</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6401</v>
      </c>
      <c r="AG63" s="920"/>
      <c r="AH63" s="920"/>
      <c r="AI63" s="920"/>
      <c r="AJ63" s="921"/>
      <c r="AK63" s="922"/>
      <c r="AL63" s="917"/>
      <c r="AM63" s="917"/>
      <c r="AN63" s="917"/>
      <c r="AO63" s="917"/>
      <c r="AP63" s="920">
        <v>52524</v>
      </c>
      <c r="AQ63" s="920"/>
      <c r="AR63" s="920"/>
      <c r="AS63" s="920"/>
      <c r="AT63" s="920"/>
      <c r="AU63" s="920">
        <v>31936</v>
      </c>
      <c r="AV63" s="920"/>
      <c r="AW63" s="920"/>
      <c r="AX63" s="920"/>
      <c r="AY63" s="920"/>
      <c r="AZ63" s="924"/>
      <c r="BA63" s="924"/>
      <c r="BB63" s="924"/>
      <c r="BC63" s="924"/>
      <c r="BD63" s="924"/>
      <c r="BE63" s="925"/>
      <c r="BF63" s="925"/>
      <c r="BG63" s="925"/>
      <c r="BH63" s="925"/>
      <c r="BI63" s="926"/>
      <c r="BJ63" s="927" t="s">
        <v>129</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5">
      <c r="A65" s="250" t="s">
        <v>410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2">
      <c r="A66" s="818" t="s">
        <v>411</v>
      </c>
      <c r="B66" s="819"/>
      <c r="C66" s="819"/>
      <c r="D66" s="819"/>
      <c r="E66" s="819"/>
      <c r="F66" s="819"/>
      <c r="G66" s="819"/>
      <c r="H66" s="819"/>
      <c r="I66" s="819"/>
      <c r="J66" s="819"/>
      <c r="K66" s="819"/>
      <c r="L66" s="819"/>
      <c r="M66" s="819"/>
      <c r="N66" s="819"/>
      <c r="O66" s="819"/>
      <c r="P66" s="820"/>
      <c r="Q66" s="795" t="s">
        <v>391</v>
      </c>
      <c r="R66" s="796"/>
      <c r="S66" s="796"/>
      <c r="T66" s="796"/>
      <c r="U66" s="797"/>
      <c r="V66" s="795" t="s">
        <v>392</v>
      </c>
      <c r="W66" s="796"/>
      <c r="X66" s="796"/>
      <c r="Y66" s="796"/>
      <c r="Z66" s="797"/>
      <c r="AA66" s="795" t="s">
        <v>393</v>
      </c>
      <c r="AB66" s="796"/>
      <c r="AC66" s="796"/>
      <c r="AD66" s="796"/>
      <c r="AE66" s="797"/>
      <c r="AF66" s="930" t="s">
        <v>394</v>
      </c>
      <c r="AG66" s="891"/>
      <c r="AH66" s="891"/>
      <c r="AI66" s="891"/>
      <c r="AJ66" s="931"/>
      <c r="AK66" s="795" t="s">
        <v>395</v>
      </c>
      <c r="AL66" s="819"/>
      <c r="AM66" s="819"/>
      <c r="AN66" s="819"/>
      <c r="AO66" s="820"/>
      <c r="AP66" s="795" t="s">
        <v>396</v>
      </c>
      <c r="AQ66" s="796"/>
      <c r="AR66" s="796"/>
      <c r="AS66" s="796"/>
      <c r="AT66" s="797"/>
      <c r="AU66" s="795" t="s">
        <v>412</v>
      </c>
      <c r="AV66" s="796"/>
      <c r="AW66" s="796"/>
      <c r="AX66" s="796"/>
      <c r="AY66" s="797"/>
      <c r="AZ66" s="795" t="s">
        <v>375</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x14ac:dyDescent="0.25">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x14ac:dyDescent="0.2">
      <c r="A68" s="256">
        <v>1</v>
      </c>
      <c r="B68" s="947" t="s">
        <v>576</v>
      </c>
      <c r="C68" s="948"/>
      <c r="D68" s="948"/>
      <c r="E68" s="948"/>
      <c r="F68" s="948"/>
      <c r="G68" s="948"/>
      <c r="H68" s="948"/>
      <c r="I68" s="948"/>
      <c r="J68" s="948"/>
      <c r="K68" s="948"/>
      <c r="L68" s="948"/>
      <c r="M68" s="948"/>
      <c r="N68" s="948"/>
      <c r="O68" s="948"/>
      <c r="P68" s="949"/>
      <c r="Q68" s="950">
        <v>8</v>
      </c>
      <c r="R68" s="944"/>
      <c r="S68" s="944"/>
      <c r="T68" s="944"/>
      <c r="U68" s="944"/>
      <c r="V68" s="944">
        <v>6</v>
      </c>
      <c r="W68" s="944"/>
      <c r="X68" s="944"/>
      <c r="Y68" s="944"/>
      <c r="Z68" s="944"/>
      <c r="AA68" s="944">
        <v>1</v>
      </c>
      <c r="AB68" s="944"/>
      <c r="AC68" s="944"/>
      <c r="AD68" s="944"/>
      <c r="AE68" s="944"/>
      <c r="AF68" s="944">
        <v>1</v>
      </c>
      <c r="AG68" s="944"/>
      <c r="AH68" s="944"/>
      <c r="AI68" s="944"/>
      <c r="AJ68" s="944"/>
      <c r="AK68" s="944" t="s">
        <v>573</v>
      </c>
      <c r="AL68" s="944"/>
      <c r="AM68" s="944"/>
      <c r="AN68" s="944"/>
      <c r="AO68" s="944"/>
      <c r="AP68" s="944" t="s">
        <v>573</v>
      </c>
      <c r="AQ68" s="944"/>
      <c r="AR68" s="944"/>
      <c r="AS68" s="944"/>
      <c r="AT68" s="944"/>
      <c r="AU68" s="944" t="s">
        <v>573</v>
      </c>
      <c r="AV68" s="944"/>
      <c r="AW68" s="944"/>
      <c r="AX68" s="944"/>
      <c r="AY68" s="944"/>
      <c r="AZ68" s="945"/>
      <c r="BA68" s="945"/>
      <c r="BB68" s="945"/>
      <c r="BC68" s="945"/>
      <c r="BD68" s="946"/>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x14ac:dyDescent="0.2">
      <c r="A69" s="259">
        <v>2</v>
      </c>
      <c r="B69" s="951" t="s">
        <v>577</v>
      </c>
      <c r="C69" s="952"/>
      <c r="D69" s="952"/>
      <c r="E69" s="952"/>
      <c r="F69" s="952"/>
      <c r="G69" s="952"/>
      <c r="H69" s="952"/>
      <c r="I69" s="952"/>
      <c r="J69" s="952"/>
      <c r="K69" s="952"/>
      <c r="L69" s="952"/>
      <c r="M69" s="952"/>
      <c r="N69" s="952"/>
      <c r="O69" s="952"/>
      <c r="P69" s="953"/>
      <c r="Q69" s="954">
        <v>4857</v>
      </c>
      <c r="R69" s="909"/>
      <c r="S69" s="909"/>
      <c r="T69" s="909"/>
      <c r="U69" s="909"/>
      <c r="V69" s="909">
        <v>3573</v>
      </c>
      <c r="W69" s="909"/>
      <c r="X69" s="909"/>
      <c r="Y69" s="909"/>
      <c r="Z69" s="909"/>
      <c r="AA69" s="909">
        <v>1284</v>
      </c>
      <c r="AB69" s="909"/>
      <c r="AC69" s="909"/>
      <c r="AD69" s="909"/>
      <c r="AE69" s="909"/>
      <c r="AF69" s="909">
        <v>1284</v>
      </c>
      <c r="AG69" s="909"/>
      <c r="AH69" s="909"/>
      <c r="AI69" s="909"/>
      <c r="AJ69" s="909"/>
      <c r="AK69" s="909">
        <v>636</v>
      </c>
      <c r="AL69" s="909"/>
      <c r="AM69" s="909"/>
      <c r="AN69" s="909"/>
      <c r="AO69" s="909"/>
      <c r="AP69" s="909" t="s">
        <v>579</v>
      </c>
      <c r="AQ69" s="909"/>
      <c r="AR69" s="909"/>
      <c r="AS69" s="909"/>
      <c r="AT69" s="909"/>
      <c r="AU69" s="909" t="s">
        <v>573</v>
      </c>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x14ac:dyDescent="0.2">
      <c r="A70" s="259">
        <v>3</v>
      </c>
      <c r="B70" s="951" t="s">
        <v>578</v>
      </c>
      <c r="C70" s="952"/>
      <c r="D70" s="952"/>
      <c r="E70" s="952"/>
      <c r="F70" s="952"/>
      <c r="G70" s="952"/>
      <c r="H70" s="952"/>
      <c r="I70" s="952"/>
      <c r="J70" s="952"/>
      <c r="K70" s="952"/>
      <c r="L70" s="952"/>
      <c r="M70" s="952"/>
      <c r="N70" s="952"/>
      <c r="O70" s="952"/>
      <c r="P70" s="953"/>
      <c r="Q70" s="954">
        <v>904813</v>
      </c>
      <c r="R70" s="909"/>
      <c r="S70" s="909"/>
      <c r="T70" s="909"/>
      <c r="U70" s="909"/>
      <c r="V70" s="909">
        <v>891291</v>
      </c>
      <c r="W70" s="909"/>
      <c r="X70" s="909"/>
      <c r="Y70" s="909"/>
      <c r="Z70" s="909"/>
      <c r="AA70" s="909">
        <v>13521</v>
      </c>
      <c r="AB70" s="909"/>
      <c r="AC70" s="909"/>
      <c r="AD70" s="909"/>
      <c r="AE70" s="909"/>
      <c r="AF70" s="909">
        <v>13521</v>
      </c>
      <c r="AG70" s="909"/>
      <c r="AH70" s="909"/>
      <c r="AI70" s="909"/>
      <c r="AJ70" s="909"/>
      <c r="AK70" s="909">
        <v>6476</v>
      </c>
      <c r="AL70" s="909"/>
      <c r="AM70" s="909"/>
      <c r="AN70" s="909"/>
      <c r="AO70" s="909"/>
      <c r="AP70" s="909" t="s">
        <v>579</v>
      </c>
      <c r="AQ70" s="909"/>
      <c r="AR70" s="909"/>
      <c r="AS70" s="909"/>
      <c r="AT70" s="909"/>
      <c r="AU70" s="909" t="s">
        <v>573</v>
      </c>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x14ac:dyDescent="0.2">
      <c r="A71" s="259">
        <v>4</v>
      </c>
      <c r="B71" s="951"/>
      <c r="C71" s="952"/>
      <c r="D71" s="952"/>
      <c r="E71" s="952"/>
      <c r="F71" s="952"/>
      <c r="G71" s="952"/>
      <c r="H71" s="952"/>
      <c r="I71" s="952"/>
      <c r="J71" s="952"/>
      <c r="K71" s="952"/>
      <c r="L71" s="952"/>
      <c r="M71" s="952"/>
      <c r="N71" s="952"/>
      <c r="O71" s="952"/>
      <c r="P71" s="953"/>
      <c r="Q71" s="954"/>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x14ac:dyDescent="0.2">
      <c r="A72" s="259">
        <v>5</v>
      </c>
      <c r="B72" s="951"/>
      <c r="C72" s="952"/>
      <c r="D72" s="952"/>
      <c r="E72" s="952"/>
      <c r="F72" s="952"/>
      <c r="G72" s="952"/>
      <c r="H72" s="952"/>
      <c r="I72" s="952"/>
      <c r="J72" s="952"/>
      <c r="K72" s="952"/>
      <c r="L72" s="952"/>
      <c r="M72" s="952"/>
      <c r="N72" s="952"/>
      <c r="O72" s="952"/>
      <c r="P72" s="953"/>
      <c r="Q72" s="954"/>
      <c r="R72" s="909"/>
      <c r="S72" s="909"/>
      <c r="T72" s="909"/>
      <c r="U72" s="909"/>
      <c r="V72" s="909"/>
      <c r="W72" s="909"/>
      <c r="X72" s="909"/>
      <c r="Y72" s="909"/>
      <c r="Z72" s="909"/>
      <c r="AA72" s="909"/>
      <c r="AB72" s="909"/>
      <c r="AC72" s="909"/>
      <c r="AD72" s="909"/>
      <c r="AE72" s="909"/>
      <c r="AF72" s="909"/>
      <c r="AG72" s="909"/>
      <c r="AH72" s="909"/>
      <c r="AI72" s="909"/>
      <c r="AJ72" s="909"/>
      <c r="AK72" s="909"/>
      <c r="AL72" s="909"/>
      <c r="AM72" s="909"/>
      <c r="AN72" s="909"/>
      <c r="AO72" s="909"/>
      <c r="AP72" s="909"/>
      <c r="AQ72" s="909"/>
      <c r="AR72" s="909"/>
      <c r="AS72" s="909"/>
      <c r="AT72" s="909"/>
      <c r="AU72" s="909"/>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x14ac:dyDescent="0.2">
      <c r="A73" s="259">
        <v>6</v>
      </c>
      <c r="B73" s="951"/>
      <c r="C73" s="952"/>
      <c r="D73" s="952"/>
      <c r="E73" s="952"/>
      <c r="F73" s="952"/>
      <c r="G73" s="952"/>
      <c r="H73" s="952"/>
      <c r="I73" s="952"/>
      <c r="J73" s="952"/>
      <c r="K73" s="952"/>
      <c r="L73" s="952"/>
      <c r="M73" s="952"/>
      <c r="N73" s="952"/>
      <c r="O73" s="952"/>
      <c r="P73" s="953"/>
      <c r="Q73" s="954"/>
      <c r="R73" s="909"/>
      <c r="S73" s="909"/>
      <c r="T73" s="909"/>
      <c r="U73" s="909"/>
      <c r="V73" s="909"/>
      <c r="W73" s="909"/>
      <c r="X73" s="909"/>
      <c r="Y73" s="909"/>
      <c r="Z73" s="909"/>
      <c r="AA73" s="909"/>
      <c r="AB73" s="909"/>
      <c r="AC73" s="909"/>
      <c r="AD73" s="909"/>
      <c r="AE73" s="909"/>
      <c r="AF73" s="909"/>
      <c r="AG73" s="909"/>
      <c r="AH73" s="909"/>
      <c r="AI73" s="909"/>
      <c r="AJ73" s="909"/>
      <c r="AK73" s="909"/>
      <c r="AL73" s="909"/>
      <c r="AM73" s="909"/>
      <c r="AN73" s="909"/>
      <c r="AO73" s="909"/>
      <c r="AP73" s="909"/>
      <c r="AQ73" s="909"/>
      <c r="AR73" s="909"/>
      <c r="AS73" s="909"/>
      <c r="AT73" s="909"/>
      <c r="AU73" s="909"/>
      <c r="AV73" s="909"/>
      <c r="AW73" s="909"/>
      <c r="AX73" s="909"/>
      <c r="AY73" s="909"/>
      <c r="AZ73" s="955"/>
      <c r="BA73" s="955"/>
      <c r="BB73" s="955"/>
      <c r="BC73" s="955"/>
      <c r="BD73" s="956"/>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x14ac:dyDescent="0.2">
      <c r="A74" s="259">
        <v>7</v>
      </c>
      <c r="B74" s="951"/>
      <c r="C74" s="952"/>
      <c r="D74" s="952"/>
      <c r="E74" s="952"/>
      <c r="F74" s="952"/>
      <c r="G74" s="952"/>
      <c r="H74" s="952"/>
      <c r="I74" s="952"/>
      <c r="J74" s="952"/>
      <c r="K74" s="952"/>
      <c r="L74" s="952"/>
      <c r="M74" s="952"/>
      <c r="N74" s="952"/>
      <c r="O74" s="952"/>
      <c r="P74" s="953"/>
      <c r="Q74" s="954"/>
      <c r="R74" s="909"/>
      <c r="S74" s="909"/>
      <c r="T74" s="909"/>
      <c r="U74" s="909"/>
      <c r="V74" s="909"/>
      <c r="W74" s="909"/>
      <c r="X74" s="909"/>
      <c r="Y74" s="909"/>
      <c r="Z74" s="909"/>
      <c r="AA74" s="909"/>
      <c r="AB74" s="909"/>
      <c r="AC74" s="909"/>
      <c r="AD74" s="909"/>
      <c r="AE74" s="909"/>
      <c r="AF74" s="909"/>
      <c r="AG74" s="909"/>
      <c r="AH74" s="909"/>
      <c r="AI74" s="909"/>
      <c r="AJ74" s="909"/>
      <c r="AK74" s="909"/>
      <c r="AL74" s="909"/>
      <c r="AM74" s="909"/>
      <c r="AN74" s="909"/>
      <c r="AO74" s="909"/>
      <c r="AP74" s="909"/>
      <c r="AQ74" s="909"/>
      <c r="AR74" s="909"/>
      <c r="AS74" s="909"/>
      <c r="AT74" s="909"/>
      <c r="AU74" s="909"/>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x14ac:dyDescent="0.2">
      <c r="A75" s="259">
        <v>8</v>
      </c>
      <c r="B75" s="951"/>
      <c r="C75" s="952"/>
      <c r="D75" s="952"/>
      <c r="E75" s="952"/>
      <c r="F75" s="952"/>
      <c r="G75" s="952"/>
      <c r="H75" s="952"/>
      <c r="I75" s="952"/>
      <c r="J75" s="952"/>
      <c r="K75" s="952"/>
      <c r="L75" s="952"/>
      <c r="M75" s="952"/>
      <c r="N75" s="952"/>
      <c r="O75" s="952"/>
      <c r="P75" s="953"/>
      <c r="Q75" s="957"/>
      <c r="R75" s="958"/>
      <c r="S75" s="958"/>
      <c r="T75" s="958"/>
      <c r="U75" s="908"/>
      <c r="V75" s="959"/>
      <c r="W75" s="958"/>
      <c r="X75" s="958"/>
      <c r="Y75" s="958"/>
      <c r="Z75" s="908"/>
      <c r="AA75" s="959"/>
      <c r="AB75" s="958"/>
      <c r="AC75" s="958"/>
      <c r="AD75" s="958"/>
      <c r="AE75" s="908"/>
      <c r="AF75" s="959"/>
      <c r="AG75" s="958"/>
      <c r="AH75" s="958"/>
      <c r="AI75" s="958"/>
      <c r="AJ75" s="908"/>
      <c r="AK75" s="959"/>
      <c r="AL75" s="958"/>
      <c r="AM75" s="958"/>
      <c r="AN75" s="958"/>
      <c r="AO75" s="908"/>
      <c r="AP75" s="959"/>
      <c r="AQ75" s="958"/>
      <c r="AR75" s="958"/>
      <c r="AS75" s="958"/>
      <c r="AT75" s="908"/>
      <c r="AU75" s="959"/>
      <c r="AV75" s="958"/>
      <c r="AW75" s="958"/>
      <c r="AX75" s="958"/>
      <c r="AY75" s="908"/>
      <c r="AZ75" s="955"/>
      <c r="BA75" s="955"/>
      <c r="BB75" s="955"/>
      <c r="BC75" s="955"/>
      <c r="BD75" s="956"/>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x14ac:dyDescent="0.2">
      <c r="A76" s="259">
        <v>9</v>
      </c>
      <c r="B76" s="951"/>
      <c r="C76" s="952"/>
      <c r="D76" s="952"/>
      <c r="E76" s="952"/>
      <c r="F76" s="952"/>
      <c r="G76" s="952"/>
      <c r="H76" s="952"/>
      <c r="I76" s="952"/>
      <c r="J76" s="952"/>
      <c r="K76" s="952"/>
      <c r="L76" s="952"/>
      <c r="M76" s="952"/>
      <c r="N76" s="952"/>
      <c r="O76" s="952"/>
      <c r="P76" s="953"/>
      <c r="Q76" s="957"/>
      <c r="R76" s="958"/>
      <c r="S76" s="958"/>
      <c r="T76" s="958"/>
      <c r="U76" s="908"/>
      <c r="V76" s="959"/>
      <c r="W76" s="958"/>
      <c r="X76" s="958"/>
      <c r="Y76" s="958"/>
      <c r="Z76" s="908"/>
      <c r="AA76" s="959"/>
      <c r="AB76" s="958"/>
      <c r="AC76" s="958"/>
      <c r="AD76" s="958"/>
      <c r="AE76" s="908"/>
      <c r="AF76" s="959"/>
      <c r="AG76" s="958"/>
      <c r="AH76" s="958"/>
      <c r="AI76" s="958"/>
      <c r="AJ76" s="908"/>
      <c r="AK76" s="959"/>
      <c r="AL76" s="958"/>
      <c r="AM76" s="958"/>
      <c r="AN76" s="958"/>
      <c r="AO76" s="908"/>
      <c r="AP76" s="959"/>
      <c r="AQ76" s="958"/>
      <c r="AR76" s="958"/>
      <c r="AS76" s="958"/>
      <c r="AT76" s="908"/>
      <c r="AU76" s="959"/>
      <c r="AV76" s="958"/>
      <c r="AW76" s="958"/>
      <c r="AX76" s="958"/>
      <c r="AY76" s="908"/>
      <c r="AZ76" s="955"/>
      <c r="BA76" s="955"/>
      <c r="BB76" s="955"/>
      <c r="BC76" s="955"/>
      <c r="BD76" s="956"/>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x14ac:dyDescent="0.2">
      <c r="A77" s="259">
        <v>10</v>
      </c>
      <c r="B77" s="951"/>
      <c r="C77" s="952"/>
      <c r="D77" s="952"/>
      <c r="E77" s="952"/>
      <c r="F77" s="952"/>
      <c r="G77" s="952"/>
      <c r="H77" s="952"/>
      <c r="I77" s="952"/>
      <c r="J77" s="952"/>
      <c r="K77" s="952"/>
      <c r="L77" s="952"/>
      <c r="M77" s="952"/>
      <c r="N77" s="952"/>
      <c r="O77" s="952"/>
      <c r="P77" s="953"/>
      <c r="Q77" s="957"/>
      <c r="R77" s="958"/>
      <c r="S77" s="958"/>
      <c r="T77" s="958"/>
      <c r="U77" s="908"/>
      <c r="V77" s="959"/>
      <c r="W77" s="958"/>
      <c r="X77" s="958"/>
      <c r="Y77" s="958"/>
      <c r="Z77" s="908"/>
      <c r="AA77" s="959"/>
      <c r="AB77" s="958"/>
      <c r="AC77" s="958"/>
      <c r="AD77" s="958"/>
      <c r="AE77" s="908"/>
      <c r="AF77" s="959"/>
      <c r="AG77" s="958"/>
      <c r="AH77" s="958"/>
      <c r="AI77" s="958"/>
      <c r="AJ77" s="908"/>
      <c r="AK77" s="959"/>
      <c r="AL77" s="958"/>
      <c r="AM77" s="958"/>
      <c r="AN77" s="958"/>
      <c r="AO77" s="908"/>
      <c r="AP77" s="959"/>
      <c r="AQ77" s="958"/>
      <c r="AR77" s="958"/>
      <c r="AS77" s="958"/>
      <c r="AT77" s="908"/>
      <c r="AU77" s="959"/>
      <c r="AV77" s="958"/>
      <c r="AW77" s="958"/>
      <c r="AX77" s="958"/>
      <c r="AY77" s="908"/>
      <c r="AZ77" s="955"/>
      <c r="BA77" s="955"/>
      <c r="BB77" s="955"/>
      <c r="BC77" s="955"/>
      <c r="BD77" s="956"/>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x14ac:dyDescent="0.2">
      <c r="A78" s="259">
        <v>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x14ac:dyDescent="0.2">
      <c r="A79" s="259">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x14ac:dyDescent="0.2">
      <c r="A80" s="259">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x14ac:dyDescent="0.2">
      <c r="A81" s="259">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x14ac:dyDescent="0.2">
      <c r="A82" s="259">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x14ac:dyDescent="0.2">
      <c r="A83" s="259">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x14ac:dyDescent="0.2">
      <c r="A84" s="259">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x14ac:dyDescent="0.2">
      <c r="A85" s="259">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x14ac:dyDescent="0.2">
      <c r="A86" s="259">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x14ac:dyDescent="0.2">
      <c r="A87" s="26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x14ac:dyDescent="0.25">
      <c r="A88" s="262" t="s">
        <v>387</v>
      </c>
      <c r="B88" s="868" t="s">
        <v>413</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v>14806</v>
      </c>
      <c r="AG88" s="920"/>
      <c r="AH88" s="920"/>
      <c r="AI88" s="920"/>
      <c r="AJ88" s="920"/>
      <c r="AK88" s="917"/>
      <c r="AL88" s="917"/>
      <c r="AM88" s="917"/>
      <c r="AN88" s="917"/>
      <c r="AO88" s="917"/>
      <c r="AP88" s="920" t="s">
        <v>573</v>
      </c>
      <c r="AQ88" s="920"/>
      <c r="AR88" s="920"/>
      <c r="AS88" s="920"/>
      <c r="AT88" s="920"/>
      <c r="AU88" s="920" t="s">
        <v>580</v>
      </c>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x14ac:dyDescent="0.2">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x14ac:dyDescent="0.2">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x14ac:dyDescent="0.2">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x14ac:dyDescent="0.2">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x14ac:dyDescent="0.2">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x14ac:dyDescent="0.2">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x14ac:dyDescent="0.2">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x14ac:dyDescent="0.2">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x14ac:dyDescent="0.2">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x14ac:dyDescent="0.2">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x14ac:dyDescent="0.2">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x14ac:dyDescent="0.2">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x14ac:dyDescent="0.2">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x14ac:dyDescent="0.25">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868" t="s">
        <v>414</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v>458</v>
      </c>
      <c r="CS102" s="928"/>
      <c r="CT102" s="928"/>
      <c r="CU102" s="928"/>
      <c r="CV102" s="971"/>
      <c r="CW102" s="970">
        <v>76</v>
      </c>
      <c r="CX102" s="928"/>
      <c r="CY102" s="928"/>
      <c r="CZ102" s="928"/>
      <c r="DA102" s="971"/>
      <c r="DB102" s="970" t="s">
        <v>573</v>
      </c>
      <c r="DC102" s="928"/>
      <c r="DD102" s="928"/>
      <c r="DE102" s="928"/>
      <c r="DF102" s="971"/>
      <c r="DG102" s="970">
        <v>375</v>
      </c>
      <c r="DH102" s="928"/>
      <c r="DI102" s="928"/>
      <c r="DJ102" s="928"/>
      <c r="DK102" s="971"/>
      <c r="DL102" s="970" t="s">
        <v>573</v>
      </c>
      <c r="DM102" s="928"/>
      <c r="DN102" s="928"/>
      <c r="DO102" s="928"/>
      <c r="DP102" s="971"/>
      <c r="DQ102" s="970" t="s">
        <v>573</v>
      </c>
      <c r="DR102" s="928"/>
      <c r="DS102" s="928"/>
      <c r="DT102" s="928"/>
      <c r="DU102" s="971"/>
      <c r="DV102" s="994"/>
      <c r="DW102" s="995"/>
      <c r="DX102" s="995"/>
      <c r="DY102" s="995"/>
      <c r="DZ102" s="996"/>
      <c r="EA102" s="244"/>
    </row>
    <row r="103" spans="1:131" s="245" customFormat="1" ht="26.25" customHeight="1" x14ac:dyDescent="0.2">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7" t="s">
        <v>415</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4"/>
    </row>
    <row r="104" spans="1:131" s="245" customFormat="1" ht="26.25" customHeight="1" x14ac:dyDescent="0.2">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8" t="s">
        <v>416</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4"/>
    </row>
    <row r="105" spans="1:131" s="245" customFormat="1" ht="11.25" customHeight="1" x14ac:dyDescent="0.2">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2">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5">
      <c r="A107" s="273" t="s">
        <v>417</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418</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2">
      <c r="A108" s="999" t="s">
        <v>419</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420</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4" customFormat="1" ht="26.25" customHeight="1" x14ac:dyDescent="0.2">
      <c r="A109" s="992" t="s">
        <v>421</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422</v>
      </c>
      <c r="AB109" s="973"/>
      <c r="AC109" s="973"/>
      <c r="AD109" s="973"/>
      <c r="AE109" s="974"/>
      <c r="AF109" s="972" t="s">
        <v>306</v>
      </c>
      <c r="AG109" s="973"/>
      <c r="AH109" s="973"/>
      <c r="AI109" s="973"/>
      <c r="AJ109" s="974"/>
      <c r="AK109" s="972" t="s">
        <v>305</v>
      </c>
      <c r="AL109" s="973"/>
      <c r="AM109" s="973"/>
      <c r="AN109" s="973"/>
      <c r="AO109" s="974"/>
      <c r="AP109" s="972" t="s">
        <v>423</v>
      </c>
      <c r="AQ109" s="973"/>
      <c r="AR109" s="973"/>
      <c r="AS109" s="973"/>
      <c r="AT109" s="975"/>
      <c r="AU109" s="992" t="s">
        <v>421</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422</v>
      </c>
      <c r="BR109" s="973"/>
      <c r="BS109" s="973"/>
      <c r="BT109" s="973"/>
      <c r="BU109" s="974"/>
      <c r="BV109" s="972" t="s">
        <v>306</v>
      </c>
      <c r="BW109" s="973"/>
      <c r="BX109" s="973"/>
      <c r="BY109" s="973"/>
      <c r="BZ109" s="974"/>
      <c r="CA109" s="972" t="s">
        <v>305</v>
      </c>
      <c r="CB109" s="973"/>
      <c r="CC109" s="973"/>
      <c r="CD109" s="973"/>
      <c r="CE109" s="974"/>
      <c r="CF109" s="993" t="s">
        <v>423</v>
      </c>
      <c r="CG109" s="993"/>
      <c r="CH109" s="993"/>
      <c r="CI109" s="993"/>
      <c r="CJ109" s="993"/>
      <c r="CK109" s="972" t="s">
        <v>424</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422</v>
      </c>
      <c r="DH109" s="973"/>
      <c r="DI109" s="973"/>
      <c r="DJ109" s="973"/>
      <c r="DK109" s="974"/>
      <c r="DL109" s="972" t="s">
        <v>306</v>
      </c>
      <c r="DM109" s="973"/>
      <c r="DN109" s="973"/>
      <c r="DO109" s="973"/>
      <c r="DP109" s="974"/>
      <c r="DQ109" s="972" t="s">
        <v>305</v>
      </c>
      <c r="DR109" s="973"/>
      <c r="DS109" s="973"/>
      <c r="DT109" s="973"/>
      <c r="DU109" s="974"/>
      <c r="DV109" s="972" t="s">
        <v>423</v>
      </c>
      <c r="DW109" s="973"/>
      <c r="DX109" s="973"/>
      <c r="DY109" s="973"/>
      <c r="DZ109" s="975"/>
    </row>
    <row r="110" spans="1:131" s="244" customFormat="1" ht="26.25" customHeight="1" x14ac:dyDescent="0.2">
      <c r="A110" s="976" t="s">
        <v>425</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5092496</v>
      </c>
      <c r="AB110" s="980"/>
      <c r="AC110" s="980"/>
      <c r="AD110" s="980"/>
      <c r="AE110" s="981"/>
      <c r="AF110" s="982">
        <v>5445524</v>
      </c>
      <c r="AG110" s="980"/>
      <c r="AH110" s="980"/>
      <c r="AI110" s="980"/>
      <c r="AJ110" s="981"/>
      <c r="AK110" s="982">
        <v>5301479</v>
      </c>
      <c r="AL110" s="980"/>
      <c r="AM110" s="980"/>
      <c r="AN110" s="980"/>
      <c r="AO110" s="981"/>
      <c r="AP110" s="983">
        <v>12.2</v>
      </c>
      <c r="AQ110" s="984"/>
      <c r="AR110" s="984"/>
      <c r="AS110" s="984"/>
      <c r="AT110" s="985"/>
      <c r="AU110" s="986" t="s">
        <v>73</v>
      </c>
      <c r="AV110" s="987"/>
      <c r="AW110" s="987"/>
      <c r="AX110" s="987"/>
      <c r="AY110" s="987"/>
      <c r="AZ110" s="1028" t="s">
        <v>426</v>
      </c>
      <c r="BA110" s="977"/>
      <c r="BB110" s="977"/>
      <c r="BC110" s="977"/>
      <c r="BD110" s="977"/>
      <c r="BE110" s="977"/>
      <c r="BF110" s="977"/>
      <c r="BG110" s="977"/>
      <c r="BH110" s="977"/>
      <c r="BI110" s="977"/>
      <c r="BJ110" s="977"/>
      <c r="BK110" s="977"/>
      <c r="BL110" s="977"/>
      <c r="BM110" s="977"/>
      <c r="BN110" s="977"/>
      <c r="BO110" s="977"/>
      <c r="BP110" s="978"/>
      <c r="BQ110" s="1014">
        <v>54739526</v>
      </c>
      <c r="BR110" s="1015"/>
      <c r="BS110" s="1015"/>
      <c r="BT110" s="1015"/>
      <c r="BU110" s="1015"/>
      <c r="BV110" s="1015">
        <v>54039721</v>
      </c>
      <c r="BW110" s="1015"/>
      <c r="BX110" s="1015"/>
      <c r="BY110" s="1015"/>
      <c r="BZ110" s="1015"/>
      <c r="CA110" s="1015">
        <v>54242623</v>
      </c>
      <c r="CB110" s="1015"/>
      <c r="CC110" s="1015"/>
      <c r="CD110" s="1015"/>
      <c r="CE110" s="1015"/>
      <c r="CF110" s="1029">
        <v>125.2</v>
      </c>
      <c r="CG110" s="1030"/>
      <c r="CH110" s="1030"/>
      <c r="CI110" s="1030"/>
      <c r="CJ110" s="1030"/>
      <c r="CK110" s="1031" t="s">
        <v>427</v>
      </c>
      <c r="CL110" s="1032"/>
      <c r="CM110" s="1011" t="s">
        <v>428</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429</v>
      </c>
      <c r="DH110" s="1015"/>
      <c r="DI110" s="1015"/>
      <c r="DJ110" s="1015"/>
      <c r="DK110" s="1015"/>
      <c r="DL110" s="1015" t="s">
        <v>429</v>
      </c>
      <c r="DM110" s="1015"/>
      <c r="DN110" s="1015"/>
      <c r="DO110" s="1015"/>
      <c r="DP110" s="1015"/>
      <c r="DQ110" s="1015" t="s">
        <v>429</v>
      </c>
      <c r="DR110" s="1015"/>
      <c r="DS110" s="1015"/>
      <c r="DT110" s="1015"/>
      <c r="DU110" s="1015"/>
      <c r="DV110" s="1016" t="s">
        <v>430</v>
      </c>
      <c r="DW110" s="1016"/>
      <c r="DX110" s="1016"/>
      <c r="DY110" s="1016"/>
      <c r="DZ110" s="1017"/>
    </row>
    <row r="111" spans="1:131" s="244" customFormat="1" ht="26.25" customHeight="1" x14ac:dyDescent="0.2">
      <c r="A111" s="1018" t="s">
        <v>431</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429</v>
      </c>
      <c r="AB111" s="1022"/>
      <c r="AC111" s="1022"/>
      <c r="AD111" s="1022"/>
      <c r="AE111" s="1023"/>
      <c r="AF111" s="1024" t="s">
        <v>429</v>
      </c>
      <c r="AG111" s="1022"/>
      <c r="AH111" s="1022"/>
      <c r="AI111" s="1022"/>
      <c r="AJ111" s="1023"/>
      <c r="AK111" s="1024" t="s">
        <v>429</v>
      </c>
      <c r="AL111" s="1022"/>
      <c r="AM111" s="1022"/>
      <c r="AN111" s="1022"/>
      <c r="AO111" s="1023"/>
      <c r="AP111" s="1025" t="s">
        <v>429</v>
      </c>
      <c r="AQ111" s="1026"/>
      <c r="AR111" s="1026"/>
      <c r="AS111" s="1026"/>
      <c r="AT111" s="1027"/>
      <c r="AU111" s="988"/>
      <c r="AV111" s="989"/>
      <c r="AW111" s="989"/>
      <c r="AX111" s="989"/>
      <c r="AY111" s="989"/>
      <c r="AZ111" s="1037" t="s">
        <v>432</v>
      </c>
      <c r="BA111" s="1038"/>
      <c r="BB111" s="1038"/>
      <c r="BC111" s="1038"/>
      <c r="BD111" s="1038"/>
      <c r="BE111" s="1038"/>
      <c r="BF111" s="1038"/>
      <c r="BG111" s="1038"/>
      <c r="BH111" s="1038"/>
      <c r="BI111" s="1038"/>
      <c r="BJ111" s="1038"/>
      <c r="BK111" s="1038"/>
      <c r="BL111" s="1038"/>
      <c r="BM111" s="1038"/>
      <c r="BN111" s="1038"/>
      <c r="BO111" s="1038"/>
      <c r="BP111" s="1039"/>
      <c r="BQ111" s="1007">
        <v>1060911</v>
      </c>
      <c r="BR111" s="1008"/>
      <c r="BS111" s="1008"/>
      <c r="BT111" s="1008"/>
      <c r="BU111" s="1008"/>
      <c r="BV111" s="1008">
        <v>4423463</v>
      </c>
      <c r="BW111" s="1008"/>
      <c r="BX111" s="1008"/>
      <c r="BY111" s="1008"/>
      <c r="BZ111" s="1008"/>
      <c r="CA111" s="1008">
        <v>4466522</v>
      </c>
      <c r="CB111" s="1008"/>
      <c r="CC111" s="1008"/>
      <c r="CD111" s="1008"/>
      <c r="CE111" s="1008"/>
      <c r="CF111" s="1002">
        <v>10.3</v>
      </c>
      <c r="CG111" s="1003"/>
      <c r="CH111" s="1003"/>
      <c r="CI111" s="1003"/>
      <c r="CJ111" s="1003"/>
      <c r="CK111" s="1033"/>
      <c r="CL111" s="1034"/>
      <c r="CM111" s="1004" t="s">
        <v>433</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429</v>
      </c>
      <c r="DH111" s="1008"/>
      <c r="DI111" s="1008"/>
      <c r="DJ111" s="1008"/>
      <c r="DK111" s="1008"/>
      <c r="DL111" s="1008" t="s">
        <v>429</v>
      </c>
      <c r="DM111" s="1008"/>
      <c r="DN111" s="1008"/>
      <c r="DO111" s="1008"/>
      <c r="DP111" s="1008"/>
      <c r="DQ111" s="1008" t="s">
        <v>429</v>
      </c>
      <c r="DR111" s="1008"/>
      <c r="DS111" s="1008"/>
      <c r="DT111" s="1008"/>
      <c r="DU111" s="1008"/>
      <c r="DV111" s="1009" t="s">
        <v>429</v>
      </c>
      <c r="DW111" s="1009"/>
      <c r="DX111" s="1009"/>
      <c r="DY111" s="1009"/>
      <c r="DZ111" s="1010"/>
    </row>
    <row r="112" spans="1:131" s="244" customFormat="1" ht="26.25" customHeight="1" x14ac:dyDescent="0.2">
      <c r="A112" s="1040" t="s">
        <v>434</v>
      </c>
      <c r="B112" s="1041"/>
      <c r="C112" s="1038" t="s">
        <v>435</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430</v>
      </c>
      <c r="AB112" s="1047"/>
      <c r="AC112" s="1047"/>
      <c r="AD112" s="1047"/>
      <c r="AE112" s="1048"/>
      <c r="AF112" s="1049" t="s">
        <v>429</v>
      </c>
      <c r="AG112" s="1047"/>
      <c r="AH112" s="1047"/>
      <c r="AI112" s="1047"/>
      <c r="AJ112" s="1048"/>
      <c r="AK112" s="1049" t="s">
        <v>429</v>
      </c>
      <c r="AL112" s="1047"/>
      <c r="AM112" s="1047"/>
      <c r="AN112" s="1047"/>
      <c r="AO112" s="1048"/>
      <c r="AP112" s="1050" t="s">
        <v>429</v>
      </c>
      <c r="AQ112" s="1051"/>
      <c r="AR112" s="1051"/>
      <c r="AS112" s="1051"/>
      <c r="AT112" s="1052"/>
      <c r="AU112" s="988"/>
      <c r="AV112" s="989"/>
      <c r="AW112" s="989"/>
      <c r="AX112" s="989"/>
      <c r="AY112" s="989"/>
      <c r="AZ112" s="1037" t="s">
        <v>436</v>
      </c>
      <c r="BA112" s="1038"/>
      <c r="BB112" s="1038"/>
      <c r="BC112" s="1038"/>
      <c r="BD112" s="1038"/>
      <c r="BE112" s="1038"/>
      <c r="BF112" s="1038"/>
      <c r="BG112" s="1038"/>
      <c r="BH112" s="1038"/>
      <c r="BI112" s="1038"/>
      <c r="BJ112" s="1038"/>
      <c r="BK112" s="1038"/>
      <c r="BL112" s="1038"/>
      <c r="BM112" s="1038"/>
      <c r="BN112" s="1038"/>
      <c r="BO112" s="1038"/>
      <c r="BP112" s="1039"/>
      <c r="BQ112" s="1007">
        <v>36589999</v>
      </c>
      <c r="BR112" s="1008"/>
      <c r="BS112" s="1008"/>
      <c r="BT112" s="1008"/>
      <c r="BU112" s="1008"/>
      <c r="BV112" s="1008">
        <v>34629568</v>
      </c>
      <c r="BW112" s="1008"/>
      <c r="BX112" s="1008"/>
      <c r="BY112" s="1008"/>
      <c r="BZ112" s="1008"/>
      <c r="CA112" s="1008">
        <v>31935698</v>
      </c>
      <c r="CB112" s="1008"/>
      <c r="CC112" s="1008"/>
      <c r="CD112" s="1008"/>
      <c r="CE112" s="1008"/>
      <c r="CF112" s="1002">
        <v>73.7</v>
      </c>
      <c r="CG112" s="1003"/>
      <c r="CH112" s="1003"/>
      <c r="CI112" s="1003"/>
      <c r="CJ112" s="1003"/>
      <c r="CK112" s="1033"/>
      <c r="CL112" s="1034"/>
      <c r="CM112" s="1004" t="s">
        <v>437</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429</v>
      </c>
      <c r="DH112" s="1008"/>
      <c r="DI112" s="1008"/>
      <c r="DJ112" s="1008"/>
      <c r="DK112" s="1008"/>
      <c r="DL112" s="1008" t="s">
        <v>429</v>
      </c>
      <c r="DM112" s="1008"/>
      <c r="DN112" s="1008"/>
      <c r="DO112" s="1008"/>
      <c r="DP112" s="1008"/>
      <c r="DQ112" s="1008" t="s">
        <v>429</v>
      </c>
      <c r="DR112" s="1008"/>
      <c r="DS112" s="1008"/>
      <c r="DT112" s="1008"/>
      <c r="DU112" s="1008"/>
      <c r="DV112" s="1009" t="s">
        <v>429</v>
      </c>
      <c r="DW112" s="1009"/>
      <c r="DX112" s="1009"/>
      <c r="DY112" s="1009"/>
      <c r="DZ112" s="1010"/>
    </row>
    <row r="113" spans="1:130" s="244" customFormat="1" ht="26.25" customHeight="1" x14ac:dyDescent="0.2">
      <c r="A113" s="1042"/>
      <c r="B113" s="1043"/>
      <c r="C113" s="1038" t="s">
        <v>438</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3331680</v>
      </c>
      <c r="AB113" s="1022"/>
      <c r="AC113" s="1022"/>
      <c r="AD113" s="1022"/>
      <c r="AE113" s="1023"/>
      <c r="AF113" s="1024">
        <v>3540503</v>
      </c>
      <c r="AG113" s="1022"/>
      <c r="AH113" s="1022"/>
      <c r="AI113" s="1022"/>
      <c r="AJ113" s="1023"/>
      <c r="AK113" s="1024">
        <v>3128840</v>
      </c>
      <c r="AL113" s="1022"/>
      <c r="AM113" s="1022"/>
      <c r="AN113" s="1022"/>
      <c r="AO113" s="1023"/>
      <c r="AP113" s="1025">
        <v>7.2</v>
      </c>
      <c r="AQ113" s="1026"/>
      <c r="AR113" s="1026"/>
      <c r="AS113" s="1026"/>
      <c r="AT113" s="1027"/>
      <c r="AU113" s="988"/>
      <c r="AV113" s="989"/>
      <c r="AW113" s="989"/>
      <c r="AX113" s="989"/>
      <c r="AY113" s="989"/>
      <c r="AZ113" s="1037" t="s">
        <v>439</v>
      </c>
      <c r="BA113" s="1038"/>
      <c r="BB113" s="1038"/>
      <c r="BC113" s="1038"/>
      <c r="BD113" s="1038"/>
      <c r="BE113" s="1038"/>
      <c r="BF113" s="1038"/>
      <c r="BG113" s="1038"/>
      <c r="BH113" s="1038"/>
      <c r="BI113" s="1038"/>
      <c r="BJ113" s="1038"/>
      <c r="BK113" s="1038"/>
      <c r="BL113" s="1038"/>
      <c r="BM113" s="1038"/>
      <c r="BN113" s="1038"/>
      <c r="BO113" s="1038"/>
      <c r="BP113" s="1039"/>
      <c r="BQ113" s="1007" t="s">
        <v>429</v>
      </c>
      <c r="BR113" s="1008"/>
      <c r="BS113" s="1008"/>
      <c r="BT113" s="1008"/>
      <c r="BU113" s="1008"/>
      <c r="BV113" s="1008" t="s">
        <v>429</v>
      </c>
      <c r="BW113" s="1008"/>
      <c r="BX113" s="1008"/>
      <c r="BY113" s="1008"/>
      <c r="BZ113" s="1008"/>
      <c r="CA113" s="1008" t="s">
        <v>429</v>
      </c>
      <c r="CB113" s="1008"/>
      <c r="CC113" s="1008"/>
      <c r="CD113" s="1008"/>
      <c r="CE113" s="1008"/>
      <c r="CF113" s="1002" t="s">
        <v>429</v>
      </c>
      <c r="CG113" s="1003"/>
      <c r="CH113" s="1003"/>
      <c r="CI113" s="1003"/>
      <c r="CJ113" s="1003"/>
      <c r="CK113" s="1033"/>
      <c r="CL113" s="1034"/>
      <c r="CM113" s="1004" t="s">
        <v>440</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429</v>
      </c>
      <c r="DH113" s="1047"/>
      <c r="DI113" s="1047"/>
      <c r="DJ113" s="1047"/>
      <c r="DK113" s="1048"/>
      <c r="DL113" s="1049" t="s">
        <v>429</v>
      </c>
      <c r="DM113" s="1047"/>
      <c r="DN113" s="1047"/>
      <c r="DO113" s="1047"/>
      <c r="DP113" s="1048"/>
      <c r="DQ113" s="1049" t="s">
        <v>429</v>
      </c>
      <c r="DR113" s="1047"/>
      <c r="DS113" s="1047"/>
      <c r="DT113" s="1047"/>
      <c r="DU113" s="1048"/>
      <c r="DV113" s="1050" t="s">
        <v>429</v>
      </c>
      <c r="DW113" s="1051"/>
      <c r="DX113" s="1051"/>
      <c r="DY113" s="1051"/>
      <c r="DZ113" s="1052"/>
    </row>
    <row r="114" spans="1:130" s="244" customFormat="1" ht="26.25" customHeight="1" x14ac:dyDescent="0.2">
      <c r="A114" s="1042"/>
      <c r="B114" s="1043"/>
      <c r="C114" s="1038" t="s">
        <v>441</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t="s">
        <v>429</v>
      </c>
      <c r="AB114" s="1047"/>
      <c r="AC114" s="1047"/>
      <c r="AD114" s="1047"/>
      <c r="AE114" s="1048"/>
      <c r="AF114" s="1049" t="s">
        <v>429</v>
      </c>
      <c r="AG114" s="1047"/>
      <c r="AH114" s="1047"/>
      <c r="AI114" s="1047"/>
      <c r="AJ114" s="1048"/>
      <c r="AK114" s="1049" t="s">
        <v>429</v>
      </c>
      <c r="AL114" s="1047"/>
      <c r="AM114" s="1047"/>
      <c r="AN114" s="1047"/>
      <c r="AO114" s="1048"/>
      <c r="AP114" s="1050" t="s">
        <v>429</v>
      </c>
      <c r="AQ114" s="1051"/>
      <c r="AR114" s="1051"/>
      <c r="AS114" s="1051"/>
      <c r="AT114" s="1052"/>
      <c r="AU114" s="988"/>
      <c r="AV114" s="989"/>
      <c r="AW114" s="989"/>
      <c r="AX114" s="989"/>
      <c r="AY114" s="989"/>
      <c r="AZ114" s="1037" t="s">
        <v>442</v>
      </c>
      <c r="BA114" s="1038"/>
      <c r="BB114" s="1038"/>
      <c r="BC114" s="1038"/>
      <c r="BD114" s="1038"/>
      <c r="BE114" s="1038"/>
      <c r="BF114" s="1038"/>
      <c r="BG114" s="1038"/>
      <c r="BH114" s="1038"/>
      <c r="BI114" s="1038"/>
      <c r="BJ114" s="1038"/>
      <c r="BK114" s="1038"/>
      <c r="BL114" s="1038"/>
      <c r="BM114" s="1038"/>
      <c r="BN114" s="1038"/>
      <c r="BO114" s="1038"/>
      <c r="BP114" s="1039"/>
      <c r="BQ114" s="1007">
        <v>11998189</v>
      </c>
      <c r="BR114" s="1008"/>
      <c r="BS114" s="1008"/>
      <c r="BT114" s="1008"/>
      <c r="BU114" s="1008"/>
      <c r="BV114" s="1008">
        <v>12227934</v>
      </c>
      <c r="BW114" s="1008"/>
      <c r="BX114" s="1008"/>
      <c r="BY114" s="1008"/>
      <c r="BZ114" s="1008"/>
      <c r="CA114" s="1008">
        <v>11860869</v>
      </c>
      <c r="CB114" s="1008"/>
      <c r="CC114" s="1008"/>
      <c r="CD114" s="1008"/>
      <c r="CE114" s="1008"/>
      <c r="CF114" s="1002">
        <v>27.4</v>
      </c>
      <c r="CG114" s="1003"/>
      <c r="CH114" s="1003"/>
      <c r="CI114" s="1003"/>
      <c r="CJ114" s="1003"/>
      <c r="CK114" s="1033"/>
      <c r="CL114" s="1034"/>
      <c r="CM114" s="1004" t="s">
        <v>443</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129</v>
      </c>
      <c r="DH114" s="1047"/>
      <c r="DI114" s="1047"/>
      <c r="DJ114" s="1047"/>
      <c r="DK114" s="1048"/>
      <c r="DL114" s="1049" t="s">
        <v>429</v>
      </c>
      <c r="DM114" s="1047"/>
      <c r="DN114" s="1047"/>
      <c r="DO114" s="1047"/>
      <c r="DP114" s="1048"/>
      <c r="DQ114" s="1049" t="s">
        <v>129</v>
      </c>
      <c r="DR114" s="1047"/>
      <c r="DS114" s="1047"/>
      <c r="DT114" s="1047"/>
      <c r="DU114" s="1048"/>
      <c r="DV114" s="1050" t="s">
        <v>129</v>
      </c>
      <c r="DW114" s="1051"/>
      <c r="DX114" s="1051"/>
      <c r="DY114" s="1051"/>
      <c r="DZ114" s="1052"/>
    </row>
    <row r="115" spans="1:130" s="244" customFormat="1" ht="26.25" customHeight="1" x14ac:dyDescent="0.2">
      <c r="A115" s="1042"/>
      <c r="B115" s="1043"/>
      <c r="C115" s="1038" t="s">
        <v>444</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91948</v>
      </c>
      <c r="AB115" s="1022"/>
      <c r="AC115" s="1022"/>
      <c r="AD115" s="1022"/>
      <c r="AE115" s="1023"/>
      <c r="AF115" s="1024">
        <v>321293</v>
      </c>
      <c r="AG115" s="1022"/>
      <c r="AH115" s="1022"/>
      <c r="AI115" s="1022"/>
      <c r="AJ115" s="1023"/>
      <c r="AK115" s="1024">
        <v>182850</v>
      </c>
      <c r="AL115" s="1022"/>
      <c r="AM115" s="1022"/>
      <c r="AN115" s="1022"/>
      <c r="AO115" s="1023"/>
      <c r="AP115" s="1025">
        <v>0.4</v>
      </c>
      <c r="AQ115" s="1026"/>
      <c r="AR115" s="1026"/>
      <c r="AS115" s="1026"/>
      <c r="AT115" s="1027"/>
      <c r="AU115" s="988"/>
      <c r="AV115" s="989"/>
      <c r="AW115" s="989"/>
      <c r="AX115" s="989"/>
      <c r="AY115" s="989"/>
      <c r="AZ115" s="1037" t="s">
        <v>445</v>
      </c>
      <c r="BA115" s="1038"/>
      <c r="BB115" s="1038"/>
      <c r="BC115" s="1038"/>
      <c r="BD115" s="1038"/>
      <c r="BE115" s="1038"/>
      <c r="BF115" s="1038"/>
      <c r="BG115" s="1038"/>
      <c r="BH115" s="1038"/>
      <c r="BI115" s="1038"/>
      <c r="BJ115" s="1038"/>
      <c r="BK115" s="1038"/>
      <c r="BL115" s="1038"/>
      <c r="BM115" s="1038"/>
      <c r="BN115" s="1038"/>
      <c r="BO115" s="1038"/>
      <c r="BP115" s="1039"/>
      <c r="BQ115" s="1007" t="s">
        <v>429</v>
      </c>
      <c r="BR115" s="1008"/>
      <c r="BS115" s="1008"/>
      <c r="BT115" s="1008"/>
      <c r="BU115" s="1008"/>
      <c r="BV115" s="1008" t="s">
        <v>429</v>
      </c>
      <c r="BW115" s="1008"/>
      <c r="BX115" s="1008"/>
      <c r="BY115" s="1008"/>
      <c r="BZ115" s="1008"/>
      <c r="CA115" s="1008" t="s">
        <v>429</v>
      </c>
      <c r="CB115" s="1008"/>
      <c r="CC115" s="1008"/>
      <c r="CD115" s="1008"/>
      <c r="CE115" s="1008"/>
      <c r="CF115" s="1002" t="s">
        <v>429</v>
      </c>
      <c r="CG115" s="1003"/>
      <c r="CH115" s="1003"/>
      <c r="CI115" s="1003"/>
      <c r="CJ115" s="1003"/>
      <c r="CK115" s="1033"/>
      <c r="CL115" s="1034"/>
      <c r="CM115" s="1037" t="s">
        <v>446</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v>629167</v>
      </c>
      <c r="DH115" s="1047"/>
      <c r="DI115" s="1047"/>
      <c r="DJ115" s="1047"/>
      <c r="DK115" s="1048"/>
      <c r="DL115" s="1049">
        <v>374908</v>
      </c>
      <c r="DM115" s="1047"/>
      <c r="DN115" s="1047"/>
      <c r="DO115" s="1047"/>
      <c r="DP115" s="1048"/>
      <c r="DQ115" s="1049">
        <v>374908</v>
      </c>
      <c r="DR115" s="1047"/>
      <c r="DS115" s="1047"/>
      <c r="DT115" s="1047"/>
      <c r="DU115" s="1048"/>
      <c r="DV115" s="1050">
        <v>0.9</v>
      </c>
      <c r="DW115" s="1051"/>
      <c r="DX115" s="1051"/>
      <c r="DY115" s="1051"/>
      <c r="DZ115" s="1052"/>
    </row>
    <row r="116" spans="1:130" s="244" customFormat="1" ht="26.25" customHeight="1" x14ac:dyDescent="0.2">
      <c r="A116" s="1044"/>
      <c r="B116" s="1045"/>
      <c r="C116" s="1053" t="s">
        <v>447</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t="s">
        <v>129</v>
      </c>
      <c r="AB116" s="1047"/>
      <c r="AC116" s="1047"/>
      <c r="AD116" s="1047"/>
      <c r="AE116" s="1048"/>
      <c r="AF116" s="1049" t="s">
        <v>429</v>
      </c>
      <c r="AG116" s="1047"/>
      <c r="AH116" s="1047"/>
      <c r="AI116" s="1047"/>
      <c r="AJ116" s="1048"/>
      <c r="AK116" s="1049" t="s">
        <v>429</v>
      </c>
      <c r="AL116" s="1047"/>
      <c r="AM116" s="1047"/>
      <c r="AN116" s="1047"/>
      <c r="AO116" s="1048"/>
      <c r="AP116" s="1050" t="s">
        <v>429</v>
      </c>
      <c r="AQ116" s="1051"/>
      <c r="AR116" s="1051"/>
      <c r="AS116" s="1051"/>
      <c r="AT116" s="1052"/>
      <c r="AU116" s="988"/>
      <c r="AV116" s="989"/>
      <c r="AW116" s="989"/>
      <c r="AX116" s="989"/>
      <c r="AY116" s="989"/>
      <c r="AZ116" s="1055" t="s">
        <v>448</v>
      </c>
      <c r="BA116" s="1056"/>
      <c r="BB116" s="1056"/>
      <c r="BC116" s="1056"/>
      <c r="BD116" s="1056"/>
      <c r="BE116" s="1056"/>
      <c r="BF116" s="1056"/>
      <c r="BG116" s="1056"/>
      <c r="BH116" s="1056"/>
      <c r="BI116" s="1056"/>
      <c r="BJ116" s="1056"/>
      <c r="BK116" s="1056"/>
      <c r="BL116" s="1056"/>
      <c r="BM116" s="1056"/>
      <c r="BN116" s="1056"/>
      <c r="BO116" s="1056"/>
      <c r="BP116" s="1057"/>
      <c r="BQ116" s="1007" t="s">
        <v>429</v>
      </c>
      <c r="BR116" s="1008"/>
      <c r="BS116" s="1008"/>
      <c r="BT116" s="1008"/>
      <c r="BU116" s="1008"/>
      <c r="BV116" s="1008" t="s">
        <v>429</v>
      </c>
      <c r="BW116" s="1008"/>
      <c r="BX116" s="1008"/>
      <c r="BY116" s="1008"/>
      <c r="BZ116" s="1008"/>
      <c r="CA116" s="1008" t="s">
        <v>429</v>
      </c>
      <c r="CB116" s="1008"/>
      <c r="CC116" s="1008"/>
      <c r="CD116" s="1008"/>
      <c r="CE116" s="1008"/>
      <c r="CF116" s="1002" t="s">
        <v>429</v>
      </c>
      <c r="CG116" s="1003"/>
      <c r="CH116" s="1003"/>
      <c r="CI116" s="1003"/>
      <c r="CJ116" s="1003"/>
      <c r="CK116" s="1033"/>
      <c r="CL116" s="1034"/>
      <c r="CM116" s="1004" t="s">
        <v>449</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429</v>
      </c>
      <c r="DH116" s="1047"/>
      <c r="DI116" s="1047"/>
      <c r="DJ116" s="1047"/>
      <c r="DK116" s="1048"/>
      <c r="DL116" s="1049" t="s">
        <v>429</v>
      </c>
      <c r="DM116" s="1047"/>
      <c r="DN116" s="1047"/>
      <c r="DO116" s="1047"/>
      <c r="DP116" s="1048"/>
      <c r="DQ116" s="1049" t="s">
        <v>429</v>
      </c>
      <c r="DR116" s="1047"/>
      <c r="DS116" s="1047"/>
      <c r="DT116" s="1047"/>
      <c r="DU116" s="1048"/>
      <c r="DV116" s="1050" t="s">
        <v>429</v>
      </c>
      <c r="DW116" s="1051"/>
      <c r="DX116" s="1051"/>
      <c r="DY116" s="1051"/>
      <c r="DZ116" s="1052"/>
    </row>
    <row r="117" spans="1:130" s="244" customFormat="1" ht="26.25" customHeight="1" x14ac:dyDescent="0.2">
      <c r="A117" s="992" t="s">
        <v>189</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450</v>
      </c>
      <c r="Z117" s="974"/>
      <c r="AA117" s="1064">
        <v>8516124</v>
      </c>
      <c r="AB117" s="1065"/>
      <c r="AC117" s="1065"/>
      <c r="AD117" s="1065"/>
      <c r="AE117" s="1066"/>
      <c r="AF117" s="1067">
        <v>9307320</v>
      </c>
      <c r="AG117" s="1065"/>
      <c r="AH117" s="1065"/>
      <c r="AI117" s="1065"/>
      <c r="AJ117" s="1066"/>
      <c r="AK117" s="1067">
        <v>8613169</v>
      </c>
      <c r="AL117" s="1065"/>
      <c r="AM117" s="1065"/>
      <c r="AN117" s="1065"/>
      <c r="AO117" s="1066"/>
      <c r="AP117" s="1068"/>
      <c r="AQ117" s="1069"/>
      <c r="AR117" s="1069"/>
      <c r="AS117" s="1069"/>
      <c r="AT117" s="1070"/>
      <c r="AU117" s="988"/>
      <c r="AV117" s="989"/>
      <c r="AW117" s="989"/>
      <c r="AX117" s="989"/>
      <c r="AY117" s="989"/>
      <c r="AZ117" s="1055" t="s">
        <v>451</v>
      </c>
      <c r="BA117" s="1056"/>
      <c r="BB117" s="1056"/>
      <c r="BC117" s="1056"/>
      <c r="BD117" s="1056"/>
      <c r="BE117" s="1056"/>
      <c r="BF117" s="1056"/>
      <c r="BG117" s="1056"/>
      <c r="BH117" s="1056"/>
      <c r="BI117" s="1056"/>
      <c r="BJ117" s="1056"/>
      <c r="BK117" s="1056"/>
      <c r="BL117" s="1056"/>
      <c r="BM117" s="1056"/>
      <c r="BN117" s="1056"/>
      <c r="BO117" s="1056"/>
      <c r="BP117" s="1057"/>
      <c r="BQ117" s="1007" t="s">
        <v>129</v>
      </c>
      <c r="BR117" s="1008"/>
      <c r="BS117" s="1008"/>
      <c r="BT117" s="1008"/>
      <c r="BU117" s="1008"/>
      <c r="BV117" s="1008" t="s">
        <v>129</v>
      </c>
      <c r="BW117" s="1008"/>
      <c r="BX117" s="1008"/>
      <c r="BY117" s="1008"/>
      <c r="BZ117" s="1008"/>
      <c r="CA117" s="1008" t="s">
        <v>429</v>
      </c>
      <c r="CB117" s="1008"/>
      <c r="CC117" s="1008"/>
      <c r="CD117" s="1008"/>
      <c r="CE117" s="1008"/>
      <c r="CF117" s="1002" t="s">
        <v>429</v>
      </c>
      <c r="CG117" s="1003"/>
      <c r="CH117" s="1003"/>
      <c r="CI117" s="1003"/>
      <c r="CJ117" s="1003"/>
      <c r="CK117" s="1033"/>
      <c r="CL117" s="1034"/>
      <c r="CM117" s="1004" t="s">
        <v>452</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429</v>
      </c>
      <c r="DH117" s="1047"/>
      <c r="DI117" s="1047"/>
      <c r="DJ117" s="1047"/>
      <c r="DK117" s="1048"/>
      <c r="DL117" s="1049" t="s">
        <v>129</v>
      </c>
      <c r="DM117" s="1047"/>
      <c r="DN117" s="1047"/>
      <c r="DO117" s="1047"/>
      <c r="DP117" s="1048"/>
      <c r="DQ117" s="1049" t="s">
        <v>429</v>
      </c>
      <c r="DR117" s="1047"/>
      <c r="DS117" s="1047"/>
      <c r="DT117" s="1047"/>
      <c r="DU117" s="1048"/>
      <c r="DV117" s="1050" t="s">
        <v>129</v>
      </c>
      <c r="DW117" s="1051"/>
      <c r="DX117" s="1051"/>
      <c r="DY117" s="1051"/>
      <c r="DZ117" s="1052"/>
    </row>
    <row r="118" spans="1:130" s="244" customFormat="1" ht="26.25" customHeight="1" x14ac:dyDescent="0.2">
      <c r="A118" s="992" t="s">
        <v>424</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422</v>
      </c>
      <c r="AB118" s="973"/>
      <c r="AC118" s="973"/>
      <c r="AD118" s="973"/>
      <c r="AE118" s="974"/>
      <c r="AF118" s="972" t="s">
        <v>306</v>
      </c>
      <c r="AG118" s="973"/>
      <c r="AH118" s="973"/>
      <c r="AI118" s="973"/>
      <c r="AJ118" s="974"/>
      <c r="AK118" s="972" t="s">
        <v>305</v>
      </c>
      <c r="AL118" s="973"/>
      <c r="AM118" s="973"/>
      <c r="AN118" s="973"/>
      <c r="AO118" s="974"/>
      <c r="AP118" s="1059" t="s">
        <v>423</v>
      </c>
      <c r="AQ118" s="1060"/>
      <c r="AR118" s="1060"/>
      <c r="AS118" s="1060"/>
      <c r="AT118" s="1061"/>
      <c r="AU118" s="988"/>
      <c r="AV118" s="989"/>
      <c r="AW118" s="989"/>
      <c r="AX118" s="989"/>
      <c r="AY118" s="989"/>
      <c r="AZ118" s="1062" t="s">
        <v>453</v>
      </c>
      <c r="BA118" s="1053"/>
      <c r="BB118" s="1053"/>
      <c r="BC118" s="1053"/>
      <c r="BD118" s="1053"/>
      <c r="BE118" s="1053"/>
      <c r="BF118" s="1053"/>
      <c r="BG118" s="1053"/>
      <c r="BH118" s="1053"/>
      <c r="BI118" s="1053"/>
      <c r="BJ118" s="1053"/>
      <c r="BK118" s="1053"/>
      <c r="BL118" s="1053"/>
      <c r="BM118" s="1053"/>
      <c r="BN118" s="1053"/>
      <c r="BO118" s="1053"/>
      <c r="BP118" s="1054"/>
      <c r="BQ118" s="1085" t="s">
        <v>129</v>
      </c>
      <c r="BR118" s="1086"/>
      <c r="BS118" s="1086"/>
      <c r="BT118" s="1086"/>
      <c r="BU118" s="1086"/>
      <c r="BV118" s="1086" t="s">
        <v>129</v>
      </c>
      <c r="BW118" s="1086"/>
      <c r="BX118" s="1086"/>
      <c r="BY118" s="1086"/>
      <c r="BZ118" s="1086"/>
      <c r="CA118" s="1086" t="s">
        <v>129</v>
      </c>
      <c r="CB118" s="1086"/>
      <c r="CC118" s="1086"/>
      <c r="CD118" s="1086"/>
      <c r="CE118" s="1086"/>
      <c r="CF118" s="1002" t="s">
        <v>129</v>
      </c>
      <c r="CG118" s="1003"/>
      <c r="CH118" s="1003"/>
      <c r="CI118" s="1003"/>
      <c r="CJ118" s="1003"/>
      <c r="CK118" s="1033"/>
      <c r="CL118" s="1034"/>
      <c r="CM118" s="1004" t="s">
        <v>454</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129</v>
      </c>
      <c r="DH118" s="1047"/>
      <c r="DI118" s="1047"/>
      <c r="DJ118" s="1047"/>
      <c r="DK118" s="1048"/>
      <c r="DL118" s="1049" t="s">
        <v>129</v>
      </c>
      <c r="DM118" s="1047"/>
      <c r="DN118" s="1047"/>
      <c r="DO118" s="1047"/>
      <c r="DP118" s="1048"/>
      <c r="DQ118" s="1049" t="s">
        <v>129</v>
      </c>
      <c r="DR118" s="1047"/>
      <c r="DS118" s="1047"/>
      <c r="DT118" s="1047"/>
      <c r="DU118" s="1048"/>
      <c r="DV118" s="1050" t="s">
        <v>129</v>
      </c>
      <c r="DW118" s="1051"/>
      <c r="DX118" s="1051"/>
      <c r="DY118" s="1051"/>
      <c r="DZ118" s="1052"/>
    </row>
    <row r="119" spans="1:130" s="244" customFormat="1" ht="26.25" customHeight="1" x14ac:dyDescent="0.2">
      <c r="A119" s="1146" t="s">
        <v>427</v>
      </c>
      <c r="B119" s="1032"/>
      <c r="C119" s="1011" t="s">
        <v>428</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429</v>
      </c>
      <c r="AB119" s="980"/>
      <c r="AC119" s="980"/>
      <c r="AD119" s="980"/>
      <c r="AE119" s="981"/>
      <c r="AF119" s="982" t="s">
        <v>429</v>
      </c>
      <c r="AG119" s="980"/>
      <c r="AH119" s="980"/>
      <c r="AI119" s="980"/>
      <c r="AJ119" s="981"/>
      <c r="AK119" s="982" t="s">
        <v>129</v>
      </c>
      <c r="AL119" s="980"/>
      <c r="AM119" s="980"/>
      <c r="AN119" s="980"/>
      <c r="AO119" s="981"/>
      <c r="AP119" s="983" t="s">
        <v>129</v>
      </c>
      <c r="AQ119" s="984"/>
      <c r="AR119" s="984"/>
      <c r="AS119" s="984"/>
      <c r="AT119" s="985"/>
      <c r="AU119" s="990"/>
      <c r="AV119" s="991"/>
      <c r="AW119" s="991"/>
      <c r="AX119" s="991"/>
      <c r="AY119" s="991"/>
      <c r="AZ119" s="275" t="s">
        <v>189</v>
      </c>
      <c r="BA119" s="275"/>
      <c r="BB119" s="275"/>
      <c r="BC119" s="275"/>
      <c r="BD119" s="275"/>
      <c r="BE119" s="275"/>
      <c r="BF119" s="275"/>
      <c r="BG119" s="275"/>
      <c r="BH119" s="275"/>
      <c r="BI119" s="275"/>
      <c r="BJ119" s="275"/>
      <c r="BK119" s="275"/>
      <c r="BL119" s="275"/>
      <c r="BM119" s="275"/>
      <c r="BN119" s="275"/>
      <c r="BO119" s="1063" t="s">
        <v>455</v>
      </c>
      <c r="BP119" s="1094"/>
      <c r="BQ119" s="1085">
        <v>104388625</v>
      </c>
      <c r="BR119" s="1086"/>
      <c r="BS119" s="1086"/>
      <c r="BT119" s="1086"/>
      <c r="BU119" s="1086"/>
      <c r="BV119" s="1086">
        <v>105320686</v>
      </c>
      <c r="BW119" s="1086"/>
      <c r="BX119" s="1086"/>
      <c r="BY119" s="1086"/>
      <c r="BZ119" s="1086"/>
      <c r="CA119" s="1086">
        <v>102505712</v>
      </c>
      <c r="CB119" s="1086"/>
      <c r="CC119" s="1086"/>
      <c r="CD119" s="1086"/>
      <c r="CE119" s="1086"/>
      <c r="CF119" s="1087"/>
      <c r="CG119" s="1088"/>
      <c r="CH119" s="1088"/>
      <c r="CI119" s="1088"/>
      <c r="CJ119" s="1089"/>
      <c r="CK119" s="1035"/>
      <c r="CL119" s="1036"/>
      <c r="CM119" s="1090" t="s">
        <v>456</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v>431744</v>
      </c>
      <c r="DH119" s="1072"/>
      <c r="DI119" s="1072"/>
      <c r="DJ119" s="1072"/>
      <c r="DK119" s="1073"/>
      <c r="DL119" s="1071">
        <v>4048555</v>
      </c>
      <c r="DM119" s="1072"/>
      <c r="DN119" s="1072"/>
      <c r="DO119" s="1072"/>
      <c r="DP119" s="1073"/>
      <c r="DQ119" s="1071">
        <v>4091614</v>
      </c>
      <c r="DR119" s="1072"/>
      <c r="DS119" s="1072"/>
      <c r="DT119" s="1072"/>
      <c r="DU119" s="1073"/>
      <c r="DV119" s="1074">
        <v>9.4</v>
      </c>
      <c r="DW119" s="1075"/>
      <c r="DX119" s="1075"/>
      <c r="DY119" s="1075"/>
      <c r="DZ119" s="1076"/>
    </row>
    <row r="120" spans="1:130" s="244" customFormat="1" ht="26.25" customHeight="1" x14ac:dyDescent="0.2">
      <c r="A120" s="1147"/>
      <c r="B120" s="1034"/>
      <c r="C120" s="1004" t="s">
        <v>433</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129</v>
      </c>
      <c r="AB120" s="1047"/>
      <c r="AC120" s="1047"/>
      <c r="AD120" s="1047"/>
      <c r="AE120" s="1048"/>
      <c r="AF120" s="1049" t="s">
        <v>129</v>
      </c>
      <c r="AG120" s="1047"/>
      <c r="AH120" s="1047"/>
      <c r="AI120" s="1047"/>
      <c r="AJ120" s="1048"/>
      <c r="AK120" s="1049" t="s">
        <v>129</v>
      </c>
      <c r="AL120" s="1047"/>
      <c r="AM120" s="1047"/>
      <c r="AN120" s="1047"/>
      <c r="AO120" s="1048"/>
      <c r="AP120" s="1050" t="s">
        <v>129</v>
      </c>
      <c r="AQ120" s="1051"/>
      <c r="AR120" s="1051"/>
      <c r="AS120" s="1051"/>
      <c r="AT120" s="1052"/>
      <c r="AU120" s="1077" t="s">
        <v>457</v>
      </c>
      <c r="AV120" s="1078"/>
      <c r="AW120" s="1078"/>
      <c r="AX120" s="1078"/>
      <c r="AY120" s="1079"/>
      <c r="AZ120" s="1028" t="s">
        <v>458</v>
      </c>
      <c r="BA120" s="977"/>
      <c r="BB120" s="977"/>
      <c r="BC120" s="977"/>
      <c r="BD120" s="977"/>
      <c r="BE120" s="977"/>
      <c r="BF120" s="977"/>
      <c r="BG120" s="977"/>
      <c r="BH120" s="977"/>
      <c r="BI120" s="977"/>
      <c r="BJ120" s="977"/>
      <c r="BK120" s="977"/>
      <c r="BL120" s="977"/>
      <c r="BM120" s="977"/>
      <c r="BN120" s="977"/>
      <c r="BO120" s="977"/>
      <c r="BP120" s="978"/>
      <c r="BQ120" s="1014">
        <v>16993264</v>
      </c>
      <c r="BR120" s="1015"/>
      <c r="BS120" s="1015"/>
      <c r="BT120" s="1015"/>
      <c r="BU120" s="1015"/>
      <c r="BV120" s="1015">
        <v>16029402</v>
      </c>
      <c r="BW120" s="1015"/>
      <c r="BX120" s="1015"/>
      <c r="BY120" s="1015"/>
      <c r="BZ120" s="1015"/>
      <c r="CA120" s="1015">
        <v>17977758</v>
      </c>
      <c r="CB120" s="1015"/>
      <c r="CC120" s="1015"/>
      <c r="CD120" s="1015"/>
      <c r="CE120" s="1015"/>
      <c r="CF120" s="1029">
        <v>41.5</v>
      </c>
      <c r="CG120" s="1030"/>
      <c r="CH120" s="1030"/>
      <c r="CI120" s="1030"/>
      <c r="CJ120" s="1030"/>
      <c r="CK120" s="1095" t="s">
        <v>459</v>
      </c>
      <c r="CL120" s="1096"/>
      <c r="CM120" s="1096"/>
      <c r="CN120" s="1096"/>
      <c r="CO120" s="1097"/>
      <c r="CP120" s="1103" t="s">
        <v>405</v>
      </c>
      <c r="CQ120" s="1104"/>
      <c r="CR120" s="1104"/>
      <c r="CS120" s="1104"/>
      <c r="CT120" s="1104"/>
      <c r="CU120" s="1104"/>
      <c r="CV120" s="1104"/>
      <c r="CW120" s="1104"/>
      <c r="CX120" s="1104"/>
      <c r="CY120" s="1104"/>
      <c r="CZ120" s="1104"/>
      <c r="DA120" s="1104"/>
      <c r="DB120" s="1104"/>
      <c r="DC120" s="1104"/>
      <c r="DD120" s="1104"/>
      <c r="DE120" s="1104"/>
      <c r="DF120" s="1105"/>
      <c r="DG120" s="1014">
        <v>29260587</v>
      </c>
      <c r="DH120" s="1015"/>
      <c r="DI120" s="1015"/>
      <c r="DJ120" s="1015"/>
      <c r="DK120" s="1015"/>
      <c r="DL120" s="1015">
        <v>25286260</v>
      </c>
      <c r="DM120" s="1015"/>
      <c r="DN120" s="1015"/>
      <c r="DO120" s="1015"/>
      <c r="DP120" s="1015"/>
      <c r="DQ120" s="1015">
        <v>22646034</v>
      </c>
      <c r="DR120" s="1015"/>
      <c r="DS120" s="1015"/>
      <c r="DT120" s="1015"/>
      <c r="DU120" s="1015"/>
      <c r="DV120" s="1016">
        <v>52.3</v>
      </c>
      <c r="DW120" s="1016"/>
      <c r="DX120" s="1016"/>
      <c r="DY120" s="1016"/>
      <c r="DZ120" s="1017"/>
    </row>
    <row r="121" spans="1:130" s="244" customFormat="1" ht="26.25" customHeight="1" x14ac:dyDescent="0.2">
      <c r="A121" s="1147"/>
      <c r="B121" s="1034"/>
      <c r="C121" s="1055" t="s">
        <v>460</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129</v>
      </c>
      <c r="AB121" s="1047"/>
      <c r="AC121" s="1047"/>
      <c r="AD121" s="1047"/>
      <c r="AE121" s="1048"/>
      <c r="AF121" s="1049" t="s">
        <v>129</v>
      </c>
      <c r="AG121" s="1047"/>
      <c r="AH121" s="1047"/>
      <c r="AI121" s="1047"/>
      <c r="AJ121" s="1048"/>
      <c r="AK121" s="1049" t="s">
        <v>129</v>
      </c>
      <c r="AL121" s="1047"/>
      <c r="AM121" s="1047"/>
      <c r="AN121" s="1047"/>
      <c r="AO121" s="1048"/>
      <c r="AP121" s="1050" t="s">
        <v>129</v>
      </c>
      <c r="AQ121" s="1051"/>
      <c r="AR121" s="1051"/>
      <c r="AS121" s="1051"/>
      <c r="AT121" s="1052"/>
      <c r="AU121" s="1080"/>
      <c r="AV121" s="1081"/>
      <c r="AW121" s="1081"/>
      <c r="AX121" s="1081"/>
      <c r="AY121" s="1082"/>
      <c r="AZ121" s="1037" t="s">
        <v>461</v>
      </c>
      <c r="BA121" s="1038"/>
      <c r="BB121" s="1038"/>
      <c r="BC121" s="1038"/>
      <c r="BD121" s="1038"/>
      <c r="BE121" s="1038"/>
      <c r="BF121" s="1038"/>
      <c r="BG121" s="1038"/>
      <c r="BH121" s="1038"/>
      <c r="BI121" s="1038"/>
      <c r="BJ121" s="1038"/>
      <c r="BK121" s="1038"/>
      <c r="BL121" s="1038"/>
      <c r="BM121" s="1038"/>
      <c r="BN121" s="1038"/>
      <c r="BO121" s="1038"/>
      <c r="BP121" s="1039"/>
      <c r="BQ121" s="1007">
        <v>19306366</v>
      </c>
      <c r="BR121" s="1008"/>
      <c r="BS121" s="1008"/>
      <c r="BT121" s="1008"/>
      <c r="BU121" s="1008"/>
      <c r="BV121" s="1008">
        <v>18231250</v>
      </c>
      <c r="BW121" s="1008"/>
      <c r="BX121" s="1008"/>
      <c r="BY121" s="1008"/>
      <c r="BZ121" s="1008"/>
      <c r="CA121" s="1008">
        <v>17534017</v>
      </c>
      <c r="CB121" s="1008"/>
      <c r="CC121" s="1008"/>
      <c r="CD121" s="1008"/>
      <c r="CE121" s="1008"/>
      <c r="CF121" s="1002">
        <v>40.5</v>
      </c>
      <c r="CG121" s="1003"/>
      <c r="CH121" s="1003"/>
      <c r="CI121" s="1003"/>
      <c r="CJ121" s="1003"/>
      <c r="CK121" s="1098"/>
      <c r="CL121" s="1099"/>
      <c r="CM121" s="1099"/>
      <c r="CN121" s="1099"/>
      <c r="CO121" s="1100"/>
      <c r="CP121" s="1108" t="s">
        <v>403</v>
      </c>
      <c r="CQ121" s="1109"/>
      <c r="CR121" s="1109"/>
      <c r="CS121" s="1109"/>
      <c r="CT121" s="1109"/>
      <c r="CU121" s="1109"/>
      <c r="CV121" s="1109"/>
      <c r="CW121" s="1109"/>
      <c r="CX121" s="1109"/>
      <c r="CY121" s="1109"/>
      <c r="CZ121" s="1109"/>
      <c r="DA121" s="1109"/>
      <c r="DB121" s="1109"/>
      <c r="DC121" s="1109"/>
      <c r="DD121" s="1109"/>
      <c r="DE121" s="1109"/>
      <c r="DF121" s="1110"/>
      <c r="DG121" s="1007">
        <v>7329412</v>
      </c>
      <c r="DH121" s="1008"/>
      <c r="DI121" s="1008"/>
      <c r="DJ121" s="1008"/>
      <c r="DK121" s="1008"/>
      <c r="DL121" s="1008">
        <v>9343308</v>
      </c>
      <c r="DM121" s="1008"/>
      <c r="DN121" s="1008"/>
      <c r="DO121" s="1008"/>
      <c r="DP121" s="1008"/>
      <c r="DQ121" s="1008">
        <v>9289664</v>
      </c>
      <c r="DR121" s="1008"/>
      <c r="DS121" s="1008"/>
      <c r="DT121" s="1008"/>
      <c r="DU121" s="1008"/>
      <c r="DV121" s="1009">
        <v>21.4</v>
      </c>
      <c r="DW121" s="1009"/>
      <c r="DX121" s="1009"/>
      <c r="DY121" s="1009"/>
      <c r="DZ121" s="1010"/>
    </row>
    <row r="122" spans="1:130" s="244" customFormat="1" ht="26.25" customHeight="1" x14ac:dyDescent="0.2">
      <c r="A122" s="1147"/>
      <c r="B122" s="1034"/>
      <c r="C122" s="1004" t="s">
        <v>443</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129</v>
      </c>
      <c r="AB122" s="1047"/>
      <c r="AC122" s="1047"/>
      <c r="AD122" s="1047"/>
      <c r="AE122" s="1048"/>
      <c r="AF122" s="1049" t="s">
        <v>129</v>
      </c>
      <c r="AG122" s="1047"/>
      <c r="AH122" s="1047"/>
      <c r="AI122" s="1047"/>
      <c r="AJ122" s="1048"/>
      <c r="AK122" s="1049" t="s">
        <v>129</v>
      </c>
      <c r="AL122" s="1047"/>
      <c r="AM122" s="1047"/>
      <c r="AN122" s="1047"/>
      <c r="AO122" s="1048"/>
      <c r="AP122" s="1050" t="s">
        <v>129</v>
      </c>
      <c r="AQ122" s="1051"/>
      <c r="AR122" s="1051"/>
      <c r="AS122" s="1051"/>
      <c r="AT122" s="1052"/>
      <c r="AU122" s="1080"/>
      <c r="AV122" s="1081"/>
      <c r="AW122" s="1081"/>
      <c r="AX122" s="1081"/>
      <c r="AY122" s="1082"/>
      <c r="AZ122" s="1062" t="s">
        <v>462</v>
      </c>
      <c r="BA122" s="1053"/>
      <c r="BB122" s="1053"/>
      <c r="BC122" s="1053"/>
      <c r="BD122" s="1053"/>
      <c r="BE122" s="1053"/>
      <c r="BF122" s="1053"/>
      <c r="BG122" s="1053"/>
      <c r="BH122" s="1053"/>
      <c r="BI122" s="1053"/>
      <c r="BJ122" s="1053"/>
      <c r="BK122" s="1053"/>
      <c r="BL122" s="1053"/>
      <c r="BM122" s="1053"/>
      <c r="BN122" s="1053"/>
      <c r="BO122" s="1053"/>
      <c r="BP122" s="1054"/>
      <c r="BQ122" s="1085">
        <v>60945307</v>
      </c>
      <c r="BR122" s="1086"/>
      <c r="BS122" s="1086"/>
      <c r="BT122" s="1086"/>
      <c r="BU122" s="1086"/>
      <c r="BV122" s="1086">
        <v>59280349</v>
      </c>
      <c r="BW122" s="1086"/>
      <c r="BX122" s="1086"/>
      <c r="BY122" s="1086"/>
      <c r="BZ122" s="1086"/>
      <c r="CA122" s="1086">
        <v>56923280</v>
      </c>
      <c r="CB122" s="1086"/>
      <c r="CC122" s="1086"/>
      <c r="CD122" s="1086"/>
      <c r="CE122" s="1086"/>
      <c r="CF122" s="1106">
        <v>131.4</v>
      </c>
      <c r="CG122" s="1107"/>
      <c r="CH122" s="1107"/>
      <c r="CI122" s="1107"/>
      <c r="CJ122" s="1107"/>
      <c r="CK122" s="1098"/>
      <c r="CL122" s="1099"/>
      <c r="CM122" s="1099"/>
      <c r="CN122" s="1099"/>
      <c r="CO122" s="1100"/>
      <c r="CP122" s="1108" t="s">
        <v>463</v>
      </c>
      <c r="CQ122" s="1109"/>
      <c r="CR122" s="1109"/>
      <c r="CS122" s="1109"/>
      <c r="CT122" s="1109"/>
      <c r="CU122" s="1109"/>
      <c r="CV122" s="1109"/>
      <c r="CW122" s="1109"/>
      <c r="CX122" s="1109"/>
      <c r="CY122" s="1109"/>
      <c r="CZ122" s="1109"/>
      <c r="DA122" s="1109"/>
      <c r="DB122" s="1109"/>
      <c r="DC122" s="1109"/>
      <c r="DD122" s="1109"/>
      <c r="DE122" s="1109"/>
      <c r="DF122" s="1110"/>
      <c r="DG122" s="1007" t="s">
        <v>464</v>
      </c>
      <c r="DH122" s="1008"/>
      <c r="DI122" s="1008"/>
      <c r="DJ122" s="1008"/>
      <c r="DK122" s="1008"/>
      <c r="DL122" s="1008" t="s">
        <v>464</v>
      </c>
      <c r="DM122" s="1008"/>
      <c r="DN122" s="1008"/>
      <c r="DO122" s="1008"/>
      <c r="DP122" s="1008"/>
      <c r="DQ122" s="1008" t="s">
        <v>464</v>
      </c>
      <c r="DR122" s="1008"/>
      <c r="DS122" s="1008"/>
      <c r="DT122" s="1008"/>
      <c r="DU122" s="1008"/>
      <c r="DV122" s="1009" t="s">
        <v>464</v>
      </c>
      <c r="DW122" s="1009"/>
      <c r="DX122" s="1009"/>
      <c r="DY122" s="1009"/>
      <c r="DZ122" s="1010"/>
    </row>
    <row r="123" spans="1:130" s="244" customFormat="1" ht="26.25" customHeight="1" x14ac:dyDescent="0.2">
      <c r="A123" s="1147"/>
      <c r="B123" s="1034"/>
      <c r="C123" s="1004" t="s">
        <v>449</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464</v>
      </c>
      <c r="AB123" s="1047"/>
      <c r="AC123" s="1047"/>
      <c r="AD123" s="1047"/>
      <c r="AE123" s="1048"/>
      <c r="AF123" s="1049" t="s">
        <v>464</v>
      </c>
      <c r="AG123" s="1047"/>
      <c r="AH123" s="1047"/>
      <c r="AI123" s="1047"/>
      <c r="AJ123" s="1048"/>
      <c r="AK123" s="1049" t="s">
        <v>464</v>
      </c>
      <c r="AL123" s="1047"/>
      <c r="AM123" s="1047"/>
      <c r="AN123" s="1047"/>
      <c r="AO123" s="1048"/>
      <c r="AP123" s="1050" t="s">
        <v>464</v>
      </c>
      <c r="AQ123" s="1051"/>
      <c r="AR123" s="1051"/>
      <c r="AS123" s="1051"/>
      <c r="AT123" s="1052"/>
      <c r="AU123" s="1083"/>
      <c r="AV123" s="1084"/>
      <c r="AW123" s="1084"/>
      <c r="AX123" s="1084"/>
      <c r="AY123" s="1084"/>
      <c r="AZ123" s="275" t="s">
        <v>189</v>
      </c>
      <c r="BA123" s="275"/>
      <c r="BB123" s="275"/>
      <c r="BC123" s="275"/>
      <c r="BD123" s="275"/>
      <c r="BE123" s="275"/>
      <c r="BF123" s="275"/>
      <c r="BG123" s="275"/>
      <c r="BH123" s="275"/>
      <c r="BI123" s="275"/>
      <c r="BJ123" s="275"/>
      <c r="BK123" s="275"/>
      <c r="BL123" s="275"/>
      <c r="BM123" s="275"/>
      <c r="BN123" s="275"/>
      <c r="BO123" s="1063" t="s">
        <v>465</v>
      </c>
      <c r="BP123" s="1094"/>
      <c r="BQ123" s="1153">
        <v>97244937</v>
      </c>
      <c r="BR123" s="1154"/>
      <c r="BS123" s="1154"/>
      <c r="BT123" s="1154"/>
      <c r="BU123" s="1154"/>
      <c r="BV123" s="1154">
        <v>93541001</v>
      </c>
      <c r="BW123" s="1154"/>
      <c r="BX123" s="1154"/>
      <c r="BY123" s="1154"/>
      <c r="BZ123" s="1154"/>
      <c r="CA123" s="1154">
        <v>92435055</v>
      </c>
      <c r="CB123" s="1154"/>
      <c r="CC123" s="1154"/>
      <c r="CD123" s="1154"/>
      <c r="CE123" s="1154"/>
      <c r="CF123" s="1087"/>
      <c r="CG123" s="1088"/>
      <c r="CH123" s="1088"/>
      <c r="CI123" s="1088"/>
      <c r="CJ123" s="1089"/>
      <c r="CK123" s="1098"/>
      <c r="CL123" s="1099"/>
      <c r="CM123" s="1099"/>
      <c r="CN123" s="1099"/>
      <c r="CO123" s="1100"/>
      <c r="CP123" s="1108" t="s">
        <v>466</v>
      </c>
      <c r="CQ123" s="1109"/>
      <c r="CR123" s="1109"/>
      <c r="CS123" s="1109"/>
      <c r="CT123" s="1109"/>
      <c r="CU123" s="1109"/>
      <c r="CV123" s="1109"/>
      <c r="CW123" s="1109"/>
      <c r="CX123" s="1109"/>
      <c r="CY123" s="1109"/>
      <c r="CZ123" s="1109"/>
      <c r="DA123" s="1109"/>
      <c r="DB123" s="1109"/>
      <c r="DC123" s="1109"/>
      <c r="DD123" s="1109"/>
      <c r="DE123" s="1109"/>
      <c r="DF123" s="1110"/>
      <c r="DG123" s="1046" t="s">
        <v>464</v>
      </c>
      <c r="DH123" s="1047"/>
      <c r="DI123" s="1047"/>
      <c r="DJ123" s="1047"/>
      <c r="DK123" s="1048"/>
      <c r="DL123" s="1049" t="s">
        <v>464</v>
      </c>
      <c r="DM123" s="1047"/>
      <c r="DN123" s="1047"/>
      <c r="DO123" s="1047"/>
      <c r="DP123" s="1048"/>
      <c r="DQ123" s="1049" t="s">
        <v>464</v>
      </c>
      <c r="DR123" s="1047"/>
      <c r="DS123" s="1047"/>
      <c r="DT123" s="1047"/>
      <c r="DU123" s="1048"/>
      <c r="DV123" s="1050" t="s">
        <v>464</v>
      </c>
      <c r="DW123" s="1051"/>
      <c r="DX123" s="1051"/>
      <c r="DY123" s="1051"/>
      <c r="DZ123" s="1052"/>
    </row>
    <row r="124" spans="1:130" s="244" customFormat="1" ht="26.25" customHeight="1" thickBot="1" x14ac:dyDescent="0.25">
      <c r="A124" s="1147"/>
      <c r="B124" s="1034"/>
      <c r="C124" s="1004" t="s">
        <v>452</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464</v>
      </c>
      <c r="AB124" s="1047"/>
      <c r="AC124" s="1047"/>
      <c r="AD124" s="1047"/>
      <c r="AE124" s="1048"/>
      <c r="AF124" s="1049" t="s">
        <v>464</v>
      </c>
      <c r="AG124" s="1047"/>
      <c r="AH124" s="1047"/>
      <c r="AI124" s="1047"/>
      <c r="AJ124" s="1048"/>
      <c r="AK124" s="1049" t="s">
        <v>464</v>
      </c>
      <c r="AL124" s="1047"/>
      <c r="AM124" s="1047"/>
      <c r="AN124" s="1047"/>
      <c r="AO124" s="1048"/>
      <c r="AP124" s="1050" t="s">
        <v>464</v>
      </c>
      <c r="AQ124" s="1051"/>
      <c r="AR124" s="1051"/>
      <c r="AS124" s="1051"/>
      <c r="AT124" s="1052"/>
      <c r="AU124" s="1149" t="s">
        <v>467</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v>16.7</v>
      </c>
      <c r="BR124" s="1116"/>
      <c r="BS124" s="1116"/>
      <c r="BT124" s="1116"/>
      <c r="BU124" s="1116"/>
      <c r="BV124" s="1116">
        <v>27.4</v>
      </c>
      <c r="BW124" s="1116"/>
      <c r="BX124" s="1116"/>
      <c r="BY124" s="1116"/>
      <c r="BZ124" s="1116"/>
      <c r="CA124" s="1116">
        <v>23.2</v>
      </c>
      <c r="CB124" s="1116"/>
      <c r="CC124" s="1116"/>
      <c r="CD124" s="1116"/>
      <c r="CE124" s="1116"/>
      <c r="CF124" s="1117"/>
      <c r="CG124" s="1118"/>
      <c r="CH124" s="1118"/>
      <c r="CI124" s="1118"/>
      <c r="CJ124" s="1119"/>
      <c r="CK124" s="1101"/>
      <c r="CL124" s="1101"/>
      <c r="CM124" s="1101"/>
      <c r="CN124" s="1101"/>
      <c r="CO124" s="1102"/>
      <c r="CP124" s="1108" t="s">
        <v>468</v>
      </c>
      <c r="CQ124" s="1109"/>
      <c r="CR124" s="1109"/>
      <c r="CS124" s="1109"/>
      <c r="CT124" s="1109"/>
      <c r="CU124" s="1109"/>
      <c r="CV124" s="1109"/>
      <c r="CW124" s="1109"/>
      <c r="CX124" s="1109"/>
      <c r="CY124" s="1109"/>
      <c r="CZ124" s="1109"/>
      <c r="DA124" s="1109"/>
      <c r="DB124" s="1109"/>
      <c r="DC124" s="1109"/>
      <c r="DD124" s="1109"/>
      <c r="DE124" s="1109"/>
      <c r="DF124" s="1110"/>
      <c r="DG124" s="1093" t="s">
        <v>129</v>
      </c>
      <c r="DH124" s="1072"/>
      <c r="DI124" s="1072"/>
      <c r="DJ124" s="1072"/>
      <c r="DK124" s="1073"/>
      <c r="DL124" s="1071" t="s">
        <v>129</v>
      </c>
      <c r="DM124" s="1072"/>
      <c r="DN124" s="1072"/>
      <c r="DO124" s="1072"/>
      <c r="DP124" s="1073"/>
      <c r="DQ124" s="1071" t="s">
        <v>129</v>
      </c>
      <c r="DR124" s="1072"/>
      <c r="DS124" s="1072"/>
      <c r="DT124" s="1072"/>
      <c r="DU124" s="1073"/>
      <c r="DV124" s="1074" t="s">
        <v>129</v>
      </c>
      <c r="DW124" s="1075"/>
      <c r="DX124" s="1075"/>
      <c r="DY124" s="1075"/>
      <c r="DZ124" s="1076"/>
    </row>
    <row r="125" spans="1:130" s="244" customFormat="1" ht="26.25" customHeight="1" x14ac:dyDescent="0.2">
      <c r="A125" s="1147"/>
      <c r="B125" s="1034"/>
      <c r="C125" s="1004" t="s">
        <v>454</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129</v>
      </c>
      <c r="AB125" s="1047"/>
      <c r="AC125" s="1047"/>
      <c r="AD125" s="1047"/>
      <c r="AE125" s="1048"/>
      <c r="AF125" s="1049" t="s">
        <v>129</v>
      </c>
      <c r="AG125" s="1047"/>
      <c r="AH125" s="1047"/>
      <c r="AI125" s="1047"/>
      <c r="AJ125" s="1048"/>
      <c r="AK125" s="1049" t="s">
        <v>129</v>
      </c>
      <c r="AL125" s="1047"/>
      <c r="AM125" s="1047"/>
      <c r="AN125" s="1047"/>
      <c r="AO125" s="1048"/>
      <c r="AP125" s="1050" t="s">
        <v>129</v>
      </c>
      <c r="AQ125" s="1051"/>
      <c r="AR125" s="1051"/>
      <c r="AS125" s="1051"/>
      <c r="AT125" s="105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1" t="s">
        <v>469</v>
      </c>
      <c r="CL125" s="1096"/>
      <c r="CM125" s="1096"/>
      <c r="CN125" s="1096"/>
      <c r="CO125" s="1097"/>
      <c r="CP125" s="1028" t="s">
        <v>470</v>
      </c>
      <c r="CQ125" s="977"/>
      <c r="CR125" s="977"/>
      <c r="CS125" s="977"/>
      <c r="CT125" s="977"/>
      <c r="CU125" s="977"/>
      <c r="CV125" s="977"/>
      <c r="CW125" s="977"/>
      <c r="CX125" s="977"/>
      <c r="CY125" s="977"/>
      <c r="CZ125" s="977"/>
      <c r="DA125" s="977"/>
      <c r="DB125" s="977"/>
      <c r="DC125" s="977"/>
      <c r="DD125" s="977"/>
      <c r="DE125" s="977"/>
      <c r="DF125" s="978"/>
      <c r="DG125" s="1014" t="s">
        <v>129</v>
      </c>
      <c r="DH125" s="1015"/>
      <c r="DI125" s="1015"/>
      <c r="DJ125" s="1015"/>
      <c r="DK125" s="1015"/>
      <c r="DL125" s="1015" t="s">
        <v>129</v>
      </c>
      <c r="DM125" s="1015"/>
      <c r="DN125" s="1015"/>
      <c r="DO125" s="1015"/>
      <c r="DP125" s="1015"/>
      <c r="DQ125" s="1015" t="s">
        <v>129</v>
      </c>
      <c r="DR125" s="1015"/>
      <c r="DS125" s="1015"/>
      <c r="DT125" s="1015"/>
      <c r="DU125" s="1015"/>
      <c r="DV125" s="1016" t="s">
        <v>129</v>
      </c>
      <c r="DW125" s="1016"/>
      <c r="DX125" s="1016"/>
      <c r="DY125" s="1016"/>
      <c r="DZ125" s="1017"/>
    </row>
    <row r="126" spans="1:130" s="244" customFormat="1" ht="26.25" customHeight="1" thickBot="1" x14ac:dyDescent="0.25">
      <c r="A126" s="1147"/>
      <c r="B126" s="1034"/>
      <c r="C126" s="1004" t="s">
        <v>456</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v>91948</v>
      </c>
      <c r="AB126" s="1047"/>
      <c r="AC126" s="1047"/>
      <c r="AD126" s="1047"/>
      <c r="AE126" s="1048"/>
      <c r="AF126" s="1049">
        <v>321293</v>
      </c>
      <c r="AG126" s="1047"/>
      <c r="AH126" s="1047"/>
      <c r="AI126" s="1047"/>
      <c r="AJ126" s="1048"/>
      <c r="AK126" s="1049">
        <v>182850</v>
      </c>
      <c r="AL126" s="1047"/>
      <c r="AM126" s="1047"/>
      <c r="AN126" s="1047"/>
      <c r="AO126" s="1048"/>
      <c r="AP126" s="1050">
        <v>0.4</v>
      </c>
      <c r="AQ126" s="1051"/>
      <c r="AR126" s="1051"/>
      <c r="AS126" s="1051"/>
      <c r="AT126" s="105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2"/>
      <c r="CL126" s="1099"/>
      <c r="CM126" s="1099"/>
      <c r="CN126" s="1099"/>
      <c r="CO126" s="1100"/>
      <c r="CP126" s="1037" t="s">
        <v>471</v>
      </c>
      <c r="CQ126" s="1038"/>
      <c r="CR126" s="1038"/>
      <c r="CS126" s="1038"/>
      <c r="CT126" s="1038"/>
      <c r="CU126" s="1038"/>
      <c r="CV126" s="1038"/>
      <c r="CW126" s="1038"/>
      <c r="CX126" s="1038"/>
      <c r="CY126" s="1038"/>
      <c r="CZ126" s="1038"/>
      <c r="DA126" s="1038"/>
      <c r="DB126" s="1038"/>
      <c r="DC126" s="1038"/>
      <c r="DD126" s="1038"/>
      <c r="DE126" s="1038"/>
      <c r="DF126" s="1039"/>
      <c r="DG126" s="1007" t="s">
        <v>129</v>
      </c>
      <c r="DH126" s="1008"/>
      <c r="DI126" s="1008"/>
      <c r="DJ126" s="1008"/>
      <c r="DK126" s="1008"/>
      <c r="DL126" s="1008" t="s">
        <v>129</v>
      </c>
      <c r="DM126" s="1008"/>
      <c r="DN126" s="1008"/>
      <c r="DO126" s="1008"/>
      <c r="DP126" s="1008"/>
      <c r="DQ126" s="1008" t="s">
        <v>129</v>
      </c>
      <c r="DR126" s="1008"/>
      <c r="DS126" s="1008"/>
      <c r="DT126" s="1008"/>
      <c r="DU126" s="1008"/>
      <c r="DV126" s="1009" t="s">
        <v>129</v>
      </c>
      <c r="DW126" s="1009"/>
      <c r="DX126" s="1009"/>
      <c r="DY126" s="1009"/>
      <c r="DZ126" s="1010"/>
    </row>
    <row r="127" spans="1:130" s="244" customFormat="1" ht="26.25" customHeight="1" x14ac:dyDescent="0.2">
      <c r="A127" s="1148"/>
      <c r="B127" s="1036"/>
      <c r="C127" s="1090" t="s">
        <v>472</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t="s">
        <v>129</v>
      </c>
      <c r="AB127" s="1047"/>
      <c r="AC127" s="1047"/>
      <c r="AD127" s="1047"/>
      <c r="AE127" s="1048"/>
      <c r="AF127" s="1049" t="s">
        <v>129</v>
      </c>
      <c r="AG127" s="1047"/>
      <c r="AH127" s="1047"/>
      <c r="AI127" s="1047"/>
      <c r="AJ127" s="1048"/>
      <c r="AK127" s="1049" t="s">
        <v>129</v>
      </c>
      <c r="AL127" s="1047"/>
      <c r="AM127" s="1047"/>
      <c r="AN127" s="1047"/>
      <c r="AO127" s="1048"/>
      <c r="AP127" s="1050" t="s">
        <v>129</v>
      </c>
      <c r="AQ127" s="1051"/>
      <c r="AR127" s="1051"/>
      <c r="AS127" s="1051"/>
      <c r="AT127" s="1052"/>
      <c r="AU127" s="280"/>
      <c r="AV127" s="280"/>
      <c r="AW127" s="280"/>
      <c r="AX127" s="1120" t="s">
        <v>473</v>
      </c>
      <c r="AY127" s="1121"/>
      <c r="AZ127" s="1121"/>
      <c r="BA127" s="1121"/>
      <c r="BB127" s="1121"/>
      <c r="BC127" s="1121"/>
      <c r="BD127" s="1121"/>
      <c r="BE127" s="1122"/>
      <c r="BF127" s="1123" t="s">
        <v>474</v>
      </c>
      <c r="BG127" s="1121"/>
      <c r="BH127" s="1121"/>
      <c r="BI127" s="1121"/>
      <c r="BJ127" s="1121"/>
      <c r="BK127" s="1121"/>
      <c r="BL127" s="1122"/>
      <c r="BM127" s="1123" t="s">
        <v>475</v>
      </c>
      <c r="BN127" s="1121"/>
      <c r="BO127" s="1121"/>
      <c r="BP127" s="1121"/>
      <c r="BQ127" s="1121"/>
      <c r="BR127" s="1121"/>
      <c r="BS127" s="1122"/>
      <c r="BT127" s="1123" t="s">
        <v>476</v>
      </c>
      <c r="BU127" s="1121"/>
      <c r="BV127" s="1121"/>
      <c r="BW127" s="1121"/>
      <c r="BX127" s="1121"/>
      <c r="BY127" s="1121"/>
      <c r="BZ127" s="1145"/>
      <c r="CA127" s="280"/>
      <c r="CB127" s="280"/>
      <c r="CC127" s="280"/>
      <c r="CD127" s="281"/>
      <c r="CE127" s="281"/>
      <c r="CF127" s="281"/>
      <c r="CG127" s="278"/>
      <c r="CH127" s="278"/>
      <c r="CI127" s="278"/>
      <c r="CJ127" s="279"/>
      <c r="CK127" s="1112"/>
      <c r="CL127" s="1099"/>
      <c r="CM127" s="1099"/>
      <c r="CN127" s="1099"/>
      <c r="CO127" s="1100"/>
      <c r="CP127" s="1037" t="s">
        <v>477</v>
      </c>
      <c r="CQ127" s="1038"/>
      <c r="CR127" s="1038"/>
      <c r="CS127" s="1038"/>
      <c r="CT127" s="1038"/>
      <c r="CU127" s="1038"/>
      <c r="CV127" s="1038"/>
      <c r="CW127" s="1038"/>
      <c r="CX127" s="1038"/>
      <c r="CY127" s="1038"/>
      <c r="CZ127" s="1038"/>
      <c r="DA127" s="1038"/>
      <c r="DB127" s="1038"/>
      <c r="DC127" s="1038"/>
      <c r="DD127" s="1038"/>
      <c r="DE127" s="1038"/>
      <c r="DF127" s="1039"/>
      <c r="DG127" s="1007" t="s">
        <v>129</v>
      </c>
      <c r="DH127" s="1008"/>
      <c r="DI127" s="1008"/>
      <c r="DJ127" s="1008"/>
      <c r="DK127" s="1008"/>
      <c r="DL127" s="1008" t="s">
        <v>129</v>
      </c>
      <c r="DM127" s="1008"/>
      <c r="DN127" s="1008"/>
      <c r="DO127" s="1008"/>
      <c r="DP127" s="1008"/>
      <c r="DQ127" s="1008" t="s">
        <v>129</v>
      </c>
      <c r="DR127" s="1008"/>
      <c r="DS127" s="1008"/>
      <c r="DT127" s="1008"/>
      <c r="DU127" s="1008"/>
      <c r="DV127" s="1009" t="s">
        <v>129</v>
      </c>
      <c r="DW127" s="1009"/>
      <c r="DX127" s="1009"/>
      <c r="DY127" s="1009"/>
      <c r="DZ127" s="1010"/>
    </row>
    <row r="128" spans="1:130" s="244" customFormat="1" ht="26.25" customHeight="1" thickBot="1" x14ac:dyDescent="0.25">
      <c r="A128" s="1131" t="s">
        <v>478</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479</v>
      </c>
      <c r="X128" s="1133"/>
      <c r="Y128" s="1133"/>
      <c r="Z128" s="1134"/>
      <c r="AA128" s="1135">
        <v>2128919</v>
      </c>
      <c r="AB128" s="1136"/>
      <c r="AC128" s="1136"/>
      <c r="AD128" s="1136"/>
      <c r="AE128" s="1137"/>
      <c r="AF128" s="1138">
        <v>2096891</v>
      </c>
      <c r="AG128" s="1136"/>
      <c r="AH128" s="1136"/>
      <c r="AI128" s="1136"/>
      <c r="AJ128" s="1137"/>
      <c r="AK128" s="1138">
        <v>2190833</v>
      </c>
      <c r="AL128" s="1136"/>
      <c r="AM128" s="1136"/>
      <c r="AN128" s="1136"/>
      <c r="AO128" s="1137"/>
      <c r="AP128" s="1139"/>
      <c r="AQ128" s="1140"/>
      <c r="AR128" s="1140"/>
      <c r="AS128" s="1140"/>
      <c r="AT128" s="1141"/>
      <c r="AU128" s="280"/>
      <c r="AV128" s="280"/>
      <c r="AW128" s="280"/>
      <c r="AX128" s="976" t="s">
        <v>480</v>
      </c>
      <c r="AY128" s="977"/>
      <c r="AZ128" s="977"/>
      <c r="BA128" s="977"/>
      <c r="BB128" s="977"/>
      <c r="BC128" s="977"/>
      <c r="BD128" s="977"/>
      <c r="BE128" s="978"/>
      <c r="BF128" s="1142" t="s">
        <v>481</v>
      </c>
      <c r="BG128" s="1143"/>
      <c r="BH128" s="1143"/>
      <c r="BI128" s="1143"/>
      <c r="BJ128" s="1143"/>
      <c r="BK128" s="1143"/>
      <c r="BL128" s="1144"/>
      <c r="BM128" s="1142">
        <v>11.27</v>
      </c>
      <c r="BN128" s="1143"/>
      <c r="BO128" s="1143"/>
      <c r="BP128" s="1143"/>
      <c r="BQ128" s="1143"/>
      <c r="BR128" s="1143"/>
      <c r="BS128" s="1144"/>
      <c r="BT128" s="1142">
        <v>20</v>
      </c>
      <c r="BU128" s="1143"/>
      <c r="BV128" s="1143"/>
      <c r="BW128" s="1143"/>
      <c r="BX128" s="1143"/>
      <c r="BY128" s="1143"/>
      <c r="BZ128" s="1167"/>
      <c r="CA128" s="281"/>
      <c r="CB128" s="281"/>
      <c r="CC128" s="281"/>
      <c r="CD128" s="281"/>
      <c r="CE128" s="281"/>
      <c r="CF128" s="281"/>
      <c r="CG128" s="278"/>
      <c r="CH128" s="278"/>
      <c r="CI128" s="278"/>
      <c r="CJ128" s="279"/>
      <c r="CK128" s="1113"/>
      <c r="CL128" s="1114"/>
      <c r="CM128" s="1114"/>
      <c r="CN128" s="1114"/>
      <c r="CO128" s="1115"/>
      <c r="CP128" s="1124" t="s">
        <v>482</v>
      </c>
      <c r="CQ128" s="1125"/>
      <c r="CR128" s="1125"/>
      <c r="CS128" s="1125"/>
      <c r="CT128" s="1125"/>
      <c r="CU128" s="1125"/>
      <c r="CV128" s="1125"/>
      <c r="CW128" s="1125"/>
      <c r="CX128" s="1125"/>
      <c r="CY128" s="1125"/>
      <c r="CZ128" s="1125"/>
      <c r="DA128" s="1125"/>
      <c r="DB128" s="1125"/>
      <c r="DC128" s="1125"/>
      <c r="DD128" s="1125"/>
      <c r="DE128" s="1125"/>
      <c r="DF128" s="1126"/>
      <c r="DG128" s="1127" t="s">
        <v>483</v>
      </c>
      <c r="DH128" s="1128"/>
      <c r="DI128" s="1128"/>
      <c r="DJ128" s="1128"/>
      <c r="DK128" s="1128"/>
      <c r="DL128" s="1128" t="s">
        <v>483</v>
      </c>
      <c r="DM128" s="1128"/>
      <c r="DN128" s="1128"/>
      <c r="DO128" s="1128"/>
      <c r="DP128" s="1128"/>
      <c r="DQ128" s="1128" t="s">
        <v>483</v>
      </c>
      <c r="DR128" s="1128"/>
      <c r="DS128" s="1128"/>
      <c r="DT128" s="1128"/>
      <c r="DU128" s="1128"/>
      <c r="DV128" s="1129" t="s">
        <v>483</v>
      </c>
      <c r="DW128" s="1129"/>
      <c r="DX128" s="1129"/>
      <c r="DY128" s="1129"/>
      <c r="DZ128" s="1130"/>
    </row>
    <row r="129" spans="1:131" s="244" customFormat="1" ht="26.25" customHeight="1" x14ac:dyDescent="0.2">
      <c r="A129" s="1018" t="s">
        <v>108</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484</v>
      </c>
      <c r="X129" s="1162"/>
      <c r="Y129" s="1162"/>
      <c r="Z129" s="1163"/>
      <c r="AA129" s="1046">
        <v>48585126</v>
      </c>
      <c r="AB129" s="1047"/>
      <c r="AC129" s="1047"/>
      <c r="AD129" s="1047"/>
      <c r="AE129" s="1048"/>
      <c r="AF129" s="1049">
        <v>48777069</v>
      </c>
      <c r="AG129" s="1047"/>
      <c r="AH129" s="1047"/>
      <c r="AI129" s="1047"/>
      <c r="AJ129" s="1048"/>
      <c r="AK129" s="1049">
        <v>48971976</v>
      </c>
      <c r="AL129" s="1047"/>
      <c r="AM129" s="1047"/>
      <c r="AN129" s="1047"/>
      <c r="AO129" s="1048"/>
      <c r="AP129" s="1164"/>
      <c r="AQ129" s="1165"/>
      <c r="AR129" s="1165"/>
      <c r="AS129" s="1165"/>
      <c r="AT129" s="1166"/>
      <c r="AU129" s="282"/>
      <c r="AV129" s="282"/>
      <c r="AW129" s="282"/>
      <c r="AX129" s="1155" t="s">
        <v>485</v>
      </c>
      <c r="AY129" s="1038"/>
      <c r="AZ129" s="1038"/>
      <c r="BA129" s="1038"/>
      <c r="BB129" s="1038"/>
      <c r="BC129" s="1038"/>
      <c r="BD129" s="1038"/>
      <c r="BE129" s="1039"/>
      <c r="BF129" s="1156" t="s">
        <v>486</v>
      </c>
      <c r="BG129" s="1157"/>
      <c r="BH129" s="1157"/>
      <c r="BI129" s="1157"/>
      <c r="BJ129" s="1157"/>
      <c r="BK129" s="1157"/>
      <c r="BL129" s="1158"/>
      <c r="BM129" s="1156">
        <v>16.27</v>
      </c>
      <c r="BN129" s="1157"/>
      <c r="BO129" s="1157"/>
      <c r="BP129" s="1157"/>
      <c r="BQ129" s="1157"/>
      <c r="BR129" s="1157"/>
      <c r="BS129" s="1158"/>
      <c r="BT129" s="1156">
        <v>30</v>
      </c>
      <c r="BU129" s="1159"/>
      <c r="BV129" s="1159"/>
      <c r="BW129" s="1159"/>
      <c r="BX129" s="1159"/>
      <c r="BY129" s="1159"/>
      <c r="BZ129" s="1160"/>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2">
      <c r="A130" s="1018" t="s">
        <v>487</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488</v>
      </c>
      <c r="X130" s="1162"/>
      <c r="Y130" s="1162"/>
      <c r="Z130" s="1163"/>
      <c r="AA130" s="1046">
        <v>5823447</v>
      </c>
      <c r="AB130" s="1047"/>
      <c r="AC130" s="1047"/>
      <c r="AD130" s="1047"/>
      <c r="AE130" s="1048"/>
      <c r="AF130" s="1049">
        <v>5858126</v>
      </c>
      <c r="AG130" s="1047"/>
      <c r="AH130" s="1047"/>
      <c r="AI130" s="1047"/>
      <c r="AJ130" s="1048"/>
      <c r="AK130" s="1049">
        <v>5642635</v>
      </c>
      <c r="AL130" s="1047"/>
      <c r="AM130" s="1047"/>
      <c r="AN130" s="1047"/>
      <c r="AO130" s="1048"/>
      <c r="AP130" s="1164"/>
      <c r="AQ130" s="1165"/>
      <c r="AR130" s="1165"/>
      <c r="AS130" s="1165"/>
      <c r="AT130" s="1166"/>
      <c r="AU130" s="282"/>
      <c r="AV130" s="282"/>
      <c r="AW130" s="282"/>
      <c r="AX130" s="1155" t="s">
        <v>489</v>
      </c>
      <c r="AY130" s="1038"/>
      <c r="AZ130" s="1038"/>
      <c r="BA130" s="1038"/>
      <c r="BB130" s="1038"/>
      <c r="BC130" s="1038"/>
      <c r="BD130" s="1038"/>
      <c r="BE130" s="1039"/>
      <c r="BF130" s="1192">
        <v>2</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5">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490</v>
      </c>
      <c r="X131" s="1200"/>
      <c r="Y131" s="1200"/>
      <c r="Z131" s="1201"/>
      <c r="AA131" s="1093">
        <v>42761679</v>
      </c>
      <c r="AB131" s="1072"/>
      <c r="AC131" s="1072"/>
      <c r="AD131" s="1072"/>
      <c r="AE131" s="1073"/>
      <c r="AF131" s="1071">
        <v>42918943</v>
      </c>
      <c r="AG131" s="1072"/>
      <c r="AH131" s="1072"/>
      <c r="AI131" s="1072"/>
      <c r="AJ131" s="1073"/>
      <c r="AK131" s="1071">
        <v>43329341</v>
      </c>
      <c r="AL131" s="1072"/>
      <c r="AM131" s="1072"/>
      <c r="AN131" s="1072"/>
      <c r="AO131" s="1073"/>
      <c r="AP131" s="1202"/>
      <c r="AQ131" s="1203"/>
      <c r="AR131" s="1203"/>
      <c r="AS131" s="1203"/>
      <c r="AT131" s="1204"/>
      <c r="AU131" s="282"/>
      <c r="AV131" s="282"/>
      <c r="AW131" s="282"/>
      <c r="AX131" s="1174" t="s">
        <v>491</v>
      </c>
      <c r="AY131" s="1125"/>
      <c r="AZ131" s="1125"/>
      <c r="BA131" s="1125"/>
      <c r="BB131" s="1125"/>
      <c r="BC131" s="1125"/>
      <c r="BD131" s="1125"/>
      <c r="BE131" s="1126"/>
      <c r="BF131" s="1175">
        <v>23.2</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2">
      <c r="A132" s="1181" t="s">
        <v>492</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493</v>
      </c>
      <c r="W132" s="1185"/>
      <c r="X132" s="1185"/>
      <c r="Y132" s="1185"/>
      <c r="Z132" s="1186"/>
      <c r="AA132" s="1187">
        <v>1.318371994</v>
      </c>
      <c r="AB132" s="1188"/>
      <c r="AC132" s="1188"/>
      <c r="AD132" s="1188"/>
      <c r="AE132" s="1189"/>
      <c r="AF132" s="1190">
        <v>3.1508301589999999</v>
      </c>
      <c r="AG132" s="1188"/>
      <c r="AH132" s="1188"/>
      <c r="AI132" s="1188"/>
      <c r="AJ132" s="1189"/>
      <c r="AK132" s="1190">
        <v>1.799475787</v>
      </c>
      <c r="AL132" s="1188"/>
      <c r="AM132" s="1188"/>
      <c r="AN132" s="1188"/>
      <c r="AO132" s="1189"/>
      <c r="AP132" s="1087"/>
      <c r="AQ132" s="1088"/>
      <c r="AR132" s="1088"/>
      <c r="AS132" s="1088"/>
      <c r="AT132" s="119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5">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494</v>
      </c>
      <c r="W133" s="1168"/>
      <c r="X133" s="1168"/>
      <c r="Y133" s="1168"/>
      <c r="Z133" s="1169"/>
      <c r="AA133" s="1170">
        <v>2.2000000000000002</v>
      </c>
      <c r="AB133" s="1171"/>
      <c r="AC133" s="1171"/>
      <c r="AD133" s="1171"/>
      <c r="AE133" s="1172"/>
      <c r="AF133" s="1170">
        <v>2.4</v>
      </c>
      <c r="AG133" s="1171"/>
      <c r="AH133" s="1171"/>
      <c r="AI133" s="1171"/>
      <c r="AJ133" s="1172"/>
      <c r="AK133" s="1170">
        <v>2</v>
      </c>
      <c r="AL133" s="1171"/>
      <c r="AM133" s="1171"/>
      <c r="AN133" s="1171"/>
      <c r="AO133" s="1172"/>
      <c r="AP133" s="1117"/>
      <c r="AQ133" s="1118"/>
      <c r="AR133" s="1118"/>
      <c r="AS133" s="1118"/>
      <c r="AT133" s="1173"/>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2">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4" hidden="1" x14ac:dyDescent="0.2">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2"/>
  </sheetData>
  <sheetProtection algorithmName="SHA-512" hashValue="2UbaPVAzClAv2fWnZ4CBYQ5gqf05d5gN7GSy5xfogn0FQJEQ+kQVXJATkrH9TCtNNUSx7IzMuLQoTYs8GHgLow==" saltValue="JNr/vPjIPga9qv1vilUn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89" customWidth="1"/>
    <col min="121" max="121" width="0" style="288" hidden="1" customWidth="1"/>
    <col min="122" max="16384" width="9" style="288" hidden="1"/>
  </cols>
  <sheetData>
    <row r="1" spans="1:120" ht="13.2"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8"/>
    </row>
    <row r="17" spans="119:120" ht="13.2" x14ac:dyDescent="0.2">
      <c r="DP17" s="288"/>
    </row>
    <row r="18" spans="119:120" ht="13.2" x14ac:dyDescent="0.2"/>
    <row r="19" spans="119:120" ht="13.2" x14ac:dyDescent="0.2"/>
    <row r="20" spans="119:120" ht="13.2" x14ac:dyDescent="0.2">
      <c r="DO20" s="288"/>
      <c r="DP20" s="288"/>
    </row>
    <row r="21" spans="119:120" ht="13.2" x14ac:dyDescent="0.2">
      <c r="DP21" s="288"/>
    </row>
    <row r="22" spans="119:120" ht="13.2" x14ac:dyDescent="0.2"/>
    <row r="23" spans="119:120" ht="13.2" x14ac:dyDescent="0.2">
      <c r="DO23" s="288"/>
      <c r="DP23" s="288"/>
    </row>
    <row r="24" spans="119:120" ht="13.2" x14ac:dyDescent="0.2">
      <c r="DP24" s="288"/>
    </row>
    <row r="25" spans="119:120" ht="13.2" x14ac:dyDescent="0.2">
      <c r="DP25" s="288"/>
    </row>
    <row r="26" spans="119:120" ht="13.2" x14ac:dyDescent="0.2">
      <c r="DO26" s="288"/>
      <c r="DP26" s="288"/>
    </row>
    <row r="27" spans="119:120" ht="13.2" x14ac:dyDescent="0.2"/>
    <row r="28" spans="119:120" ht="13.2" x14ac:dyDescent="0.2">
      <c r="DO28" s="288"/>
      <c r="DP28" s="288"/>
    </row>
    <row r="29" spans="119:120" ht="13.2" x14ac:dyDescent="0.2">
      <c r="DP29" s="288"/>
    </row>
    <row r="30" spans="119:120" ht="13.2" x14ac:dyDescent="0.2"/>
    <row r="31" spans="119:120" ht="13.2" x14ac:dyDescent="0.2">
      <c r="DO31" s="288"/>
      <c r="DP31" s="288"/>
    </row>
    <row r="32" spans="119:120" ht="13.2" x14ac:dyDescent="0.2"/>
    <row r="33" spans="98:120" ht="13.2" x14ac:dyDescent="0.2">
      <c r="DO33" s="288"/>
      <c r="DP33" s="288"/>
    </row>
    <row r="34" spans="98:120" ht="13.2" x14ac:dyDescent="0.2">
      <c r="DM34" s="288"/>
    </row>
    <row r="35" spans="98:120" ht="13.2" x14ac:dyDescent="0.2">
      <c r="CT35" s="288"/>
      <c r="CU35" s="288"/>
      <c r="CV35" s="288"/>
      <c r="CY35" s="288"/>
      <c r="CZ35" s="288"/>
      <c r="DA35" s="288"/>
      <c r="DD35" s="288"/>
      <c r="DE35" s="288"/>
      <c r="DF35" s="288"/>
      <c r="DI35" s="288"/>
      <c r="DJ35" s="288"/>
      <c r="DK35" s="288"/>
      <c r="DM35" s="288"/>
      <c r="DN35" s="288"/>
      <c r="DO35" s="288"/>
      <c r="DP35" s="288"/>
    </row>
    <row r="36" spans="98:120" ht="13.2" x14ac:dyDescent="0.2"/>
    <row r="37" spans="98:120" ht="13.2" x14ac:dyDescent="0.2">
      <c r="CW37" s="288"/>
      <c r="DB37" s="288"/>
      <c r="DG37" s="288"/>
      <c r="DL37" s="288"/>
      <c r="DP37" s="288"/>
    </row>
    <row r="38" spans="98:120" ht="13.2" x14ac:dyDescent="0.2">
      <c r="CT38" s="288"/>
      <c r="CU38" s="288"/>
      <c r="CV38" s="288"/>
      <c r="CW38" s="288"/>
      <c r="CY38" s="288"/>
      <c r="CZ38" s="288"/>
      <c r="DA38" s="288"/>
      <c r="DB38" s="288"/>
      <c r="DD38" s="288"/>
      <c r="DE38" s="288"/>
      <c r="DF38" s="288"/>
      <c r="DG38" s="288"/>
      <c r="DI38" s="288"/>
      <c r="DJ38" s="288"/>
      <c r="DK38" s="288"/>
      <c r="DL38" s="288"/>
      <c r="DN38" s="288"/>
      <c r="DO38" s="288"/>
      <c r="DP38" s="28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8"/>
      <c r="DO49" s="288"/>
      <c r="DP49" s="28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8"/>
      <c r="CS63" s="288"/>
      <c r="CX63" s="288"/>
      <c r="DC63" s="288"/>
      <c r="DH63" s="288"/>
    </row>
    <row r="64" spans="22:120" ht="13.2" x14ac:dyDescent="0.2">
      <c r="V64" s="288"/>
    </row>
    <row r="65" spans="15:120" ht="13.2" x14ac:dyDescent="0.2">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ht="13.2" x14ac:dyDescent="0.2">
      <c r="Q66" s="288"/>
      <c r="S66" s="288"/>
      <c r="U66" s="288"/>
      <c r="DM66" s="288"/>
    </row>
    <row r="67" spans="15:120" ht="13.2" x14ac:dyDescent="0.2">
      <c r="O67" s="288"/>
      <c r="P67" s="288"/>
      <c r="R67" s="288"/>
      <c r="T67" s="288"/>
      <c r="Y67" s="288"/>
      <c r="CT67" s="288"/>
      <c r="CV67" s="288"/>
      <c r="CW67" s="288"/>
      <c r="CY67" s="288"/>
      <c r="DA67" s="288"/>
      <c r="DB67" s="288"/>
      <c r="DD67" s="288"/>
      <c r="DF67" s="288"/>
      <c r="DG67" s="288"/>
      <c r="DI67" s="288"/>
      <c r="DK67" s="288"/>
      <c r="DL67" s="288"/>
      <c r="DN67" s="288"/>
      <c r="DO67" s="288"/>
      <c r="DP67" s="288"/>
    </row>
    <row r="68" spans="15:120" ht="13.2" x14ac:dyDescent="0.2"/>
    <row r="69" spans="15:120" ht="13.2" x14ac:dyDescent="0.2"/>
    <row r="70" spans="15:120" ht="13.2" x14ac:dyDescent="0.2"/>
    <row r="71" spans="15:120" ht="13.2" x14ac:dyDescent="0.2"/>
    <row r="72" spans="15:120" ht="13.2" x14ac:dyDescent="0.2">
      <c r="DP72" s="288"/>
    </row>
    <row r="73" spans="15:120" ht="13.2" x14ac:dyDescent="0.2">
      <c r="DP73" s="28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8"/>
      <c r="CX96" s="288"/>
      <c r="DC96" s="288"/>
      <c r="DH96" s="288"/>
    </row>
    <row r="97" spans="24:120" ht="13.2" x14ac:dyDescent="0.2">
      <c r="CS97" s="288"/>
      <c r="CX97" s="288"/>
      <c r="DC97" s="288"/>
      <c r="DH97" s="288"/>
      <c r="DP97" s="289" t="s">
        <v>495</v>
      </c>
    </row>
    <row r="98" spans="24:120" ht="13.2" hidden="1" x14ac:dyDescent="0.2">
      <c r="CS98" s="288"/>
      <c r="CX98" s="288"/>
      <c r="DC98" s="288"/>
      <c r="DH98" s="288"/>
    </row>
    <row r="99" spans="24:120" ht="13.2" hidden="1" x14ac:dyDescent="0.2">
      <c r="CS99" s="288"/>
      <c r="CX99" s="288"/>
      <c r="DC99" s="288"/>
      <c r="DH99" s="288"/>
    </row>
    <row r="100" spans="24:120" ht="13.2" hidden="1" x14ac:dyDescent="0.2"/>
    <row r="101" spans="24:120" ht="12" hidden="1" customHeight="1" x14ac:dyDescent="0.2">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2">
      <c r="CU102" s="288"/>
      <c r="CZ102" s="288"/>
      <c r="DE102" s="288"/>
      <c r="DJ102" s="288"/>
      <c r="DM102" s="288"/>
    </row>
    <row r="103" spans="24:120" ht="13.2" hidden="1" x14ac:dyDescent="0.2">
      <c r="CT103" s="288"/>
      <c r="CV103" s="288"/>
      <c r="CW103" s="288"/>
      <c r="CY103" s="288"/>
      <c r="DA103" s="288"/>
      <c r="DB103" s="288"/>
      <c r="DD103" s="288"/>
      <c r="DF103" s="288"/>
      <c r="DG103" s="288"/>
      <c r="DI103" s="288"/>
      <c r="DK103" s="288"/>
      <c r="DL103" s="288"/>
      <c r="DM103" s="288"/>
      <c r="DN103" s="288"/>
      <c r="DO103" s="288"/>
      <c r="DP103" s="288"/>
    </row>
    <row r="104" spans="24:120" ht="13.2" hidden="1" x14ac:dyDescent="0.2">
      <c r="CV104" s="288"/>
      <c r="CW104" s="288"/>
      <c r="DA104" s="288"/>
      <c r="DB104" s="288"/>
      <c r="DF104" s="288"/>
      <c r="DG104" s="288"/>
      <c r="DK104" s="288"/>
      <c r="DL104" s="288"/>
      <c r="DN104" s="288"/>
      <c r="DO104" s="288"/>
      <c r="DP104" s="288"/>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I1nuJyyc/IVcr85PkG3H+zWW60FhNSbWAqkgwz0/9ifBcIbkqB3RxqJ7jFfzOb8knrfOypn+d5JhWVZm8naDQ==" saltValue="JJ0oRbXKDeQ1WtkrEqup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view="pageBreakPreview" zoomScaleNormal="40" zoomScaleSheetLayoutView="100" workbookViewId="0"/>
  </sheetViews>
  <sheetFormatPr defaultColWidth="0" defaultRowHeight="13.5" customHeight="1" zeroHeight="1" x14ac:dyDescent="0.2"/>
  <cols>
    <col min="1" max="116" width="2.6640625" style="289" customWidth="1"/>
    <col min="117" max="16384" width="9" style="288" hidden="1"/>
  </cols>
  <sheetData>
    <row r="1" spans="2:116" ht="13.2"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ht="13.2" x14ac:dyDescent="0.2"/>
    <row r="3" spans="2:116" ht="13.2" x14ac:dyDescent="0.2"/>
    <row r="4" spans="2:116" ht="13.2" x14ac:dyDescent="0.2">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ht="13.2" x14ac:dyDescent="0.2">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ht="13.2" x14ac:dyDescent="0.2"/>
    <row r="20" spans="9:116" ht="13.2" x14ac:dyDescent="0.2"/>
    <row r="21" spans="9:116" ht="13.2" x14ac:dyDescent="0.2">
      <c r="DL21" s="288"/>
    </row>
    <row r="22" spans="9:116" ht="13.2" x14ac:dyDescent="0.2">
      <c r="DI22" s="288"/>
      <c r="DJ22" s="288"/>
      <c r="DK22" s="288"/>
      <c r="DL22" s="288"/>
    </row>
    <row r="23" spans="9:116" ht="13.2" x14ac:dyDescent="0.2">
      <c r="CY23" s="288"/>
      <c r="CZ23" s="288"/>
      <c r="DA23" s="288"/>
      <c r="DB23" s="288"/>
      <c r="DC23" s="288"/>
      <c r="DD23" s="288"/>
      <c r="DE23" s="288"/>
      <c r="DF23" s="288"/>
      <c r="DG23" s="288"/>
      <c r="DH23" s="288"/>
      <c r="DI23" s="288"/>
      <c r="DJ23" s="288"/>
      <c r="DK23" s="288"/>
      <c r="DL23" s="28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8"/>
      <c r="DA35" s="288"/>
      <c r="DB35" s="288"/>
      <c r="DC35" s="288"/>
      <c r="DD35" s="288"/>
      <c r="DE35" s="288"/>
      <c r="DF35" s="288"/>
      <c r="DG35" s="288"/>
      <c r="DH35" s="288"/>
      <c r="DI35" s="288"/>
      <c r="DJ35" s="288"/>
      <c r="DK35" s="288"/>
      <c r="DL35" s="288"/>
    </row>
    <row r="36" spans="15:116" ht="13.2" x14ac:dyDescent="0.2"/>
    <row r="37" spans="15:116" ht="13.2" x14ac:dyDescent="0.2">
      <c r="DL37" s="288"/>
    </row>
    <row r="38" spans="15:116" ht="13.2" x14ac:dyDescent="0.2">
      <c r="DI38" s="288"/>
      <c r="DJ38" s="288"/>
      <c r="DK38" s="288"/>
      <c r="DL38" s="288"/>
    </row>
    <row r="39" spans="15:116" ht="13.2" x14ac:dyDescent="0.2"/>
    <row r="40" spans="15:116" ht="13.2" x14ac:dyDescent="0.2"/>
    <row r="41" spans="15:116" ht="13.2" x14ac:dyDescent="0.2"/>
    <row r="42" spans="15:116" ht="13.2" x14ac:dyDescent="0.2"/>
    <row r="43" spans="15:116" ht="13.2" x14ac:dyDescent="0.2">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ht="13.2" x14ac:dyDescent="0.2">
      <c r="DL44" s="288"/>
    </row>
    <row r="45" spans="15:116" ht="13.2" x14ac:dyDescent="0.2"/>
    <row r="46" spans="15:116" ht="13.2" x14ac:dyDescent="0.2">
      <c r="DA46" s="288"/>
      <c r="DB46" s="288"/>
      <c r="DC46" s="288"/>
      <c r="DD46" s="288"/>
      <c r="DE46" s="288"/>
      <c r="DF46" s="288"/>
      <c r="DG46" s="288"/>
      <c r="DH46" s="288"/>
      <c r="DI46" s="288"/>
      <c r="DJ46" s="288"/>
      <c r="DK46" s="288"/>
      <c r="DL46" s="288"/>
    </row>
    <row r="47" spans="15:116" ht="13.2" x14ac:dyDescent="0.2"/>
    <row r="48" spans="15:116" ht="13.2" x14ac:dyDescent="0.2"/>
    <row r="49" spans="104:116" ht="13.2" x14ac:dyDescent="0.2"/>
    <row r="50" spans="104:116" ht="13.2" x14ac:dyDescent="0.2">
      <c r="CZ50" s="288"/>
      <c r="DA50" s="288"/>
      <c r="DB50" s="288"/>
      <c r="DC50" s="288"/>
      <c r="DD50" s="288"/>
      <c r="DE50" s="288"/>
      <c r="DF50" s="288"/>
      <c r="DG50" s="288"/>
      <c r="DH50" s="288"/>
      <c r="DI50" s="288"/>
      <c r="DJ50" s="288"/>
      <c r="DK50" s="288"/>
      <c r="DL50" s="288"/>
    </row>
    <row r="51" spans="104:116" ht="13.2" x14ac:dyDescent="0.2"/>
    <row r="52" spans="104:116" ht="13.2" x14ac:dyDescent="0.2"/>
    <row r="53" spans="104:116" ht="13.2" x14ac:dyDescent="0.2">
      <c r="DL53" s="28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8"/>
      <c r="DD67" s="288"/>
      <c r="DE67" s="288"/>
      <c r="DF67" s="288"/>
      <c r="DG67" s="288"/>
      <c r="DH67" s="288"/>
      <c r="DI67" s="288"/>
      <c r="DJ67" s="288"/>
      <c r="DK67" s="288"/>
      <c r="DL67" s="28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UyqWFJPGZwHQz6UbUa4cuYrS5aFpNRyHTnmeABa7mK4J7q2gdDGYHVa4KqiYb0j7rvkPOBEpXKDTX4oUzL9xw==" saltValue="6JyChB4NDIy3koNj6bd4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0" customWidth="1"/>
    <col min="37" max="44" width="17" style="290" customWidth="1"/>
    <col min="45" max="45" width="6.109375" style="297" customWidth="1"/>
    <col min="46" max="46" width="3" style="295" customWidth="1"/>
    <col min="47" max="47" width="19.109375" style="290" hidden="1" customWidth="1"/>
    <col min="48" max="52" width="12.6640625" style="290" hidden="1" customWidth="1"/>
    <col min="53" max="16384" width="8.6640625" style="290" hidden="1"/>
  </cols>
  <sheetData>
    <row r="1" spans="1:46" ht="13.2" x14ac:dyDescent="0.2">
      <c r="AS1" s="291"/>
      <c r="AT1" s="291"/>
    </row>
    <row r="2" spans="1:46" ht="13.2" x14ac:dyDescent="0.2">
      <c r="AS2" s="291"/>
      <c r="AT2" s="291"/>
    </row>
    <row r="3" spans="1:46" ht="13.2" x14ac:dyDescent="0.2">
      <c r="AS3" s="291"/>
      <c r="AT3" s="291"/>
    </row>
    <row r="4" spans="1:46" ht="13.2" x14ac:dyDescent="0.2">
      <c r="AS4" s="291"/>
      <c r="AT4" s="291"/>
    </row>
    <row r="5" spans="1:46" ht="16.2" x14ac:dyDescent="0.2">
      <c r="A5" s="292" t="s">
        <v>496</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ht="13.2" x14ac:dyDescent="0.2">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497</v>
      </c>
      <c r="AL6" s="296"/>
      <c r="AM6" s="296"/>
      <c r="AN6" s="296"/>
      <c r="AO6" s="291"/>
      <c r="AP6" s="291"/>
      <c r="AQ6" s="291"/>
      <c r="AR6" s="291"/>
    </row>
    <row r="7" spans="1:46" ht="13.2" x14ac:dyDescent="0.2">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8" t="s">
        <v>498</v>
      </c>
      <c r="AP7" s="301"/>
      <c r="AQ7" s="302" t="s">
        <v>499</v>
      </c>
      <c r="AR7" s="303"/>
    </row>
    <row r="8" spans="1:46" ht="13.2" x14ac:dyDescent="0.2">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9"/>
      <c r="AP8" s="307" t="s">
        <v>500</v>
      </c>
      <c r="AQ8" s="308" t="s">
        <v>501</v>
      </c>
      <c r="AR8" s="309" t="s">
        <v>502</v>
      </c>
    </row>
    <row r="9" spans="1:46" ht="13.2" x14ac:dyDescent="0.2">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0" t="s">
        <v>503</v>
      </c>
      <c r="AL9" s="1211"/>
      <c r="AM9" s="1211"/>
      <c r="AN9" s="1212"/>
      <c r="AO9" s="310">
        <v>15167352</v>
      </c>
      <c r="AP9" s="310">
        <v>58991</v>
      </c>
      <c r="AQ9" s="311">
        <v>56485</v>
      </c>
      <c r="AR9" s="312">
        <v>4.4000000000000004</v>
      </c>
    </row>
    <row r="10" spans="1:46" ht="13.2" x14ac:dyDescent="0.2">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0" t="s">
        <v>504</v>
      </c>
      <c r="AL10" s="1211"/>
      <c r="AM10" s="1211"/>
      <c r="AN10" s="1212"/>
      <c r="AO10" s="313">
        <v>917525</v>
      </c>
      <c r="AP10" s="313">
        <v>3569</v>
      </c>
      <c r="AQ10" s="314">
        <v>3940</v>
      </c>
      <c r="AR10" s="315">
        <v>-9.4</v>
      </c>
    </row>
    <row r="11" spans="1:46" ht="13.5" customHeight="1" x14ac:dyDescent="0.2">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0" t="s">
        <v>505</v>
      </c>
      <c r="AL11" s="1211"/>
      <c r="AM11" s="1211"/>
      <c r="AN11" s="1212"/>
      <c r="AO11" s="313">
        <v>154</v>
      </c>
      <c r="AP11" s="313">
        <v>1</v>
      </c>
      <c r="AQ11" s="314">
        <v>2339</v>
      </c>
      <c r="AR11" s="315">
        <v>-100</v>
      </c>
    </row>
    <row r="12" spans="1:46" ht="13.5" customHeight="1" x14ac:dyDescent="0.2">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0" t="s">
        <v>506</v>
      </c>
      <c r="AL12" s="1211"/>
      <c r="AM12" s="1211"/>
      <c r="AN12" s="1212"/>
      <c r="AO12" s="313">
        <v>907879</v>
      </c>
      <c r="AP12" s="313">
        <v>3531</v>
      </c>
      <c r="AQ12" s="314">
        <v>1531</v>
      </c>
      <c r="AR12" s="315">
        <v>130.6</v>
      </c>
    </row>
    <row r="13" spans="1:46" ht="13.5" customHeight="1" x14ac:dyDescent="0.2">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0" t="s">
        <v>507</v>
      </c>
      <c r="AL13" s="1211"/>
      <c r="AM13" s="1211"/>
      <c r="AN13" s="1212"/>
      <c r="AO13" s="313">
        <v>83416</v>
      </c>
      <c r="AP13" s="313">
        <v>324</v>
      </c>
      <c r="AQ13" s="314">
        <v>56</v>
      </c>
      <c r="AR13" s="315">
        <v>478.6</v>
      </c>
    </row>
    <row r="14" spans="1:46" ht="13.5" customHeight="1" x14ac:dyDescent="0.2">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0" t="s">
        <v>508</v>
      </c>
      <c r="AL14" s="1211"/>
      <c r="AM14" s="1211"/>
      <c r="AN14" s="1212"/>
      <c r="AO14" s="313">
        <v>483844</v>
      </c>
      <c r="AP14" s="313">
        <v>1882</v>
      </c>
      <c r="AQ14" s="314">
        <v>1684</v>
      </c>
      <c r="AR14" s="315">
        <v>11.8</v>
      </c>
    </row>
    <row r="15" spans="1:46" ht="13.5" customHeight="1" x14ac:dyDescent="0.2">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0" t="s">
        <v>509</v>
      </c>
      <c r="AL15" s="1211"/>
      <c r="AM15" s="1211"/>
      <c r="AN15" s="1212"/>
      <c r="AO15" s="313">
        <v>234376</v>
      </c>
      <c r="AP15" s="313">
        <v>912</v>
      </c>
      <c r="AQ15" s="314">
        <v>1307</v>
      </c>
      <c r="AR15" s="315">
        <v>-30.2</v>
      </c>
    </row>
    <row r="16" spans="1:46" ht="13.2" x14ac:dyDescent="0.2">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3" t="s">
        <v>510</v>
      </c>
      <c r="AL16" s="1214"/>
      <c r="AM16" s="1214"/>
      <c r="AN16" s="1215"/>
      <c r="AO16" s="313">
        <v>-1028374</v>
      </c>
      <c r="AP16" s="313">
        <v>-4000</v>
      </c>
      <c r="AQ16" s="314">
        <v>-4039</v>
      </c>
      <c r="AR16" s="315">
        <v>-1</v>
      </c>
    </row>
    <row r="17" spans="1:46" ht="13.2" x14ac:dyDescent="0.2">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3" t="s">
        <v>189</v>
      </c>
      <c r="AL17" s="1214"/>
      <c r="AM17" s="1214"/>
      <c r="AN17" s="1215"/>
      <c r="AO17" s="313">
        <v>16766172</v>
      </c>
      <c r="AP17" s="313">
        <v>65209</v>
      </c>
      <c r="AQ17" s="314">
        <v>63303</v>
      </c>
      <c r="AR17" s="315">
        <v>3</v>
      </c>
    </row>
    <row r="18" spans="1:46" ht="13.2" x14ac:dyDescent="0.2">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ht="13.2" x14ac:dyDescent="0.2">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511</v>
      </c>
      <c r="AL19" s="291"/>
      <c r="AM19" s="291"/>
      <c r="AN19" s="291"/>
      <c r="AO19" s="291"/>
      <c r="AP19" s="291"/>
      <c r="AQ19" s="291"/>
      <c r="AR19" s="291"/>
    </row>
    <row r="20" spans="1:46" ht="13.2" x14ac:dyDescent="0.2">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512</v>
      </c>
      <c r="AP20" s="321" t="s">
        <v>513</v>
      </c>
      <c r="AQ20" s="322" t="s">
        <v>514</v>
      </c>
      <c r="AR20" s="323"/>
    </row>
    <row r="21" spans="1:46" s="329" customFormat="1" ht="13.2" x14ac:dyDescent="0.2">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5" t="s">
        <v>515</v>
      </c>
      <c r="AL21" s="1206"/>
      <c r="AM21" s="1206"/>
      <c r="AN21" s="1207"/>
      <c r="AO21" s="325">
        <v>6.66</v>
      </c>
      <c r="AP21" s="326">
        <v>6.31</v>
      </c>
      <c r="AQ21" s="327">
        <v>0.35</v>
      </c>
      <c r="AR21" s="296"/>
      <c r="AS21" s="328"/>
      <c r="AT21" s="324"/>
    </row>
    <row r="22" spans="1:46" s="329" customFormat="1" ht="13.2" x14ac:dyDescent="0.2">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5" t="s">
        <v>516</v>
      </c>
      <c r="AL22" s="1206"/>
      <c r="AM22" s="1206"/>
      <c r="AN22" s="1207"/>
      <c r="AO22" s="330">
        <v>99.7</v>
      </c>
      <c r="AP22" s="331">
        <v>99.9</v>
      </c>
      <c r="AQ22" s="332">
        <v>-0.2</v>
      </c>
      <c r="AR22" s="316"/>
      <c r="AS22" s="328"/>
      <c r="AT22" s="324"/>
    </row>
    <row r="23" spans="1:46" s="329" customFormat="1" ht="13.2" x14ac:dyDescent="0.2">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ht="13.2" x14ac:dyDescent="0.2">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ht="13.2" x14ac:dyDescent="0.2">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ht="13.2" x14ac:dyDescent="0.2">
      <c r="A26" s="296" t="s">
        <v>517</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ht="13.2" x14ac:dyDescent="0.2">
      <c r="A27" s="337"/>
      <c r="AO27" s="291"/>
      <c r="AP27" s="291"/>
      <c r="AQ27" s="291"/>
      <c r="AR27" s="291"/>
      <c r="AS27" s="291"/>
      <c r="AT27" s="291"/>
    </row>
    <row r="28" spans="1:46" ht="16.2" x14ac:dyDescent="0.2">
      <c r="A28" s="292" t="s">
        <v>518</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ht="13.2" x14ac:dyDescent="0.2">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519</v>
      </c>
      <c r="AL29" s="296"/>
      <c r="AM29" s="296"/>
      <c r="AN29" s="296"/>
      <c r="AO29" s="291"/>
      <c r="AP29" s="291"/>
      <c r="AQ29" s="291"/>
      <c r="AR29" s="291"/>
      <c r="AS29" s="339"/>
    </row>
    <row r="30" spans="1:46" ht="13.2" x14ac:dyDescent="0.2">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8" t="s">
        <v>498</v>
      </c>
      <c r="AP30" s="301"/>
      <c r="AQ30" s="302" t="s">
        <v>499</v>
      </c>
      <c r="AR30" s="303"/>
    </row>
    <row r="31" spans="1:46" ht="13.2" x14ac:dyDescent="0.2">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9"/>
      <c r="AP31" s="307" t="s">
        <v>500</v>
      </c>
      <c r="AQ31" s="308" t="s">
        <v>501</v>
      </c>
      <c r="AR31" s="309" t="s">
        <v>502</v>
      </c>
    </row>
    <row r="32" spans="1:46" ht="27" customHeight="1" x14ac:dyDescent="0.2">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1" t="s">
        <v>520</v>
      </c>
      <c r="AL32" s="1222"/>
      <c r="AM32" s="1222"/>
      <c r="AN32" s="1223"/>
      <c r="AO32" s="340">
        <v>5301479</v>
      </c>
      <c r="AP32" s="340">
        <v>20619</v>
      </c>
      <c r="AQ32" s="341">
        <v>29657</v>
      </c>
      <c r="AR32" s="342">
        <v>-30.5</v>
      </c>
    </row>
    <row r="33" spans="1:46" ht="13.5" customHeight="1" x14ac:dyDescent="0.2">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1" t="s">
        <v>521</v>
      </c>
      <c r="AL33" s="1222"/>
      <c r="AM33" s="1222"/>
      <c r="AN33" s="1223"/>
      <c r="AO33" s="340" t="s">
        <v>522</v>
      </c>
      <c r="AP33" s="340" t="s">
        <v>522</v>
      </c>
      <c r="AQ33" s="341">
        <v>0</v>
      </c>
      <c r="AR33" s="342" t="s">
        <v>522</v>
      </c>
    </row>
    <row r="34" spans="1:46" ht="27" customHeight="1" x14ac:dyDescent="0.2">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1" t="s">
        <v>523</v>
      </c>
      <c r="AL34" s="1222"/>
      <c r="AM34" s="1222"/>
      <c r="AN34" s="1223"/>
      <c r="AO34" s="340" t="s">
        <v>522</v>
      </c>
      <c r="AP34" s="340" t="s">
        <v>522</v>
      </c>
      <c r="AQ34" s="341">
        <v>34</v>
      </c>
      <c r="AR34" s="342" t="s">
        <v>522</v>
      </c>
    </row>
    <row r="35" spans="1:46" ht="27" customHeight="1" x14ac:dyDescent="0.2">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1" t="s">
        <v>524</v>
      </c>
      <c r="AL35" s="1222"/>
      <c r="AM35" s="1222"/>
      <c r="AN35" s="1223"/>
      <c r="AO35" s="340">
        <v>3128840</v>
      </c>
      <c r="AP35" s="340">
        <v>12169</v>
      </c>
      <c r="AQ35" s="341">
        <v>9943</v>
      </c>
      <c r="AR35" s="342">
        <v>22.4</v>
      </c>
    </row>
    <row r="36" spans="1:46" ht="27" customHeight="1" x14ac:dyDescent="0.2">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1" t="s">
        <v>525</v>
      </c>
      <c r="AL36" s="1222"/>
      <c r="AM36" s="1222"/>
      <c r="AN36" s="1223"/>
      <c r="AO36" s="340" t="s">
        <v>522</v>
      </c>
      <c r="AP36" s="340" t="s">
        <v>522</v>
      </c>
      <c r="AQ36" s="341">
        <v>489</v>
      </c>
      <c r="AR36" s="342" t="s">
        <v>522</v>
      </c>
    </row>
    <row r="37" spans="1:46" ht="13.5" customHeight="1" x14ac:dyDescent="0.2">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1" t="s">
        <v>526</v>
      </c>
      <c r="AL37" s="1222"/>
      <c r="AM37" s="1222"/>
      <c r="AN37" s="1223"/>
      <c r="AO37" s="340">
        <v>182850</v>
      </c>
      <c r="AP37" s="340">
        <v>711</v>
      </c>
      <c r="AQ37" s="341">
        <v>748</v>
      </c>
      <c r="AR37" s="342">
        <v>-4.9000000000000004</v>
      </c>
    </row>
    <row r="38" spans="1:46" ht="27" customHeight="1" x14ac:dyDescent="0.2">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4" t="s">
        <v>527</v>
      </c>
      <c r="AL38" s="1225"/>
      <c r="AM38" s="1225"/>
      <c r="AN38" s="1226"/>
      <c r="AO38" s="343" t="s">
        <v>522</v>
      </c>
      <c r="AP38" s="343" t="s">
        <v>522</v>
      </c>
      <c r="AQ38" s="344">
        <v>0</v>
      </c>
      <c r="AR38" s="332" t="s">
        <v>522</v>
      </c>
      <c r="AS38" s="339"/>
    </row>
    <row r="39" spans="1:46" ht="13.2" x14ac:dyDescent="0.2">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4" t="s">
        <v>528</v>
      </c>
      <c r="AL39" s="1225"/>
      <c r="AM39" s="1225"/>
      <c r="AN39" s="1226"/>
      <c r="AO39" s="340">
        <v>-2190833</v>
      </c>
      <c r="AP39" s="340">
        <v>-8521</v>
      </c>
      <c r="AQ39" s="341">
        <v>-7534</v>
      </c>
      <c r="AR39" s="342">
        <v>13.1</v>
      </c>
      <c r="AS39" s="339"/>
    </row>
    <row r="40" spans="1:46" ht="27" customHeight="1" x14ac:dyDescent="0.2">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1" t="s">
        <v>529</v>
      </c>
      <c r="AL40" s="1222"/>
      <c r="AM40" s="1222"/>
      <c r="AN40" s="1223"/>
      <c r="AO40" s="340">
        <v>-5642635</v>
      </c>
      <c r="AP40" s="340">
        <v>-21946</v>
      </c>
      <c r="AQ40" s="341">
        <v>-26610</v>
      </c>
      <c r="AR40" s="342">
        <v>-17.5</v>
      </c>
      <c r="AS40" s="339"/>
    </row>
    <row r="41" spans="1:46" ht="13.2" x14ac:dyDescent="0.2">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7" t="s">
        <v>300</v>
      </c>
      <c r="AL41" s="1228"/>
      <c r="AM41" s="1228"/>
      <c r="AN41" s="1229"/>
      <c r="AO41" s="340">
        <v>779701</v>
      </c>
      <c r="AP41" s="340">
        <v>3033</v>
      </c>
      <c r="AQ41" s="341">
        <v>6727</v>
      </c>
      <c r="AR41" s="342">
        <v>-54.9</v>
      </c>
      <c r="AS41" s="339"/>
    </row>
    <row r="42" spans="1:46" ht="13.2" x14ac:dyDescent="0.2">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530</v>
      </c>
      <c r="AL42" s="291"/>
      <c r="AM42" s="291"/>
      <c r="AN42" s="291"/>
      <c r="AO42" s="291"/>
      <c r="AP42" s="291"/>
      <c r="AQ42" s="316"/>
      <c r="AR42" s="316"/>
      <c r="AS42" s="339"/>
    </row>
    <row r="43" spans="1:46" ht="13.2" x14ac:dyDescent="0.2">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ht="13.2" x14ac:dyDescent="0.2">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ht="13.2" x14ac:dyDescent="0.2">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ht="13.2" x14ac:dyDescent="0.2">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2">
      <c r="A47" s="349" t="s">
        <v>531</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ht="13.2" x14ac:dyDescent="0.2">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532</v>
      </c>
      <c r="AL48" s="350"/>
      <c r="AM48" s="350"/>
      <c r="AN48" s="350"/>
      <c r="AO48" s="350"/>
      <c r="AP48" s="350"/>
      <c r="AQ48" s="351"/>
      <c r="AR48" s="350"/>
    </row>
    <row r="49" spans="1:44" ht="13.5" customHeight="1" x14ac:dyDescent="0.2">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6" t="s">
        <v>498</v>
      </c>
      <c r="AN49" s="1218" t="s">
        <v>533</v>
      </c>
      <c r="AO49" s="1219"/>
      <c r="AP49" s="1219"/>
      <c r="AQ49" s="1219"/>
      <c r="AR49" s="1220"/>
    </row>
    <row r="50" spans="1:44" ht="13.2" x14ac:dyDescent="0.2">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7"/>
      <c r="AN50" s="356" t="s">
        <v>534</v>
      </c>
      <c r="AO50" s="357" t="s">
        <v>535</v>
      </c>
      <c r="AP50" s="358" t="s">
        <v>536</v>
      </c>
      <c r="AQ50" s="359" t="s">
        <v>537</v>
      </c>
      <c r="AR50" s="360" t="s">
        <v>538</v>
      </c>
    </row>
    <row r="51" spans="1:44" ht="13.2" x14ac:dyDescent="0.2">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539</v>
      </c>
      <c r="AL51" s="353"/>
      <c r="AM51" s="361">
        <v>8596026</v>
      </c>
      <c r="AN51" s="362">
        <v>33310</v>
      </c>
      <c r="AO51" s="363">
        <v>-10.5</v>
      </c>
      <c r="AP51" s="364">
        <v>41862</v>
      </c>
      <c r="AQ51" s="365">
        <v>1.5</v>
      </c>
      <c r="AR51" s="366">
        <v>-12</v>
      </c>
    </row>
    <row r="52" spans="1:44" ht="13.2" x14ac:dyDescent="0.2">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540</v>
      </c>
      <c r="AM52" s="369">
        <v>7030015</v>
      </c>
      <c r="AN52" s="370">
        <v>27241</v>
      </c>
      <c r="AO52" s="371">
        <v>-0.1</v>
      </c>
      <c r="AP52" s="372">
        <v>23710</v>
      </c>
      <c r="AQ52" s="373">
        <v>7.4</v>
      </c>
      <c r="AR52" s="374">
        <v>-7.5</v>
      </c>
    </row>
    <row r="53" spans="1:44" ht="13.2" x14ac:dyDescent="0.2">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541</v>
      </c>
      <c r="AL53" s="353"/>
      <c r="AM53" s="361">
        <v>6659289</v>
      </c>
      <c r="AN53" s="362">
        <v>25861</v>
      </c>
      <c r="AO53" s="363">
        <v>-22.4</v>
      </c>
      <c r="AP53" s="364">
        <v>43554</v>
      </c>
      <c r="AQ53" s="365">
        <v>4</v>
      </c>
      <c r="AR53" s="366">
        <v>-26.4</v>
      </c>
    </row>
    <row r="54" spans="1:44" ht="13.2" x14ac:dyDescent="0.2">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540</v>
      </c>
      <c r="AM54" s="369">
        <v>5069704</v>
      </c>
      <c r="AN54" s="370">
        <v>19688</v>
      </c>
      <c r="AO54" s="371">
        <v>-27.7</v>
      </c>
      <c r="AP54" s="372">
        <v>24811</v>
      </c>
      <c r="AQ54" s="373">
        <v>4.5999999999999996</v>
      </c>
      <c r="AR54" s="374">
        <v>-32.299999999999997</v>
      </c>
    </row>
    <row r="55" spans="1:44" ht="13.2" x14ac:dyDescent="0.2">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542</v>
      </c>
      <c r="AL55" s="353"/>
      <c r="AM55" s="361">
        <v>7847658</v>
      </c>
      <c r="AN55" s="362">
        <v>30491</v>
      </c>
      <c r="AO55" s="363">
        <v>17.899999999999999</v>
      </c>
      <c r="AP55" s="364">
        <v>42581</v>
      </c>
      <c r="AQ55" s="365">
        <v>-2.2000000000000002</v>
      </c>
      <c r="AR55" s="366">
        <v>20.100000000000001</v>
      </c>
    </row>
    <row r="56" spans="1:44" ht="13.2" x14ac:dyDescent="0.2">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540</v>
      </c>
      <c r="AM56" s="369">
        <v>5784416</v>
      </c>
      <c r="AN56" s="370">
        <v>22475</v>
      </c>
      <c r="AO56" s="371">
        <v>14.2</v>
      </c>
      <c r="AP56" s="372">
        <v>24354</v>
      </c>
      <c r="AQ56" s="373">
        <v>-1.8</v>
      </c>
      <c r="AR56" s="374">
        <v>16</v>
      </c>
    </row>
    <row r="57" spans="1:44" ht="13.2" x14ac:dyDescent="0.2">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543</v>
      </c>
      <c r="AL57" s="353"/>
      <c r="AM57" s="361">
        <v>6703695</v>
      </c>
      <c r="AN57" s="362">
        <v>26022</v>
      </c>
      <c r="AO57" s="363">
        <v>-14.7</v>
      </c>
      <c r="AP57" s="364">
        <v>45426</v>
      </c>
      <c r="AQ57" s="365">
        <v>6.7</v>
      </c>
      <c r="AR57" s="366">
        <v>-21.4</v>
      </c>
    </row>
    <row r="58" spans="1:44" ht="13.2" x14ac:dyDescent="0.2">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540</v>
      </c>
      <c r="AM58" s="369">
        <v>4613755</v>
      </c>
      <c r="AN58" s="370">
        <v>17909</v>
      </c>
      <c r="AO58" s="371">
        <v>-20.3</v>
      </c>
      <c r="AP58" s="372">
        <v>24508</v>
      </c>
      <c r="AQ58" s="373">
        <v>0.6</v>
      </c>
      <c r="AR58" s="374">
        <v>-20.9</v>
      </c>
    </row>
    <row r="59" spans="1:44" ht="13.2" x14ac:dyDescent="0.2">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544</v>
      </c>
      <c r="AL59" s="353"/>
      <c r="AM59" s="361">
        <v>6584328</v>
      </c>
      <c r="AN59" s="362">
        <v>25609</v>
      </c>
      <c r="AO59" s="363">
        <v>-1.6</v>
      </c>
      <c r="AP59" s="364">
        <v>45022</v>
      </c>
      <c r="AQ59" s="365">
        <v>-0.9</v>
      </c>
      <c r="AR59" s="366">
        <v>-0.7</v>
      </c>
    </row>
    <row r="60" spans="1:44" ht="13.2" x14ac:dyDescent="0.2">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540</v>
      </c>
      <c r="AM60" s="369">
        <v>4316882</v>
      </c>
      <c r="AN60" s="370">
        <v>16790</v>
      </c>
      <c r="AO60" s="371">
        <v>-6.2</v>
      </c>
      <c r="AP60" s="372">
        <v>25247</v>
      </c>
      <c r="AQ60" s="373">
        <v>3</v>
      </c>
      <c r="AR60" s="374">
        <v>-9.1999999999999993</v>
      </c>
    </row>
    <row r="61" spans="1:44" ht="13.2" x14ac:dyDescent="0.2">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545</v>
      </c>
      <c r="AL61" s="375"/>
      <c r="AM61" s="376">
        <v>7278199</v>
      </c>
      <c r="AN61" s="377">
        <v>28259</v>
      </c>
      <c r="AO61" s="378">
        <v>-6.3</v>
      </c>
      <c r="AP61" s="379">
        <v>43689</v>
      </c>
      <c r="AQ61" s="380">
        <v>1.8</v>
      </c>
      <c r="AR61" s="366">
        <v>-8.1</v>
      </c>
    </row>
    <row r="62" spans="1:44" ht="13.2" x14ac:dyDescent="0.2">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540</v>
      </c>
      <c r="AM62" s="369">
        <v>5362954</v>
      </c>
      <c r="AN62" s="370">
        <v>20821</v>
      </c>
      <c r="AO62" s="371">
        <v>-8</v>
      </c>
      <c r="AP62" s="372">
        <v>24526</v>
      </c>
      <c r="AQ62" s="373">
        <v>2.8</v>
      </c>
      <c r="AR62" s="374">
        <v>-10.8</v>
      </c>
    </row>
    <row r="63" spans="1:44" ht="13.2" x14ac:dyDescent="0.2">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ht="13.2" x14ac:dyDescent="0.2">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ht="13.2" x14ac:dyDescent="0.2">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ht="13.2" x14ac:dyDescent="0.2">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2">
      <c r="AK67" s="291"/>
      <c r="AL67" s="291"/>
      <c r="AM67" s="291"/>
      <c r="AN67" s="291"/>
      <c r="AO67" s="291"/>
      <c r="AP67" s="291"/>
      <c r="AQ67" s="291"/>
      <c r="AR67" s="291"/>
      <c r="AS67" s="291"/>
      <c r="AT67" s="291"/>
    </row>
    <row r="68" spans="1:46" ht="13.5" hidden="1" customHeight="1" x14ac:dyDescent="0.2">
      <c r="AK68" s="291"/>
      <c r="AL68" s="291"/>
      <c r="AM68" s="291"/>
      <c r="AN68" s="291"/>
      <c r="AO68" s="291"/>
      <c r="AP68" s="291"/>
      <c r="AQ68" s="291"/>
      <c r="AR68" s="291"/>
    </row>
    <row r="69" spans="1:46" ht="13.5" hidden="1" customHeight="1" x14ac:dyDescent="0.2">
      <c r="AK69" s="291"/>
      <c r="AL69" s="291"/>
      <c r="AM69" s="291"/>
      <c r="AN69" s="291"/>
      <c r="AO69" s="291"/>
      <c r="AP69" s="291"/>
      <c r="AQ69" s="291"/>
      <c r="AR69" s="291"/>
    </row>
    <row r="70" spans="1:46" ht="13.2" hidden="1" x14ac:dyDescent="0.2">
      <c r="AK70" s="291"/>
      <c r="AL70" s="291"/>
      <c r="AM70" s="291"/>
      <c r="AN70" s="291"/>
      <c r="AO70" s="291"/>
      <c r="AP70" s="291"/>
      <c r="AQ70" s="291"/>
      <c r="AR70" s="291"/>
    </row>
    <row r="71" spans="1:46" ht="13.2" hidden="1" x14ac:dyDescent="0.2">
      <c r="AK71" s="291"/>
      <c r="AL71" s="291"/>
      <c r="AM71" s="291"/>
      <c r="AN71" s="291"/>
      <c r="AO71" s="291"/>
      <c r="AP71" s="291"/>
      <c r="AQ71" s="291"/>
      <c r="AR71" s="291"/>
    </row>
    <row r="72" spans="1:46" ht="13.2" hidden="1" x14ac:dyDescent="0.2">
      <c r="AK72" s="291"/>
      <c r="AL72" s="291"/>
      <c r="AM72" s="291"/>
      <c r="AN72" s="291"/>
      <c r="AO72" s="291"/>
      <c r="AP72" s="291"/>
      <c r="AQ72" s="291"/>
      <c r="AR72" s="291"/>
    </row>
    <row r="73" spans="1:46" ht="13.2" hidden="1" x14ac:dyDescent="0.2">
      <c r="AK73" s="291"/>
      <c r="AL73" s="291"/>
      <c r="AM73" s="291"/>
      <c r="AN73" s="291"/>
      <c r="AO73" s="291"/>
      <c r="AP73" s="291"/>
      <c r="AQ73" s="291"/>
      <c r="AR73" s="291"/>
    </row>
    <row r="74" spans="1:46" ht="13.2" hidden="1" x14ac:dyDescent="0.2"/>
  </sheetData>
  <sheetProtection algorithmName="SHA-512" hashValue="04iBwXzoA2Sy8CLYZw9SqPs8AC4Svp+W9dxqeDPVEHfyzILbbMufcbdzSHQA+tssleRNvUl1jGlP5sWtm4bInQ==" saltValue="lK+52bdC+VBgFKUuFYbl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89" customWidth="1"/>
    <col min="126" max="16384" width="9" style="288" hidden="1"/>
  </cols>
  <sheetData>
    <row r="1" spans="2:125"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ht="13.2" x14ac:dyDescent="0.2">
      <c r="B2" s="288"/>
      <c r="DG2" s="288"/>
    </row>
    <row r="3" spans="2:125" ht="13.2" x14ac:dyDescent="0.2">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ht="13.2" x14ac:dyDescent="0.2"/>
    <row r="5" spans="2:125" ht="13.2" x14ac:dyDescent="0.2"/>
    <row r="6" spans="2:125" ht="13.2" x14ac:dyDescent="0.2"/>
    <row r="7" spans="2:125" ht="13.2" x14ac:dyDescent="0.2"/>
    <row r="8" spans="2:125" ht="13.2" x14ac:dyDescent="0.2"/>
    <row r="9" spans="2:125" ht="13.2" x14ac:dyDescent="0.2">
      <c r="DU9" s="28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8"/>
    </row>
    <row r="18" spans="125:125" ht="13.2" x14ac:dyDescent="0.2"/>
    <row r="19" spans="125:125" ht="13.2" x14ac:dyDescent="0.2"/>
    <row r="20" spans="125:125" ht="13.2" x14ac:dyDescent="0.2">
      <c r="DU20" s="288"/>
    </row>
    <row r="21" spans="125:125" ht="13.2" x14ac:dyDescent="0.2">
      <c r="DU21" s="28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8"/>
    </row>
    <row r="29" spans="125:125" ht="13.2" x14ac:dyDescent="0.2"/>
    <row r="30" spans="125:125" ht="13.2" x14ac:dyDescent="0.2"/>
    <row r="31" spans="125:125" ht="13.2" x14ac:dyDescent="0.2"/>
    <row r="32" spans="125:125" ht="13.2" x14ac:dyDescent="0.2"/>
    <row r="33" spans="2:125" ht="13.2" x14ac:dyDescent="0.2">
      <c r="B33" s="288"/>
      <c r="G33" s="288"/>
      <c r="I33" s="288"/>
    </row>
    <row r="34" spans="2:125" ht="13.2" x14ac:dyDescent="0.2">
      <c r="C34" s="288"/>
      <c r="P34" s="288"/>
      <c r="DE34" s="288"/>
      <c r="DH34" s="288"/>
    </row>
    <row r="35" spans="2:125" ht="13.2" x14ac:dyDescent="0.2">
      <c r="D35" s="288"/>
      <c r="E35" s="288"/>
      <c r="DG35" s="288"/>
      <c r="DJ35" s="288"/>
      <c r="DP35" s="288"/>
      <c r="DQ35" s="288"/>
      <c r="DR35" s="288"/>
      <c r="DS35" s="288"/>
      <c r="DT35" s="288"/>
      <c r="DU35" s="288"/>
    </row>
    <row r="36" spans="2:125" ht="13.2" x14ac:dyDescent="0.2">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ht="13.2" x14ac:dyDescent="0.2">
      <c r="DU37" s="288"/>
    </row>
    <row r="38" spans="2:125" ht="13.2" x14ac:dyDescent="0.2">
      <c r="DT38" s="288"/>
      <c r="DU38" s="288"/>
    </row>
    <row r="39" spans="2:125" ht="13.2" x14ac:dyDescent="0.2"/>
    <row r="40" spans="2:125" ht="13.2" x14ac:dyDescent="0.2">
      <c r="DH40" s="288"/>
    </row>
    <row r="41" spans="2:125" ht="13.2" x14ac:dyDescent="0.2">
      <c r="DE41" s="288"/>
    </row>
    <row r="42" spans="2:125" ht="13.2" x14ac:dyDescent="0.2">
      <c r="DG42" s="288"/>
      <c r="DJ42" s="288"/>
    </row>
    <row r="43" spans="2:125" ht="13.2" x14ac:dyDescent="0.2">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ht="13.2" x14ac:dyDescent="0.2">
      <c r="DU44" s="288"/>
    </row>
    <row r="45" spans="2:125" ht="13.2" x14ac:dyDescent="0.2"/>
    <row r="46" spans="2:125" ht="13.2" x14ac:dyDescent="0.2"/>
    <row r="47" spans="2:125" ht="13.2" x14ac:dyDescent="0.2"/>
    <row r="48" spans="2:125" ht="13.2" x14ac:dyDescent="0.2">
      <c r="DT48" s="288"/>
      <c r="DU48" s="288"/>
    </row>
    <row r="49" spans="120:125" ht="13.2" x14ac:dyDescent="0.2">
      <c r="DU49" s="288"/>
    </row>
    <row r="50" spans="120:125" ht="13.2" x14ac:dyDescent="0.2">
      <c r="DU50" s="288"/>
    </row>
    <row r="51" spans="120:125" ht="13.2" x14ac:dyDescent="0.2">
      <c r="DP51" s="288"/>
      <c r="DQ51" s="288"/>
      <c r="DR51" s="288"/>
      <c r="DS51" s="288"/>
      <c r="DT51" s="288"/>
      <c r="DU51" s="288"/>
    </row>
    <row r="52" spans="120:125" ht="13.2" x14ac:dyDescent="0.2"/>
    <row r="53" spans="120:125" ht="13.2" x14ac:dyDescent="0.2"/>
    <row r="54" spans="120:125" ht="13.2" x14ac:dyDescent="0.2">
      <c r="DU54" s="288"/>
    </row>
    <row r="55" spans="120:125" ht="13.2" x14ac:dyDescent="0.2"/>
    <row r="56" spans="120:125" ht="13.2" x14ac:dyDescent="0.2"/>
    <row r="57" spans="120:125" ht="13.2" x14ac:dyDescent="0.2"/>
    <row r="58" spans="120:125" ht="13.2" x14ac:dyDescent="0.2">
      <c r="DU58" s="288"/>
    </row>
    <row r="59" spans="120:125" ht="13.2" x14ac:dyDescent="0.2"/>
    <row r="60" spans="120:125" ht="13.2" x14ac:dyDescent="0.2"/>
    <row r="61" spans="120:125" ht="13.2" x14ac:dyDescent="0.2"/>
    <row r="62" spans="120:125" ht="13.2" x14ac:dyDescent="0.2"/>
    <row r="63" spans="120:125" ht="13.2" x14ac:dyDescent="0.2">
      <c r="DU63" s="288"/>
    </row>
    <row r="64" spans="120:125" ht="13.2" x14ac:dyDescent="0.2">
      <c r="DT64" s="288"/>
      <c r="DU64" s="288"/>
    </row>
    <row r="65" spans="123:125" ht="13.2" x14ac:dyDescent="0.2"/>
    <row r="66" spans="123:125" ht="13.2" x14ac:dyDescent="0.2"/>
    <row r="67" spans="123:125" ht="13.2" x14ac:dyDescent="0.2"/>
    <row r="68" spans="123:125" ht="13.2" x14ac:dyDescent="0.2"/>
    <row r="69" spans="123:125" ht="13.2" x14ac:dyDescent="0.2">
      <c r="DS69" s="288"/>
      <c r="DT69" s="288"/>
      <c r="DU69" s="28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8"/>
    </row>
    <row r="83" spans="116:125" ht="13.2" x14ac:dyDescent="0.2">
      <c r="DM83" s="288"/>
      <c r="DN83" s="288"/>
      <c r="DO83" s="288"/>
      <c r="DP83" s="288"/>
      <c r="DQ83" s="288"/>
      <c r="DR83" s="288"/>
      <c r="DS83" s="288"/>
      <c r="DT83" s="288"/>
      <c r="DU83" s="288"/>
    </row>
    <row r="84" spans="116:125" ht="13.2" x14ac:dyDescent="0.2"/>
    <row r="85" spans="116:125" ht="13.2" x14ac:dyDescent="0.2"/>
    <row r="86" spans="116:125" ht="13.2" x14ac:dyDescent="0.2"/>
    <row r="87" spans="116:125" ht="13.2" x14ac:dyDescent="0.2"/>
    <row r="88" spans="116:125" ht="13.2" x14ac:dyDescent="0.2">
      <c r="DU88" s="28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8"/>
      <c r="DT94" s="288"/>
      <c r="DU94" s="288"/>
    </row>
    <row r="95" spans="116:125" ht="13.5" customHeight="1" x14ac:dyDescent="0.2">
      <c r="DU95" s="28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8"/>
    </row>
    <row r="102" spans="124:125" ht="13.5" customHeight="1" x14ac:dyDescent="0.2"/>
    <row r="103" spans="124:125" ht="13.5" customHeight="1" x14ac:dyDescent="0.2"/>
    <row r="104" spans="124:125" ht="13.5" customHeight="1" x14ac:dyDescent="0.2">
      <c r="DT104" s="288"/>
      <c r="DU104" s="28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NQrkQP9N/jtXeVVYLXurWpHsk+RZIpzPcqr+wbTvWpVxxC2fXhtE3Akir0BUl9YGbgsPXdUVJJIMPdX7PfyyA==" saltValue="epImsK5V9ha5uH1/fRvA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89" customWidth="1"/>
    <col min="126" max="142" width="0" style="288" hidden="1" customWidth="1"/>
    <col min="143" max="16384" width="9" style="288" hidden="1"/>
  </cols>
  <sheetData>
    <row r="1" spans="1:125" ht="13.5" customHeight="1"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ht="13.2" x14ac:dyDescent="0.2">
      <c r="B2" s="288"/>
      <c r="T2" s="288"/>
    </row>
    <row r="3" spans="1:125"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8"/>
      <c r="G33" s="288"/>
      <c r="I33" s="288"/>
    </row>
    <row r="34" spans="2:125" ht="13.2" x14ac:dyDescent="0.2">
      <c r="C34" s="288"/>
      <c r="P34" s="288"/>
      <c r="R34" s="288"/>
      <c r="U34" s="288"/>
    </row>
    <row r="35" spans="2:125" ht="13.2" x14ac:dyDescent="0.2">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ht="13.2" x14ac:dyDescent="0.2">
      <c r="F36" s="288"/>
      <c r="H36" s="288"/>
      <c r="J36" s="288"/>
      <c r="K36" s="288"/>
      <c r="L36" s="288"/>
      <c r="M36" s="288"/>
      <c r="N36" s="288"/>
      <c r="O36" s="288"/>
      <c r="Q36" s="288"/>
      <c r="S36" s="288"/>
      <c r="V36" s="288"/>
    </row>
    <row r="37" spans="2:125" ht="13.2" x14ac:dyDescent="0.2"/>
    <row r="38" spans="2:125" ht="13.2" x14ac:dyDescent="0.2"/>
    <row r="39" spans="2:125" ht="13.2" x14ac:dyDescent="0.2"/>
    <row r="40" spans="2:125" ht="13.2" x14ac:dyDescent="0.2">
      <c r="U40" s="288"/>
    </row>
    <row r="41" spans="2:125" ht="13.2" x14ac:dyDescent="0.2">
      <c r="R41" s="288"/>
    </row>
    <row r="42" spans="2:125" ht="13.2" x14ac:dyDescent="0.2">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ht="13.2" x14ac:dyDescent="0.2">
      <c r="Q43" s="288"/>
      <c r="S43" s="288"/>
      <c r="V43" s="28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FzwJbQx/ORsZaxOdYEF9arflVgwmGM1J+AO1/hEVz19Oli00geXEu7d9hoXVvV8/K1MQowLjSigVbepAjiq0Q==" saltValue="QgfYMzdHv3m10cbEshyK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30" t="s">
        <v>3</v>
      </c>
      <c r="D47" s="1230"/>
      <c r="E47" s="1231"/>
      <c r="F47" s="11">
        <v>13.17</v>
      </c>
      <c r="G47" s="12">
        <v>14.43</v>
      </c>
      <c r="H47" s="12">
        <v>15.05</v>
      </c>
      <c r="I47" s="12">
        <v>14.27</v>
      </c>
      <c r="J47" s="13">
        <v>14.22</v>
      </c>
    </row>
    <row r="48" spans="2:10" ht="57.75" customHeight="1" x14ac:dyDescent="0.2">
      <c r="B48" s="14"/>
      <c r="C48" s="1232" t="s">
        <v>4</v>
      </c>
      <c r="D48" s="1232"/>
      <c r="E48" s="1233"/>
      <c r="F48" s="15">
        <v>7.73</v>
      </c>
      <c r="G48" s="16">
        <v>5.55</v>
      </c>
      <c r="H48" s="16">
        <v>6.91</v>
      </c>
      <c r="I48" s="16">
        <v>6.53</v>
      </c>
      <c r="J48" s="17">
        <v>5.51</v>
      </c>
    </row>
    <row r="49" spans="2:10" ht="57.75" customHeight="1" thickBot="1" x14ac:dyDescent="0.25">
      <c r="B49" s="18"/>
      <c r="C49" s="1234" t="s">
        <v>5</v>
      </c>
      <c r="D49" s="1234"/>
      <c r="E49" s="1235"/>
      <c r="F49" s="19" t="s">
        <v>554</v>
      </c>
      <c r="G49" s="20" t="s">
        <v>555</v>
      </c>
      <c r="H49" s="20">
        <v>2.0299999999999998</v>
      </c>
      <c r="I49" s="20" t="s">
        <v>556</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Yivt0jjhHob6gNA51vXxCJBW9JEZ2IyVp3c6uiGeb848jnaMgXllE4AL6rAqLi03A3KjfWreoxt0RDvEukBMQ==" saltValue="HXnC9iSAsc+Ltr8sQo1M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2020-09-23T04:07:35Z</cp:lastPrinted>
  <dcterms:created xsi:type="dcterms:W3CDTF">2020-02-10T03:28:48Z</dcterms:created>
  <dcterms:modified xsi:type="dcterms:W3CDTF">2020-09-23T09:45:09Z</dcterms:modified>
  <cp:category/>
</cp:coreProperties>
</file>