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:\技術管理G\05_総合評価\(R7年度作業)完成委託業務一覧（R04～R06）\02公表用\"/>
    </mc:Choice>
  </mc:AlternateContent>
  <bookViews>
    <workbookView xWindow="-15" yWindow="-15" windowWidth="10320" windowHeight="7920" tabRatio="875"/>
  </bookViews>
  <sheets>
    <sheet name="R５ 70件" sheetId="56" r:id="rId1"/>
    <sheet name="★工事依頼書" sheetId="50" state="hidden" r:id="rId2"/>
  </sheets>
  <definedNames>
    <definedName name="_xlnm._FilterDatabase" localSheetId="0" hidden="1">'R５ 70件'!$A$7:$E$78</definedName>
    <definedName name="DAT" localSheetId="1">#REF!</definedName>
    <definedName name="KND" localSheetId="1">#REF!</definedName>
    <definedName name="_xlnm.Print_Area" localSheetId="1">★工事依頼書!$A$1:$S$69</definedName>
    <definedName name="_xlnm.Print_Area" localSheetId="0">'R５ 70件'!$A$1:$E$77</definedName>
    <definedName name="SNO" localSheetId="1">#REF!</definedName>
    <definedName name="委託業種リスト" localSheetId="0">#REF!</definedName>
    <definedName name="委託業種リスト">#REF!</definedName>
    <definedName name="委託検査種別" localSheetId="0">#REF!</definedName>
    <definedName name="委託検査種別">#REF!</definedName>
    <definedName name="委託台帳" localSheetId="0">#REF!</definedName>
    <definedName name="委託台帳">#REF!</definedName>
    <definedName name="検査員氏名" localSheetId="0">#REF!</definedName>
    <definedName name="検査員氏名">#REF!</definedName>
    <definedName name="検査種別" localSheetId="0">#REF!</definedName>
    <definedName name="検査種別">#REF!</definedName>
    <definedName name="県単公共" localSheetId="0">#REF!</definedName>
    <definedName name="県単公共">#REF!</definedName>
    <definedName name="工事" localSheetId="0">#REF!</definedName>
    <definedName name="工事">#REF!</definedName>
    <definedName name="工事業種リスト" localSheetId="0">#REF!</definedName>
    <definedName name="工事業種リスト">#REF!</definedName>
    <definedName name="工事検査種別" localSheetId="0">#REF!</definedName>
    <definedName name="工事検査種別">#REF!</definedName>
    <definedName name="工事台帳" localSheetId="0">#REF!</definedName>
    <definedName name="工事台帳">#REF!</definedName>
    <definedName name="事務所等名" localSheetId="0">#REF!</definedName>
    <definedName name="事務所等名">#REF!</definedName>
    <definedName name="所属" localSheetId="0">#REF!</definedName>
    <definedName name="所属">#REF!</definedName>
    <definedName name="所属番号" localSheetId="0">#REF!</definedName>
    <definedName name="所属番号">#REF!</definedName>
    <definedName name="職" localSheetId="0">#REF!</definedName>
    <definedName name="職">#REF!</definedName>
    <definedName name="総合評価" localSheetId="0">#REF!</definedName>
    <definedName name="総合評価">#REF!</definedName>
    <definedName name="評定業務" localSheetId="0">#REF!</definedName>
    <definedName name="評定業務">#REF!</definedName>
    <definedName name="評定工種" localSheetId="0">#REF!</definedName>
    <definedName name="評定工種">#REF!</definedName>
  </definedNames>
  <calcPr calcId="162913"/>
</workbook>
</file>

<file path=xl/calcChain.xml><?xml version="1.0" encoding="utf-8"?>
<calcChain xmlns="http://schemas.openxmlformats.org/spreadsheetml/2006/main">
  <c r="J31" i="50" l="1"/>
  <c r="J64" i="50" l="1"/>
  <c r="AK65" i="50"/>
  <c r="AK64" i="50"/>
  <c r="AK63" i="50"/>
  <c r="AK62" i="50"/>
  <c r="AK61" i="50"/>
  <c r="AK60" i="50"/>
  <c r="AK59" i="50"/>
  <c r="AK58" i="50"/>
  <c r="AK57" i="50"/>
  <c r="AK56" i="50"/>
  <c r="AK55" i="50"/>
  <c r="AK54" i="50"/>
  <c r="AK53" i="50"/>
  <c r="AK52" i="50"/>
  <c r="Q52" i="50"/>
  <c r="AK51" i="50"/>
  <c r="AK50" i="50"/>
  <c r="AK49" i="50"/>
  <c r="AK48" i="50"/>
  <c r="AK47" i="50"/>
  <c r="AK46" i="50"/>
  <c r="AK45" i="50"/>
  <c r="O45" i="50"/>
  <c r="AK44" i="50"/>
  <c r="AK43" i="50"/>
  <c r="AK42" i="50"/>
  <c r="AK41" i="50"/>
  <c r="AK40" i="50"/>
  <c r="AK39" i="50"/>
  <c r="AK32" i="50"/>
  <c r="J32" i="50"/>
  <c r="J65" i="50" s="1"/>
  <c r="AK31" i="50"/>
  <c r="AK30" i="50"/>
  <c r="J30" i="50"/>
  <c r="J63" i="50" s="1"/>
  <c r="AK29" i="50"/>
  <c r="AK28" i="50"/>
  <c r="T28" i="50"/>
  <c r="J29" i="50" s="1"/>
  <c r="J62" i="50" s="1"/>
  <c r="AK27" i="50"/>
  <c r="AK26" i="50"/>
  <c r="J26" i="50"/>
  <c r="J59" i="50" s="1"/>
  <c r="AK25" i="50"/>
  <c r="J25" i="50"/>
  <c r="J27" i="50" s="1"/>
  <c r="J60" i="50" s="1"/>
  <c r="AK24" i="50"/>
  <c r="AK23" i="50"/>
  <c r="J23" i="50"/>
  <c r="J56" i="50" s="1"/>
  <c r="AK22" i="50"/>
  <c r="J22" i="50"/>
  <c r="J55" i="50" s="1"/>
  <c r="AK21" i="50"/>
  <c r="AK20" i="50"/>
  <c r="AK19" i="50"/>
  <c r="J19" i="50"/>
  <c r="J52" i="50" s="1"/>
  <c r="AK18" i="50"/>
  <c r="Q18" i="50"/>
  <c r="Q51" i="50" s="1"/>
  <c r="AK17" i="50"/>
  <c r="J17" i="50"/>
  <c r="M14" i="50" s="1"/>
  <c r="M47" i="50" s="1"/>
  <c r="AK16" i="50"/>
  <c r="T16" i="50"/>
  <c r="J16" i="50" s="1"/>
  <c r="J49" i="50" s="1"/>
  <c r="AK15" i="50"/>
  <c r="AK14" i="50"/>
  <c r="AK13" i="50"/>
  <c r="AK12" i="50"/>
  <c r="AK11" i="50"/>
  <c r="AK10" i="50"/>
  <c r="AK9" i="50"/>
  <c r="AK8" i="50"/>
  <c r="AK7" i="50"/>
  <c r="AK6" i="50"/>
  <c r="AK5" i="50"/>
  <c r="F5" i="50"/>
  <c r="AK4" i="50"/>
  <c r="C28" i="50" l="1"/>
  <c r="C61" i="50" s="1"/>
  <c r="J50" i="50"/>
  <c r="C29" i="50"/>
  <c r="C62" i="50" s="1"/>
  <c r="J58" i="50"/>
  <c r="J24" i="50"/>
  <c r="J57" i="50" s="1"/>
  <c r="J28" i="50"/>
  <c r="J61" i="50" s="1"/>
</calcChain>
</file>

<file path=xl/sharedStrings.xml><?xml version="1.0" encoding="utf-8"?>
<sst xmlns="http://schemas.openxmlformats.org/spreadsheetml/2006/main" count="509" uniqueCount="364">
  <si>
    <t xml:space="preserve">次のとおり工事 </t>
    <rPh sb="0" eb="1">
      <t>ツギ</t>
    </rPh>
    <rPh sb="5" eb="7">
      <t>コウジ</t>
    </rPh>
    <phoneticPr fontId="2"/>
  </si>
  <si>
    <t>収受</t>
    <rPh sb="0" eb="2">
      <t>シュウジュ</t>
    </rPh>
    <phoneticPr fontId="6"/>
  </si>
  <si>
    <t>第１号様式 （神奈川県県土整備部工事等検査要綱　第９条関係）</t>
    <rPh sb="7" eb="11">
      <t>カナガワケン</t>
    </rPh>
    <rPh sb="11" eb="12">
      <t>ケン</t>
    </rPh>
    <rPh sb="12" eb="13">
      <t>ド</t>
    </rPh>
    <rPh sb="13" eb="15">
      <t>セイビ</t>
    </rPh>
    <rPh sb="15" eb="16">
      <t>ブ</t>
    </rPh>
    <rPh sb="16" eb="18">
      <t>コウジ</t>
    </rPh>
    <rPh sb="18" eb="19">
      <t>トウ</t>
    </rPh>
    <rPh sb="19" eb="21">
      <t>ケンサ</t>
    </rPh>
    <rPh sb="21" eb="23">
      <t>ヨウコウ</t>
    </rPh>
    <rPh sb="24" eb="25">
      <t>ダイ</t>
    </rPh>
    <phoneticPr fontId="5"/>
  </si>
  <si>
    <t xml:space="preserve">次のとおり工事・委託業務 </t>
    <rPh sb="0" eb="1">
      <t>ツギ</t>
    </rPh>
    <rPh sb="5" eb="7">
      <t>コウジ</t>
    </rPh>
    <rPh sb="8" eb="10">
      <t>イタク</t>
    </rPh>
    <rPh sb="10" eb="12">
      <t>ギョウム</t>
    </rPh>
    <phoneticPr fontId="2"/>
  </si>
  <si>
    <t>事務所（工事担当課）名</t>
    <rPh sb="0" eb="2">
      <t>ジム</t>
    </rPh>
    <rPh sb="2" eb="3">
      <t>ショ</t>
    </rPh>
    <rPh sb="4" eb="6">
      <t>コウジ</t>
    </rPh>
    <rPh sb="6" eb="8">
      <t>タントウ</t>
    </rPh>
    <rPh sb="8" eb="9">
      <t>カ</t>
    </rPh>
    <rPh sb="10" eb="11">
      <t>メイ</t>
    </rPh>
    <phoneticPr fontId="2"/>
  </si>
  <si>
    <t>今回出来高査定金額</t>
    <rPh sb="0" eb="2">
      <t>コンカイ</t>
    </rPh>
    <rPh sb="2" eb="4">
      <t>デキ</t>
    </rPh>
    <rPh sb="4" eb="5">
      <t>タカ</t>
    </rPh>
    <rPh sb="5" eb="7">
      <t>サテイ</t>
    </rPh>
    <rPh sb="7" eb="9">
      <t>キンガク</t>
    </rPh>
    <phoneticPr fontId="4"/>
  </si>
  <si>
    <t>工 事 等 検 査 依 頼 書</t>
    <rPh sb="0" eb="1">
      <t>コウ</t>
    </rPh>
    <rPh sb="2" eb="3">
      <t>コト</t>
    </rPh>
    <rPh sb="4" eb="5">
      <t>トウ</t>
    </rPh>
    <rPh sb="10" eb="11">
      <t>エ</t>
    </rPh>
    <rPh sb="12" eb="13">
      <t>ライ</t>
    </rPh>
    <rPh sb="14" eb="15">
      <t>ショ</t>
    </rPh>
    <phoneticPr fontId="6"/>
  </si>
  <si>
    <t>番号</t>
    <rPh sb="0" eb="2">
      <t>バンゴウ</t>
    </rPh>
    <phoneticPr fontId="4"/>
  </si>
  <si>
    <t>工事</t>
    <rPh sb="0" eb="2">
      <t>コウジ</t>
    </rPh>
    <phoneticPr fontId="4"/>
  </si>
  <si>
    <t>契約金額</t>
  </si>
  <si>
    <t>備　　考</t>
    <rPh sb="0" eb="1">
      <t>ビ</t>
    </rPh>
    <rPh sb="3" eb="4">
      <t>コウ</t>
    </rPh>
    <phoneticPr fontId="2"/>
  </si>
  <si>
    <t>担 当 者 :</t>
    <phoneticPr fontId="2"/>
  </si>
  <si>
    <t>次のとおり検査依頼してよいでしょうか。</t>
    <rPh sb="0" eb="1">
      <t>ツギ</t>
    </rPh>
    <rPh sb="5" eb="7">
      <t>ケンサ</t>
    </rPh>
    <rPh sb="7" eb="9">
      <t>イライ</t>
    </rPh>
    <phoneticPr fontId="6"/>
  </si>
  <si>
    <t>検査の種類</t>
    <rPh sb="0" eb="2">
      <t>ケンサ</t>
    </rPh>
    <rPh sb="3" eb="5">
      <t>シュルイ</t>
    </rPh>
    <phoneticPr fontId="4"/>
  </si>
  <si>
    <t>（</t>
    <phoneticPr fontId="4"/>
  </si>
  <si>
    <t>主 な 工 種 :</t>
    <phoneticPr fontId="2"/>
  </si>
  <si>
    <t>(</t>
    <phoneticPr fontId="4"/>
  </si>
  <si>
    <t>)</t>
    <phoneticPr fontId="4"/>
  </si>
  <si>
    <t>工事名</t>
  </si>
  <si>
    <t>工事契約課長</t>
    <rPh sb="0" eb="2">
      <t>コウジ</t>
    </rPh>
    <rPh sb="2" eb="4">
      <t>ケイヤク</t>
    </rPh>
    <rPh sb="4" eb="5">
      <t>カ</t>
    </rPh>
    <rPh sb="5" eb="6">
      <t>チョウ</t>
    </rPh>
    <phoneticPr fontId="4"/>
  </si>
  <si>
    <t>※工事場所には、路線名・河川名等を記入する。</t>
    <rPh sb="1" eb="3">
      <t>コウジ</t>
    </rPh>
    <rPh sb="3" eb="5">
      <t>バショ</t>
    </rPh>
    <rPh sb="8" eb="11">
      <t>ロセンメイ</t>
    </rPh>
    <rPh sb="12" eb="14">
      <t>カセン</t>
    </rPh>
    <rPh sb="14" eb="15">
      <t>メイ</t>
    </rPh>
    <rPh sb="15" eb="16">
      <t>ナド</t>
    </rPh>
    <rPh sb="17" eb="19">
      <t>キニュウ</t>
    </rPh>
    <phoneticPr fontId="5"/>
  </si>
  <si>
    <t>平成　　 年　  月 　 日</t>
    <rPh sb="0" eb="2">
      <t>ヘイセイ</t>
    </rPh>
    <rPh sb="5" eb="6">
      <t>ネン</t>
    </rPh>
    <rPh sb="9" eb="10">
      <t>ツキ</t>
    </rPh>
    <rPh sb="13" eb="14">
      <t>ニチ</t>
    </rPh>
    <phoneticPr fontId="6"/>
  </si>
  <si>
    <t>起案</t>
    <rPh sb="0" eb="2">
      <t>キアン</t>
    </rPh>
    <phoneticPr fontId="6"/>
  </si>
  <si>
    <t>決裁</t>
    <rPh sb="0" eb="2">
      <t>ケッサイ</t>
    </rPh>
    <phoneticPr fontId="6"/>
  </si>
  <si>
    <t>処理期限</t>
    <rPh sb="0" eb="2">
      <t>ショリ</t>
    </rPh>
    <rPh sb="2" eb="4">
      <t>キゲン</t>
    </rPh>
    <phoneticPr fontId="6"/>
  </si>
  <si>
    <t>平成　  年　  月 　 日</t>
    <rPh sb="0" eb="2">
      <t>ヘイセイ</t>
    </rPh>
    <rPh sb="5" eb="6">
      <t>ネン</t>
    </rPh>
    <rPh sb="9" eb="10">
      <t>ツキ</t>
    </rPh>
    <rPh sb="13" eb="14">
      <t>ニチ</t>
    </rPh>
    <phoneticPr fontId="6"/>
  </si>
  <si>
    <t>　</t>
  </si>
  <si>
    <t>技 術 管 理 課 長　　殿</t>
    <rPh sb="13" eb="14">
      <t>ドノ</t>
    </rPh>
    <phoneticPr fontId="2"/>
  </si>
  <si>
    <t>　　）検査を依頼します。</t>
    <rPh sb="3" eb="5">
      <t>ケンサ</t>
    </rPh>
    <rPh sb="6" eb="8">
      <t>イライ</t>
    </rPh>
    <phoneticPr fontId="4"/>
  </si>
  <si>
    <t>契約締結年月日</t>
    <rPh sb="0" eb="2">
      <t>ケイヤク</t>
    </rPh>
    <rPh sb="2" eb="4">
      <t>テイケツ</t>
    </rPh>
    <rPh sb="4" eb="7">
      <t>ネンガッピ</t>
    </rPh>
    <phoneticPr fontId="6"/>
  </si>
  <si>
    <t>着手年月日</t>
    <rPh sb="0" eb="2">
      <t>チャクシュ</t>
    </rPh>
    <rPh sb="2" eb="5">
      <t>ネンガッピ</t>
    </rPh>
    <phoneticPr fontId="6"/>
  </si>
  <si>
    <t>契約工期</t>
  </si>
  <si>
    <t>請負者名</t>
    <rPh sb="3" eb="4">
      <t>ナ</t>
    </rPh>
    <phoneticPr fontId="6"/>
  </si>
  <si>
    <t>委託業務名</t>
    <rPh sb="0" eb="2">
      <t>イタク</t>
    </rPh>
    <rPh sb="2" eb="4">
      <t>ギョウム</t>
    </rPh>
    <rPh sb="4" eb="5">
      <t>メイ</t>
    </rPh>
    <phoneticPr fontId="2"/>
  </si>
  <si>
    <t>工事場所</t>
  </si>
  <si>
    <t>主任</t>
    <rPh sb="0" eb="2">
      <t>シュニン</t>
    </rPh>
    <phoneticPr fontId="4"/>
  </si>
  <si>
    <t>道路維持課長</t>
    <rPh sb="0" eb="2">
      <t>ドウロ</t>
    </rPh>
    <rPh sb="2" eb="4">
      <t>イジ</t>
    </rPh>
    <rPh sb="4" eb="6">
      <t>カチョウ</t>
    </rPh>
    <phoneticPr fontId="4"/>
  </si>
  <si>
    <t>藤土</t>
    <rPh sb="0" eb="2">
      <t>フジド</t>
    </rPh>
    <phoneticPr fontId="4"/>
  </si>
  <si>
    <t>藤土リスト</t>
    <rPh sb="0" eb="2">
      <t>フジド</t>
    </rPh>
    <phoneticPr fontId="4"/>
  </si>
  <si>
    <t>課　員</t>
    <phoneticPr fontId="4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</si>
  <si>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</si>
  <si>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#+#REF!</t>
  </si>
  <si>
    <t>#INDEX(工事検査台帳!$A$5:$BM$200,MATCH(★工事依頼書!$T$4,工事検査台帳!$F$5:$F$200,0),28)</t>
  </si>
  <si>
    <t>#工事検査台帳!$F34</t>
  </si>
  <si>
    <t>#工事検査台帳!$F35</t>
  </si>
  <si>
    <t>#IF($T$16#"完成（指定部分）","※指定部分完成検査"," ")</t>
  </si>
  <si>
    <t>#工事検査台帳!$F36</t>
  </si>
  <si>
    <t>#INDEX(工事検査台帳!$A$5:$BM$200,MATCH(★工事依頼書!$T$4,工事検査台帳!$F$5:$F$200,0),25)</t>
  </si>
  <si>
    <t>#INDEX(工事検査台帳!$A$5:$BM$200,MATCH(★工事依頼書!$T$4,工事検査台帳!$F$5:$F$200,0),26)</t>
  </si>
  <si>
    <t>#工事検査台帳!$F37</t>
  </si>
  <si>
    <t>#工事検査台帳!$F38</t>
  </si>
  <si>
    <t>#工事検査台帳!$F39</t>
  </si>
  <si>
    <t>#+M33</t>
  </si>
  <si>
    <t>#工事検査台帳!$F67</t>
  </si>
  <si>
    <t>#工事検査台帳!$F68</t>
  </si>
  <si>
    <t>#+M35</t>
  </si>
  <si>
    <t>#工事検査台帳!$F69</t>
  </si>
  <si>
    <t>#K36</t>
  </si>
  <si>
    <t>#+M36</t>
  </si>
  <si>
    <t>#+O36</t>
  </si>
  <si>
    <t>#工事検査台帳!$F70</t>
  </si>
  <si>
    <t>#工事検査台帳!$F71</t>
  </si>
  <si>
    <t>#工事検査台帳!$F72</t>
  </si>
  <si>
    <t>#工事検査台帳!$F73</t>
  </si>
  <si>
    <t>#工事検査台帳!$F74</t>
  </si>
  <si>
    <t>#工事検査台帳!$F75</t>
  </si>
  <si>
    <t>#工事検査台帳!$F76</t>
  </si>
  <si>
    <t>#工事検査台帳!$F77</t>
  </si>
  <si>
    <t>#工事検査台帳!$F78</t>
  </si>
  <si>
    <t>#工事検査台帳!$F79</t>
  </si>
  <si>
    <t>#工事検査台帳!$F80</t>
  </si>
  <si>
    <t>#工事検査台帳!$F81</t>
  </si>
  <si>
    <t>#工事検査台帳!$F82</t>
  </si>
  <si>
    <t>#工事検査台帳!$F83</t>
  </si>
  <si>
    <t>#工事検査台帳!$F84</t>
  </si>
  <si>
    <t>#工事検査台帳!$F85</t>
  </si>
  <si>
    <t>#工事検査台帳!$F86</t>
  </si>
  <si>
    <t>#工事検査台帳!$F87</t>
  </si>
  <si>
    <t>#工事検査台帳!$F88</t>
  </si>
  <si>
    <t>#工事検査台帳!$F89</t>
  </si>
  <si>
    <t>#工事検査台帳!$F90</t>
  </si>
  <si>
    <t>#工事検査台帳!$F91</t>
  </si>
  <si>
    <t>#工事検査台帳!$F92</t>
  </si>
  <si>
    <t>#工事検査台帳!$F93</t>
  </si>
  <si>
    <t>#工事検査台帳!$F94</t>
  </si>
  <si>
    <t>#工事検査台帳!$F95</t>
  </si>
  <si>
    <t>#工事検査台帳!$F96</t>
  </si>
  <si>
    <t>#工事検査台帳!$F97</t>
  </si>
  <si>
    <t>#工事検査台帳!$F98</t>
  </si>
  <si>
    <t>#工事検査台帳!$F99</t>
  </si>
  <si>
    <t>#工事検査台帳!$F100</t>
  </si>
  <si>
    <t>#工事検査台帳!$F101</t>
  </si>
  <si>
    <t>#工事検査台帳!$F102</t>
  </si>
  <si>
    <t>#工事検査台帳!$F103</t>
  </si>
  <si>
    <t>#工事検査台帳!$F104</t>
  </si>
  <si>
    <t>#工事検査台帳!$F105</t>
  </si>
  <si>
    <t>#工事検査台帳!$F106</t>
  </si>
  <si>
    <t>#工事検査台帳!$F107</t>
  </si>
  <si>
    <t>#工事検査台帳!$F108</t>
  </si>
  <si>
    <t>#工事検査台帳!$F109</t>
  </si>
  <si>
    <t>#工事検査台帳!$F110</t>
  </si>
  <si>
    <t>#工事検査台帳!$F111</t>
  </si>
  <si>
    <t>#工事検査台帳!$F112</t>
  </si>
  <si>
    <t>#工事検査台帳!$F113</t>
  </si>
  <si>
    <t>#工事検査台帳!$F114</t>
  </si>
  <si>
    <t>#工事検査台帳!$F115</t>
  </si>
  <si>
    <t>#工事検査台帳!$F116</t>
  </si>
  <si>
    <t>#工事検査台帳!$F117</t>
  </si>
  <si>
    <t>#工事検査台帳!$F118</t>
  </si>
  <si>
    <t>#工事検査台帳!$F119</t>
  </si>
  <si>
    <t>#工事検査台帳!$F120</t>
  </si>
  <si>
    <t>#工事検査台帳!$F121</t>
  </si>
  <si>
    <t>#工事検査台帳!$F122</t>
  </si>
  <si>
    <t>#工事検査台帳!$F123</t>
  </si>
  <si>
    <t>#工事検査台帳!$F124</t>
  </si>
  <si>
    <t>#工事検査台帳!$F125</t>
  </si>
  <si>
    <t>#工事検査台帳!$F126</t>
  </si>
  <si>
    <t>#工事検査台帳!$F127</t>
  </si>
  <si>
    <t>#工事検査台帳!$F128</t>
  </si>
  <si>
    <t>#工事検査台帳!$F129</t>
  </si>
  <si>
    <t>#工事検査台帳!$F130</t>
  </si>
  <si>
    <t>#工事検査台帳!$F131</t>
  </si>
  <si>
    <t>#工事検査台帳!$F132</t>
  </si>
  <si>
    <t>#工事検査台帳!$F133</t>
  </si>
  <si>
    <t>#工事検査台帳!$F134</t>
  </si>
  <si>
    <t>#工事検査台帳!$F135</t>
  </si>
  <si>
    <t>#工事検査台帳!$F136</t>
  </si>
  <si>
    <t>#工事検査台帳!$F137</t>
  </si>
  <si>
    <t>#工事検査台帳!$F138</t>
  </si>
  <si>
    <t>#工事検査台帳!$F139</t>
  </si>
  <si>
    <t>#工事検査台帳!$F140</t>
  </si>
  <si>
    <t>#工事検査台帳!$F141</t>
  </si>
  <si>
    <t>#工事検査台帳!$F142</t>
  </si>
  <si>
    <t>#工事検査台帳!$F143</t>
  </si>
  <si>
    <t>#工事検査台帳!$F144</t>
  </si>
  <si>
    <t>#工事検査台帳!$F145</t>
  </si>
  <si>
    <t>#工事検査台帳!$F146</t>
  </si>
  <si>
    <t>#工事検査台帳!$F147</t>
  </si>
  <si>
    <t>#工事検査台帳!$F148</t>
  </si>
  <si>
    <t>#工事検査台帳!$F149</t>
  </si>
  <si>
    <t>#工事検査台帳!$F150</t>
  </si>
  <si>
    <t>#工事検査台帳!$F151</t>
  </si>
  <si>
    <t>#工事検査台帳!$F152</t>
  </si>
  <si>
    <t>#工事検査台帳!$F153</t>
  </si>
  <si>
    <t>#工事検査台帳!$F154</t>
  </si>
  <si>
    <t>#工事検査台帳!$F155</t>
  </si>
  <si>
    <t>#工事検査台帳!$F156</t>
  </si>
  <si>
    <t>#工事検査台帳!$F157</t>
  </si>
  <si>
    <t>#工事検査台帳!$F158</t>
  </si>
  <si>
    <t>#工事検査台帳!$F159</t>
  </si>
  <si>
    <t>#工事検査台帳!$F160</t>
  </si>
  <si>
    <t>#工事検査台帳!$F161</t>
  </si>
  <si>
    <t>#工事検査台帳!$F162</t>
  </si>
  <si>
    <t>#工事検査台帳!$F163</t>
  </si>
  <si>
    <t>#工事検査台帳!$F164</t>
  </si>
  <si>
    <t>#工事検査台帳!$F165</t>
  </si>
  <si>
    <t>#工事検査台帳!$F166</t>
  </si>
  <si>
    <t>#工事検査台帳!$F167</t>
  </si>
  <si>
    <t>#工事検査台帳!$F168</t>
  </si>
  <si>
    <t>#工事検査台帳!$F169</t>
  </si>
  <si>
    <t>#工事検査台帳!$F170</t>
  </si>
  <si>
    <t>#工事検査台帳!$F171</t>
  </si>
  <si>
    <t>#工事検査台帳!$F172</t>
  </si>
  <si>
    <t>#工事検査台帳!$F173</t>
  </si>
  <si>
    <t>#工事検査台帳!$F174</t>
  </si>
  <si>
    <t>#工事検査台帳!$F175</t>
  </si>
  <si>
    <t>#工事検査台帳!$F176</t>
  </si>
  <si>
    <t>#工事検査台帳!$F177</t>
  </si>
  <si>
    <t>#工事検査台帳!$F178</t>
  </si>
  <si>
    <t>#工事検査台帳!$F179</t>
  </si>
  <si>
    <t>#工事検査台帳!$F180</t>
  </si>
  <si>
    <t>#工事検査台帳!$F181</t>
  </si>
  <si>
    <t>#工事検査台帳!$F182</t>
  </si>
  <si>
    <t>#工事検査台帳!$F183</t>
  </si>
  <si>
    <t>#工事検査台帳!$F184</t>
  </si>
  <si>
    <t>#工事検査台帳!$F185</t>
  </si>
  <si>
    <t>#工事検査台帳!$F186</t>
  </si>
  <si>
    <t>#工事検査台帳!$F187</t>
  </si>
  <si>
    <t>#工事検査台帳!$F188</t>
  </si>
  <si>
    <t>#工事検査台帳!$F189</t>
  </si>
  <si>
    <t>#工事検査台帳!$F190</t>
  </si>
  <si>
    <t>#工事検査台帳!$F191</t>
  </si>
  <si>
    <t>#工事検査台帳!$F192</t>
  </si>
  <si>
    <t>#工事検査台帳!$F193</t>
  </si>
  <si>
    <t>#工事検査台帳!$F194</t>
  </si>
  <si>
    <t>#工事検査台帳!$F195</t>
  </si>
  <si>
    <t>#工事検査台帳!$F196</t>
  </si>
  <si>
    <t>#工事検査台帳!$F197</t>
  </si>
  <si>
    <t>#工事検査台帳!$F198</t>
  </si>
  <si>
    <t>#工事検査台帳!$F199</t>
  </si>
  <si>
    <t>#工事検査台帳!$F200</t>
  </si>
  <si>
    <t>#工事検査台帳!$F201</t>
  </si>
  <si>
    <t>受注者名</t>
    <rPh sb="0" eb="3">
      <t>ジュチュウシャ</t>
    </rPh>
    <rPh sb="3" eb="4">
      <t>メイ</t>
    </rPh>
    <phoneticPr fontId="2"/>
  </si>
  <si>
    <t>営業種目</t>
    <rPh sb="0" eb="2">
      <t>エイギョウ</t>
    </rPh>
    <rPh sb="2" eb="4">
      <t>シュモク</t>
    </rPh>
    <phoneticPr fontId="4"/>
  </si>
  <si>
    <t>※　委託業務実績の営業種目は、「設計業務委託等成績評定通知書」で確認することとしています。</t>
    <phoneticPr fontId="24"/>
  </si>
  <si>
    <t>※　本表は、評価対象業務の「営業種目」が不明な場合に補助的に利用する資料です。</t>
    <rPh sb="2" eb="3">
      <t>ホン</t>
    </rPh>
    <rPh sb="3" eb="4">
      <t>ヒョウ</t>
    </rPh>
    <rPh sb="6" eb="8">
      <t>ヒョウカ</t>
    </rPh>
    <rPh sb="8" eb="10">
      <t>タイショウ</t>
    </rPh>
    <rPh sb="10" eb="12">
      <t>ギョウム</t>
    </rPh>
    <rPh sb="14" eb="16">
      <t>エイギョウ</t>
    </rPh>
    <rPh sb="16" eb="18">
      <t>シュモク</t>
    </rPh>
    <rPh sb="20" eb="22">
      <t>フメイ</t>
    </rPh>
    <rPh sb="23" eb="25">
      <t>バアイ</t>
    </rPh>
    <rPh sb="26" eb="29">
      <t>ホジョテキ</t>
    </rPh>
    <rPh sb="30" eb="32">
      <t>リヨウ</t>
    </rPh>
    <rPh sb="34" eb="36">
      <t>シリョウ</t>
    </rPh>
    <phoneticPr fontId="24"/>
  </si>
  <si>
    <t>委託業務番号</t>
    <rPh sb="0" eb="2">
      <t>イタク</t>
    </rPh>
    <rPh sb="2" eb="4">
      <t>ギョウム</t>
    </rPh>
    <rPh sb="4" eb="6">
      <t>バンゴウ</t>
    </rPh>
    <phoneticPr fontId="4"/>
  </si>
  <si>
    <t>※　委託業務名、委託場所等は簡略化して記載されていることがあります。</t>
    <phoneticPr fontId="4"/>
  </si>
  <si>
    <t>所属名</t>
    <rPh sb="0" eb="2">
      <t>ショゾク</t>
    </rPh>
    <rPh sb="2" eb="3">
      <t>メイ</t>
    </rPh>
    <phoneticPr fontId="2"/>
  </si>
  <si>
    <t>水道施設課</t>
    <rPh sb="0" eb="2">
      <t>スイドウ</t>
    </rPh>
    <rPh sb="2" eb="4">
      <t>シセツ</t>
    </rPh>
    <rPh sb="4" eb="5">
      <t>カ</t>
    </rPh>
    <phoneticPr fontId="4"/>
  </si>
  <si>
    <t>浄水課</t>
    <rPh sb="0" eb="3">
      <t>ジョウスイカ</t>
    </rPh>
    <phoneticPr fontId="4"/>
  </si>
  <si>
    <t>相模原水道営業所</t>
    <rPh sb="0" eb="3">
      <t>サガミハラ</t>
    </rPh>
    <rPh sb="3" eb="5">
      <t>スイドウ</t>
    </rPh>
    <rPh sb="5" eb="8">
      <t>エイギョウショ</t>
    </rPh>
    <phoneticPr fontId="4"/>
  </si>
  <si>
    <t>鎌倉水道営業所</t>
    <rPh sb="0" eb="2">
      <t>カマクラ</t>
    </rPh>
    <rPh sb="2" eb="4">
      <t>スイドウ</t>
    </rPh>
    <rPh sb="4" eb="7">
      <t>エイギョウショ</t>
    </rPh>
    <phoneticPr fontId="4"/>
  </si>
  <si>
    <t>平塚水道営業所</t>
    <rPh sb="0" eb="2">
      <t>ヒラツカ</t>
    </rPh>
    <rPh sb="2" eb="4">
      <t>スイドウ</t>
    </rPh>
    <rPh sb="4" eb="7">
      <t>エイギョウショ</t>
    </rPh>
    <phoneticPr fontId="4"/>
  </si>
  <si>
    <t>海老名水道営業所</t>
    <rPh sb="0" eb="3">
      <t>エビナ</t>
    </rPh>
    <rPh sb="3" eb="5">
      <t>スイドウ</t>
    </rPh>
    <rPh sb="5" eb="8">
      <t>エイギョウショ</t>
    </rPh>
    <phoneticPr fontId="4"/>
  </si>
  <si>
    <t>大和水道営業所</t>
    <rPh sb="0" eb="2">
      <t>ヤマト</t>
    </rPh>
    <rPh sb="2" eb="4">
      <t>スイドウ</t>
    </rPh>
    <rPh sb="4" eb="7">
      <t>エイギョウショ</t>
    </rPh>
    <phoneticPr fontId="4"/>
  </si>
  <si>
    <t>寒川浄水場</t>
    <rPh sb="0" eb="2">
      <t>サムカワ</t>
    </rPh>
    <rPh sb="2" eb="5">
      <t>ジョウスイジョウ</t>
    </rPh>
    <phoneticPr fontId="4"/>
  </si>
  <si>
    <t>谷ケ原浄水場</t>
    <rPh sb="0" eb="3">
      <t>タニガハラ</t>
    </rPh>
    <rPh sb="3" eb="6">
      <t>ジョウスイジョウ</t>
    </rPh>
    <phoneticPr fontId="4"/>
  </si>
  <si>
    <t>相模川水系ダム管理事務所</t>
    <rPh sb="0" eb="2">
      <t>サガミ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4"/>
  </si>
  <si>
    <t>酒匂川水系ダム管理事務所</t>
    <rPh sb="0" eb="2">
      <t>サカワ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4"/>
  </si>
  <si>
    <t>相模川発電管理事務所</t>
    <rPh sb="0" eb="2">
      <t>サガミ</t>
    </rPh>
    <rPh sb="2" eb="3">
      <t>ガワ</t>
    </rPh>
    <rPh sb="3" eb="5">
      <t>ハツデン</t>
    </rPh>
    <rPh sb="5" eb="7">
      <t>カンリ</t>
    </rPh>
    <rPh sb="7" eb="9">
      <t>ジム</t>
    </rPh>
    <rPh sb="9" eb="10">
      <t>ショ</t>
    </rPh>
    <phoneticPr fontId="4"/>
  </si>
  <si>
    <t>令和５年度完了委託業務営業種目一覧表</t>
    <rPh sb="0" eb="2">
      <t>レイワ</t>
    </rPh>
    <rPh sb="3" eb="5">
      <t>ネンド</t>
    </rPh>
    <rPh sb="5" eb="7">
      <t>カンリョウ</t>
    </rPh>
    <rPh sb="7" eb="9">
      <t>イタク</t>
    </rPh>
    <rPh sb="9" eb="11">
      <t>ギョウム</t>
    </rPh>
    <rPh sb="11" eb="13">
      <t>エイギョウ</t>
    </rPh>
    <rPh sb="13" eb="15">
      <t>シュモク</t>
    </rPh>
    <rPh sb="15" eb="17">
      <t>イチラン</t>
    </rPh>
    <rPh sb="17" eb="18">
      <t>ヒョウ</t>
    </rPh>
    <phoneticPr fontId="24"/>
  </si>
  <si>
    <t>測量</t>
    <rPh sb="0" eb="2">
      <t>ソクリョウ</t>
    </rPh>
    <phoneticPr fontId="27"/>
  </si>
  <si>
    <t>湘南西配水本管４号基幹管路更新工事測量業務委託（その３）</t>
  </si>
  <si>
    <t>（株）中央測量</t>
    <rPh sb="0" eb="3">
      <t>カブ</t>
    </rPh>
    <rPh sb="3" eb="5">
      <t>チュウオウ</t>
    </rPh>
    <rPh sb="5" eb="7">
      <t>ソクリョウ</t>
    </rPh>
    <phoneticPr fontId="27"/>
  </si>
  <si>
    <t>上水道及び工業用水道</t>
  </si>
  <si>
    <t>湘南西配水本管３号基幹管路更新工事測量業務委託</t>
  </si>
  <si>
    <t>福山測量設計（有）</t>
    <rPh sb="0" eb="2">
      <t>フクヤマ</t>
    </rPh>
    <rPh sb="2" eb="4">
      <t>ソクリョウ</t>
    </rPh>
    <rPh sb="4" eb="6">
      <t>セッケイ</t>
    </rPh>
    <rPh sb="6" eb="9">
      <t>ユウ</t>
    </rPh>
    <phoneticPr fontId="27"/>
  </si>
  <si>
    <t>（株）親水コンサルタント</t>
    <rPh sb="0" eb="3">
      <t>カブ</t>
    </rPh>
    <rPh sb="3" eb="5">
      <t>シンスイ</t>
    </rPh>
    <phoneticPr fontId="27"/>
  </si>
  <si>
    <t>愛川支管基幹管路更新工事地質調査業務委託（第４工区その１ポンプ所内）</t>
    <rPh sb="31" eb="32">
      <t>ジョ</t>
    </rPh>
    <rPh sb="32" eb="33">
      <t>ナイ</t>
    </rPh>
    <phoneticPr fontId="27"/>
  </si>
  <si>
    <t>柴胡の原地質コンサルタント（株）</t>
    <rPh sb="0" eb="1">
      <t>シバ</t>
    </rPh>
    <rPh sb="1" eb="2">
      <t>コ</t>
    </rPh>
    <rPh sb="3" eb="4">
      <t>ハラ</t>
    </rPh>
    <rPh sb="4" eb="6">
      <t>チシツ</t>
    </rPh>
    <rPh sb="13" eb="16">
      <t>カブ</t>
    </rPh>
    <phoneticPr fontId="27"/>
  </si>
  <si>
    <t>厚木市小野～愛甲基幹管路更新（推進）工事地質調査業務委託（第４工区）</t>
  </si>
  <si>
    <t>（株）横浜テクノス</t>
    <rPh sb="0" eb="3">
      <t>カブ</t>
    </rPh>
    <rPh sb="3" eb="5">
      <t>ヨコハマ</t>
    </rPh>
    <phoneticPr fontId="27"/>
  </si>
  <si>
    <t>（株）三水コンサルタント</t>
    <rPh sb="0" eb="3">
      <t>カブ</t>
    </rPh>
    <rPh sb="3" eb="4">
      <t>サン</t>
    </rPh>
    <rPh sb="4" eb="5">
      <t>スイ</t>
    </rPh>
    <phoneticPr fontId="27"/>
  </si>
  <si>
    <t>地質調査（機器を用いる地質分析等）</t>
    <rPh sb="0" eb="2">
      <t>チシツ</t>
    </rPh>
    <rPh sb="2" eb="4">
      <t>チョウサ</t>
    </rPh>
    <rPh sb="5" eb="7">
      <t>キキ</t>
    </rPh>
    <rPh sb="8" eb="9">
      <t>モチ</t>
    </rPh>
    <rPh sb="11" eb="16">
      <t>チシツブンセキトウ</t>
    </rPh>
    <phoneticPr fontId="27"/>
  </si>
  <si>
    <t>茅ヶ崎市赤羽根～東海岸基幹管路更新（推進）工事地質調査業務委託（第４工区）</t>
  </si>
  <si>
    <t>（株）土質基礎研究所</t>
    <rPh sb="0" eb="3">
      <t>カブ</t>
    </rPh>
    <rPh sb="3" eb="5">
      <t>ドシツ</t>
    </rPh>
    <rPh sb="5" eb="7">
      <t>キソ</t>
    </rPh>
    <rPh sb="7" eb="9">
      <t>ケンキュウ</t>
    </rPh>
    <rPh sb="9" eb="10">
      <t>ジョ</t>
    </rPh>
    <phoneticPr fontId="27"/>
  </si>
  <si>
    <t>厚木市小野～愛甲基幹管路更新工事測量業務委託（その３）</t>
  </si>
  <si>
    <t>（株）難波設計事務所</t>
    <rPh sb="0" eb="3">
      <t>カブ</t>
    </rPh>
    <rPh sb="3" eb="5">
      <t>ナンバ</t>
    </rPh>
    <rPh sb="5" eb="7">
      <t>セッケイ</t>
    </rPh>
    <rPh sb="7" eb="9">
      <t>ジム</t>
    </rPh>
    <rPh sb="9" eb="10">
      <t>ショ</t>
    </rPh>
    <phoneticPr fontId="27"/>
  </si>
  <si>
    <t>湘南西配水本管４号基幹管路更新工事測量業務委託（その２）</t>
  </si>
  <si>
    <t>（有）山口測量コンサルタント</t>
    <rPh sb="0" eb="3">
      <t>ユウ</t>
    </rPh>
    <rPh sb="3" eb="5">
      <t>ヤマグチ</t>
    </rPh>
    <rPh sb="5" eb="7">
      <t>ソクリョウ</t>
    </rPh>
    <phoneticPr fontId="27"/>
  </si>
  <si>
    <t>測量</t>
    <rPh sb="0" eb="2">
      <t>ソクリョウ</t>
    </rPh>
    <phoneticPr fontId="26"/>
  </si>
  <si>
    <t>柳島支管基幹管路更新工事測量業務委託（その２）</t>
  </si>
  <si>
    <t>（有）成栄測量</t>
    <rPh sb="0" eb="3">
      <t>ユウ</t>
    </rPh>
    <rPh sb="3" eb="5">
      <t>セイエイ</t>
    </rPh>
    <rPh sb="5" eb="7">
      <t>ソクリョウ</t>
    </rPh>
    <phoneticPr fontId="26"/>
  </si>
  <si>
    <t>一色送水管基幹管路更新（推進）工事地質調査業務委託（第４工区・第６工区）</t>
  </si>
  <si>
    <t>（株）共和技術コンサルタンツ</t>
    <rPh sb="0" eb="3">
      <t>カブ</t>
    </rPh>
    <rPh sb="3" eb="5">
      <t>キョウワ</t>
    </rPh>
    <rPh sb="5" eb="7">
      <t>ギジュツ</t>
    </rPh>
    <phoneticPr fontId="27"/>
  </si>
  <si>
    <t>二本松配水本管基幹管路更新工事測量業務委託（その１）</t>
  </si>
  <si>
    <t>（株）湘南都市総合研究所</t>
    <rPh sb="0" eb="3">
      <t>カブ</t>
    </rPh>
    <rPh sb="3" eb="5">
      <t>ショウナン</t>
    </rPh>
    <rPh sb="5" eb="7">
      <t>トシ</t>
    </rPh>
    <rPh sb="7" eb="9">
      <t>ソウゴウ</t>
    </rPh>
    <rPh sb="9" eb="12">
      <t>ケンキュウジョ</t>
    </rPh>
    <phoneticPr fontId="27"/>
  </si>
  <si>
    <t>光南測量コンサルタント（有）</t>
    <rPh sb="0" eb="1">
      <t>ヒカリ</t>
    </rPh>
    <rPh sb="1" eb="2">
      <t>ミナミ</t>
    </rPh>
    <rPh sb="2" eb="4">
      <t>ソクリョウ</t>
    </rPh>
    <rPh sb="11" eb="14">
      <t>ユウ</t>
    </rPh>
    <phoneticPr fontId="27"/>
  </si>
  <si>
    <t>上今泉支管基幹管路更新工事測量業務委託（その３）</t>
  </si>
  <si>
    <t>相模測量設計（株）</t>
    <rPh sb="0" eb="2">
      <t>サガミ</t>
    </rPh>
    <rPh sb="2" eb="4">
      <t>ソクリョウ</t>
    </rPh>
    <rPh sb="4" eb="6">
      <t>セッケイ</t>
    </rPh>
    <rPh sb="6" eb="9">
      <t>カブ</t>
    </rPh>
    <phoneticPr fontId="27"/>
  </si>
  <si>
    <t>茅ヶ崎市赤羽根～東海岸基幹管路更新工事測量業務委託（その３）</t>
  </si>
  <si>
    <t>(株)湘南都市総合研究所</t>
    <rPh sb="0" eb="3">
      <t>カブ</t>
    </rPh>
    <rPh sb="3" eb="5">
      <t>ショウナン</t>
    </rPh>
    <rPh sb="5" eb="7">
      <t>トシ</t>
    </rPh>
    <rPh sb="7" eb="9">
      <t>ソウゴウ</t>
    </rPh>
    <rPh sb="9" eb="12">
      <t>ケンキュウジョ</t>
    </rPh>
    <phoneticPr fontId="27"/>
  </si>
  <si>
    <t>建築設計</t>
    <rPh sb="0" eb="2">
      <t>ケンチク</t>
    </rPh>
    <rPh sb="2" eb="4">
      <t>セッケイ</t>
    </rPh>
    <phoneticPr fontId="27"/>
  </si>
  <si>
    <t>道路</t>
    <rPh sb="0" eb="2">
      <t>ドウロ</t>
    </rPh>
    <phoneticPr fontId="27"/>
  </si>
  <si>
    <t>（株）共和技術コンサルタンツ</t>
    <rPh sb="0" eb="3">
      <t>カブ</t>
    </rPh>
    <rPh sb="3" eb="5">
      <t>キョウワ</t>
    </rPh>
    <rPh sb="5" eb="7">
      <t>ギジュツ</t>
    </rPh>
    <phoneticPr fontId="26"/>
  </si>
  <si>
    <t>水道施設台帳整備調査業務委託</t>
    <rPh sb="0" eb="2">
      <t>スイドウ</t>
    </rPh>
    <rPh sb="2" eb="4">
      <t>シセツ</t>
    </rPh>
    <rPh sb="4" eb="6">
      <t>ダイチョウ</t>
    </rPh>
    <rPh sb="6" eb="8">
      <t>セイビ</t>
    </rPh>
    <rPh sb="8" eb="10">
      <t>チョウサ</t>
    </rPh>
    <rPh sb="10" eb="12">
      <t>ギョウム</t>
    </rPh>
    <rPh sb="12" eb="14">
      <t>イタク</t>
    </rPh>
    <phoneticPr fontId="27"/>
  </si>
  <si>
    <t>相模原市緑区下九沢474番地付近配水管改良（推進）工事地質調査業務委託</t>
  </si>
  <si>
    <t>（株）カナコン</t>
    <rPh sb="0" eb="3">
      <t>カブ</t>
    </rPh>
    <phoneticPr fontId="27"/>
  </si>
  <si>
    <t>相模原市緑区下九沢474番地付近配水管改良（推進）工事設計業務委託</t>
  </si>
  <si>
    <t>日本設計（株）</t>
    <rPh sb="0" eb="2">
      <t>ニホン</t>
    </rPh>
    <rPh sb="2" eb="4">
      <t>セッケイ</t>
    </rPh>
    <rPh sb="4" eb="7">
      <t>カブ</t>
    </rPh>
    <phoneticPr fontId="27"/>
  </si>
  <si>
    <t>逗子市逗子２丁目８番付近配水管改良工事測量業務委託</t>
  </si>
  <si>
    <t>（有）湘英測量</t>
    <rPh sb="0" eb="3">
      <t>ユウ</t>
    </rPh>
    <rPh sb="3" eb="4">
      <t>ショウ</t>
    </rPh>
    <rPh sb="4" eb="5">
      <t>エイ</t>
    </rPh>
    <rPh sb="5" eb="7">
      <t>ソクリョウ</t>
    </rPh>
    <phoneticPr fontId="27"/>
  </si>
  <si>
    <t>逗子市逗子２丁目８番付近配水管改良工事地質調査業務委託</t>
  </si>
  <si>
    <t>（株）山下地質コンサルタント</t>
    <rPh sb="0" eb="3">
      <t>カブ</t>
    </rPh>
    <rPh sb="3" eb="5">
      <t>ヤマシタ</t>
    </rPh>
    <rPh sb="5" eb="7">
      <t>チシツ</t>
    </rPh>
    <phoneticPr fontId="27"/>
  </si>
  <si>
    <t>逗子市逗子２丁目８番付近配水管改良工事設計業務委託</t>
  </si>
  <si>
    <t>（株）コーセツコンサルタント</t>
    <rPh sb="0" eb="3">
      <t>カブ</t>
    </rPh>
    <phoneticPr fontId="27"/>
  </si>
  <si>
    <t>（株）エー・アンド・エー建築計画研究所</t>
    <rPh sb="0" eb="3">
      <t>カブ</t>
    </rPh>
    <rPh sb="12" eb="14">
      <t>ケンチク</t>
    </rPh>
    <rPh sb="14" eb="16">
      <t>ケイカク</t>
    </rPh>
    <rPh sb="16" eb="19">
      <t>ケンキュウジョ</t>
    </rPh>
    <phoneticPr fontId="27"/>
  </si>
  <si>
    <t>電力土木</t>
    <rPh sb="0" eb="2">
      <t>デンリョク</t>
    </rPh>
    <rPh sb="2" eb="4">
      <t>ドボク</t>
    </rPh>
    <phoneticPr fontId="27"/>
  </si>
  <si>
    <t>北電技術コンサルタント(株)</t>
    <rPh sb="0" eb="2">
      <t>ホクデン</t>
    </rPh>
    <rPh sb="2" eb="4">
      <t>ギジュツ</t>
    </rPh>
    <rPh sb="11" eb="14">
      <t>カブ</t>
    </rPh>
    <phoneticPr fontId="27"/>
  </si>
  <si>
    <t>谷ケ原浄水場本館・新館建屋修繕工事（建築）設計業務委託</t>
  </si>
  <si>
    <t>（株）佐藤清建築設計事務所</t>
    <rPh sb="0" eb="3">
      <t>カブ</t>
    </rPh>
    <rPh sb="3" eb="5">
      <t>サトウ</t>
    </rPh>
    <rPh sb="5" eb="6">
      <t>キヨシ</t>
    </rPh>
    <rPh sb="6" eb="8">
      <t>ケンチク</t>
    </rPh>
    <rPh sb="8" eb="10">
      <t>セッケイ</t>
    </rPh>
    <rPh sb="10" eb="12">
      <t>ジム</t>
    </rPh>
    <rPh sb="12" eb="13">
      <t>ショ</t>
    </rPh>
    <phoneticPr fontId="27"/>
  </si>
  <si>
    <t>谷ケ原浄水場災害用備蓄倉庫建屋修繕工事（建築）設計業務委託</t>
  </si>
  <si>
    <t>（株）佐藤清建築事務所</t>
    <rPh sb="0" eb="3">
      <t>カブ</t>
    </rPh>
    <rPh sb="3" eb="5">
      <t>サトウ</t>
    </rPh>
    <rPh sb="5" eb="6">
      <t>キヨシ</t>
    </rPh>
    <rPh sb="6" eb="8">
      <t>ケンチク</t>
    </rPh>
    <rPh sb="8" eb="10">
      <t>ジム</t>
    </rPh>
    <rPh sb="10" eb="11">
      <t>ショ</t>
    </rPh>
    <phoneticPr fontId="27"/>
  </si>
  <si>
    <t>谷ケ原浄水場横流沈澱池汚泥掻寄機更新工事詳細設計業務委託</t>
  </si>
  <si>
    <t>（株）建設技術研究所</t>
    <rPh sb="0" eb="3">
      <t>カブ</t>
    </rPh>
    <rPh sb="3" eb="5">
      <t>ケンセツ</t>
    </rPh>
    <rPh sb="5" eb="7">
      <t>ギジュツ</t>
    </rPh>
    <rPh sb="7" eb="10">
      <t>ケンキュウジョ</t>
    </rPh>
    <phoneticPr fontId="27"/>
  </si>
  <si>
    <t>相模川ダム管理事務所管内ダム水象観測委託</t>
  </si>
  <si>
    <t>神奈川調査設計（株）</t>
    <rPh sb="0" eb="3">
      <t>カナガワ</t>
    </rPh>
    <rPh sb="3" eb="5">
      <t>チョウサ</t>
    </rPh>
    <rPh sb="5" eb="7">
      <t>セッケイ</t>
    </rPh>
    <rPh sb="7" eb="10">
      <t>カブ</t>
    </rPh>
    <phoneticPr fontId="27"/>
  </si>
  <si>
    <t>河川砂防及び海岸・海洋かつ施工計画施工設備積算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rPh sb="13" eb="15">
      <t>セコウ</t>
    </rPh>
    <rPh sb="15" eb="17">
      <t>ケイカク</t>
    </rPh>
    <rPh sb="17" eb="19">
      <t>セコウ</t>
    </rPh>
    <rPh sb="19" eb="21">
      <t>セツビ</t>
    </rPh>
    <rPh sb="21" eb="23">
      <t>セキサン</t>
    </rPh>
    <phoneticPr fontId="27"/>
  </si>
  <si>
    <t>電気・電子</t>
    <rPh sb="0" eb="2">
      <t>デンキ</t>
    </rPh>
    <rPh sb="3" eb="5">
      <t>デンシ</t>
    </rPh>
    <phoneticPr fontId="27"/>
  </si>
  <si>
    <t>相模川水系流量調査委託</t>
    <rPh sb="3" eb="4">
      <t>ミズ</t>
    </rPh>
    <phoneticPr fontId="27"/>
  </si>
  <si>
    <t>（株）小橋</t>
    <rPh sb="0" eb="3">
      <t>カブ</t>
    </rPh>
    <rPh sb="3" eb="5">
      <t>コバシ</t>
    </rPh>
    <phoneticPr fontId="27"/>
  </si>
  <si>
    <t>（株）エイト日本技術開発</t>
    <rPh sb="0" eb="3">
      <t>カブ</t>
    </rPh>
    <rPh sb="6" eb="8">
      <t>ニホン</t>
    </rPh>
    <rPh sb="8" eb="10">
      <t>ギジュツ</t>
    </rPh>
    <rPh sb="10" eb="12">
      <t>カイハツ</t>
    </rPh>
    <phoneticPr fontId="27"/>
  </si>
  <si>
    <t>鮑子取水堰流量調査委託</t>
  </si>
  <si>
    <t>（株）三計</t>
    <rPh sb="0" eb="3">
      <t>カブ</t>
    </rPh>
    <rPh sb="3" eb="4">
      <t>サン</t>
    </rPh>
    <rPh sb="4" eb="5">
      <t>ケイ</t>
    </rPh>
    <phoneticPr fontId="27"/>
  </si>
  <si>
    <t>相模川水系ダム管理事務所管理用地測量業務委託</t>
  </si>
  <si>
    <t>県央測量設計（株）</t>
    <rPh sb="0" eb="2">
      <t>ケンオウ</t>
    </rPh>
    <rPh sb="2" eb="4">
      <t>ソクリョウ</t>
    </rPh>
    <rPh sb="4" eb="6">
      <t>セッケイ</t>
    </rPh>
    <rPh sb="6" eb="9">
      <t>カブ</t>
    </rPh>
    <phoneticPr fontId="27"/>
  </si>
  <si>
    <t>河川砂防及び海岸・海洋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phoneticPr fontId="27"/>
  </si>
  <si>
    <t>沼本ダム維持管理計画策定業務委託（維持管理計画策定）</t>
  </si>
  <si>
    <t>（株）建設環境研究所</t>
    <rPh sb="0" eb="3">
      <t>カブ</t>
    </rPh>
    <rPh sb="3" eb="5">
      <t>ケンセツ</t>
    </rPh>
    <rPh sb="5" eb="7">
      <t>カンキョウ</t>
    </rPh>
    <rPh sb="7" eb="10">
      <t>ケンキュウジョ</t>
    </rPh>
    <phoneticPr fontId="27"/>
  </si>
  <si>
    <t>土質及び基礎</t>
    <rPh sb="0" eb="1">
      <t>ド</t>
    </rPh>
    <rPh sb="1" eb="2">
      <t>シツ</t>
    </rPh>
    <rPh sb="2" eb="3">
      <t>オヨ</t>
    </rPh>
    <rPh sb="4" eb="6">
      <t>キソ</t>
    </rPh>
    <phoneticPr fontId="27"/>
  </si>
  <si>
    <t>日本エンジニアリング（株）</t>
    <rPh sb="0" eb="2">
      <t>ニホン</t>
    </rPh>
    <rPh sb="10" eb="13">
      <t>カブ</t>
    </rPh>
    <phoneticPr fontId="27"/>
  </si>
  <si>
    <t>河川砂防及び海岸・海洋</t>
    <rPh sb="0" eb="4">
      <t>カセンサボウ</t>
    </rPh>
    <rPh sb="4" eb="5">
      <t>オヨ</t>
    </rPh>
    <rPh sb="6" eb="8">
      <t>カイガン</t>
    </rPh>
    <rPh sb="9" eb="11">
      <t>カイヨウ</t>
    </rPh>
    <phoneticPr fontId="27"/>
  </si>
  <si>
    <t>河川砂防及び海岸・海洋</t>
    <rPh sb="0" eb="5">
      <t>カセンサボウオヨ</t>
    </rPh>
    <rPh sb="6" eb="8">
      <t>カイガン</t>
    </rPh>
    <rPh sb="9" eb="11">
      <t>カイヨウ</t>
    </rPh>
    <phoneticPr fontId="27"/>
  </si>
  <si>
    <t>津久井湖崩落箇所（三井・太井）調査設計委託</t>
  </si>
  <si>
    <t>鋼構造物及びコンクリート</t>
    <rPh sb="0" eb="1">
      <t>ハガネ</t>
    </rPh>
    <rPh sb="1" eb="4">
      <t>コウゾウブツ</t>
    </rPh>
    <rPh sb="4" eb="5">
      <t>オヨ</t>
    </rPh>
    <phoneticPr fontId="27"/>
  </si>
  <si>
    <t>相模ダムリニューアル事業調査・設計業務委託（展望施設詳細設計業務）</t>
  </si>
  <si>
    <t>(株)アジア協同設計コンサルタント</t>
    <rPh sb="0" eb="3">
      <t>カブ</t>
    </rPh>
    <rPh sb="6" eb="8">
      <t>キョウドウ</t>
    </rPh>
    <rPh sb="8" eb="10">
      <t>セッケイ</t>
    </rPh>
    <phoneticPr fontId="27"/>
  </si>
  <si>
    <t>(有)岡本測量設計</t>
    <rPh sb="0" eb="3">
      <t>ユウ</t>
    </rPh>
    <rPh sb="3" eb="5">
      <t>オカモト</t>
    </rPh>
    <rPh sb="5" eb="7">
      <t>ソクリョウ</t>
    </rPh>
    <rPh sb="7" eb="9">
      <t>セッケイ</t>
    </rPh>
    <phoneticPr fontId="27"/>
  </si>
  <si>
    <t>地質調査（機器を用いる地質分析等）</t>
    <rPh sb="0" eb="2">
      <t>チシツ</t>
    </rPh>
    <rPh sb="2" eb="4">
      <t>チョウサ</t>
    </rPh>
    <rPh sb="5" eb="7">
      <t>キキ</t>
    </rPh>
    <rPh sb="8" eb="9">
      <t>モチ</t>
    </rPh>
    <rPh sb="11" eb="16">
      <t>チシツブンセキトウ</t>
    </rPh>
    <phoneticPr fontId="26"/>
  </si>
  <si>
    <t>相模貯水池崩落箇所地質調査業務委託</t>
  </si>
  <si>
    <t>(株)技研コンサルタント</t>
    <rPh sb="0" eb="3">
      <t>カブ</t>
    </rPh>
    <rPh sb="3" eb="5">
      <t>ギケン</t>
    </rPh>
    <phoneticPr fontId="27"/>
  </si>
  <si>
    <t>相模貯水池上流部堆砂状況測量調査委託（ゼロ県債）</t>
  </si>
  <si>
    <t>(株)建設環境研究所</t>
    <rPh sb="0" eb="3">
      <t>カブ</t>
    </rPh>
    <rPh sb="3" eb="5">
      <t>ケンセツ</t>
    </rPh>
    <rPh sb="5" eb="7">
      <t>カンキョウ</t>
    </rPh>
    <rPh sb="7" eb="10">
      <t>ケンキュウジョ</t>
    </rPh>
    <phoneticPr fontId="27"/>
  </si>
  <si>
    <t>相模ダム堆砂状況測量調査委託</t>
  </si>
  <si>
    <t>神奈川調査設計(株)</t>
    <rPh sb="0" eb="3">
      <t>カナガワ</t>
    </rPh>
    <rPh sb="3" eb="5">
      <t>チョウサ</t>
    </rPh>
    <rPh sb="5" eb="7">
      <t>セッケイ</t>
    </rPh>
    <rPh sb="7" eb="10">
      <t>カブ</t>
    </rPh>
    <phoneticPr fontId="27"/>
  </si>
  <si>
    <t>(株)カナコン</t>
    <rPh sb="0" eb="3">
      <t>カブ</t>
    </rPh>
    <phoneticPr fontId="27"/>
  </si>
  <si>
    <t>(株)海洋・水中計測研究事業所</t>
    <rPh sb="0" eb="3">
      <t>カブ</t>
    </rPh>
    <rPh sb="3" eb="5">
      <t>カイヨウ</t>
    </rPh>
    <rPh sb="6" eb="8">
      <t>スイチュウ</t>
    </rPh>
    <rPh sb="8" eb="10">
      <t>ケイソク</t>
    </rPh>
    <rPh sb="10" eb="12">
      <t>ケンキュウ</t>
    </rPh>
    <rPh sb="12" eb="15">
      <t>ジギョウショ</t>
    </rPh>
    <phoneticPr fontId="27"/>
  </si>
  <si>
    <t>城山ダム堆砂状況測量調査委託</t>
  </si>
  <si>
    <t>城山ダム下流河岸崩落防止工事設計調査委託</t>
  </si>
  <si>
    <t>中央開発(株)</t>
    <rPh sb="0" eb="2">
      <t>チュウオウ</t>
    </rPh>
    <rPh sb="2" eb="4">
      <t>カイハツ</t>
    </rPh>
    <rPh sb="4" eb="7">
      <t>カブ</t>
    </rPh>
    <phoneticPr fontId="27"/>
  </si>
  <si>
    <t>建築設計</t>
    <rPh sb="0" eb="2">
      <t>ケンチク</t>
    </rPh>
    <rPh sb="2" eb="4">
      <t>セッケイ</t>
    </rPh>
    <phoneticPr fontId="26"/>
  </si>
  <si>
    <t>ダム広場トイレ建屋建替工事設計業務委託</t>
  </si>
  <si>
    <t>（株）岩田幸司設計事務所</t>
    <rPh sb="0" eb="3">
      <t>カブ</t>
    </rPh>
    <rPh sb="3" eb="5">
      <t>イワタ</t>
    </rPh>
    <rPh sb="5" eb="6">
      <t>サチ</t>
    </rPh>
    <rPh sb="6" eb="7">
      <t>シ</t>
    </rPh>
    <rPh sb="7" eb="9">
      <t>セッケイ</t>
    </rPh>
    <rPh sb="9" eb="11">
      <t>ジム</t>
    </rPh>
    <rPh sb="11" eb="12">
      <t>ショ</t>
    </rPh>
    <phoneticPr fontId="27"/>
  </si>
  <si>
    <t>三保ダム堆砂状況測量調査委託</t>
  </si>
  <si>
    <t>三保ダム下流部地質調査業務委託</t>
  </si>
  <si>
    <t>(株)地盤コンサルタンツ</t>
    <rPh sb="0" eb="3">
      <t>カブ</t>
    </rPh>
    <rPh sb="3" eb="5">
      <t>ジバン</t>
    </rPh>
    <phoneticPr fontId="27"/>
  </si>
  <si>
    <t>丹沢湖周辺基準点測量業務委託</t>
  </si>
  <si>
    <t>(有)西湘測量設計事務所</t>
    <rPh sb="0" eb="3">
      <t>ユウ</t>
    </rPh>
    <rPh sb="3" eb="4">
      <t>ニシ</t>
    </rPh>
    <rPh sb="5" eb="7">
      <t>ソクリョウ</t>
    </rPh>
    <rPh sb="7" eb="9">
      <t>セッケイ</t>
    </rPh>
    <rPh sb="9" eb="11">
      <t>ジム</t>
    </rPh>
    <rPh sb="11" eb="12">
      <t>ショ</t>
    </rPh>
    <phoneticPr fontId="27"/>
  </si>
  <si>
    <t>(有)三協測量設計</t>
    <rPh sb="0" eb="3">
      <t>ユウ</t>
    </rPh>
    <rPh sb="3" eb="5">
      <t>サンキョウ</t>
    </rPh>
    <rPh sb="5" eb="7">
      <t>ソクリョウ</t>
    </rPh>
    <rPh sb="7" eb="9">
      <t>セッケイ</t>
    </rPh>
    <phoneticPr fontId="27"/>
  </si>
  <si>
    <t>東京電力リニューアブルパワー（株）</t>
    <rPh sb="0" eb="2">
      <t>トウキョウ</t>
    </rPh>
    <rPh sb="2" eb="4">
      <t>デンリョク</t>
    </rPh>
    <rPh sb="14" eb="17">
      <t>カブ</t>
    </rPh>
    <phoneticPr fontId="27"/>
  </si>
  <si>
    <t>愛川２（発）固定子巻線絶縁診断委託</t>
  </si>
  <si>
    <t>財産管理課</t>
    <rPh sb="0" eb="2">
      <t>ザイサン</t>
    </rPh>
    <rPh sb="2" eb="4">
      <t>カンリ</t>
    </rPh>
    <rPh sb="4" eb="5">
      <t>カ</t>
    </rPh>
    <phoneticPr fontId="4"/>
  </si>
  <si>
    <t>（仮称）寒川学校給食センター整備工事監理業務委託</t>
    <rPh sb="1" eb="3">
      <t>カショウ</t>
    </rPh>
    <rPh sb="4" eb="6">
      <t>サムカワ</t>
    </rPh>
    <rPh sb="6" eb="8">
      <t>ガッコウ</t>
    </rPh>
    <rPh sb="8" eb="10">
      <t>キュウショク</t>
    </rPh>
    <rPh sb="14" eb="16">
      <t>セイビ</t>
    </rPh>
    <rPh sb="16" eb="18">
      <t>コウジ</t>
    </rPh>
    <rPh sb="18" eb="20">
      <t>カンリ</t>
    </rPh>
    <rPh sb="20" eb="22">
      <t>ギョウム</t>
    </rPh>
    <rPh sb="22" eb="24">
      <t>イタク</t>
    </rPh>
    <phoneticPr fontId="4"/>
  </si>
  <si>
    <t>（株）長大</t>
    <rPh sb="0" eb="3">
      <t>カブ</t>
    </rPh>
    <rPh sb="3" eb="4">
      <t>ナガ</t>
    </rPh>
    <rPh sb="4" eb="5">
      <t>オオ</t>
    </rPh>
    <phoneticPr fontId="4"/>
  </si>
  <si>
    <t>車橋外１橋水管橋耐震補強工事（上部）設計業務委託</t>
  </si>
  <si>
    <t>大塚系配水本管（湘南台）基幹管路更新工事測量業務委託（その３）</t>
  </si>
  <si>
    <t>愛川配水池耐震補強工事（新池築造）設計業務委託</t>
  </si>
  <si>
    <t>（株）三水コンサルタント</t>
    <rPh sb="0" eb="3">
      <t>カブ</t>
    </rPh>
    <rPh sb="3" eb="4">
      <t>ミ</t>
    </rPh>
    <rPh sb="4" eb="5">
      <t>スイ</t>
    </rPh>
    <phoneticPr fontId="27"/>
  </si>
  <si>
    <t>山ノ内配水池耐震補強工事設計業務委託</t>
  </si>
  <si>
    <t>（株）三水コンサルタント</t>
    <rPh sb="0" eb="3">
      <t>カブ</t>
    </rPh>
    <rPh sb="3" eb="4">
      <t>サン</t>
    </rPh>
    <rPh sb="4" eb="5">
      <t>ミズ</t>
    </rPh>
    <phoneticPr fontId="27"/>
  </si>
  <si>
    <t>相模原市緑区下九沢474番地付近配水管改良（推進）工事測量業務委託（ゼロ県債）</t>
    <rPh sb="0" eb="4">
      <t>サガミハラシ</t>
    </rPh>
    <rPh sb="4" eb="6">
      <t>ミドリク</t>
    </rPh>
    <rPh sb="6" eb="7">
      <t>シモ</t>
    </rPh>
    <rPh sb="7" eb="8">
      <t>キュウ</t>
    </rPh>
    <rPh sb="8" eb="9">
      <t>サワ</t>
    </rPh>
    <rPh sb="12" eb="14">
      <t>バンチ</t>
    </rPh>
    <rPh sb="14" eb="16">
      <t>フキン</t>
    </rPh>
    <rPh sb="16" eb="19">
      <t>ハイスイカン</t>
    </rPh>
    <rPh sb="19" eb="21">
      <t>カイリョウ</t>
    </rPh>
    <rPh sb="22" eb="24">
      <t>スイシン</t>
    </rPh>
    <rPh sb="25" eb="27">
      <t>コウジ</t>
    </rPh>
    <rPh sb="27" eb="29">
      <t>ソクリョウ</t>
    </rPh>
    <rPh sb="29" eb="31">
      <t>ギョウム</t>
    </rPh>
    <rPh sb="31" eb="33">
      <t>イタク</t>
    </rPh>
    <rPh sb="36" eb="38">
      <t>ケンサイ</t>
    </rPh>
    <phoneticPr fontId="27"/>
  </si>
  <si>
    <t>（合）アースサーベイ</t>
    <rPh sb="1" eb="2">
      <t>ゴウ</t>
    </rPh>
    <phoneticPr fontId="27"/>
  </si>
  <si>
    <t>平塚市ふじみ野1丁目付近配水管改良工事(設計業務委託)</t>
    <rPh sb="0" eb="2">
      <t>ヒラツカ</t>
    </rPh>
    <rPh sb="2" eb="3">
      <t>シ</t>
    </rPh>
    <rPh sb="6" eb="7">
      <t>ノ</t>
    </rPh>
    <rPh sb="8" eb="10">
      <t>チョウメ</t>
    </rPh>
    <rPh sb="10" eb="12">
      <t>フキン</t>
    </rPh>
    <rPh sb="12" eb="19">
      <t>ハイスイカンカイリョウコウジ</t>
    </rPh>
    <rPh sb="20" eb="22">
      <t>セッケイ</t>
    </rPh>
    <rPh sb="22" eb="24">
      <t>ギョウム</t>
    </rPh>
    <rPh sb="24" eb="26">
      <t>イタク</t>
    </rPh>
    <phoneticPr fontId="4"/>
  </si>
  <si>
    <t>デック・大昭・幸徳共同企業体</t>
    <rPh sb="4" eb="6">
      <t>ダイショウ</t>
    </rPh>
    <rPh sb="7" eb="9">
      <t>コウトク</t>
    </rPh>
    <rPh sb="9" eb="11">
      <t>キョウドウ</t>
    </rPh>
    <rPh sb="11" eb="14">
      <t>キギョウタイ</t>
    </rPh>
    <phoneticPr fontId="4"/>
  </si>
  <si>
    <t>海老名水道営業所駐車場整備工事設計業務委託</t>
  </si>
  <si>
    <t>道路</t>
    <rPh sb="0" eb="2">
      <t>ドウロ</t>
    </rPh>
    <phoneticPr fontId="4"/>
  </si>
  <si>
    <t>大和市上草柳４丁目１番付近配水管改良工事設計業務委託</t>
  </si>
  <si>
    <t>（株）横浜コンサルティングセンター</t>
    <rPh sb="0" eb="3">
      <t>カブ</t>
    </rPh>
    <rPh sb="3" eb="5">
      <t>ヨコハマ</t>
    </rPh>
    <phoneticPr fontId="27"/>
  </si>
  <si>
    <t>寒川第３浄水場管理本館改修（浸水対策）工事監理業務委託（ゼロ県債）</t>
  </si>
  <si>
    <t>Ｋｅｎ’ｓ　Ｈｏｕｓｅ（株）</t>
    <rPh sb="11" eb="14">
      <t>カブ</t>
    </rPh>
    <phoneticPr fontId="27"/>
  </si>
  <si>
    <t>建築設計</t>
    <rPh sb="0" eb="2">
      <t>ケンチク</t>
    </rPh>
    <rPh sb="2" eb="4">
      <t>セッケイ</t>
    </rPh>
    <phoneticPr fontId="4"/>
  </si>
  <si>
    <t>大和加圧ポンプ所電気設備更新設計調査委託</t>
  </si>
  <si>
    <t>寒川第３浄水場次亜注入設備棟新築工事設計業務委託</t>
  </si>
  <si>
    <t>（有）内騰</t>
    <rPh sb="0" eb="3">
      <t>ユウ</t>
    </rPh>
    <rPh sb="3" eb="4">
      <t>ナイ</t>
    </rPh>
    <rPh sb="4" eb="5">
      <t>トウ</t>
    </rPh>
    <phoneticPr fontId="27"/>
  </si>
  <si>
    <t>七沢加圧ポンプ所上屋詳細設計業務委託</t>
  </si>
  <si>
    <t>寒川浄水場建物改修（浸水対策）工事監理業務委託</t>
  </si>
  <si>
    <t>沼本ダム堆砂状況測量調査委託</t>
  </si>
  <si>
    <t>沢井川陸揚施設搬出道路擁壁補修工事調査設計業務委託</t>
  </si>
  <si>
    <t>相模ダムリニューアル事業調査・設計業務委託（変形量計測設備の設置・観測）</t>
  </si>
  <si>
    <t>道志ダム堆砂状況測量調査委託</t>
  </si>
  <si>
    <t>湖水環境調査委託及び植物浄化施設効果検証委託</t>
  </si>
  <si>
    <t>相模ダムリニューアル工事（減勢工）積算資料作成業務委託</t>
  </si>
  <si>
    <t>道志調整池崩落箇所設計委託</t>
  </si>
  <si>
    <t>相模ダムリニューアル事業調査・設計業務委託（計測設備設置箇所選定調査）</t>
  </si>
  <si>
    <t>相模ダムリニューアル事業調査・設計業務委託（ダム管理用制御処理設備概略設計）</t>
  </si>
  <si>
    <t>相模ダムリニューアル事業調査・設計業務委託（水理模型実験）</t>
  </si>
  <si>
    <t>日本工営（株）神奈川事務所</t>
    <rPh sb="0" eb="2">
      <t>ニホン</t>
    </rPh>
    <rPh sb="2" eb="4">
      <t>コウエイ</t>
    </rPh>
    <rPh sb="4" eb="7">
      <t>カブ</t>
    </rPh>
    <rPh sb="7" eb="10">
      <t>カナガワ</t>
    </rPh>
    <rPh sb="10" eb="12">
      <t>ジム</t>
    </rPh>
    <rPh sb="12" eb="13">
      <t>ショ</t>
    </rPh>
    <phoneticPr fontId="27"/>
  </si>
  <si>
    <t>相模ダムリニューアル事業調査・設計業務委託（ダム本体他実施設計）</t>
  </si>
  <si>
    <t>（株）建設技術研究所　横浜事務所</t>
    <rPh sb="0" eb="3">
      <t>カブ</t>
    </rPh>
    <rPh sb="3" eb="5">
      <t>ケンセツ</t>
    </rPh>
    <rPh sb="5" eb="7">
      <t>ギジュツ</t>
    </rPh>
    <rPh sb="7" eb="10">
      <t>ケンキュウショ</t>
    </rPh>
    <rPh sb="11" eb="13">
      <t>ヨコハマ</t>
    </rPh>
    <rPh sb="13" eb="15">
      <t>ジム</t>
    </rPh>
    <rPh sb="15" eb="16">
      <t>ショ</t>
    </rPh>
    <phoneticPr fontId="27"/>
  </si>
  <si>
    <t>酒匂川水系流量観測業務委託</t>
  </si>
  <si>
    <t>松ヶ山橋点検業務委託</t>
  </si>
  <si>
    <t>相模川発電管理事務所管理用地測量業務委託</t>
  </si>
  <si>
    <t>柿生（発）水車発電機調査設計業務委託</t>
  </si>
  <si>
    <t>相模（発）２号機劣化状況調査委託</t>
  </si>
  <si>
    <t>測建（株）</t>
    <rPh sb="0" eb="1">
      <t>ソク</t>
    </rPh>
    <rPh sb="1" eb="2">
      <t>ケン</t>
    </rPh>
    <rPh sb="2" eb="5">
      <t>カブ</t>
    </rPh>
    <phoneticPr fontId="27"/>
  </si>
  <si>
    <t>妙蓮寺アパート跡地測量業務委託</t>
  </si>
  <si>
    <t>（株）ヨコハマサーベイ</t>
    <rPh sb="0" eb="3">
      <t>カブ</t>
    </rPh>
    <phoneticPr fontId="27"/>
  </si>
  <si>
    <t>妙蓮寺アパート跡地道路詳細設計業務委託</t>
  </si>
  <si>
    <t xml:space="preserve"> </t>
    <phoneticPr fontId="4"/>
  </si>
  <si>
    <t>※　誤りがある場合や一覧表に記載が無い場合などは、計画課技術管理グループにご連絡ください。電話番号045-210-7252（直通）</t>
    <rPh sb="2" eb="3">
      <t>アヤマ</t>
    </rPh>
    <rPh sb="7" eb="9">
      <t>バアイ</t>
    </rPh>
    <rPh sb="10" eb="12">
      <t>イチラン</t>
    </rPh>
    <rPh sb="12" eb="13">
      <t>ヒョウ</t>
    </rPh>
    <rPh sb="14" eb="16">
      <t>キサイ</t>
    </rPh>
    <rPh sb="17" eb="18">
      <t>ナ</t>
    </rPh>
    <rPh sb="19" eb="21">
      <t>バアイ</t>
    </rPh>
    <rPh sb="25" eb="28">
      <t>ケイカクカ</t>
    </rPh>
    <rPh sb="28" eb="30">
      <t>ギジュツ</t>
    </rPh>
    <rPh sb="30" eb="32">
      <t>カンリ</t>
    </rPh>
    <rPh sb="38" eb="40">
      <t>レンラク</t>
    </rPh>
    <rPh sb="45" eb="47">
      <t>デンワ</t>
    </rPh>
    <rPh sb="47" eb="49">
      <t>バンゴウ</t>
    </rPh>
    <rPh sb="62" eb="64">
      <t>チョクツウ</t>
    </rPh>
    <phoneticPr fontId="24"/>
  </si>
  <si>
    <t>公　表　用</t>
    <rPh sb="0" eb="1">
      <t>オオヤケ</t>
    </rPh>
    <rPh sb="2" eb="3">
      <t>ヒョウ</t>
    </rPh>
    <rPh sb="4" eb="5">
      <t>ヨウ</t>
    </rPh>
    <phoneticPr fontId="24"/>
  </si>
  <si>
    <t>上水道及び工業用水道または下水道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rPh sb="13" eb="16">
      <t>ゲスイドウ</t>
    </rPh>
    <phoneticPr fontId="26"/>
  </si>
  <si>
    <t>建設環境、河川砂防及び海岸・海洋、土質及び基礎の3営業種目を有する者</t>
    <rPh sb="0" eb="2">
      <t>ケンセツ</t>
    </rPh>
    <rPh sb="2" eb="4">
      <t>カンキョウ</t>
    </rPh>
    <rPh sb="5" eb="7">
      <t>カセン</t>
    </rPh>
    <rPh sb="7" eb="9">
      <t>サボウ</t>
    </rPh>
    <rPh sb="9" eb="10">
      <t>オヨ</t>
    </rPh>
    <rPh sb="11" eb="13">
      <t>カイガン</t>
    </rPh>
    <rPh sb="14" eb="16">
      <t>カイヨウ</t>
    </rPh>
    <rPh sb="17" eb="18">
      <t>ツチ</t>
    </rPh>
    <rPh sb="18" eb="19">
      <t>シツ</t>
    </rPh>
    <rPh sb="19" eb="20">
      <t>オヨ</t>
    </rPh>
    <rPh sb="21" eb="23">
      <t>キソ</t>
    </rPh>
    <rPh sb="25" eb="27">
      <t>エイギョウ</t>
    </rPh>
    <rPh sb="27" eb="29">
      <t>シュモク</t>
    </rPh>
    <rPh sb="30" eb="31">
      <t>ユウ</t>
    </rPh>
    <rPh sb="33" eb="34">
      <t>モノ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</si>
</sst>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#,##0.000"/>
    <numFmt numFmtId="179" formatCode="[$-411]ggge&quot;年&quot;m&quot;月&quot;d&quot;日&quot;;@"/>
  </numFmts>
  <fonts count="29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2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1" fillId="0" borderId="0" applyFont="0" applyFill="0" applyBorder="0" applyAlignment="0" applyProtection="0"/>
    <xf numFmtId="0" fontId="26" fillId="0" borderId="0"/>
    <xf numFmtId="3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1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left" vertical="center"/>
    </xf>
    <xf numFmtId="177" fontId="13" fillId="0" borderId="0" xfId="0" applyNumberFormat="1" applyFont="1" applyFill="1" applyBorder="1" applyAlignment="1" applyProtection="1"/>
    <xf numFmtId="0" fontId="9" fillId="0" borderId="4" xfId="1" applyFont="1" applyFill="1" applyBorder="1" applyProtection="1"/>
    <xf numFmtId="0" fontId="9" fillId="0" borderId="0" xfId="1" quotePrefix="1" applyFont="1" applyFill="1" applyAlignment="1" applyProtection="1">
      <alignment horizontal="left"/>
    </xf>
    <xf numFmtId="0" fontId="10" fillId="0" borderId="0" xfId="1" quotePrefix="1" applyFont="1" applyFill="1" applyAlignment="1" applyProtection="1">
      <alignment horizontal="left"/>
    </xf>
    <xf numFmtId="0" fontId="9" fillId="0" borderId="0" xfId="1" applyFont="1" applyFill="1" applyProtection="1"/>
    <xf numFmtId="0" fontId="9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Border="1" applyProtection="1"/>
    <xf numFmtId="0" fontId="12" fillId="0" borderId="0" xfId="1" applyFont="1" applyFill="1" applyAlignment="1" applyProtection="1">
      <alignment horizontal="right" vertical="top"/>
    </xf>
    <xf numFmtId="0" fontId="9" fillId="0" borderId="0" xfId="1" quotePrefix="1" applyFont="1" applyFill="1" applyAlignment="1" applyProtection="1">
      <alignment horizontal="left" vertical="top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Alignment="1" applyProtection="1">
      <alignment horizontal="centerContinuous" vertical="center"/>
    </xf>
    <xf numFmtId="0" fontId="11" fillId="0" borderId="0" xfId="1" applyFont="1" applyFill="1" applyAlignment="1" applyProtection="1">
      <alignment horizontal="centerContinuous" vertical="center"/>
    </xf>
    <xf numFmtId="0" fontId="9" fillId="0" borderId="0" xfId="1" applyFont="1" applyFill="1" applyAlignment="1" applyProtection="1">
      <alignment horizontal="centerContinuous"/>
    </xf>
    <xf numFmtId="0" fontId="8" fillId="0" borderId="0" xfId="1" quotePrefix="1" applyFont="1" applyFill="1" applyAlignment="1" applyProtection="1">
      <alignment horizontal="left" vertical="center" indent="1"/>
    </xf>
    <xf numFmtId="0" fontId="9" fillId="0" borderId="0" xfId="1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8" fillId="0" borderId="0" xfId="1" applyFont="1" applyFill="1" applyProtection="1"/>
    <xf numFmtId="0" fontId="9" fillId="0" borderId="1" xfId="1" applyFont="1" applyFill="1" applyBorder="1" applyProtection="1"/>
    <xf numFmtId="0" fontId="8" fillId="0" borderId="3" xfId="1" applyFont="1" applyFill="1" applyBorder="1" applyAlignment="1" applyProtection="1">
      <alignment horizontal="distributed" vertical="center"/>
    </xf>
    <xf numFmtId="0" fontId="8" fillId="0" borderId="2" xfId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distributed"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/>
    <xf numFmtId="0" fontId="8" fillId="0" borderId="1" xfId="1" applyFont="1" applyFill="1" applyBorder="1" applyAlignment="1" applyProtection="1">
      <alignment horizontal="distributed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distributed" vertical="center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vertical="center"/>
    </xf>
    <xf numFmtId="0" fontId="9" fillId="0" borderId="9" xfId="1" applyFont="1" applyFill="1" applyBorder="1" applyProtection="1"/>
    <xf numFmtId="0" fontId="8" fillId="0" borderId="7" xfId="1" applyFont="1" applyFill="1" applyBorder="1" applyAlignment="1" applyProtection="1">
      <alignment horizontal="distributed" vertical="center"/>
    </xf>
    <xf numFmtId="0" fontId="8" fillId="0" borderId="7" xfId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10" xfId="1" applyFont="1" applyFill="1" applyBorder="1" applyProtection="1"/>
    <xf numFmtId="0" fontId="8" fillId="0" borderId="8" xfId="1" applyFont="1" applyFill="1" applyBorder="1" applyAlignment="1" applyProtection="1">
      <alignment horizontal="distributed" vertical="center"/>
    </xf>
    <xf numFmtId="0" fontId="8" fillId="0" borderId="8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8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distributed" vertical="center"/>
    </xf>
    <xf numFmtId="0" fontId="9" fillId="0" borderId="11" xfId="1" applyFont="1" applyFill="1" applyBorder="1" applyProtection="1"/>
    <xf numFmtId="38" fontId="8" fillId="0" borderId="2" xfId="1" applyNumberFormat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left" vertical="center"/>
    </xf>
    <xf numFmtId="37" fontId="8" fillId="0" borderId="2" xfId="1" applyNumberFormat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/>
    </xf>
    <xf numFmtId="37" fontId="8" fillId="0" borderId="6" xfId="1" applyNumberFormat="1" applyFont="1" applyFill="1" applyBorder="1" applyAlignment="1" applyProtection="1">
      <alignment horizontal="left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vertical="center"/>
    </xf>
    <xf numFmtId="0" fontId="8" fillId="0" borderId="7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right" vertical="top"/>
      <protection locked="0"/>
    </xf>
    <xf numFmtId="0" fontId="12" fillId="0" borderId="0" xfId="1" applyFont="1" applyFill="1" applyAlignment="1" applyProtection="1">
      <alignment horizontal="left" vertical="center" indent="1"/>
      <protection locked="0"/>
    </xf>
    <xf numFmtId="0" fontId="9" fillId="0" borderId="0" xfId="1" applyFont="1" applyFill="1"/>
    <xf numFmtId="0" fontId="14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7" fillId="0" borderId="0" xfId="1" applyFont="1" applyFill="1" applyBorder="1" applyAlignment="1" applyProtection="1">
      <alignment horizontal="distributed" vertical="center"/>
    </xf>
    <xf numFmtId="0" fontId="8" fillId="0" borderId="6" xfId="1" applyFont="1" applyFill="1" applyBorder="1" applyAlignment="1" applyProtection="1">
      <alignment horizontal="distributed" vertical="center"/>
    </xf>
    <xf numFmtId="0" fontId="8" fillId="0" borderId="11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8" fillId="0" borderId="2" xfId="1" applyFont="1" applyFill="1" applyBorder="1" applyAlignment="1" applyProtection="1">
      <alignment horizontal="distributed" vertical="center"/>
    </xf>
    <xf numFmtId="0" fontId="9" fillId="0" borderId="0" xfId="1" applyFont="1" applyFill="1" applyAlignment="1" applyProtection="1">
      <alignment horizontal="right"/>
    </xf>
    <xf numFmtId="0" fontId="9" fillId="0" borderId="15" xfId="1" applyFont="1" applyFill="1" applyBorder="1" applyProtection="1"/>
    <xf numFmtId="0" fontId="9" fillId="0" borderId="16" xfId="1" applyFont="1" applyFill="1" applyBorder="1" applyProtection="1"/>
    <xf numFmtId="177" fontId="8" fillId="0" borderId="2" xfId="1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 applyAlignment="1" applyProtection="1">
      <alignment horizontal="center" vertical="top"/>
    </xf>
    <xf numFmtId="0" fontId="9" fillId="0" borderId="17" xfId="1" applyFont="1" applyFill="1" applyBorder="1" applyProtection="1"/>
    <xf numFmtId="0" fontId="0" fillId="0" borderId="0" xfId="0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0" fontId="22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22" fillId="0" borderId="12" xfId="0" applyFont="1" applyFill="1" applyBorder="1" applyAlignment="1" applyProtection="1">
      <alignment vertical="center" wrapText="1"/>
      <protection locked="0"/>
    </xf>
    <xf numFmtId="0" fontId="28" fillId="0" borderId="12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>
      <alignment wrapText="1"/>
    </xf>
    <xf numFmtId="0" fontId="16" fillId="0" borderId="0" xfId="0" applyNumberFormat="1" applyFont="1" applyFill="1" applyBorder="1" applyAlignment="1" applyProtection="1">
      <alignment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2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Fill="1" applyBorder="1" applyAlignment="1" applyProtection="1">
      <alignment horizontal="center" vertical="center" wrapText="1"/>
      <protection locked="0"/>
    </xf>
    <xf numFmtId="0" fontId="28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distributed" vertical="center"/>
    </xf>
    <xf numFmtId="0" fontId="8" fillId="0" borderId="0" xfId="1" applyFont="1" applyFill="1" applyAlignment="1" applyProtection="1">
      <alignment horizontal="right" vertical="top"/>
    </xf>
    <xf numFmtId="0" fontId="12" fillId="0" borderId="0" xfId="1" applyFont="1" applyFill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/>
    </xf>
    <xf numFmtId="179" fontId="8" fillId="0" borderId="0" xfId="1" applyNumberFormat="1" applyFont="1" applyFill="1" applyAlignment="1" applyProtection="1">
      <alignment horizontal="left" vertical="center"/>
    </xf>
    <xf numFmtId="179" fontId="8" fillId="0" borderId="0" xfId="0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8" fillId="0" borderId="6" xfId="0" applyFont="1" applyFill="1" applyBorder="1" applyAlignment="1" applyProtection="1">
      <alignment horizontal="right" vertical="top"/>
    </xf>
    <xf numFmtId="0" fontId="8" fillId="0" borderId="6" xfId="0" applyFont="1" applyFill="1" applyBorder="1" applyAlignment="1" applyProtection="1">
      <alignment vertical="top"/>
    </xf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3" fontId="8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distributed" vertical="center"/>
    </xf>
    <xf numFmtId="1" fontId="8" fillId="0" borderId="0" xfId="1" applyNumberFormat="1" applyFont="1" applyFill="1" applyBorder="1" applyAlignment="1" applyProtection="1">
      <alignment horizontal="left" vertical="center"/>
    </xf>
    <xf numFmtId="1" fontId="8" fillId="0" borderId="6" xfId="1" applyNumberFormat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distributed" vertical="center"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distributed" vertical="center"/>
    </xf>
    <xf numFmtId="58" fontId="8" fillId="0" borderId="11" xfId="1" applyNumberFormat="1" applyFont="1" applyFill="1" applyBorder="1" applyAlignment="1" applyProtection="1">
      <alignment horizontal="center" vertical="center" wrapText="1"/>
    </xf>
    <xf numFmtId="58" fontId="8" fillId="0" borderId="11" xfId="1" applyNumberFormat="1" applyFont="1" applyFill="1" applyBorder="1" applyAlignment="1" applyProtection="1">
      <alignment horizontal="center" vertical="center"/>
    </xf>
    <xf numFmtId="58" fontId="8" fillId="0" borderId="11" xfId="0" applyNumberFormat="1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176" fontId="8" fillId="0" borderId="11" xfId="1" applyNumberFormat="1" applyFont="1" applyFill="1" applyBorder="1" applyAlignment="1" applyProtection="1">
      <alignment horizontal="right" vertical="center"/>
    </xf>
    <xf numFmtId="178" fontId="8" fillId="0" borderId="11" xfId="2" applyNumberFormat="1" applyFont="1" applyFill="1" applyBorder="1" applyAlignment="1" applyProtection="1">
      <alignment horizontal="right" vertical="center"/>
    </xf>
    <xf numFmtId="0" fontId="8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 vertical="top"/>
    </xf>
    <xf numFmtId="58" fontId="8" fillId="0" borderId="0" xfId="1" applyNumberFormat="1" applyFont="1" applyFill="1" applyAlignment="1" applyProtection="1">
      <alignment horizontal="left" vertical="center"/>
    </xf>
    <xf numFmtId="1" fontId="8" fillId="0" borderId="11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</cellXfs>
  <cellStyles count="7">
    <cellStyle name="パーセント 2" xfId="5"/>
    <cellStyle name="桁区切り 2" xfId="2"/>
    <cellStyle name="桁区切り 2 2" xfId="4"/>
    <cellStyle name="桁区切り 3" xfId="6"/>
    <cellStyle name="標準" xfId="0" builtinId="0"/>
    <cellStyle name="標準 2" xfId="3"/>
    <cellStyle name="標準_H17抜打ち検査台帳(住営)" xfId="1"/>
  </cellStyles>
  <dxfs count="0"/>
  <tableStyles count="0" defaultTableStyle="TableStyleMedium9" defaultPivotStyle="PivotStyleLight16"/>
  <colors>
    <mruColors>
      <color rgb="FF65E226"/>
      <color rgb="FFFFCCFF"/>
      <color rgb="FF0000FF"/>
      <color rgb="FFCCFF99"/>
      <color rgb="FF0099FF"/>
      <color rgb="FFCCFF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view="pageBreakPreview" zoomScaleNormal="100" zoomScaleSheetLayoutView="100" workbookViewId="0">
      <pane ySplit="7" topLeftCell="A8" activePane="bottomLeft" state="frozen"/>
      <selection pane="bottomLeft" activeCell="A5" sqref="A5"/>
    </sheetView>
  </sheetViews>
  <sheetFormatPr defaultRowHeight="17.25"/>
  <cols>
    <col min="1" max="1" width="15.3984375" customWidth="1"/>
    <col min="2" max="2" width="11.796875" style="92" customWidth="1"/>
    <col min="3" max="3" width="58.59765625" style="95" customWidth="1"/>
    <col min="4" max="4" width="25.59765625" style="99" customWidth="1"/>
    <col min="5" max="5" width="22.3984375" style="99" customWidth="1"/>
  </cols>
  <sheetData>
    <row r="1" spans="1:11" s="84" customFormat="1" ht="27.75" customHeight="1">
      <c r="A1" s="90" t="s">
        <v>361</v>
      </c>
      <c r="B1" s="87"/>
      <c r="C1" s="93"/>
      <c r="D1" s="96"/>
      <c r="E1" s="100"/>
      <c r="F1" s="89"/>
      <c r="G1" s="85"/>
      <c r="H1" s="83"/>
    </row>
    <row r="2" spans="1:11" s="84" customFormat="1" ht="23.25" customHeight="1">
      <c r="A2" s="88" t="s">
        <v>211</v>
      </c>
      <c r="B2" s="87"/>
      <c r="C2" s="93"/>
      <c r="D2" s="96"/>
      <c r="E2" s="100"/>
      <c r="F2" s="86"/>
      <c r="G2" s="85"/>
      <c r="H2" s="83"/>
    </row>
    <row r="3" spans="1:11" s="84" customFormat="1" ht="23.25" customHeight="1">
      <c r="A3" s="88" t="s">
        <v>194</v>
      </c>
      <c r="B3" s="87"/>
      <c r="C3" s="93"/>
      <c r="D3" s="96"/>
      <c r="E3" s="100"/>
      <c r="F3" s="86"/>
      <c r="G3" s="85"/>
      <c r="H3" s="83"/>
    </row>
    <row r="4" spans="1:11" s="84" customFormat="1" ht="23.25" customHeight="1">
      <c r="A4" s="88" t="s">
        <v>195</v>
      </c>
      <c r="B4" s="87"/>
      <c r="C4" s="93"/>
      <c r="D4" s="96"/>
      <c r="E4" s="100"/>
      <c r="F4" s="86"/>
      <c r="G4" s="85"/>
      <c r="H4" s="83"/>
    </row>
    <row r="5" spans="1:11" s="84" customFormat="1" ht="23.25" customHeight="1">
      <c r="A5" s="88" t="s">
        <v>197</v>
      </c>
      <c r="B5" s="87"/>
      <c r="C5" s="93"/>
      <c r="D5" s="96"/>
      <c r="E5" s="100"/>
      <c r="F5" s="86"/>
      <c r="G5" s="85"/>
      <c r="H5" s="83"/>
    </row>
    <row r="6" spans="1:11" s="84" customFormat="1" ht="23.25" customHeight="1">
      <c r="A6" s="88" t="s">
        <v>360</v>
      </c>
      <c r="B6" s="87"/>
      <c r="C6" s="93"/>
      <c r="D6" s="96"/>
      <c r="E6" s="100"/>
      <c r="F6" s="86"/>
      <c r="G6" s="85"/>
      <c r="H6" s="83"/>
    </row>
    <row r="7" spans="1:11" s="82" customFormat="1" ht="59.25" customHeight="1">
      <c r="A7" s="101" t="s">
        <v>198</v>
      </c>
      <c r="B7" s="101" t="s">
        <v>196</v>
      </c>
      <c r="C7" s="101" t="s">
        <v>33</v>
      </c>
      <c r="D7" s="101" t="s">
        <v>192</v>
      </c>
      <c r="E7" s="102" t="s">
        <v>193</v>
      </c>
    </row>
    <row r="8" spans="1:11" ht="49.35" customHeight="1">
      <c r="A8" s="103" t="s">
        <v>312</v>
      </c>
      <c r="B8" s="103">
        <v>905</v>
      </c>
      <c r="C8" s="104" t="s">
        <v>313</v>
      </c>
      <c r="D8" s="98" t="s">
        <v>314</v>
      </c>
      <c r="E8" s="98" t="s">
        <v>331</v>
      </c>
    </row>
    <row r="9" spans="1:11" ht="49.35" customHeight="1">
      <c r="A9" s="103" t="s">
        <v>312</v>
      </c>
      <c r="B9" s="103">
        <v>906</v>
      </c>
      <c r="C9" s="104" t="s">
        <v>356</v>
      </c>
      <c r="D9" s="98" t="s">
        <v>357</v>
      </c>
      <c r="E9" s="98" t="s">
        <v>212</v>
      </c>
    </row>
    <row r="10" spans="1:11" ht="49.35" customHeight="1">
      <c r="A10" s="103" t="s">
        <v>312</v>
      </c>
      <c r="B10" s="103">
        <v>902</v>
      </c>
      <c r="C10" s="104" t="s">
        <v>358</v>
      </c>
      <c r="D10" s="98" t="s">
        <v>245</v>
      </c>
      <c r="E10" s="98" t="s">
        <v>244</v>
      </c>
    </row>
    <row r="11" spans="1:11" ht="49.35" customHeight="1">
      <c r="A11" s="103" t="s">
        <v>199</v>
      </c>
      <c r="B11" s="103">
        <v>384</v>
      </c>
      <c r="C11" s="104" t="s">
        <v>315</v>
      </c>
      <c r="D11" s="98" t="s">
        <v>218</v>
      </c>
      <c r="E11" s="98" t="s">
        <v>215</v>
      </c>
      <c r="K11" t="s">
        <v>359</v>
      </c>
    </row>
    <row r="12" spans="1:11" ht="49.35" customHeight="1">
      <c r="A12" s="103" t="s">
        <v>199</v>
      </c>
      <c r="B12" s="103">
        <v>388</v>
      </c>
      <c r="C12" s="104" t="s">
        <v>232</v>
      </c>
      <c r="D12" s="98" t="s">
        <v>233</v>
      </c>
      <c r="E12" s="98" t="s">
        <v>231</v>
      </c>
    </row>
    <row r="13" spans="1:11" ht="49.35" customHeight="1">
      <c r="A13" s="103" t="s">
        <v>199</v>
      </c>
      <c r="B13" s="103">
        <v>387</v>
      </c>
      <c r="C13" s="104" t="s">
        <v>229</v>
      </c>
      <c r="D13" s="98" t="s">
        <v>230</v>
      </c>
      <c r="E13" s="98" t="s">
        <v>231</v>
      </c>
    </row>
    <row r="14" spans="1:11" ht="49.35" customHeight="1">
      <c r="A14" s="103" t="s">
        <v>199</v>
      </c>
      <c r="B14" s="103">
        <v>391</v>
      </c>
      <c r="C14" s="104" t="s">
        <v>236</v>
      </c>
      <c r="D14" s="98" t="s">
        <v>237</v>
      </c>
      <c r="E14" s="98" t="s">
        <v>231</v>
      </c>
    </row>
    <row r="15" spans="1:11" ht="49.35" customHeight="1">
      <c r="A15" s="103" t="s">
        <v>199</v>
      </c>
      <c r="B15" s="103">
        <v>393</v>
      </c>
      <c r="C15" s="104" t="s">
        <v>241</v>
      </c>
      <c r="D15" s="98" t="s">
        <v>242</v>
      </c>
      <c r="E15" s="98" t="s">
        <v>231</v>
      </c>
    </row>
    <row r="16" spans="1:11" ht="49.35" customHeight="1">
      <c r="A16" s="103" t="s">
        <v>199</v>
      </c>
      <c r="B16" s="103">
        <v>386</v>
      </c>
      <c r="C16" s="104" t="s">
        <v>227</v>
      </c>
      <c r="D16" s="98" t="s">
        <v>228</v>
      </c>
      <c r="E16" s="98" t="s">
        <v>231</v>
      </c>
    </row>
    <row r="17" spans="1:5" ht="49.35" customHeight="1">
      <c r="A17" s="103" t="s">
        <v>199</v>
      </c>
      <c r="B17" s="103">
        <v>392</v>
      </c>
      <c r="C17" s="104" t="s">
        <v>316</v>
      </c>
      <c r="D17" s="98" t="s">
        <v>238</v>
      </c>
      <c r="E17" s="98" t="s">
        <v>231</v>
      </c>
    </row>
    <row r="18" spans="1:5" ht="49.35" customHeight="1">
      <c r="A18" s="103" t="s">
        <v>199</v>
      </c>
      <c r="B18" s="103">
        <v>390</v>
      </c>
      <c r="C18" s="104" t="s">
        <v>234</v>
      </c>
      <c r="D18" s="98" t="s">
        <v>235</v>
      </c>
      <c r="E18" s="98" t="s">
        <v>224</v>
      </c>
    </row>
    <row r="19" spans="1:5" ht="49.35" customHeight="1">
      <c r="A19" s="103" t="s">
        <v>199</v>
      </c>
      <c r="B19" s="103">
        <v>382</v>
      </c>
      <c r="C19" s="104" t="s">
        <v>219</v>
      </c>
      <c r="D19" s="98" t="s">
        <v>220</v>
      </c>
      <c r="E19" s="98" t="s">
        <v>224</v>
      </c>
    </row>
    <row r="20" spans="1:5" ht="49.35" customHeight="1">
      <c r="A20" s="103" t="s">
        <v>199</v>
      </c>
      <c r="B20" s="103">
        <v>371</v>
      </c>
      <c r="C20" s="104" t="s">
        <v>213</v>
      </c>
      <c r="D20" s="98" t="s">
        <v>214</v>
      </c>
      <c r="E20" s="98" t="s">
        <v>231</v>
      </c>
    </row>
    <row r="21" spans="1:5" ht="49.35" customHeight="1">
      <c r="A21" s="103" t="s">
        <v>199</v>
      </c>
      <c r="B21" s="103">
        <v>275</v>
      </c>
      <c r="C21" s="104" t="s">
        <v>317</v>
      </c>
      <c r="D21" s="98" t="s">
        <v>318</v>
      </c>
      <c r="E21" s="98" t="s">
        <v>215</v>
      </c>
    </row>
    <row r="22" spans="1:5" ht="49.35" customHeight="1">
      <c r="A22" s="103" t="s">
        <v>199</v>
      </c>
      <c r="B22" s="103">
        <v>394</v>
      </c>
      <c r="C22" s="104" t="s">
        <v>239</v>
      </c>
      <c r="D22" s="98" t="s">
        <v>240</v>
      </c>
      <c r="E22" s="98" t="s">
        <v>231</v>
      </c>
    </row>
    <row r="23" spans="1:5" ht="49.35" customHeight="1">
      <c r="A23" s="103" t="s">
        <v>199</v>
      </c>
      <c r="B23" s="103">
        <v>378</v>
      </c>
      <c r="C23" s="104" t="s">
        <v>216</v>
      </c>
      <c r="D23" s="98" t="s">
        <v>217</v>
      </c>
      <c r="E23" s="98" t="s">
        <v>231</v>
      </c>
    </row>
    <row r="24" spans="1:5" ht="49.35" customHeight="1">
      <c r="A24" s="103" t="s">
        <v>199</v>
      </c>
      <c r="B24" s="103">
        <v>380</v>
      </c>
      <c r="C24" s="104" t="s">
        <v>221</v>
      </c>
      <c r="D24" s="98" t="s">
        <v>222</v>
      </c>
      <c r="E24" s="98" t="s">
        <v>224</v>
      </c>
    </row>
    <row r="25" spans="1:5" ht="49.35" customHeight="1">
      <c r="A25" s="103" t="s">
        <v>199</v>
      </c>
      <c r="B25" s="103">
        <v>381</v>
      </c>
      <c r="C25" s="104" t="s">
        <v>225</v>
      </c>
      <c r="D25" s="98" t="s">
        <v>226</v>
      </c>
      <c r="E25" s="98" t="s">
        <v>224</v>
      </c>
    </row>
    <row r="26" spans="1:5" ht="49.35" customHeight="1">
      <c r="A26" s="103" t="s">
        <v>199</v>
      </c>
      <c r="B26" s="103">
        <v>279</v>
      </c>
      <c r="C26" s="104" t="s">
        <v>319</v>
      </c>
      <c r="D26" s="98" t="s">
        <v>320</v>
      </c>
      <c r="E26" s="98" t="s">
        <v>215</v>
      </c>
    </row>
    <row r="27" spans="1:5" ht="49.35" customHeight="1">
      <c r="A27" s="103" t="s">
        <v>200</v>
      </c>
      <c r="B27" s="103">
        <v>803</v>
      </c>
      <c r="C27" s="104" t="s">
        <v>246</v>
      </c>
      <c r="D27" s="98" t="s">
        <v>223</v>
      </c>
      <c r="E27" s="98" t="s">
        <v>215</v>
      </c>
    </row>
    <row r="28" spans="1:5" ht="49.35" customHeight="1">
      <c r="A28" s="103" t="s">
        <v>201</v>
      </c>
      <c r="B28" s="103">
        <v>702</v>
      </c>
      <c r="C28" s="104" t="s">
        <v>247</v>
      </c>
      <c r="D28" s="98" t="s">
        <v>248</v>
      </c>
      <c r="E28" s="98" t="s">
        <v>224</v>
      </c>
    </row>
    <row r="29" spans="1:5" ht="49.35" customHeight="1">
      <c r="A29" s="103" t="s">
        <v>201</v>
      </c>
      <c r="B29" s="103">
        <v>701</v>
      </c>
      <c r="C29" s="104" t="s">
        <v>321</v>
      </c>
      <c r="D29" s="98" t="s">
        <v>322</v>
      </c>
      <c r="E29" s="98" t="s">
        <v>231</v>
      </c>
    </row>
    <row r="30" spans="1:5" ht="49.35" customHeight="1">
      <c r="A30" s="103" t="s">
        <v>201</v>
      </c>
      <c r="B30" s="103">
        <v>703</v>
      </c>
      <c r="C30" s="104" t="s">
        <v>249</v>
      </c>
      <c r="D30" s="98" t="s">
        <v>250</v>
      </c>
      <c r="E30" s="98" t="s">
        <v>215</v>
      </c>
    </row>
    <row r="31" spans="1:5" ht="49.35" customHeight="1">
      <c r="A31" s="103" t="s">
        <v>202</v>
      </c>
      <c r="B31" s="103">
        <v>12</v>
      </c>
      <c r="C31" s="104" t="s">
        <v>253</v>
      </c>
      <c r="D31" s="98" t="s">
        <v>254</v>
      </c>
      <c r="E31" s="98" t="s">
        <v>224</v>
      </c>
    </row>
    <row r="32" spans="1:5" ht="49.35" customHeight="1">
      <c r="A32" s="103" t="s">
        <v>202</v>
      </c>
      <c r="B32" s="103">
        <v>11</v>
      </c>
      <c r="C32" s="104" t="s">
        <v>251</v>
      </c>
      <c r="D32" s="98" t="s">
        <v>252</v>
      </c>
      <c r="E32" s="98" t="s">
        <v>231</v>
      </c>
    </row>
    <row r="33" spans="1:5" ht="49.35" customHeight="1">
      <c r="A33" s="103" t="s">
        <v>202</v>
      </c>
      <c r="B33" s="103">
        <v>22</v>
      </c>
      <c r="C33" s="104" t="s">
        <v>255</v>
      </c>
      <c r="D33" s="98" t="s">
        <v>256</v>
      </c>
      <c r="E33" s="98" t="s">
        <v>215</v>
      </c>
    </row>
    <row r="34" spans="1:5" ht="49.35" customHeight="1">
      <c r="A34" s="103" t="s">
        <v>203</v>
      </c>
      <c r="B34" s="103">
        <v>51</v>
      </c>
      <c r="C34" s="104" t="s">
        <v>323</v>
      </c>
      <c r="D34" s="98" t="s">
        <v>324</v>
      </c>
      <c r="E34" s="98" t="s">
        <v>215</v>
      </c>
    </row>
    <row r="35" spans="1:5" ht="49.35" customHeight="1">
      <c r="A35" s="103" t="s">
        <v>204</v>
      </c>
      <c r="B35" s="103">
        <v>4</v>
      </c>
      <c r="C35" s="104" t="s">
        <v>325</v>
      </c>
      <c r="D35" s="98" t="s">
        <v>256</v>
      </c>
      <c r="E35" s="98" t="s">
        <v>326</v>
      </c>
    </row>
    <row r="36" spans="1:5" ht="49.35" customHeight="1">
      <c r="A36" s="103" t="s">
        <v>205</v>
      </c>
      <c r="B36" s="103">
        <v>27</v>
      </c>
      <c r="C36" s="104" t="s">
        <v>327</v>
      </c>
      <c r="D36" s="98" t="s">
        <v>328</v>
      </c>
      <c r="E36" s="98" t="s">
        <v>215</v>
      </c>
    </row>
    <row r="37" spans="1:5" ht="49.35" customHeight="1">
      <c r="A37" s="103" t="s">
        <v>206</v>
      </c>
      <c r="B37" s="103">
        <v>3</v>
      </c>
      <c r="C37" s="104" t="s">
        <v>329</v>
      </c>
      <c r="D37" s="98" t="s">
        <v>330</v>
      </c>
      <c r="E37" s="98" t="s">
        <v>331</v>
      </c>
    </row>
    <row r="38" spans="1:5" ht="49.35" customHeight="1">
      <c r="A38" s="103" t="s">
        <v>206</v>
      </c>
      <c r="B38" s="103">
        <v>31</v>
      </c>
      <c r="C38" s="104" t="s">
        <v>332</v>
      </c>
      <c r="D38" s="98" t="s">
        <v>259</v>
      </c>
      <c r="E38" s="98" t="s">
        <v>258</v>
      </c>
    </row>
    <row r="39" spans="1:5" ht="49.35" customHeight="1">
      <c r="A39" s="103" t="s">
        <v>206</v>
      </c>
      <c r="B39" s="103">
        <v>33</v>
      </c>
      <c r="C39" s="104" t="s">
        <v>333</v>
      </c>
      <c r="D39" s="98" t="s">
        <v>334</v>
      </c>
      <c r="E39" s="98" t="s">
        <v>243</v>
      </c>
    </row>
    <row r="40" spans="1:5" ht="49.35" customHeight="1">
      <c r="A40" s="103" t="s">
        <v>206</v>
      </c>
      <c r="B40" s="103">
        <v>49</v>
      </c>
      <c r="C40" s="104" t="s">
        <v>335</v>
      </c>
      <c r="D40" s="98" t="s">
        <v>257</v>
      </c>
      <c r="E40" s="98" t="s">
        <v>243</v>
      </c>
    </row>
    <row r="41" spans="1:5" ht="49.35" customHeight="1">
      <c r="A41" s="103" t="s">
        <v>206</v>
      </c>
      <c r="B41" s="103">
        <v>93</v>
      </c>
      <c r="C41" s="104" t="s">
        <v>336</v>
      </c>
      <c r="D41" s="98" t="s">
        <v>330</v>
      </c>
      <c r="E41" s="98" t="s">
        <v>243</v>
      </c>
    </row>
    <row r="42" spans="1:5" ht="49.35" customHeight="1">
      <c r="A42" s="103" t="s">
        <v>207</v>
      </c>
      <c r="B42" s="103">
        <v>26</v>
      </c>
      <c r="C42" s="104" t="s">
        <v>262</v>
      </c>
      <c r="D42" s="98" t="s">
        <v>263</v>
      </c>
      <c r="E42" s="98" t="s">
        <v>243</v>
      </c>
    </row>
    <row r="43" spans="1:5" ht="49.35" customHeight="1">
      <c r="A43" s="103" t="s">
        <v>207</v>
      </c>
      <c r="B43" s="103">
        <v>27</v>
      </c>
      <c r="C43" s="104" t="s">
        <v>264</v>
      </c>
      <c r="D43" s="98" t="s">
        <v>265</v>
      </c>
      <c r="E43" s="98" t="s">
        <v>362</v>
      </c>
    </row>
    <row r="44" spans="1:5" ht="49.35" customHeight="1">
      <c r="A44" s="103" t="s">
        <v>207</v>
      </c>
      <c r="B44" s="103">
        <v>25</v>
      </c>
      <c r="C44" s="104" t="s">
        <v>260</v>
      </c>
      <c r="D44" s="98" t="s">
        <v>261</v>
      </c>
      <c r="E44" s="98" t="s">
        <v>243</v>
      </c>
    </row>
    <row r="45" spans="1:5" ht="49.35" customHeight="1">
      <c r="A45" s="103" t="s">
        <v>208</v>
      </c>
      <c r="B45" s="103">
        <v>324</v>
      </c>
      <c r="C45" s="104" t="s">
        <v>273</v>
      </c>
      <c r="D45" s="98" t="s">
        <v>274</v>
      </c>
      <c r="E45" s="98" t="s">
        <v>231</v>
      </c>
    </row>
    <row r="46" spans="1:5" ht="49.35" customHeight="1">
      <c r="A46" s="103" t="s">
        <v>208</v>
      </c>
      <c r="B46" s="103">
        <v>544</v>
      </c>
      <c r="C46" s="104" t="s">
        <v>284</v>
      </c>
      <c r="D46" s="98" t="s">
        <v>281</v>
      </c>
      <c r="E46" s="98" t="s">
        <v>283</v>
      </c>
    </row>
    <row r="47" spans="1:5" ht="49.35" customHeight="1">
      <c r="A47" s="103" t="s">
        <v>208</v>
      </c>
      <c r="B47" s="103">
        <v>557</v>
      </c>
      <c r="C47" s="104" t="s">
        <v>299</v>
      </c>
      <c r="D47" s="98" t="s">
        <v>300</v>
      </c>
      <c r="E47" s="98" t="s">
        <v>283</v>
      </c>
    </row>
    <row r="48" spans="1:5" ht="49.35" customHeight="1">
      <c r="A48" s="103" t="s">
        <v>208</v>
      </c>
      <c r="B48" s="103">
        <v>364</v>
      </c>
      <c r="C48" s="104" t="s">
        <v>337</v>
      </c>
      <c r="D48" s="98" t="s">
        <v>288</v>
      </c>
      <c r="E48" s="98" t="s">
        <v>231</v>
      </c>
    </row>
    <row r="49" spans="1:5" ht="49.35" customHeight="1">
      <c r="A49" s="103" t="s">
        <v>208</v>
      </c>
      <c r="B49" s="103">
        <v>374</v>
      </c>
      <c r="C49" s="104" t="s">
        <v>290</v>
      </c>
      <c r="D49" s="98" t="s">
        <v>291</v>
      </c>
      <c r="E49" s="98" t="s">
        <v>289</v>
      </c>
    </row>
    <row r="50" spans="1:5" ht="49.35" customHeight="1">
      <c r="A50" s="103" t="s">
        <v>208</v>
      </c>
      <c r="B50" s="103">
        <v>313</v>
      </c>
      <c r="C50" s="104" t="s">
        <v>292</v>
      </c>
      <c r="D50" s="98" t="s">
        <v>355</v>
      </c>
      <c r="E50" s="98" t="s">
        <v>231</v>
      </c>
    </row>
    <row r="51" spans="1:5" ht="49.35" customHeight="1">
      <c r="A51" s="103" t="s">
        <v>208</v>
      </c>
      <c r="B51" s="103">
        <v>348</v>
      </c>
      <c r="C51" s="104" t="s">
        <v>338</v>
      </c>
      <c r="D51" s="98" t="s">
        <v>281</v>
      </c>
      <c r="E51" s="98" t="s">
        <v>280</v>
      </c>
    </row>
    <row r="52" spans="1:5" ht="49.35" customHeight="1">
      <c r="A52" s="103" t="s">
        <v>208</v>
      </c>
      <c r="B52" s="103">
        <v>356</v>
      </c>
      <c r="C52" s="104" t="s">
        <v>339</v>
      </c>
      <c r="D52" s="98" t="s">
        <v>295</v>
      </c>
      <c r="E52" s="98" t="s">
        <v>231</v>
      </c>
    </row>
    <row r="53" spans="1:5" ht="49.35" customHeight="1">
      <c r="A53" s="103" t="s">
        <v>208</v>
      </c>
      <c r="B53" s="103">
        <v>505</v>
      </c>
      <c r="C53" s="104" t="s">
        <v>270</v>
      </c>
      <c r="D53" s="98" t="s">
        <v>271</v>
      </c>
      <c r="E53" s="98" t="s">
        <v>231</v>
      </c>
    </row>
    <row r="54" spans="1:5" ht="49.35" customHeight="1">
      <c r="A54" s="103" t="s">
        <v>208</v>
      </c>
      <c r="B54" s="103">
        <v>359</v>
      </c>
      <c r="C54" s="104" t="s">
        <v>286</v>
      </c>
      <c r="D54" s="98" t="s">
        <v>287</v>
      </c>
      <c r="E54" s="98" t="s">
        <v>285</v>
      </c>
    </row>
    <row r="55" spans="1:5" ht="49.35" customHeight="1">
      <c r="A55" s="103" t="s">
        <v>208</v>
      </c>
      <c r="B55" s="103">
        <v>367</v>
      </c>
      <c r="C55" s="104" t="s">
        <v>340</v>
      </c>
      <c r="D55" s="98" t="s">
        <v>297</v>
      </c>
      <c r="E55" s="98" t="s">
        <v>231</v>
      </c>
    </row>
    <row r="56" spans="1:5" ht="49.35" customHeight="1">
      <c r="A56" s="103" t="s">
        <v>208</v>
      </c>
      <c r="B56" s="103">
        <v>331</v>
      </c>
      <c r="C56" s="104" t="s">
        <v>278</v>
      </c>
      <c r="D56" s="98" t="s">
        <v>279</v>
      </c>
      <c r="E56" s="98" t="s">
        <v>277</v>
      </c>
    </row>
    <row r="57" spans="1:5" ht="49.35" customHeight="1">
      <c r="A57" s="103" t="s">
        <v>208</v>
      </c>
      <c r="B57" s="103">
        <v>507</v>
      </c>
      <c r="C57" s="104" t="s">
        <v>341</v>
      </c>
      <c r="D57" s="98" t="s">
        <v>272</v>
      </c>
      <c r="E57" s="98" t="s">
        <v>363</v>
      </c>
    </row>
    <row r="58" spans="1:5" ht="49.35" customHeight="1">
      <c r="A58" s="103" t="s">
        <v>208</v>
      </c>
      <c r="B58" s="103">
        <v>340</v>
      </c>
      <c r="C58" s="104" t="s">
        <v>275</v>
      </c>
      <c r="D58" s="98" t="s">
        <v>276</v>
      </c>
      <c r="E58" s="98" t="s">
        <v>231</v>
      </c>
    </row>
    <row r="59" spans="1:5" ht="49.35" customHeight="1">
      <c r="A59" s="103" t="s">
        <v>208</v>
      </c>
      <c r="B59" s="103">
        <v>353</v>
      </c>
      <c r="C59" s="104" t="s">
        <v>294</v>
      </c>
      <c r="D59" s="98" t="s">
        <v>295</v>
      </c>
      <c r="E59" s="98" t="s">
        <v>231</v>
      </c>
    </row>
    <row r="60" spans="1:5" ht="49.35" customHeight="1">
      <c r="A60" s="103" t="s">
        <v>208</v>
      </c>
      <c r="B60" s="103">
        <v>554</v>
      </c>
      <c r="C60" s="104" t="s">
        <v>298</v>
      </c>
      <c r="D60" s="98" t="s">
        <v>295</v>
      </c>
      <c r="E60" s="98" t="s">
        <v>231</v>
      </c>
    </row>
    <row r="61" spans="1:5" ht="49.35" customHeight="1">
      <c r="A61" s="103" t="s">
        <v>208</v>
      </c>
      <c r="B61" s="103">
        <v>308</v>
      </c>
      <c r="C61" s="104" t="s">
        <v>266</v>
      </c>
      <c r="D61" s="98" t="s">
        <v>267</v>
      </c>
      <c r="E61" s="98" t="s">
        <v>231</v>
      </c>
    </row>
    <row r="62" spans="1:5" ht="49.35" customHeight="1">
      <c r="A62" s="103" t="s">
        <v>208</v>
      </c>
      <c r="B62" s="103">
        <v>311</v>
      </c>
      <c r="C62" s="104" t="s">
        <v>342</v>
      </c>
      <c r="D62" s="98" t="s">
        <v>265</v>
      </c>
      <c r="E62" s="98" t="s">
        <v>268</v>
      </c>
    </row>
    <row r="63" spans="1:5" ht="49.35" customHeight="1">
      <c r="A63" s="103" t="s">
        <v>208</v>
      </c>
      <c r="B63" s="103">
        <v>363</v>
      </c>
      <c r="C63" s="104" t="s">
        <v>343</v>
      </c>
      <c r="D63" s="98" t="s">
        <v>296</v>
      </c>
      <c r="E63" s="98" t="s">
        <v>282</v>
      </c>
    </row>
    <row r="64" spans="1:5" ht="49.35" customHeight="1">
      <c r="A64" s="103" t="s">
        <v>208</v>
      </c>
      <c r="B64" s="103">
        <v>350</v>
      </c>
      <c r="C64" s="104" t="s">
        <v>344</v>
      </c>
      <c r="D64" s="98" t="s">
        <v>293</v>
      </c>
      <c r="E64" s="98" t="s">
        <v>277</v>
      </c>
    </row>
    <row r="65" spans="1:5" ht="49.35" customHeight="1">
      <c r="A65" s="103" t="s">
        <v>208</v>
      </c>
      <c r="B65" s="103">
        <v>317</v>
      </c>
      <c r="C65" s="104" t="s">
        <v>345</v>
      </c>
      <c r="D65" s="98" t="s">
        <v>265</v>
      </c>
      <c r="E65" s="98" t="s">
        <v>269</v>
      </c>
    </row>
    <row r="66" spans="1:5" ht="49.35" customHeight="1">
      <c r="A66" s="103" t="s">
        <v>208</v>
      </c>
      <c r="B66" s="103">
        <v>368</v>
      </c>
      <c r="C66" s="104" t="s">
        <v>346</v>
      </c>
      <c r="D66" s="98" t="s">
        <v>347</v>
      </c>
      <c r="E66" s="98" t="s">
        <v>282</v>
      </c>
    </row>
    <row r="67" spans="1:5" ht="49.35" customHeight="1">
      <c r="A67" s="103" t="s">
        <v>208</v>
      </c>
      <c r="B67" s="103">
        <v>315</v>
      </c>
      <c r="C67" s="104" t="s">
        <v>348</v>
      </c>
      <c r="D67" s="98" t="s">
        <v>349</v>
      </c>
      <c r="E67" s="98" t="s">
        <v>277</v>
      </c>
    </row>
    <row r="68" spans="1:5" ht="49.35" customHeight="1">
      <c r="A68" s="103" t="s">
        <v>209</v>
      </c>
      <c r="B68" s="103">
        <v>9</v>
      </c>
      <c r="C68" s="104" t="s">
        <v>350</v>
      </c>
      <c r="D68" s="98" t="s">
        <v>267</v>
      </c>
      <c r="E68" s="98" t="s">
        <v>231</v>
      </c>
    </row>
    <row r="69" spans="1:5" ht="49.35" customHeight="1">
      <c r="A69" s="103" t="s">
        <v>209</v>
      </c>
      <c r="B69" s="103">
        <v>13</v>
      </c>
      <c r="C69" s="104" t="s">
        <v>302</v>
      </c>
      <c r="D69" s="98" t="s">
        <v>303</v>
      </c>
      <c r="E69" s="98" t="s">
        <v>301</v>
      </c>
    </row>
    <row r="70" spans="1:5" ht="49.35" customHeight="1">
      <c r="A70" s="103" t="s">
        <v>209</v>
      </c>
      <c r="B70" s="103">
        <v>22</v>
      </c>
      <c r="C70" s="104" t="s">
        <v>304</v>
      </c>
      <c r="D70" s="98" t="s">
        <v>267</v>
      </c>
      <c r="E70" s="98" t="s">
        <v>231</v>
      </c>
    </row>
    <row r="71" spans="1:5" ht="49.35" customHeight="1">
      <c r="A71" s="103" t="s">
        <v>209</v>
      </c>
      <c r="B71" s="103">
        <v>24</v>
      </c>
      <c r="C71" s="104" t="s">
        <v>351</v>
      </c>
      <c r="D71" s="98" t="s">
        <v>291</v>
      </c>
      <c r="E71" s="98" t="s">
        <v>285</v>
      </c>
    </row>
    <row r="72" spans="1:5" ht="49.35" customHeight="1">
      <c r="A72" s="103" t="s">
        <v>209</v>
      </c>
      <c r="B72" s="103">
        <v>25</v>
      </c>
      <c r="C72" s="104" t="s">
        <v>305</v>
      </c>
      <c r="D72" s="98" t="s">
        <v>306</v>
      </c>
      <c r="E72" s="98" t="s">
        <v>289</v>
      </c>
    </row>
    <row r="73" spans="1:5" ht="49.35" customHeight="1">
      <c r="A73" s="103" t="s">
        <v>209</v>
      </c>
      <c r="B73" s="103">
        <v>33</v>
      </c>
      <c r="C73" s="104" t="s">
        <v>307</v>
      </c>
      <c r="D73" s="98" t="s">
        <v>308</v>
      </c>
      <c r="E73" s="98" t="s">
        <v>231</v>
      </c>
    </row>
    <row r="74" spans="1:5" ht="49.35" customHeight="1">
      <c r="A74" s="103" t="s">
        <v>210</v>
      </c>
      <c r="B74" s="103">
        <v>705</v>
      </c>
      <c r="C74" s="104" t="s">
        <v>352</v>
      </c>
      <c r="D74" s="98" t="s">
        <v>309</v>
      </c>
      <c r="E74" s="98" t="s">
        <v>231</v>
      </c>
    </row>
    <row r="75" spans="1:5" ht="49.35" customHeight="1">
      <c r="A75" s="103" t="s">
        <v>210</v>
      </c>
      <c r="B75" s="103">
        <v>703</v>
      </c>
      <c r="C75" s="104" t="s">
        <v>353</v>
      </c>
      <c r="D75" s="98" t="s">
        <v>259</v>
      </c>
      <c r="E75" s="98" t="s">
        <v>258</v>
      </c>
    </row>
    <row r="76" spans="1:5" ht="49.35" customHeight="1">
      <c r="A76" s="103" t="s">
        <v>210</v>
      </c>
      <c r="B76" s="103">
        <v>704</v>
      </c>
      <c r="C76" s="104" t="s">
        <v>311</v>
      </c>
      <c r="D76" s="98" t="s">
        <v>310</v>
      </c>
      <c r="E76" s="98" t="s">
        <v>258</v>
      </c>
    </row>
    <row r="77" spans="1:5" ht="49.35" customHeight="1">
      <c r="A77" s="103" t="s">
        <v>210</v>
      </c>
      <c r="B77" s="103">
        <v>701</v>
      </c>
      <c r="C77" s="104" t="s">
        <v>354</v>
      </c>
      <c r="D77" s="98" t="s">
        <v>310</v>
      </c>
      <c r="E77" s="98" t="s">
        <v>258</v>
      </c>
    </row>
    <row r="78" spans="1:5" ht="49.35" customHeight="1">
      <c r="A78" s="91"/>
      <c r="B78" s="91"/>
      <c r="C78" s="94"/>
      <c r="D78" s="97"/>
      <c r="E78" s="97"/>
    </row>
    <row r="79" spans="1:5" ht="48.6" customHeight="1"/>
    <row r="80" spans="1:5" ht="48.6" customHeight="1"/>
  </sheetData>
  <autoFilter ref="A7:E78"/>
  <phoneticPr fontId="4"/>
  <dataValidations count="3">
    <dataValidation imeMode="hiragana" allowBlank="1" showInputMessage="1" showErrorMessage="1" sqref="D7:E7 E8:E78"/>
    <dataValidation imeMode="on" allowBlank="1" showInputMessage="1" showErrorMessage="1" sqref="C7 C8:D78"/>
    <dataValidation type="list" allowBlank="1" showInputMessage="1" showErrorMessage="1" sqref="A2:A5 A7:A1048576">
      <formula1>$A$81:$A$101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portrait" r:id="rId1"/>
  <rowBreaks count="2" manualBreakCount="2">
    <brk id="36" max="4" man="1"/>
    <brk id="6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65E226"/>
  </sheetPr>
  <dimension ref="A1:AQ200"/>
  <sheetViews>
    <sheetView showGridLines="0" showZeros="0" view="pageBreakPreview" zoomScale="60" zoomScaleNormal="60" workbookViewId="0">
      <selection activeCell="U17" sqref="U17"/>
    </sheetView>
  </sheetViews>
  <sheetFormatPr defaultColWidth="8.8984375" defaultRowHeight="13.5"/>
  <cols>
    <col min="1" max="1" width="1.09765625" style="8" customWidth="1"/>
    <col min="2" max="2" width="1.3984375" style="8" customWidth="1"/>
    <col min="3" max="3" width="7.59765625" style="8" customWidth="1"/>
    <col min="4" max="5" width="1.3984375" style="8" customWidth="1"/>
    <col min="6" max="6" width="18.3984375" style="8" customWidth="1"/>
    <col min="7" max="9" width="1.3984375" style="8" customWidth="1"/>
    <col min="10" max="10" width="17.59765625" style="8" customWidth="1"/>
    <col min="11" max="12" width="1.3984375" style="8" customWidth="1"/>
    <col min="13" max="13" width="12.5" style="8" customWidth="1"/>
    <col min="14" max="14" width="1.3984375" style="8" customWidth="1"/>
    <col min="15" max="15" width="5.3984375" style="8" customWidth="1"/>
    <col min="16" max="16" width="7.09765625" style="8" customWidth="1"/>
    <col min="17" max="17" width="5.59765625" style="8" customWidth="1"/>
    <col min="18" max="18" width="7.3984375" style="8" customWidth="1"/>
    <col min="19" max="19" width="1.59765625" style="8" customWidth="1"/>
    <col min="20" max="20" width="9.3984375" style="8" bestFit="1" customWidth="1"/>
    <col min="21" max="35" width="9.3984375" style="8" customWidth="1"/>
    <col min="36" max="37" width="9.8984375" style="8" bestFit="1" customWidth="1"/>
    <col min="38" max="38" width="10.8984375" style="8" bestFit="1" customWidth="1"/>
    <col min="39" max="39" width="9.8984375" style="8" bestFit="1" customWidth="1"/>
    <col min="40" max="16384" width="8.8984375" style="8"/>
  </cols>
  <sheetData>
    <row r="1" spans="1:43" ht="19.5" customHeight="1">
      <c r="A1" s="6" t="s">
        <v>2</v>
      </c>
      <c r="B1" s="7"/>
    </row>
    <row r="2" spans="1:43" ht="14.25" thickBot="1">
      <c r="A2" s="6"/>
      <c r="B2" s="7"/>
    </row>
    <row r="3" spans="1:43" ht="17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76" t="s">
        <v>37</v>
      </c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K3" s="77" t="s">
        <v>38</v>
      </c>
    </row>
    <row r="4" spans="1:43" ht="35.1" customHeight="1">
      <c r="B4" s="11"/>
      <c r="C4" s="71" t="s">
        <v>1</v>
      </c>
      <c r="D4" s="71"/>
      <c r="E4" s="71"/>
      <c r="F4" s="105" t="s">
        <v>21</v>
      </c>
      <c r="G4" s="105"/>
      <c r="H4" s="105"/>
      <c r="I4" s="71"/>
      <c r="J4" s="106" t="s">
        <v>12</v>
      </c>
      <c r="K4" s="106"/>
      <c r="L4" s="106"/>
      <c r="M4" s="106"/>
      <c r="N4" s="106"/>
      <c r="O4" s="106"/>
      <c r="P4" s="106"/>
      <c r="Q4" s="106"/>
      <c r="R4" s="106"/>
      <c r="S4" s="9"/>
      <c r="AK4" s="78" t="e">
        <f>#REF!</f>
        <v>#REF!</v>
      </c>
    </row>
    <row r="5" spans="1:43" ht="35.1" customHeight="1">
      <c r="B5" s="11"/>
      <c r="C5" s="71" t="s">
        <v>22</v>
      </c>
      <c r="D5" s="71"/>
      <c r="E5" s="71"/>
      <c r="F5" s="105" t="str">
        <f ca="1">DBCS(TEXT(TODAY(),"ggge年m月d日"))</f>
        <v>令和７年７月３日</v>
      </c>
      <c r="G5" s="105"/>
      <c r="H5" s="105"/>
      <c r="I5" s="71"/>
      <c r="J5" s="66" t="s">
        <v>19</v>
      </c>
      <c r="K5" s="67"/>
      <c r="L5" s="67"/>
      <c r="M5" s="66" t="s">
        <v>39</v>
      </c>
      <c r="N5" s="67"/>
      <c r="O5" s="67"/>
      <c r="P5" s="68"/>
      <c r="Q5" s="66" t="s">
        <v>35</v>
      </c>
      <c r="R5" s="67"/>
      <c r="S5" s="9"/>
      <c r="AK5" s="78" t="e">
        <f>#REF!</f>
        <v>#REF!</v>
      </c>
    </row>
    <row r="6" spans="1:43" ht="35.1" customHeight="1">
      <c r="B6" s="11"/>
      <c r="C6" s="71" t="s">
        <v>23</v>
      </c>
      <c r="D6" s="71"/>
      <c r="E6" s="71"/>
      <c r="F6" s="105" t="s">
        <v>21</v>
      </c>
      <c r="G6" s="105"/>
      <c r="H6" s="105"/>
      <c r="I6" s="71"/>
      <c r="J6" s="69" t="s">
        <v>36</v>
      </c>
      <c r="K6" s="67"/>
      <c r="L6" s="67"/>
      <c r="M6" s="70" t="s">
        <v>39</v>
      </c>
      <c r="N6" s="67"/>
      <c r="O6" s="67"/>
      <c r="P6" s="67"/>
      <c r="Q6" s="67"/>
      <c r="R6" s="67"/>
      <c r="S6" s="9"/>
      <c r="AK6" s="78" t="e">
        <f>#REF!</f>
        <v>#REF!</v>
      </c>
    </row>
    <row r="7" spans="1:43" ht="35.1" customHeight="1">
      <c r="B7" s="11"/>
      <c r="C7" s="71" t="s">
        <v>24</v>
      </c>
      <c r="D7" s="71"/>
      <c r="E7" s="71"/>
      <c r="F7" s="105" t="s">
        <v>25</v>
      </c>
      <c r="G7" s="105"/>
      <c r="H7" s="105"/>
      <c r="I7" s="71"/>
      <c r="J7" s="12"/>
      <c r="K7" s="107"/>
      <c r="L7" s="107"/>
      <c r="M7" s="107"/>
      <c r="N7" s="107"/>
      <c r="O7" s="107"/>
      <c r="P7" s="107"/>
      <c r="Q7" s="107"/>
      <c r="R7" s="107"/>
      <c r="S7" s="9"/>
      <c r="AK7" s="78" t="e">
        <f>#REF!</f>
        <v>#REF!</v>
      </c>
    </row>
    <row r="8" spans="1:43" ht="9.9499999999999993" customHeight="1">
      <c r="C8" s="13"/>
      <c r="D8" s="13"/>
      <c r="E8" s="13"/>
      <c r="F8" s="13"/>
      <c r="G8" s="13"/>
      <c r="H8" s="13"/>
      <c r="I8" s="13"/>
      <c r="J8" s="9"/>
      <c r="K8" s="9"/>
      <c r="L8" s="9"/>
      <c r="M8" s="14"/>
      <c r="N8" s="14"/>
      <c r="O8" s="14"/>
      <c r="P8" s="14"/>
      <c r="Q8" s="14"/>
      <c r="R8" s="14"/>
      <c r="S8" s="14"/>
      <c r="AK8" s="78" t="e">
        <f>#REF!</f>
        <v>#REF!</v>
      </c>
    </row>
    <row r="9" spans="1:43" ht="30" customHeight="1">
      <c r="C9" s="9"/>
      <c r="D9" s="9"/>
      <c r="E9" s="9"/>
      <c r="F9" s="9"/>
      <c r="G9" s="9"/>
      <c r="H9" s="9"/>
      <c r="I9" s="9"/>
      <c r="J9" s="11" t="s">
        <v>26</v>
      </c>
      <c r="K9" s="11"/>
      <c r="L9" s="11"/>
      <c r="M9" s="14"/>
      <c r="N9" s="14"/>
      <c r="O9" s="14"/>
      <c r="P9" s="14"/>
      <c r="Q9" s="14"/>
      <c r="R9" s="14"/>
      <c r="S9" s="14"/>
      <c r="AK9" s="78" t="e">
        <f>#REF!</f>
        <v>#REF!</v>
      </c>
    </row>
    <row r="10" spans="1:43" ht="30" customHeight="1">
      <c r="C10" s="119" t="s">
        <v>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5"/>
      <c r="AK10" s="78" t="e">
        <f>#REF!</f>
        <v>#REF!</v>
      </c>
    </row>
    <row r="11" spans="1:43" ht="30" customHeight="1"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5"/>
      <c r="N11" s="15"/>
      <c r="O11" s="15"/>
      <c r="P11" s="15"/>
      <c r="Q11" s="15"/>
      <c r="R11" s="15"/>
      <c r="S11" s="15"/>
      <c r="AK11" s="78" t="e">
        <f>#REF!</f>
        <v>#REF!</v>
      </c>
    </row>
    <row r="12" spans="1:43" ht="30" customHeight="1">
      <c r="C12" s="18" t="s">
        <v>27</v>
      </c>
      <c r="E12" s="16"/>
      <c r="G12" s="16"/>
      <c r="H12" s="16"/>
      <c r="I12" s="16"/>
      <c r="J12" s="17"/>
      <c r="K12" s="17"/>
      <c r="L12" s="17"/>
      <c r="M12" s="15"/>
      <c r="N12" s="15"/>
      <c r="O12" s="120" t="s">
        <v>40</v>
      </c>
      <c r="P12" s="121"/>
      <c r="Q12" s="121"/>
      <c r="R12" s="121"/>
      <c r="S12" s="15"/>
      <c r="AK12" s="78" t="e">
        <f>#REF!</f>
        <v>#REF!</v>
      </c>
    </row>
    <row r="13" spans="1:43" ht="30" customHeight="1">
      <c r="G13" s="19"/>
      <c r="H13" s="19"/>
      <c r="I13" s="19"/>
      <c r="J13" s="20"/>
      <c r="K13" s="9"/>
      <c r="L13" s="9"/>
      <c r="M13" s="9"/>
      <c r="N13" s="9"/>
      <c r="O13" s="9"/>
      <c r="P13" s="9"/>
      <c r="Q13" s="9"/>
      <c r="S13" s="9"/>
      <c r="AK13" s="78" t="e">
        <f>#REF!</f>
        <v>#REF!</v>
      </c>
    </row>
    <row r="14" spans="1:43" ht="30" customHeight="1">
      <c r="C14" s="19"/>
      <c r="D14" s="19"/>
      <c r="E14" s="19"/>
      <c r="F14" s="19"/>
      <c r="G14" s="19"/>
      <c r="H14" s="19"/>
      <c r="I14" s="19"/>
      <c r="J14" s="9"/>
      <c r="K14" s="9"/>
      <c r="L14" s="9"/>
      <c r="M14" s="122" t="e">
        <f>$J$17&amp;"長"</f>
        <v>#REF!</v>
      </c>
      <c r="N14" s="123"/>
      <c r="O14" s="123"/>
      <c r="P14" s="123"/>
      <c r="Q14" s="123"/>
      <c r="S14" s="9"/>
      <c r="AK14" s="78" t="e">
        <f>#REF!</f>
        <v>#REF!</v>
      </c>
      <c r="AL14" s="11"/>
      <c r="AM14" s="11"/>
      <c r="AN14" s="11"/>
      <c r="AO14" s="11"/>
      <c r="AP14" s="11"/>
      <c r="AQ14" s="11"/>
    </row>
    <row r="15" spans="1:43" ht="30" customHeight="1">
      <c r="C15" s="19"/>
      <c r="D15" s="19"/>
      <c r="E15" s="19"/>
      <c r="F15" s="19"/>
      <c r="G15" s="19"/>
      <c r="H15" s="19"/>
      <c r="I15" s="19"/>
      <c r="J15" s="9"/>
      <c r="K15" s="9"/>
      <c r="L15" s="9"/>
      <c r="M15" s="9"/>
      <c r="N15" s="9"/>
      <c r="O15" s="9"/>
      <c r="P15" s="9"/>
      <c r="Q15" s="21"/>
      <c r="R15" s="9"/>
      <c r="S15" s="9"/>
      <c r="AK15" s="78" t="e">
        <f>#REF!</f>
        <v>#REF!</v>
      </c>
      <c r="AL15" s="3"/>
      <c r="AM15" s="3"/>
      <c r="AN15" s="3"/>
      <c r="AO15" s="3"/>
      <c r="AP15" s="3"/>
      <c r="AQ15" s="3"/>
    </row>
    <row r="16" spans="1:43" ht="30" customHeight="1">
      <c r="C16" s="124" t="s">
        <v>0</v>
      </c>
      <c r="D16" s="124"/>
      <c r="E16" s="124"/>
      <c r="F16" s="124"/>
      <c r="G16" s="124"/>
      <c r="H16" s="125" t="s">
        <v>14</v>
      </c>
      <c r="I16" s="125"/>
      <c r="J16" s="65" t="e">
        <f>IF($T$16="完成","完成",IF($T$16="完成（指定部分）","完成",IF($T$16="出来形","出来形",IF($T$16="中間（全体）","中間（全体）技術",IF($T$16="中間（部分）","中間（部分）技術","")))))</f>
        <v>#REF!</v>
      </c>
      <c r="K16" s="22" t="s">
        <v>28</v>
      </c>
      <c r="L16" s="22"/>
      <c r="M16" s="23"/>
      <c r="N16" s="10"/>
      <c r="O16" s="10"/>
      <c r="P16" s="10"/>
      <c r="Q16" s="24"/>
      <c r="R16" s="10"/>
      <c r="S16" s="10"/>
      <c r="T16" s="76" t="e">
        <f>INDEX(#REF!,MATCH(★工事依頼書!$T$4,#REF!,0),19)</f>
        <v>#REF!</v>
      </c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K16" s="78" t="e">
        <f>#REF!</f>
        <v>#REF!</v>
      </c>
      <c r="AL16" s="3"/>
      <c r="AM16" s="3"/>
      <c r="AN16" s="3"/>
      <c r="AO16" s="3"/>
      <c r="AP16" s="3"/>
      <c r="AQ16" s="3"/>
    </row>
    <row r="17" spans="2:43" ht="27.75" customHeight="1">
      <c r="B17" s="25"/>
      <c r="C17" s="108" t="s">
        <v>4</v>
      </c>
      <c r="D17" s="108"/>
      <c r="E17" s="108"/>
      <c r="F17" s="108"/>
      <c r="G17" s="26"/>
      <c r="H17" s="75"/>
      <c r="I17" s="75"/>
      <c r="J17" s="110" t="e">
        <f>INDEX(#REF!,MATCH(★工事依頼書!$T$4,#REF!,0),2)</f>
        <v>#REF!</v>
      </c>
      <c r="K17" s="111"/>
      <c r="L17" s="111"/>
      <c r="M17" s="111"/>
      <c r="N17" s="111"/>
      <c r="O17" s="27"/>
      <c r="P17" s="113" t="s">
        <v>7</v>
      </c>
      <c r="Q17" s="115" t="s">
        <v>8</v>
      </c>
      <c r="R17" s="116"/>
      <c r="S17" s="28"/>
      <c r="AK17" s="78" t="e">
        <f>#REF!</f>
        <v>#REF!</v>
      </c>
      <c r="AL17" s="3"/>
      <c r="AM17" s="3"/>
      <c r="AN17" s="3"/>
      <c r="AO17" s="3"/>
      <c r="AP17" s="3"/>
      <c r="AQ17" s="3"/>
    </row>
    <row r="18" spans="2:43" ht="27.75" customHeight="1">
      <c r="B18" s="5"/>
      <c r="C18" s="109"/>
      <c r="D18" s="109"/>
      <c r="E18" s="109"/>
      <c r="F18" s="109"/>
      <c r="G18" s="29"/>
      <c r="H18" s="74"/>
      <c r="I18" s="74"/>
      <c r="J18" s="112"/>
      <c r="K18" s="112"/>
      <c r="L18" s="112"/>
      <c r="M18" s="112"/>
      <c r="N18" s="112"/>
      <c r="O18" s="30"/>
      <c r="P18" s="114"/>
      <c r="Q18" s="117" t="e">
        <f>INDEX(#REF!,MATCH(★工事依頼書!$T$4,#REF!,0),3)</f>
        <v>#REF!</v>
      </c>
      <c r="R18" s="118"/>
      <c r="S18" s="31"/>
      <c r="AK18" s="78" t="e">
        <f>#REF!</f>
        <v>#REF!</v>
      </c>
      <c r="AL18" s="32"/>
      <c r="AM18" s="32"/>
      <c r="AN18" s="32"/>
      <c r="AO18" s="32"/>
      <c r="AP18" s="32"/>
      <c r="AQ18" s="32"/>
    </row>
    <row r="19" spans="2:43" ht="27.75" customHeight="1">
      <c r="B19" s="25"/>
      <c r="C19" s="108" t="s">
        <v>18</v>
      </c>
      <c r="D19" s="108"/>
      <c r="E19" s="108"/>
      <c r="F19" s="108"/>
      <c r="G19" s="26"/>
      <c r="H19" s="33"/>
      <c r="I19" s="75"/>
      <c r="J19" s="126" t="e">
        <f>INDEX(#REF!,MATCH(★工事依頼書!$T$4,#REF!,0),5)</f>
        <v>#REF!</v>
      </c>
      <c r="K19" s="126"/>
      <c r="L19" s="126"/>
      <c r="M19" s="126"/>
      <c r="N19" s="126"/>
      <c r="O19" s="126"/>
      <c r="P19" s="126"/>
      <c r="Q19" s="129"/>
      <c r="R19" s="130"/>
      <c r="S19" s="34"/>
      <c r="AK19" s="78" t="e">
        <f>#REF!</f>
        <v>#REF!</v>
      </c>
      <c r="AL19" s="3"/>
      <c r="AM19" s="3"/>
      <c r="AN19" s="3"/>
      <c r="AO19" s="3"/>
      <c r="AP19" s="3"/>
      <c r="AQ19" s="3"/>
    </row>
    <row r="20" spans="2:43" ht="27.75" customHeight="1">
      <c r="B20" s="5"/>
      <c r="C20" s="109"/>
      <c r="D20" s="109"/>
      <c r="E20" s="109"/>
      <c r="F20" s="109"/>
      <c r="G20" s="29"/>
      <c r="H20" s="35"/>
      <c r="I20" s="74"/>
      <c r="J20" s="127"/>
      <c r="K20" s="127"/>
      <c r="L20" s="127"/>
      <c r="M20" s="127"/>
      <c r="N20" s="127"/>
      <c r="O20" s="127"/>
      <c r="P20" s="127"/>
      <c r="Q20" s="36"/>
      <c r="R20" s="36"/>
      <c r="S20" s="37"/>
      <c r="AK20" s="78" t="e">
        <f>#REF!</f>
        <v>#REF!</v>
      </c>
      <c r="AL20" s="3"/>
      <c r="AM20" s="3"/>
      <c r="AN20" s="3"/>
      <c r="AO20" s="3"/>
      <c r="AP20" s="3"/>
      <c r="AQ20" s="3"/>
    </row>
    <row r="21" spans="2:43" ht="27.75" customHeight="1">
      <c r="B21" s="5"/>
      <c r="C21" s="109"/>
      <c r="D21" s="109"/>
      <c r="E21" s="109"/>
      <c r="F21" s="109"/>
      <c r="G21" s="29"/>
      <c r="H21" s="38"/>
      <c r="I21" s="72"/>
      <c r="J21" s="128"/>
      <c r="K21" s="128"/>
      <c r="L21" s="128"/>
      <c r="M21" s="128"/>
      <c r="N21" s="128"/>
      <c r="O21" s="128"/>
      <c r="P21" s="128"/>
      <c r="Q21" s="39"/>
      <c r="R21" s="39"/>
      <c r="S21" s="40"/>
      <c r="AK21" s="78" t="e">
        <f>#REF!</f>
        <v>#REF!</v>
      </c>
      <c r="AL21" s="3"/>
      <c r="AM21" s="3"/>
      <c r="AN21" s="3"/>
      <c r="AO21" s="3"/>
      <c r="AP21" s="3"/>
      <c r="AQ21" s="3"/>
    </row>
    <row r="22" spans="2:43" ht="33" customHeight="1">
      <c r="B22" s="25"/>
      <c r="C22" s="108" t="s">
        <v>34</v>
      </c>
      <c r="D22" s="108"/>
      <c r="E22" s="108"/>
      <c r="F22" s="108"/>
      <c r="G22" s="26"/>
      <c r="H22" s="74"/>
      <c r="I22" s="74"/>
      <c r="J22" s="132" t="e">
        <f>INDEX(#REF!,MATCH(★工事依頼書!$T$4,#REF!,0),8)</f>
        <v>#REF!</v>
      </c>
      <c r="K22" s="132"/>
      <c r="L22" s="132"/>
      <c r="M22" s="132"/>
      <c r="N22" s="132"/>
      <c r="O22" s="132"/>
      <c r="P22" s="132"/>
      <c r="Q22" s="132"/>
      <c r="R22" s="132"/>
      <c r="S22" s="41"/>
      <c r="AK22" s="78" t="e">
        <f>#REF!</f>
        <v>#REF!</v>
      </c>
      <c r="AL22" s="32"/>
      <c r="AM22" s="32"/>
      <c r="AN22" s="32"/>
      <c r="AO22" s="32"/>
      <c r="AP22" s="32"/>
      <c r="AQ22" s="32"/>
    </row>
    <row r="23" spans="2:43" ht="33" customHeight="1">
      <c r="B23" s="42"/>
      <c r="C23" s="131"/>
      <c r="D23" s="131"/>
      <c r="E23" s="131"/>
      <c r="F23" s="131"/>
      <c r="G23" s="43"/>
      <c r="H23" s="38"/>
      <c r="I23" s="72"/>
      <c r="J23" s="133" t="e">
        <f>INDEX(#REF!,MATCH(★工事依頼書!$T$4,#REF!,0),9)</f>
        <v>#REF!</v>
      </c>
      <c r="K23" s="133"/>
      <c r="L23" s="133"/>
      <c r="M23" s="133"/>
      <c r="N23" s="133"/>
      <c r="O23" s="133"/>
      <c r="P23" s="133"/>
      <c r="Q23" s="133"/>
      <c r="R23" s="133"/>
      <c r="S23" s="44"/>
      <c r="AK23" s="78" t="e">
        <f>#REF!</f>
        <v>#REF!</v>
      </c>
      <c r="AL23" s="45"/>
      <c r="AM23" s="45"/>
      <c r="AN23" s="45"/>
      <c r="AO23" s="45"/>
      <c r="AP23" s="45"/>
      <c r="AQ23" s="32"/>
    </row>
    <row r="24" spans="2:43" ht="33" customHeight="1">
      <c r="B24" s="42"/>
      <c r="C24" s="134" t="s">
        <v>13</v>
      </c>
      <c r="D24" s="134"/>
      <c r="E24" s="134"/>
      <c r="F24" s="134"/>
      <c r="G24" s="43"/>
      <c r="H24" s="72"/>
      <c r="I24" s="72"/>
      <c r="J24" s="135" t="e">
        <f>IF($T$16="完成","完成検査",IF($T$16="完成（指定部分）","完成検査",IF($T$16="出来形","出来形検査",IF($T$16="中間（全体）","中間（全体）技術検査",IF($T$16="中間（部分）","中間（部分）技術検査","")))))</f>
        <v>#REF!</v>
      </c>
      <c r="K24" s="136"/>
      <c r="L24" s="136"/>
      <c r="M24" s="136"/>
      <c r="N24" s="136"/>
      <c r="O24" s="136"/>
      <c r="P24" s="136"/>
      <c r="Q24" s="136"/>
      <c r="R24" s="136"/>
      <c r="S24" s="44"/>
      <c r="AK24" s="78" t="e">
        <f>#REF!</f>
        <v>#REF!</v>
      </c>
      <c r="AL24" s="45"/>
      <c r="AM24" s="45"/>
      <c r="AN24" s="45"/>
      <c r="AO24" s="45"/>
      <c r="AP24" s="45"/>
      <c r="AQ24" s="32"/>
    </row>
    <row r="25" spans="2:43" ht="33" customHeight="1">
      <c r="B25" s="46"/>
      <c r="C25" s="137" t="s">
        <v>29</v>
      </c>
      <c r="D25" s="137"/>
      <c r="E25" s="137"/>
      <c r="F25" s="137"/>
      <c r="G25" s="47"/>
      <c r="H25" s="73"/>
      <c r="I25" s="73"/>
      <c r="J25" s="138" t="e">
        <f>INDEX(#REF!,MATCH(★工事依頼書!$T$4,#REF!,0),22)</f>
        <v>#REF!</v>
      </c>
      <c r="K25" s="138"/>
      <c r="L25" s="138"/>
      <c r="M25" s="138"/>
      <c r="N25" s="138"/>
      <c r="O25" s="138"/>
      <c r="P25" s="138"/>
      <c r="Q25" s="138"/>
      <c r="R25" s="138"/>
      <c r="S25" s="48"/>
      <c r="AK25" s="78" t="e">
        <f>#REF!</f>
        <v>#REF!</v>
      </c>
      <c r="AL25" s="11"/>
      <c r="AM25" s="11"/>
      <c r="AN25" s="11"/>
      <c r="AO25" s="11"/>
      <c r="AP25" s="11"/>
      <c r="AQ25" s="11"/>
    </row>
    <row r="26" spans="2:43" ht="33" customHeight="1">
      <c r="B26" s="5"/>
      <c r="C26" s="131" t="s">
        <v>30</v>
      </c>
      <c r="D26" s="131"/>
      <c r="E26" s="131"/>
      <c r="F26" s="131"/>
      <c r="G26" s="29"/>
      <c r="H26" s="74"/>
      <c r="I26" s="74"/>
      <c r="J26" s="138" t="e">
        <f>INDEX(#REF!,MATCH(★工事依頼書!$T$4,#REF!,0),23)</f>
        <v>#REF!</v>
      </c>
      <c r="K26" s="138"/>
      <c r="L26" s="138"/>
      <c r="M26" s="138"/>
      <c r="N26" s="138"/>
      <c r="O26" s="138"/>
      <c r="P26" s="138"/>
      <c r="Q26" s="138"/>
      <c r="R26" s="138"/>
      <c r="S26" s="49"/>
      <c r="AK26" s="78" t="e">
        <f>#REF!</f>
        <v>#REF!</v>
      </c>
      <c r="AL26" s="11"/>
      <c r="AM26" s="11"/>
      <c r="AN26" s="11"/>
      <c r="AO26" s="11"/>
      <c r="AP26" s="11"/>
      <c r="AQ26" s="11"/>
    </row>
    <row r="27" spans="2:43" ht="39" customHeight="1">
      <c r="B27" s="46"/>
      <c r="C27" s="137" t="s">
        <v>31</v>
      </c>
      <c r="D27" s="137"/>
      <c r="E27" s="137"/>
      <c r="F27" s="137"/>
      <c r="G27" s="47"/>
      <c r="H27" s="73"/>
      <c r="I27" s="73"/>
      <c r="J27" s="139" t="e">
        <f>DBCS(TEXT(J25,"ggge年m月d日"))&amp;"　　から　　"&amp;DBCS(TEXT(INDEX(#REF!,MATCH(★工事依頼書!$T$4,#REF!,0),24),"ggge年m月d日"))</f>
        <v>#REF!</v>
      </c>
      <c r="K27" s="139"/>
      <c r="L27" s="139"/>
      <c r="M27" s="139"/>
      <c r="N27" s="139"/>
      <c r="O27" s="139"/>
      <c r="P27" s="139"/>
      <c r="Q27" s="139"/>
      <c r="R27" s="139"/>
      <c r="S27" s="50"/>
      <c r="AK27" s="78" t="e">
        <f>#REF!</f>
        <v>#REF!</v>
      </c>
      <c r="AL27" s="11"/>
      <c r="AM27" s="11"/>
      <c r="AN27" s="11"/>
      <c r="AO27" s="11"/>
      <c r="AP27" s="11"/>
      <c r="AQ27" s="11"/>
    </row>
    <row r="28" spans="2:43" ht="33" customHeight="1">
      <c r="B28" s="46"/>
      <c r="C28" s="137" t="e">
        <f>IF($T$16="完成","完成年月日",IF($T$16="完成（指定部分）","完成年月日",IF($T$16="出来形","出来形完成年月日","完成(出来形完成)年月日")))</f>
        <v>#REF!</v>
      </c>
      <c r="D28" s="137"/>
      <c r="E28" s="137"/>
      <c r="F28" s="137"/>
      <c r="G28" s="47"/>
      <c r="H28" s="73"/>
      <c r="I28" s="73"/>
      <c r="J28" s="140" t="e">
        <f>DBCS(IF($T$28=0,"",IF($T$28="中間（全体）"," - ",IF($T$28="中間（部分）","-",TEXT($T$28,"ggge年m月d日")))))</f>
        <v>#REF!</v>
      </c>
      <c r="K28" s="141"/>
      <c r="L28" s="141"/>
      <c r="M28" s="141"/>
      <c r="N28" s="141"/>
      <c r="O28" s="141"/>
      <c r="P28" s="141"/>
      <c r="Q28" s="141"/>
      <c r="R28" s="141"/>
      <c r="S28" s="50"/>
      <c r="T28" s="4" t="e">
        <f>INDEX(#REF!,MATCH(★工事依頼書!$T$4,#REF!,0),20)</f>
        <v>#REF!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K28" s="78" t="e">
        <f>#REF!</f>
        <v>#REF!</v>
      </c>
      <c r="AL28" s="11"/>
      <c r="AM28" s="11"/>
      <c r="AN28" s="11"/>
      <c r="AO28" s="11"/>
      <c r="AP28" s="11"/>
      <c r="AQ28" s="11"/>
    </row>
    <row r="29" spans="2:43" ht="33" customHeight="1">
      <c r="B29" s="46"/>
      <c r="C29" s="137" t="e">
        <f>IF($T$16="完成","完成確認年月日",IF($T$16="完成（指定部分）","完成確認年月日",IF($T$16="出来形","出来形完成確認年月日","完成(出来形完成)確認年月日")))</f>
        <v>#REF!</v>
      </c>
      <c r="D29" s="137"/>
      <c r="E29" s="137"/>
      <c r="F29" s="137"/>
      <c r="G29" s="47"/>
      <c r="H29" s="73"/>
      <c r="I29" s="73"/>
      <c r="J29" s="140" t="e">
        <f>DBCS(IF($T$28=0,"",IF($T$28="中間（全体）"," - ",IF($T$28="中間（部分）","-",TEXT($T$28,"ggge年m月d日")))))</f>
        <v>#REF!</v>
      </c>
      <c r="K29" s="141"/>
      <c r="L29" s="141"/>
      <c r="M29" s="141"/>
      <c r="N29" s="141"/>
      <c r="O29" s="141"/>
      <c r="P29" s="141"/>
      <c r="Q29" s="141"/>
      <c r="R29" s="141"/>
      <c r="S29" s="50"/>
      <c r="AK29" s="78" t="e">
        <f>#REF!</f>
        <v>#REF!</v>
      </c>
      <c r="AL29" s="11"/>
      <c r="AM29" s="11"/>
      <c r="AN29" s="11"/>
      <c r="AO29" s="11"/>
      <c r="AP29" s="11"/>
      <c r="AQ29" s="11"/>
    </row>
    <row r="30" spans="2:43" ht="33" customHeight="1">
      <c r="B30" s="46"/>
      <c r="C30" s="137" t="s">
        <v>32</v>
      </c>
      <c r="D30" s="137"/>
      <c r="E30" s="137"/>
      <c r="F30" s="137"/>
      <c r="G30" s="47"/>
      <c r="H30" s="73"/>
      <c r="I30" s="73"/>
      <c r="J30" s="142" t="e">
        <f>INDEX(#REF!,MATCH(★工事依頼書!$T$4,#REF!,0),10)</f>
        <v>#REF!</v>
      </c>
      <c r="K30" s="142"/>
      <c r="L30" s="142"/>
      <c r="M30" s="142"/>
      <c r="N30" s="142"/>
      <c r="O30" s="142"/>
      <c r="P30" s="142"/>
      <c r="Q30" s="142"/>
      <c r="R30" s="142"/>
      <c r="S30" s="50"/>
      <c r="AK30" s="78" t="e">
        <f>#REF!</f>
        <v>#REF!</v>
      </c>
      <c r="AL30" s="11"/>
      <c r="AM30" s="11"/>
      <c r="AN30" s="11"/>
      <c r="AO30" s="11"/>
      <c r="AP30" s="11"/>
      <c r="AQ30" s="11"/>
    </row>
    <row r="31" spans="2:43" ht="34.5" customHeight="1">
      <c r="B31" s="46"/>
      <c r="C31" s="137" t="s">
        <v>9</v>
      </c>
      <c r="D31" s="137"/>
      <c r="E31" s="137"/>
      <c r="F31" s="137"/>
      <c r="G31" s="47"/>
      <c r="H31" s="75"/>
      <c r="I31" s="75"/>
      <c r="J31" s="143" t="e">
        <f>DBCS(TEXT(INDEX(#REF!,MATCH(★工事依頼書!$T4,#REF!,0),17),"#,###0"))&amp;" 円"</f>
        <v>#REF!</v>
      </c>
      <c r="K31" s="143"/>
      <c r="L31" s="143"/>
      <c r="M31" s="143"/>
      <c r="N31" s="1"/>
      <c r="O31" s="1"/>
      <c r="S31" s="51"/>
      <c r="AK31" s="78" t="e">
        <f>#REF!</f>
        <v>#REF!</v>
      </c>
      <c r="AL31" s="11"/>
      <c r="AM31" s="11"/>
      <c r="AN31" s="11"/>
      <c r="AO31" s="11"/>
      <c r="AP31" s="11"/>
      <c r="AQ31" s="11"/>
    </row>
    <row r="32" spans="2:43" ht="34.5" customHeight="1">
      <c r="B32" s="25"/>
      <c r="C32" s="137" t="s">
        <v>5</v>
      </c>
      <c r="D32" s="137"/>
      <c r="E32" s="137"/>
      <c r="F32" s="137"/>
      <c r="G32" s="26"/>
      <c r="H32" s="52"/>
      <c r="I32" s="73"/>
      <c r="J32" s="144" t="e">
        <f>IF(INDEX(#REF!,MATCH(★工事依頼書!$T$4,#REF!,0),18)=0," ",+DBCS(TEXT(INDEX(#REF!,MATCH(★工事依頼書!$T$4,#REF!,0),18),"=,===0"))&amp;" 円")</f>
        <v>#REF!</v>
      </c>
      <c r="K32" s="144"/>
      <c r="L32" s="144"/>
      <c r="M32" s="144"/>
      <c r="N32" s="2"/>
      <c r="O32" s="2"/>
      <c r="P32" s="53"/>
      <c r="Q32" s="53"/>
      <c r="R32" s="53"/>
      <c r="S32" s="50"/>
      <c r="AK32" s="78" t="e">
        <f>#REF!</f>
        <v>#REF!</v>
      </c>
      <c r="AL32" s="11"/>
      <c r="AM32" s="11"/>
      <c r="AN32" s="11"/>
      <c r="AO32" s="11"/>
      <c r="AP32" s="11"/>
      <c r="AQ32" s="11"/>
    </row>
    <row r="33" spans="1:37" ht="34.5" customHeight="1">
      <c r="B33" s="25"/>
      <c r="C33" s="108"/>
      <c r="D33" s="108"/>
      <c r="E33" s="108"/>
      <c r="F33" s="108"/>
      <c r="G33" s="26"/>
      <c r="H33" s="75"/>
      <c r="I33" s="75"/>
      <c r="J33" s="54" t="s">
        <v>15</v>
      </c>
      <c r="K33" s="79" t="s">
        <v>41</v>
      </c>
      <c r="L33" s="55"/>
      <c r="M33" s="56" t="s">
        <v>42</v>
      </c>
      <c r="N33" s="55"/>
      <c r="O33" s="55"/>
      <c r="P33" s="55"/>
      <c r="Q33" s="55"/>
      <c r="R33" s="57"/>
      <c r="S33" s="51"/>
      <c r="AK33" s="78" t="s">
        <v>43</v>
      </c>
    </row>
    <row r="34" spans="1:37" ht="34.5" customHeight="1">
      <c r="B34" s="145" t="s">
        <v>10</v>
      </c>
      <c r="C34" s="146"/>
      <c r="D34" s="146"/>
      <c r="E34" s="146"/>
      <c r="F34" s="146"/>
      <c r="G34" s="147"/>
      <c r="H34" s="74"/>
      <c r="I34" s="74"/>
      <c r="J34" s="3"/>
      <c r="K34" s="3"/>
      <c r="L34" s="3"/>
      <c r="M34" s="3"/>
      <c r="N34" s="3"/>
      <c r="O34" s="3"/>
      <c r="P34" s="3"/>
      <c r="Q34" s="3"/>
      <c r="R34" s="58"/>
      <c r="S34" s="41"/>
      <c r="AK34" s="78" t="s">
        <v>44</v>
      </c>
    </row>
    <row r="35" spans="1:37" ht="34.5" customHeight="1">
      <c r="B35" s="5"/>
      <c r="C35" s="109"/>
      <c r="D35" s="109"/>
      <c r="E35" s="109"/>
      <c r="F35" s="109"/>
      <c r="G35" s="29"/>
      <c r="H35" s="74"/>
      <c r="I35" s="74"/>
      <c r="J35" s="3"/>
      <c r="K35" s="3"/>
      <c r="L35" s="3"/>
      <c r="M35" s="148" t="s">
        <v>45</v>
      </c>
      <c r="N35" s="148"/>
      <c r="O35" s="148"/>
      <c r="P35" s="3"/>
      <c r="Q35" s="3"/>
      <c r="R35" s="58"/>
      <c r="S35" s="41"/>
      <c r="AK35" s="78" t="s">
        <v>46</v>
      </c>
    </row>
    <row r="36" spans="1:37" ht="34.5" customHeight="1">
      <c r="B36" s="42"/>
      <c r="C36" s="131"/>
      <c r="D36" s="131"/>
      <c r="E36" s="131"/>
      <c r="F36" s="131"/>
      <c r="G36" s="43"/>
      <c r="H36" s="72"/>
      <c r="I36" s="72"/>
      <c r="J36" s="59" t="s">
        <v>11</v>
      </c>
      <c r="K36" s="59"/>
      <c r="L36" s="59"/>
      <c r="M36" s="60" t="s">
        <v>47</v>
      </c>
      <c r="N36" s="59" t="s">
        <v>16</v>
      </c>
      <c r="O36" s="61" t="s">
        <v>48</v>
      </c>
      <c r="P36" s="60" t="s">
        <v>17</v>
      </c>
      <c r="Q36" s="59"/>
      <c r="R36" s="62"/>
      <c r="S36" s="63"/>
      <c r="AK36" s="78" t="s">
        <v>49</v>
      </c>
    </row>
    <row r="37" spans="1:37" ht="34.5" customHeight="1">
      <c r="C37" s="64" t="s">
        <v>20</v>
      </c>
      <c r="AK37" s="78" t="s">
        <v>50</v>
      </c>
    </row>
    <row r="38" spans="1:37">
      <c r="AK38" s="78" t="s">
        <v>51</v>
      </c>
    </row>
    <row r="39" spans="1:37" ht="30.75" customHeight="1">
      <c r="AK39" s="78" t="e">
        <f>#REF!</f>
        <v>#REF!</v>
      </c>
    </row>
    <row r="40" spans="1:37" ht="35.1" customHeight="1">
      <c r="A40" s="6" t="s">
        <v>2</v>
      </c>
      <c r="B40" s="7"/>
      <c r="AK40" s="78" t="e">
        <f>#REF!</f>
        <v>#REF!</v>
      </c>
    </row>
    <row r="41" spans="1:37" ht="35.1" customHeight="1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  <c r="R41" s="9"/>
      <c r="S41" s="9"/>
      <c r="AK41" s="78" t="e">
        <f>#REF!</f>
        <v>#REF!</v>
      </c>
    </row>
    <row r="42" spans="1:37" ht="35.1" customHeight="1">
      <c r="C42" s="9"/>
      <c r="D42" s="9"/>
      <c r="E42" s="9"/>
      <c r="F42" s="9"/>
      <c r="G42" s="9"/>
      <c r="H42" s="9"/>
      <c r="I42" s="9"/>
      <c r="J42" s="11" t="s">
        <v>26</v>
      </c>
      <c r="K42" s="11"/>
      <c r="L42" s="11"/>
      <c r="M42" s="14"/>
      <c r="N42" s="14"/>
      <c r="O42" s="14"/>
      <c r="P42" s="14"/>
      <c r="Q42" s="14"/>
      <c r="R42" s="14"/>
      <c r="S42" s="14"/>
      <c r="AK42" s="78" t="e">
        <f>#REF!</f>
        <v>#REF!</v>
      </c>
    </row>
    <row r="43" spans="1:37" ht="35.1" customHeight="1">
      <c r="C43" s="119" t="s">
        <v>6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5"/>
      <c r="AK43" s="78" t="e">
        <f>#REF!</f>
        <v>#REF!</v>
      </c>
    </row>
    <row r="44" spans="1:37" ht="35.1" customHeight="1">
      <c r="C44" s="16"/>
      <c r="D44" s="16"/>
      <c r="E44" s="16"/>
      <c r="F44" s="16"/>
      <c r="G44" s="16"/>
      <c r="H44" s="16"/>
      <c r="I44" s="16"/>
      <c r="J44" s="17"/>
      <c r="K44" s="17"/>
      <c r="L44" s="17"/>
      <c r="M44" s="15"/>
      <c r="N44" s="15"/>
      <c r="O44" s="15"/>
      <c r="P44" s="15"/>
      <c r="Q44" s="15"/>
      <c r="R44" s="15"/>
      <c r="S44" s="15"/>
      <c r="AK44" s="78" t="e">
        <f>#REF!</f>
        <v>#REF!</v>
      </c>
    </row>
    <row r="45" spans="1:37" ht="35.1" customHeight="1">
      <c r="C45" s="18" t="s">
        <v>27</v>
      </c>
      <c r="E45" s="16"/>
      <c r="G45" s="16"/>
      <c r="H45" s="16"/>
      <c r="I45" s="16"/>
      <c r="J45" s="17"/>
      <c r="K45" s="17"/>
      <c r="L45" s="17"/>
      <c r="M45" s="15"/>
      <c r="N45" s="15"/>
      <c r="O45" s="149" t="str">
        <f ca="1">DBCS(TEXT(TODAY(),"ggge年m月d日"))</f>
        <v>令和７年７月３日</v>
      </c>
      <c r="P45" s="123"/>
      <c r="Q45" s="123"/>
      <c r="R45" s="123"/>
      <c r="S45" s="15"/>
      <c r="AK45" s="78" t="e">
        <f>#REF!</f>
        <v>#REF!</v>
      </c>
    </row>
    <row r="46" spans="1:37" ht="35.1" customHeight="1">
      <c r="G46" s="19"/>
      <c r="H46" s="19"/>
      <c r="I46" s="19"/>
      <c r="J46" s="20"/>
      <c r="K46" s="9"/>
      <c r="L46" s="9"/>
      <c r="M46" s="9"/>
      <c r="N46" s="9"/>
      <c r="O46" s="9"/>
      <c r="P46" s="9"/>
      <c r="Q46" s="9"/>
      <c r="S46" s="9"/>
      <c r="AK46" s="78" t="e">
        <f>#REF!</f>
        <v>#REF!</v>
      </c>
    </row>
    <row r="47" spans="1:37" ht="35.1" customHeight="1">
      <c r="C47" s="19"/>
      <c r="D47" s="19"/>
      <c r="E47" s="19"/>
      <c r="F47" s="19"/>
      <c r="G47" s="19"/>
      <c r="H47" s="19"/>
      <c r="I47" s="19"/>
      <c r="J47" s="9"/>
      <c r="K47" s="9"/>
      <c r="L47" s="9"/>
      <c r="M47" s="122" t="e">
        <f>+M14</f>
        <v>#REF!</v>
      </c>
      <c r="N47" s="123"/>
      <c r="O47" s="123"/>
      <c r="P47" s="123"/>
      <c r="Q47" s="123"/>
      <c r="S47" s="9"/>
      <c r="AK47" s="78" t="e">
        <f>#REF!</f>
        <v>#REF!</v>
      </c>
    </row>
    <row r="48" spans="1:37" ht="35.1" customHeight="1">
      <c r="C48" s="19"/>
      <c r="D48" s="19"/>
      <c r="E48" s="19"/>
      <c r="F48" s="19"/>
      <c r="G48" s="19"/>
      <c r="H48" s="19"/>
      <c r="I48" s="19"/>
      <c r="J48" s="9"/>
      <c r="K48" s="9"/>
      <c r="L48" s="9"/>
      <c r="M48" s="9"/>
      <c r="N48" s="9"/>
      <c r="O48" s="9"/>
      <c r="P48" s="9"/>
      <c r="Q48" s="21"/>
      <c r="R48" s="9"/>
      <c r="S48" s="9"/>
      <c r="AK48" s="78" t="e">
        <f>#REF!</f>
        <v>#REF!</v>
      </c>
    </row>
    <row r="49" spans="2:37" ht="35.1" customHeight="1">
      <c r="C49" s="124" t="s">
        <v>3</v>
      </c>
      <c r="D49" s="124"/>
      <c r="E49" s="124"/>
      <c r="F49" s="124"/>
      <c r="G49" s="124"/>
      <c r="H49" s="125" t="s">
        <v>14</v>
      </c>
      <c r="I49" s="125"/>
      <c r="J49" s="80" t="e">
        <f>+J16</f>
        <v>#REF!</v>
      </c>
      <c r="K49" s="22" t="s">
        <v>28</v>
      </c>
      <c r="L49" s="22"/>
      <c r="M49" s="23"/>
      <c r="N49" s="10"/>
      <c r="O49" s="10"/>
      <c r="P49" s="10"/>
      <c r="Q49" s="24"/>
      <c r="R49" s="10"/>
      <c r="S49" s="10"/>
      <c r="AK49" s="78" t="e">
        <f>#REF!</f>
        <v>#REF!</v>
      </c>
    </row>
    <row r="50" spans="2:37" ht="35.1" customHeight="1">
      <c r="B50" s="25"/>
      <c r="C50" s="108" t="s">
        <v>4</v>
      </c>
      <c r="D50" s="108"/>
      <c r="E50" s="108"/>
      <c r="F50" s="108"/>
      <c r="G50" s="26"/>
      <c r="H50" s="75"/>
      <c r="I50" s="75"/>
      <c r="J50" s="110" t="e">
        <f>+J17</f>
        <v>#REF!</v>
      </c>
      <c r="K50" s="111"/>
      <c r="L50" s="111"/>
      <c r="M50" s="111"/>
      <c r="N50" s="111"/>
      <c r="O50" s="27"/>
      <c r="P50" s="113" t="s">
        <v>7</v>
      </c>
      <c r="Q50" s="115" t="s">
        <v>8</v>
      </c>
      <c r="R50" s="116"/>
      <c r="S50" s="28"/>
      <c r="AK50" s="78" t="e">
        <f>#REF!</f>
        <v>#REF!</v>
      </c>
    </row>
    <row r="51" spans="2:37" ht="35.1" customHeight="1">
      <c r="B51" s="5"/>
      <c r="C51" s="109"/>
      <c r="D51" s="109"/>
      <c r="E51" s="109"/>
      <c r="F51" s="109"/>
      <c r="G51" s="29"/>
      <c r="H51" s="74"/>
      <c r="I51" s="74"/>
      <c r="J51" s="112"/>
      <c r="K51" s="112"/>
      <c r="L51" s="112"/>
      <c r="M51" s="112"/>
      <c r="N51" s="112"/>
      <c r="O51" s="30"/>
      <c r="P51" s="114"/>
      <c r="Q51" s="117" t="e">
        <f>+Q18</f>
        <v>#REF!</v>
      </c>
      <c r="R51" s="118"/>
      <c r="S51" s="31"/>
      <c r="AK51" s="78" t="e">
        <f>#REF!</f>
        <v>#REF!</v>
      </c>
    </row>
    <row r="52" spans="2:37" ht="35.1" customHeight="1">
      <c r="B52" s="25"/>
      <c r="C52" s="108" t="s">
        <v>18</v>
      </c>
      <c r="D52" s="108"/>
      <c r="E52" s="108"/>
      <c r="F52" s="108"/>
      <c r="G52" s="26"/>
      <c r="H52" s="33"/>
      <c r="I52" s="75"/>
      <c r="J52" s="126" t="e">
        <f>+J19</f>
        <v>#REF!</v>
      </c>
      <c r="K52" s="126"/>
      <c r="L52" s="126"/>
      <c r="M52" s="126"/>
      <c r="N52" s="126"/>
      <c r="O52" s="126"/>
      <c r="P52" s="126"/>
      <c r="Q52" s="129">
        <f>Q19</f>
        <v>0</v>
      </c>
      <c r="R52" s="130"/>
      <c r="S52" s="34"/>
      <c r="AK52" s="78" t="e">
        <f>#REF!</f>
        <v>#REF!</v>
      </c>
    </row>
    <row r="53" spans="2:37" ht="35.1" customHeight="1">
      <c r="B53" s="5"/>
      <c r="C53" s="109"/>
      <c r="D53" s="109"/>
      <c r="E53" s="109"/>
      <c r="F53" s="109"/>
      <c r="G53" s="29"/>
      <c r="H53" s="35"/>
      <c r="I53" s="74"/>
      <c r="J53" s="127"/>
      <c r="K53" s="127"/>
      <c r="L53" s="127"/>
      <c r="M53" s="127"/>
      <c r="N53" s="127"/>
      <c r="O53" s="127"/>
      <c r="P53" s="127"/>
      <c r="Q53" s="36"/>
      <c r="R53" s="36"/>
      <c r="S53" s="37"/>
      <c r="AK53" s="78" t="e">
        <f>#REF!</f>
        <v>#REF!</v>
      </c>
    </row>
    <row r="54" spans="2:37" ht="35.1" customHeight="1">
      <c r="B54" s="5"/>
      <c r="C54" s="109"/>
      <c r="D54" s="109"/>
      <c r="E54" s="109"/>
      <c r="F54" s="109"/>
      <c r="G54" s="29"/>
      <c r="H54" s="38"/>
      <c r="I54" s="72"/>
      <c r="J54" s="128"/>
      <c r="K54" s="128"/>
      <c r="L54" s="128"/>
      <c r="M54" s="128"/>
      <c r="N54" s="128"/>
      <c r="O54" s="128"/>
      <c r="P54" s="128"/>
      <c r="Q54" s="39"/>
      <c r="R54" s="39"/>
      <c r="S54" s="40"/>
      <c r="AK54" s="78" t="e">
        <f>#REF!</f>
        <v>#REF!</v>
      </c>
    </row>
    <row r="55" spans="2:37" ht="35.1" customHeight="1">
      <c r="B55" s="25"/>
      <c r="C55" s="108" t="s">
        <v>34</v>
      </c>
      <c r="D55" s="108"/>
      <c r="E55" s="108"/>
      <c r="F55" s="108"/>
      <c r="G55" s="26"/>
      <c r="H55" s="74"/>
      <c r="I55" s="74"/>
      <c r="J55" s="132" t="e">
        <f t="shared" ref="J55:J65" si="0">+J22</f>
        <v>#REF!</v>
      </c>
      <c r="K55" s="132"/>
      <c r="L55" s="132"/>
      <c r="M55" s="132"/>
      <c r="N55" s="132"/>
      <c r="O55" s="132"/>
      <c r="P55" s="132"/>
      <c r="Q55" s="132"/>
      <c r="R55" s="132"/>
      <c r="S55" s="41"/>
      <c r="AK55" s="78" t="e">
        <f>#REF!</f>
        <v>#REF!</v>
      </c>
    </row>
    <row r="56" spans="2:37" ht="35.1" customHeight="1">
      <c r="B56" s="42"/>
      <c r="C56" s="131"/>
      <c r="D56" s="131"/>
      <c r="E56" s="131"/>
      <c r="F56" s="131"/>
      <c r="G56" s="43"/>
      <c r="H56" s="38"/>
      <c r="I56" s="72"/>
      <c r="J56" s="133" t="e">
        <f t="shared" si="0"/>
        <v>#REF!</v>
      </c>
      <c r="K56" s="133"/>
      <c r="L56" s="133"/>
      <c r="M56" s="133"/>
      <c r="N56" s="133"/>
      <c r="O56" s="133"/>
      <c r="P56" s="133"/>
      <c r="Q56" s="133"/>
      <c r="R56" s="133"/>
      <c r="S56" s="44"/>
      <c r="AK56" s="78" t="e">
        <f>#REF!</f>
        <v>#REF!</v>
      </c>
    </row>
    <row r="57" spans="2:37" ht="33" customHeight="1">
      <c r="B57" s="42"/>
      <c r="C57" s="134" t="s">
        <v>13</v>
      </c>
      <c r="D57" s="134"/>
      <c r="E57" s="134"/>
      <c r="F57" s="134"/>
      <c r="G57" s="43"/>
      <c r="H57" s="72"/>
      <c r="I57" s="72"/>
      <c r="J57" s="150" t="e">
        <f t="shared" si="0"/>
        <v>#REF!</v>
      </c>
      <c r="K57" s="150"/>
      <c r="L57" s="150"/>
      <c r="M57" s="150"/>
      <c r="N57" s="150"/>
      <c r="O57" s="150"/>
      <c r="P57" s="150"/>
      <c r="Q57" s="150"/>
      <c r="R57" s="150"/>
      <c r="S57" s="44"/>
      <c r="AK57" s="78" t="e">
        <f>#REF!</f>
        <v>#REF!</v>
      </c>
    </row>
    <row r="58" spans="2:37" ht="33" customHeight="1">
      <c r="B58" s="46"/>
      <c r="C58" s="137" t="s">
        <v>29</v>
      </c>
      <c r="D58" s="137"/>
      <c r="E58" s="137"/>
      <c r="F58" s="137"/>
      <c r="G58" s="47"/>
      <c r="H58" s="73"/>
      <c r="I58" s="73"/>
      <c r="J58" s="138" t="e">
        <f t="shared" si="0"/>
        <v>#REF!</v>
      </c>
      <c r="K58" s="138"/>
      <c r="L58" s="138"/>
      <c r="M58" s="138"/>
      <c r="N58" s="138"/>
      <c r="O58" s="138"/>
      <c r="P58" s="138"/>
      <c r="Q58" s="138"/>
      <c r="R58" s="138"/>
      <c r="S58" s="48"/>
      <c r="AK58" s="78" t="e">
        <f>#REF!</f>
        <v>#REF!</v>
      </c>
    </row>
    <row r="59" spans="2:37" ht="33" customHeight="1">
      <c r="B59" s="5"/>
      <c r="C59" s="131" t="s">
        <v>30</v>
      </c>
      <c r="D59" s="131"/>
      <c r="E59" s="131"/>
      <c r="F59" s="131"/>
      <c r="G59" s="29"/>
      <c r="H59" s="74"/>
      <c r="I59" s="74"/>
      <c r="J59" s="138" t="e">
        <f t="shared" si="0"/>
        <v>#REF!</v>
      </c>
      <c r="K59" s="138"/>
      <c r="L59" s="138"/>
      <c r="M59" s="138"/>
      <c r="N59" s="138"/>
      <c r="O59" s="138"/>
      <c r="P59" s="138"/>
      <c r="Q59" s="138"/>
      <c r="R59" s="138"/>
      <c r="S59" s="49"/>
      <c r="AK59" s="78" t="e">
        <f>#REF!</f>
        <v>#REF!</v>
      </c>
    </row>
    <row r="60" spans="2:37" ht="33" customHeight="1">
      <c r="B60" s="46"/>
      <c r="C60" s="137" t="s">
        <v>31</v>
      </c>
      <c r="D60" s="137"/>
      <c r="E60" s="137"/>
      <c r="F60" s="137"/>
      <c r="G60" s="47"/>
      <c r="H60" s="73"/>
      <c r="I60" s="73"/>
      <c r="J60" s="139" t="e">
        <f t="shared" si="0"/>
        <v>#REF!</v>
      </c>
      <c r="K60" s="139"/>
      <c r="L60" s="139"/>
      <c r="M60" s="139"/>
      <c r="N60" s="139"/>
      <c r="O60" s="139"/>
      <c r="P60" s="139"/>
      <c r="Q60" s="139"/>
      <c r="R60" s="139"/>
      <c r="S60" s="50"/>
      <c r="AK60" s="78" t="e">
        <f>#REF!</f>
        <v>#REF!</v>
      </c>
    </row>
    <row r="61" spans="2:37" ht="33" customHeight="1">
      <c r="B61" s="46"/>
      <c r="C61" s="137" t="e">
        <f>+C28</f>
        <v>#REF!</v>
      </c>
      <c r="D61" s="137"/>
      <c r="E61" s="137"/>
      <c r="F61" s="137"/>
      <c r="G61" s="47"/>
      <c r="H61" s="73"/>
      <c r="I61" s="73"/>
      <c r="J61" s="138" t="e">
        <f t="shared" si="0"/>
        <v>#REF!</v>
      </c>
      <c r="K61" s="138"/>
      <c r="L61" s="138"/>
      <c r="M61" s="138"/>
      <c r="N61" s="138"/>
      <c r="O61" s="138"/>
      <c r="P61" s="138"/>
      <c r="Q61" s="138"/>
      <c r="R61" s="138"/>
      <c r="S61" s="50"/>
      <c r="AK61" s="78" t="e">
        <f>#REF!</f>
        <v>#REF!</v>
      </c>
    </row>
    <row r="62" spans="2:37" ht="33" customHeight="1">
      <c r="B62" s="46"/>
      <c r="C62" s="137" t="e">
        <f>+C29</f>
        <v>#REF!</v>
      </c>
      <c r="D62" s="137"/>
      <c r="E62" s="137"/>
      <c r="F62" s="137"/>
      <c r="G62" s="47"/>
      <c r="H62" s="73"/>
      <c r="I62" s="73"/>
      <c r="J62" s="138" t="e">
        <f t="shared" si="0"/>
        <v>#REF!</v>
      </c>
      <c r="K62" s="138"/>
      <c r="L62" s="138"/>
      <c r="M62" s="138"/>
      <c r="N62" s="138"/>
      <c r="O62" s="138"/>
      <c r="P62" s="138"/>
      <c r="Q62" s="138"/>
      <c r="R62" s="138"/>
      <c r="S62" s="50"/>
      <c r="AK62" s="78" t="e">
        <f>#REF!</f>
        <v>#REF!</v>
      </c>
    </row>
    <row r="63" spans="2:37" ht="33" customHeight="1">
      <c r="B63" s="46"/>
      <c r="C63" s="137" t="s">
        <v>32</v>
      </c>
      <c r="D63" s="137"/>
      <c r="E63" s="137"/>
      <c r="F63" s="137"/>
      <c r="G63" s="47"/>
      <c r="H63" s="73"/>
      <c r="I63" s="73"/>
      <c r="J63" s="142" t="e">
        <f t="shared" si="0"/>
        <v>#REF!</v>
      </c>
      <c r="K63" s="142"/>
      <c r="L63" s="142"/>
      <c r="M63" s="142"/>
      <c r="N63" s="142"/>
      <c r="O63" s="142"/>
      <c r="P63" s="142"/>
      <c r="Q63" s="142"/>
      <c r="R63" s="142"/>
      <c r="S63" s="50"/>
      <c r="AK63" s="78" t="e">
        <f>#REF!</f>
        <v>#REF!</v>
      </c>
    </row>
    <row r="64" spans="2:37" ht="34.5" customHeight="1">
      <c r="B64" s="46"/>
      <c r="C64" s="137" t="s">
        <v>9</v>
      </c>
      <c r="D64" s="137"/>
      <c r="E64" s="137"/>
      <c r="F64" s="137"/>
      <c r="G64" s="47"/>
      <c r="H64" s="75"/>
      <c r="I64" s="75"/>
      <c r="J64" s="143" t="e">
        <f t="shared" si="0"/>
        <v>#REF!</v>
      </c>
      <c r="K64" s="143"/>
      <c r="L64" s="143"/>
      <c r="M64" s="143"/>
      <c r="N64" s="1"/>
      <c r="O64" s="1"/>
      <c r="S64" s="51"/>
      <c r="AK64" s="78" t="e">
        <f>#REF!</f>
        <v>#REF!</v>
      </c>
    </row>
    <row r="65" spans="2:37" ht="34.5" customHeight="1">
      <c r="B65" s="25"/>
      <c r="C65" s="137" t="s">
        <v>5</v>
      </c>
      <c r="D65" s="137"/>
      <c r="E65" s="137"/>
      <c r="F65" s="137"/>
      <c r="G65" s="26"/>
      <c r="H65" s="52"/>
      <c r="I65" s="73"/>
      <c r="J65" s="143" t="e">
        <f t="shared" si="0"/>
        <v>#REF!</v>
      </c>
      <c r="K65" s="143"/>
      <c r="L65" s="143"/>
      <c r="M65" s="143"/>
      <c r="N65" s="2"/>
      <c r="O65" s="2"/>
      <c r="P65" s="53"/>
      <c r="Q65" s="53"/>
      <c r="R65" s="53"/>
      <c r="S65" s="50"/>
      <c r="AK65" s="78" t="e">
        <f>#REF!</f>
        <v>#REF!</v>
      </c>
    </row>
    <row r="66" spans="2:37" ht="34.5" customHeight="1">
      <c r="B66" s="25"/>
      <c r="C66" s="108"/>
      <c r="D66" s="108"/>
      <c r="E66" s="108"/>
      <c r="F66" s="108"/>
      <c r="G66" s="26"/>
      <c r="H66" s="75"/>
      <c r="I66" s="75"/>
      <c r="J66" s="54" t="s">
        <v>15</v>
      </c>
      <c r="K66" s="55" t="s">
        <v>41</v>
      </c>
      <c r="L66" s="55"/>
      <c r="M66" s="56" t="s">
        <v>52</v>
      </c>
      <c r="N66" s="55"/>
      <c r="O66" s="55"/>
      <c r="P66" s="55"/>
      <c r="Q66" s="55"/>
      <c r="R66" s="57"/>
      <c r="S66" s="51"/>
      <c r="AK66" s="78" t="s">
        <v>53</v>
      </c>
    </row>
    <row r="67" spans="2:37" ht="34.5" customHeight="1">
      <c r="B67" s="145" t="s">
        <v>10</v>
      </c>
      <c r="C67" s="146"/>
      <c r="D67" s="146"/>
      <c r="E67" s="146"/>
      <c r="F67" s="146"/>
      <c r="G67" s="147"/>
      <c r="H67" s="74"/>
      <c r="I67" s="74"/>
      <c r="J67" s="3"/>
      <c r="K67" s="3"/>
      <c r="L67" s="3"/>
      <c r="M67" s="3"/>
      <c r="N67" s="3"/>
      <c r="O67" s="3"/>
      <c r="P67" s="3"/>
      <c r="Q67" s="3"/>
      <c r="R67" s="58"/>
      <c r="S67" s="41"/>
      <c r="AK67" s="78" t="s">
        <v>54</v>
      </c>
    </row>
    <row r="68" spans="2:37" ht="34.5" customHeight="1">
      <c r="B68" s="5"/>
      <c r="C68" s="109"/>
      <c r="D68" s="109"/>
      <c r="E68" s="109"/>
      <c r="F68" s="109"/>
      <c r="G68" s="29"/>
      <c r="H68" s="74"/>
      <c r="I68" s="74"/>
      <c r="J68" s="3"/>
      <c r="K68" s="3"/>
      <c r="L68" s="3"/>
      <c r="M68" s="151" t="s">
        <v>55</v>
      </c>
      <c r="N68" s="151"/>
      <c r="O68" s="151"/>
      <c r="P68" s="3"/>
      <c r="Q68" s="3"/>
      <c r="R68" s="58"/>
      <c r="S68" s="41"/>
      <c r="AK68" s="78" t="s">
        <v>56</v>
      </c>
    </row>
    <row r="69" spans="2:37" ht="34.5" customHeight="1">
      <c r="B69" s="42"/>
      <c r="C69" s="131"/>
      <c r="D69" s="131"/>
      <c r="E69" s="131"/>
      <c r="F69" s="131"/>
      <c r="G69" s="43"/>
      <c r="H69" s="72"/>
      <c r="I69" s="72"/>
      <c r="J69" s="59" t="s">
        <v>11</v>
      </c>
      <c r="K69" s="59" t="s">
        <v>57</v>
      </c>
      <c r="L69" s="59"/>
      <c r="M69" s="60" t="s">
        <v>58</v>
      </c>
      <c r="N69" s="62" t="s">
        <v>16</v>
      </c>
      <c r="O69" s="59" t="s">
        <v>59</v>
      </c>
      <c r="P69" s="60" t="s">
        <v>17</v>
      </c>
      <c r="Q69" s="59"/>
      <c r="R69" s="62"/>
      <c r="S69" s="63"/>
      <c r="AK69" s="78" t="s">
        <v>60</v>
      </c>
    </row>
    <row r="70" spans="2:37">
      <c r="AK70" s="78" t="s">
        <v>61</v>
      </c>
    </row>
    <row r="71" spans="2:37">
      <c r="AK71" s="78" t="s">
        <v>62</v>
      </c>
    </row>
    <row r="72" spans="2:37">
      <c r="AK72" s="78" t="s">
        <v>63</v>
      </c>
    </row>
    <row r="73" spans="2:37">
      <c r="AK73" s="78" t="s">
        <v>64</v>
      </c>
    </row>
    <row r="74" spans="2:37">
      <c r="AK74" s="78" t="s">
        <v>65</v>
      </c>
    </row>
    <row r="75" spans="2:37">
      <c r="AK75" s="78" t="s">
        <v>66</v>
      </c>
    </row>
    <row r="76" spans="2:37">
      <c r="AK76" s="78" t="s">
        <v>67</v>
      </c>
    </row>
    <row r="77" spans="2:37">
      <c r="AK77" s="78" t="s">
        <v>68</v>
      </c>
    </row>
    <row r="78" spans="2:37">
      <c r="AK78" s="78" t="s">
        <v>69</v>
      </c>
    </row>
    <row r="79" spans="2:37">
      <c r="AK79" s="78" t="s">
        <v>70</v>
      </c>
    </row>
    <row r="80" spans="2:37">
      <c r="AK80" s="78" t="s">
        <v>71</v>
      </c>
    </row>
    <row r="81" spans="37:37">
      <c r="AK81" s="78" t="s">
        <v>72</v>
      </c>
    </row>
    <row r="82" spans="37:37">
      <c r="AK82" s="78" t="s">
        <v>73</v>
      </c>
    </row>
    <row r="83" spans="37:37">
      <c r="AK83" s="78" t="s">
        <v>74</v>
      </c>
    </row>
    <row r="84" spans="37:37">
      <c r="AK84" s="78" t="s">
        <v>75</v>
      </c>
    </row>
    <row r="85" spans="37:37">
      <c r="AK85" s="78" t="s">
        <v>76</v>
      </c>
    </row>
    <row r="86" spans="37:37">
      <c r="AK86" s="78" t="s">
        <v>77</v>
      </c>
    </row>
    <row r="87" spans="37:37">
      <c r="AK87" s="78" t="s">
        <v>78</v>
      </c>
    </row>
    <row r="88" spans="37:37">
      <c r="AK88" s="78" t="s">
        <v>79</v>
      </c>
    </row>
    <row r="89" spans="37:37">
      <c r="AK89" s="78" t="s">
        <v>80</v>
      </c>
    </row>
    <row r="90" spans="37:37">
      <c r="AK90" s="78" t="s">
        <v>81</v>
      </c>
    </row>
    <row r="91" spans="37:37">
      <c r="AK91" s="78" t="s">
        <v>82</v>
      </c>
    </row>
    <row r="92" spans="37:37">
      <c r="AK92" s="78" t="s">
        <v>83</v>
      </c>
    </row>
    <row r="93" spans="37:37">
      <c r="AK93" s="78" t="s">
        <v>84</v>
      </c>
    </row>
    <row r="94" spans="37:37">
      <c r="AK94" s="78" t="s">
        <v>85</v>
      </c>
    </row>
    <row r="95" spans="37:37">
      <c r="AK95" s="78" t="s">
        <v>86</v>
      </c>
    </row>
    <row r="96" spans="37:37">
      <c r="AK96" s="78" t="s">
        <v>87</v>
      </c>
    </row>
    <row r="97" spans="37:37">
      <c r="AK97" s="78" t="s">
        <v>88</v>
      </c>
    </row>
    <row r="98" spans="37:37">
      <c r="AK98" s="78" t="s">
        <v>89</v>
      </c>
    </row>
    <row r="99" spans="37:37">
      <c r="AK99" s="78" t="s">
        <v>90</v>
      </c>
    </row>
    <row r="100" spans="37:37">
      <c r="AK100" s="78" t="s">
        <v>91</v>
      </c>
    </row>
    <row r="101" spans="37:37">
      <c r="AK101" s="78" t="s">
        <v>92</v>
      </c>
    </row>
    <row r="102" spans="37:37">
      <c r="AK102" s="78" t="s">
        <v>93</v>
      </c>
    </row>
    <row r="103" spans="37:37">
      <c r="AK103" s="78" t="s">
        <v>94</v>
      </c>
    </row>
    <row r="104" spans="37:37">
      <c r="AK104" s="78" t="s">
        <v>95</v>
      </c>
    </row>
    <row r="105" spans="37:37">
      <c r="AK105" s="78" t="s">
        <v>96</v>
      </c>
    </row>
    <row r="106" spans="37:37">
      <c r="AK106" s="78" t="s">
        <v>97</v>
      </c>
    </row>
    <row r="107" spans="37:37">
      <c r="AK107" s="78" t="s">
        <v>98</v>
      </c>
    </row>
    <row r="108" spans="37:37">
      <c r="AK108" s="78" t="s">
        <v>99</v>
      </c>
    </row>
    <row r="109" spans="37:37">
      <c r="AK109" s="78" t="s">
        <v>100</v>
      </c>
    </row>
    <row r="110" spans="37:37">
      <c r="AK110" s="78" t="s">
        <v>101</v>
      </c>
    </row>
    <row r="111" spans="37:37">
      <c r="AK111" s="78" t="s">
        <v>102</v>
      </c>
    </row>
    <row r="112" spans="37:37">
      <c r="AK112" s="78" t="s">
        <v>103</v>
      </c>
    </row>
    <row r="113" spans="37:37">
      <c r="AK113" s="78" t="s">
        <v>104</v>
      </c>
    </row>
    <row r="114" spans="37:37">
      <c r="AK114" s="78" t="s">
        <v>105</v>
      </c>
    </row>
    <row r="115" spans="37:37">
      <c r="AK115" s="78" t="s">
        <v>106</v>
      </c>
    </row>
    <row r="116" spans="37:37">
      <c r="AK116" s="78" t="s">
        <v>107</v>
      </c>
    </row>
    <row r="117" spans="37:37">
      <c r="AK117" s="78" t="s">
        <v>108</v>
      </c>
    </row>
    <row r="118" spans="37:37">
      <c r="AK118" s="78" t="s">
        <v>109</v>
      </c>
    </row>
    <row r="119" spans="37:37">
      <c r="AK119" s="78" t="s">
        <v>110</v>
      </c>
    </row>
    <row r="120" spans="37:37">
      <c r="AK120" s="78" t="s">
        <v>111</v>
      </c>
    </row>
    <row r="121" spans="37:37">
      <c r="AK121" s="78" t="s">
        <v>112</v>
      </c>
    </row>
    <row r="122" spans="37:37">
      <c r="AK122" s="78" t="s">
        <v>113</v>
      </c>
    </row>
    <row r="123" spans="37:37">
      <c r="AK123" s="78" t="s">
        <v>114</v>
      </c>
    </row>
    <row r="124" spans="37:37">
      <c r="AK124" s="78" t="s">
        <v>115</v>
      </c>
    </row>
    <row r="125" spans="37:37">
      <c r="AK125" s="78" t="s">
        <v>116</v>
      </c>
    </row>
    <row r="126" spans="37:37">
      <c r="AK126" s="78" t="s">
        <v>117</v>
      </c>
    </row>
    <row r="127" spans="37:37">
      <c r="AK127" s="78" t="s">
        <v>118</v>
      </c>
    </row>
    <row r="128" spans="37:37">
      <c r="AK128" s="78" t="s">
        <v>119</v>
      </c>
    </row>
    <row r="129" spans="37:37">
      <c r="AK129" s="78" t="s">
        <v>120</v>
      </c>
    </row>
    <row r="130" spans="37:37">
      <c r="AK130" s="78" t="s">
        <v>121</v>
      </c>
    </row>
    <row r="131" spans="37:37">
      <c r="AK131" s="78" t="s">
        <v>122</v>
      </c>
    </row>
    <row r="132" spans="37:37">
      <c r="AK132" s="78" t="s">
        <v>123</v>
      </c>
    </row>
    <row r="133" spans="37:37">
      <c r="AK133" s="78" t="s">
        <v>124</v>
      </c>
    </row>
    <row r="134" spans="37:37">
      <c r="AK134" s="78" t="s">
        <v>125</v>
      </c>
    </row>
    <row r="135" spans="37:37">
      <c r="AK135" s="78" t="s">
        <v>126</v>
      </c>
    </row>
    <row r="136" spans="37:37">
      <c r="AK136" s="78" t="s">
        <v>127</v>
      </c>
    </row>
    <row r="137" spans="37:37">
      <c r="AK137" s="78" t="s">
        <v>128</v>
      </c>
    </row>
    <row r="138" spans="37:37">
      <c r="AK138" s="78" t="s">
        <v>129</v>
      </c>
    </row>
    <row r="139" spans="37:37">
      <c r="AK139" s="78" t="s">
        <v>130</v>
      </c>
    </row>
    <row r="140" spans="37:37">
      <c r="AK140" s="78" t="s">
        <v>131</v>
      </c>
    </row>
    <row r="141" spans="37:37">
      <c r="AK141" s="78" t="s">
        <v>132</v>
      </c>
    </row>
    <row r="142" spans="37:37">
      <c r="AK142" s="78" t="s">
        <v>133</v>
      </c>
    </row>
    <row r="143" spans="37:37">
      <c r="AK143" s="78" t="s">
        <v>134</v>
      </c>
    </row>
    <row r="144" spans="37:37">
      <c r="AK144" s="78" t="s">
        <v>135</v>
      </c>
    </row>
    <row r="145" spans="37:37">
      <c r="AK145" s="78" t="s">
        <v>136</v>
      </c>
    </row>
    <row r="146" spans="37:37">
      <c r="AK146" s="78" t="s">
        <v>137</v>
      </c>
    </row>
    <row r="147" spans="37:37">
      <c r="AK147" s="78" t="s">
        <v>138</v>
      </c>
    </row>
    <row r="148" spans="37:37">
      <c r="AK148" s="78" t="s">
        <v>139</v>
      </c>
    </row>
    <row r="149" spans="37:37">
      <c r="AK149" s="78" t="s">
        <v>140</v>
      </c>
    </row>
    <row r="150" spans="37:37">
      <c r="AK150" s="78" t="s">
        <v>141</v>
      </c>
    </row>
    <row r="151" spans="37:37">
      <c r="AK151" s="78" t="s">
        <v>142</v>
      </c>
    </row>
    <row r="152" spans="37:37">
      <c r="AK152" s="78" t="s">
        <v>143</v>
      </c>
    </row>
    <row r="153" spans="37:37">
      <c r="AK153" s="78" t="s">
        <v>144</v>
      </c>
    </row>
    <row r="154" spans="37:37">
      <c r="AK154" s="78" t="s">
        <v>145</v>
      </c>
    </row>
    <row r="155" spans="37:37">
      <c r="AK155" s="78" t="s">
        <v>146</v>
      </c>
    </row>
    <row r="156" spans="37:37">
      <c r="AK156" s="78" t="s">
        <v>147</v>
      </c>
    </row>
    <row r="157" spans="37:37">
      <c r="AK157" s="78" t="s">
        <v>148</v>
      </c>
    </row>
    <row r="158" spans="37:37">
      <c r="AK158" s="78" t="s">
        <v>149</v>
      </c>
    </row>
    <row r="159" spans="37:37">
      <c r="AK159" s="78" t="s">
        <v>150</v>
      </c>
    </row>
    <row r="160" spans="37:37">
      <c r="AK160" s="78" t="s">
        <v>151</v>
      </c>
    </row>
    <row r="161" spans="37:37">
      <c r="AK161" s="78" t="s">
        <v>152</v>
      </c>
    </row>
    <row r="162" spans="37:37">
      <c r="AK162" s="78" t="s">
        <v>153</v>
      </c>
    </row>
    <row r="163" spans="37:37">
      <c r="AK163" s="78" t="s">
        <v>154</v>
      </c>
    </row>
    <row r="164" spans="37:37">
      <c r="AK164" s="78" t="s">
        <v>155</v>
      </c>
    </row>
    <row r="165" spans="37:37">
      <c r="AK165" s="78" t="s">
        <v>156</v>
      </c>
    </row>
    <row r="166" spans="37:37">
      <c r="AK166" s="78" t="s">
        <v>157</v>
      </c>
    </row>
    <row r="167" spans="37:37">
      <c r="AK167" s="78" t="s">
        <v>158</v>
      </c>
    </row>
    <row r="168" spans="37:37">
      <c r="AK168" s="78" t="s">
        <v>159</v>
      </c>
    </row>
    <row r="169" spans="37:37">
      <c r="AK169" s="78" t="s">
        <v>160</v>
      </c>
    </row>
    <row r="170" spans="37:37">
      <c r="AK170" s="78" t="s">
        <v>161</v>
      </c>
    </row>
    <row r="171" spans="37:37">
      <c r="AK171" s="78" t="s">
        <v>162</v>
      </c>
    </row>
    <row r="172" spans="37:37">
      <c r="AK172" s="78" t="s">
        <v>163</v>
      </c>
    </row>
    <row r="173" spans="37:37">
      <c r="AK173" s="78" t="s">
        <v>164</v>
      </c>
    </row>
    <row r="174" spans="37:37">
      <c r="AK174" s="78" t="s">
        <v>165</v>
      </c>
    </row>
    <row r="175" spans="37:37">
      <c r="AK175" s="78" t="s">
        <v>166</v>
      </c>
    </row>
    <row r="176" spans="37:37">
      <c r="AK176" s="78" t="s">
        <v>167</v>
      </c>
    </row>
    <row r="177" spans="37:37">
      <c r="AK177" s="78" t="s">
        <v>168</v>
      </c>
    </row>
    <row r="178" spans="37:37">
      <c r="AK178" s="78" t="s">
        <v>169</v>
      </c>
    </row>
    <row r="179" spans="37:37">
      <c r="AK179" s="78" t="s">
        <v>170</v>
      </c>
    </row>
    <row r="180" spans="37:37">
      <c r="AK180" s="78" t="s">
        <v>171</v>
      </c>
    </row>
    <row r="181" spans="37:37">
      <c r="AK181" s="78" t="s">
        <v>172</v>
      </c>
    </row>
    <row r="182" spans="37:37">
      <c r="AK182" s="78" t="s">
        <v>173</v>
      </c>
    </row>
    <row r="183" spans="37:37">
      <c r="AK183" s="78" t="s">
        <v>174</v>
      </c>
    </row>
    <row r="184" spans="37:37">
      <c r="AK184" s="78" t="s">
        <v>175</v>
      </c>
    </row>
    <row r="185" spans="37:37">
      <c r="AK185" s="78" t="s">
        <v>176</v>
      </c>
    </row>
    <row r="186" spans="37:37">
      <c r="AK186" s="78" t="s">
        <v>177</v>
      </c>
    </row>
    <row r="187" spans="37:37">
      <c r="AK187" s="78" t="s">
        <v>178</v>
      </c>
    </row>
    <row r="188" spans="37:37">
      <c r="AK188" s="78" t="s">
        <v>179</v>
      </c>
    </row>
    <row r="189" spans="37:37">
      <c r="AK189" s="78" t="s">
        <v>180</v>
      </c>
    </row>
    <row r="190" spans="37:37">
      <c r="AK190" s="78" t="s">
        <v>181</v>
      </c>
    </row>
    <row r="191" spans="37:37">
      <c r="AK191" s="78" t="s">
        <v>182</v>
      </c>
    </row>
    <row r="192" spans="37:37">
      <c r="AK192" s="78" t="s">
        <v>183</v>
      </c>
    </row>
    <row r="193" spans="37:37">
      <c r="AK193" s="78" t="s">
        <v>184</v>
      </c>
    </row>
    <row r="194" spans="37:37">
      <c r="AK194" s="78" t="s">
        <v>185</v>
      </c>
    </row>
    <row r="195" spans="37:37">
      <c r="AK195" s="78" t="s">
        <v>186</v>
      </c>
    </row>
    <row r="196" spans="37:37">
      <c r="AK196" s="78" t="s">
        <v>187</v>
      </c>
    </row>
    <row r="197" spans="37:37">
      <c r="AK197" s="78" t="s">
        <v>188</v>
      </c>
    </row>
    <row r="198" spans="37:37">
      <c r="AK198" s="78" t="s">
        <v>189</v>
      </c>
    </row>
    <row r="199" spans="37:37">
      <c r="AK199" s="78" t="s">
        <v>190</v>
      </c>
    </row>
    <row r="200" spans="37:37" ht="14.25" thickBot="1">
      <c r="AK200" s="81" t="s">
        <v>191</v>
      </c>
    </row>
  </sheetData>
  <sheetProtection selectLockedCells="1"/>
  <mergeCells count="84">
    <mergeCell ref="C66:F66"/>
    <mergeCell ref="B67:G67"/>
    <mergeCell ref="C68:F68"/>
    <mergeCell ref="M68:O68"/>
    <mergeCell ref="C69:F69"/>
    <mergeCell ref="C63:F63"/>
    <mergeCell ref="J63:R63"/>
    <mergeCell ref="C64:F64"/>
    <mergeCell ref="J64:M64"/>
    <mergeCell ref="C65:F65"/>
    <mergeCell ref="J65:M65"/>
    <mergeCell ref="C60:F60"/>
    <mergeCell ref="J60:R60"/>
    <mergeCell ref="C61:F61"/>
    <mergeCell ref="J61:R61"/>
    <mergeCell ref="C62:F62"/>
    <mergeCell ref="J62:R62"/>
    <mergeCell ref="C57:F57"/>
    <mergeCell ref="J57:R57"/>
    <mergeCell ref="C58:F58"/>
    <mergeCell ref="J58:R58"/>
    <mergeCell ref="C59:F59"/>
    <mergeCell ref="J59:R59"/>
    <mergeCell ref="C52:F54"/>
    <mergeCell ref="J52:P54"/>
    <mergeCell ref="Q52:R52"/>
    <mergeCell ref="C55:F56"/>
    <mergeCell ref="J55:R55"/>
    <mergeCell ref="J56:R56"/>
    <mergeCell ref="O45:R45"/>
    <mergeCell ref="M47:Q47"/>
    <mergeCell ref="C49:G49"/>
    <mergeCell ref="H49:I49"/>
    <mergeCell ref="C50:F51"/>
    <mergeCell ref="J50:N51"/>
    <mergeCell ref="P50:P51"/>
    <mergeCell ref="Q50:R50"/>
    <mergeCell ref="Q51:R51"/>
    <mergeCell ref="C43:R43"/>
    <mergeCell ref="C30:F30"/>
    <mergeCell ref="J30:R30"/>
    <mergeCell ref="C31:F31"/>
    <mergeCell ref="J31:M31"/>
    <mergeCell ref="C32:F32"/>
    <mergeCell ref="J32:M32"/>
    <mergeCell ref="C33:F33"/>
    <mergeCell ref="B34:G34"/>
    <mergeCell ref="C35:F35"/>
    <mergeCell ref="M35:O35"/>
    <mergeCell ref="C36:F36"/>
    <mergeCell ref="C27:F27"/>
    <mergeCell ref="J27:R27"/>
    <mergeCell ref="C28:F28"/>
    <mergeCell ref="J28:R28"/>
    <mergeCell ref="C29:F29"/>
    <mergeCell ref="J29:R29"/>
    <mergeCell ref="C24:F24"/>
    <mergeCell ref="J24:R24"/>
    <mergeCell ref="C25:F25"/>
    <mergeCell ref="J25:R25"/>
    <mergeCell ref="C26:F26"/>
    <mergeCell ref="J26:R26"/>
    <mergeCell ref="C19:F21"/>
    <mergeCell ref="J19:P21"/>
    <mergeCell ref="Q19:R19"/>
    <mergeCell ref="C22:F23"/>
    <mergeCell ref="J22:R22"/>
    <mergeCell ref="J23:R23"/>
    <mergeCell ref="C10:R10"/>
    <mergeCell ref="O12:R12"/>
    <mergeCell ref="M14:Q14"/>
    <mergeCell ref="C16:G16"/>
    <mergeCell ref="H16:I16"/>
    <mergeCell ref="C17:F18"/>
    <mergeCell ref="J17:N18"/>
    <mergeCell ref="P17:P18"/>
    <mergeCell ref="Q17:R17"/>
    <mergeCell ref="Q18:R18"/>
    <mergeCell ref="F4:H4"/>
    <mergeCell ref="J4:R4"/>
    <mergeCell ref="F5:H5"/>
    <mergeCell ref="F6:H6"/>
    <mergeCell ref="F7:H7"/>
    <mergeCell ref="K7:R7"/>
  </mergeCells>
  <phoneticPr fontId="4"/>
  <dataValidations count="1">
    <dataValidation type="list" allowBlank="1" showInputMessage="1" showErrorMessage="1" sqref="T4:AI4">
      <formula1>$AK$4:$AK$200</formula1>
    </dataValidation>
  </dataValidations>
  <pageMargins left="0.78740157480314965" right="0.70866141732283472" top="0.98425196850393704" bottom="0.78740157480314965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R５ 70件</vt:lpstr>
      <vt:lpstr>★工事依頼書</vt:lpstr>
      <vt:lpstr>★工事依頼書!Print_Area</vt:lpstr>
      <vt:lpstr>'R５ 70件'!Print_Area</vt:lpstr>
    </vt:vector>
  </TitlesOfParts>
  <Company>土木部検査指導課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技術管理担当</dc:creator>
  <cp:lastModifiedBy>user</cp:lastModifiedBy>
  <cp:lastPrinted>2025-06-30T00:43:22Z</cp:lastPrinted>
  <dcterms:created xsi:type="dcterms:W3CDTF">1998-09-25T06:04:17Z</dcterms:created>
  <dcterms:modified xsi:type="dcterms:W3CDTF">2025-07-03T08:18:39Z</dcterms:modified>
</cp:coreProperties>
</file>