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H:\技術管理G\05_総合評価\(R7年度作業)完成委託業務一覧（R04～R06）\02公表用\"/>
    </mc:Choice>
  </mc:AlternateContent>
  <bookViews>
    <workbookView xWindow="-15" yWindow="-15" windowWidth="10320" windowHeight="7920" tabRatio="875"/>
  </bookViews>
  <sheets>
    <sheet name="R4 _74件" sheetId="62" r:id="rId1"/>
    <sheet name="★工事依頼書" sheetId="50" state="hidden" r:id="rId2"/>
  </sheets>
  <definedNames>
    <definedName name="_xlnm._FilterDatabase" localSheetId="0" hidden="1">'R4 _74件'!$A$7:$E$82</definedName>
    <definedName name="DAT" localSheetId="1">#REF!</definedName>
    <definedName name="KND" localSheetId="1">#REF!</definedName>
    <definedName name="_xlnm.Print_Area" localSheetId="1">★工事依頼書!$A$1:$S$69</definedName>
    <definedName name="_xlnm.Print_Area" localSheetId="0">'R4 _74件'!$A$1:$E$81</definedName>
    <definedName name="SNO" localSheetId="1">#REF!</definedName>
    <definedName name="委託業種リスト" localSheetId="0">#REF!</definedName>
    <definedName name="委託業種リスト">#REF!</definedName>
    <definedName name="委託検査種別" localSheetId="0">#REF!</definedName>
    <definedName name="委託検査種別">#REF!</definedName>
    <definedName name="委託台帳" localSheetId="0">#REF!</definedName>
    <definedName name="委託台帳">#REF!</definedName>
    <definedName name="検査員氏名" localSheetId="0">#REF!</definedName>
    <definedName name="検査員氏名">#REF!</definedName>
    <definedName name="検査種別" localSheetId="0">#REF!</definedName>
    <definedName name="検査種別">#REF!</definedName>
    <definedName name="県単公共" localSheetId="0">#REF!</definedName>
    <definedName name="県単公共">#REF!</definedName>
    <definedName name="工事" localSheetId="0">#REF!</definedName>
    <definedName name="工事">#REF!</definedName>
    <definedName name="工事業種リスト" localSheetId="0">#REF!</definedName>
    <definedName name="工事業種リスト">#REF!</definedName>
    <definedName name="工事検査種別" localSheetId="0">#REF!</definedName>
    <definedName name="工事検査種別">#REF!</definedName>
    <definedName name="工事台帳" localSheetId="0">#REF!</definedName>
    <definedName name="工事台帳">#REF!</definedName>
    <definedName name="事務所等名" localSheetId="0">#REF!</definedName>
    <definedName name="事務所等名">#REF!</definedName>
    <definedName name="所属" localSheetId="0">#REF!</definedName>
    <definedName name="所属">#REF!</definedName>
    <definedName name="所属番号" localSheetId="0">#REF!</definedName>
    <definedName name="所属番号">#REF!</definedName>
    <definedName name="職" localSheetId="0">#REF!</definedName>
    <definedName name="職">#REF!</definedName>
    <definedName name="総合評価" localSheetId="0">#REF!</definedName>
    <definedName name="総合評価">#REF!</definedName>
    <definedName name="評定業務" localSheetId="0">#REF!</definedName>
    <definedName name="評定業務">#REF!</definedName>
    <definedName name="評定工種" localSheetId="0">#REF!</definedName>
    <definedName name="評定工種">#REF!</definedName>
  </definedNames>
  <calcPr calcId="162913"/>
</workbook>
</file>

<file path=xl/calcChain.xml><?xml version="1.0" encoding="utf-8"?>
<calcChain xmlns="http://schemas.openxmlformats.org/spreadsheetml/2006/main">
  <c r="J31" i="50" l="1"/>
  <c r="J64" i="50" l="1"/>
  <c r="AK65" i="50"/>
  <c r="AK64" i="50"/>
  <c r="AK63" i="50"/>
  <c r="AK62" i="50"/>
  <c r="AK61" i="50"/>
  <c r="AK60" i="50"/>
  <c r="AK59" i="50"/>
  <c r="AK58" i="50"/>
  <c r="AK57" i="50"/>
  <c r="AK56" i="50"/>
  <c r="AK55" i="50"/>
  <c r="AK54" i="50"/>
  <c r="AK53" i="50"/>
  <c r="AK52" i="50"/>
  <c r="Q52" i="50"/>
  <c r="AK51" i="50"/>
  <c r="AK50" i="50"/>
  <c r="AK49" i="50"/>
  <c r="AK48" i="50"/>
  <c r="AK47" i="50"/>
  <c r="AK46" i="50"/>
  <c r="AK45" i="50"/>
  <c r="O45" i="50"/>
  <c r="AK44" i="50"/>
  <c r="AK43" i="50"/>
  <c r="AK42" i="50"/>
  <c r="AK41" i="50"/>
  <c r="AK40" i="50"/>
  <c r="AK39" i="50"/>
  <c r="AK32" i="50"/>
  <c r="J32" i="50"/>
  <c r="J65" i="50" s="1"/>
  <c r="AK31" i="50"/>
  <c r="AK30" i="50"/>
  <c r="J30" i="50"/>
  <c r="J63" i="50" s="1"/>
  <c r="AK29" i="50"/>
  <c r="AK28" i="50"/>
  <c r="T28" i="50"/>
  <c r="J29" i="50" s="1"/>
  <c r="J62" i="50" s="1"/>
  <c r="AK27" i="50"/>
  <c r="AK26" i="50"/>
  <c r="J26" i="50"/>
  <c r="J59" i="50" s="1"/>
  <c r="AK25" i="50"/>
  <c r="J25" i="50"/>
  <c r="J27" i="50" s="1"/>
  <c r="J60" i="50" s="1"/>
  <c r="AK24" i="50"/>
  <c r="AK23" i="50"/>
  <c r="J23" i="50"/>
  <c r="J56" i="50" s="1"/>
  <c r="AK22" i="50"/>
  <c r="J22" i="50"/>
  <c r="J55" i="50" s="1"/>
  <c r="AK21" i="50"/>
  <c r="AK20" i="50"/>
  <c r="AK19" i="50"/>
  <c r="J19" i="50"/>
  <c r="J52" i="50" s="1"/>
  <c r="AK18" i="50"/>
  <c r="Q18" i="50"/>
  <c r="Q51" i="50" s="1"/>
  <c r="AK17" i="50"/>
  <c r="J17" i="50"/>
  <c r="M14" i="50" s="1"/>
  <c r="M47" i="50" s="1"/>
  <c r="AK16" i="50"/>
  <c r="T16" i="50"/>
  <c r="J16" i="50" s="1"/>
  <c r="J49" i="50" s="1"/>
  <c r="AK15" i="50"/>
  <c r="AK14" i="50"/>
  <c r="AK13" i="50"/>
  <c r="AK12" i="50"/>
  <c r="AK11" i="50"/>
  <c r="AK10" i="50"/>
  <c r="AK9" i="50"/>
  <c r="AK8" i="50"/>
  <c r="AK7" i="50"/>
  <c r="AK6" i="50"/>
  <c r="AK5" i="50"/>
  <c r="F5" i="50"/>
  <c r="AK4" i="50"/>
  <c r="C28" i="50" l="1"/>
  <c r="C61" i="50" s="1"/>
  <c r="J50" i="50"/>
  <c r="C29" i="50"/>
  <c r="C62" i="50" s="1"/>
  <c r="J58" i="50"/>
  <c r="J24" i="50"/>
  <c r="J57" i="50" s="1"/>
  <c r="J28" i="50"/>
  <c r="J61" i="50" s="1"/>
</calcChain>
</file>

<file path=xl/sharedStrings.xml><?xml version="1.0" encoding="utf-8"?>
<sst xmlns="http://schemas.openxmlformats.org/spreadsheetml/2006/main" count="524" uniqueCount="370">
  <si>
    <t xml:space="preserve">次のとおり工事 </t>
    <rPh sb="0" eb="1">
      <t>ツギ</t>
    </rPh>
    <rPh sb="5" eb="7">
      <t>コウジ</t>
    </rPh>
    <phoneticPr fontId="2"/>
  </si>
  <si>
    <t>収受</t>
    <rPh sb="0" eb="2">
      <t>シュウジュ</t>
    </rPh>
    <phoneticPr fontId="6"/>
  </si>
  <si>
    <t>第１号様式 （神奈川県県土整備部工事等検査要綱　第９条関係）</t>
    <rPh sb="7" eb="11">
      <t>カナガワケン</t>
    </rPh>
    <rPh sb="11" eb="12">
      <t>ケン</t>
    </rPh>
    <rPh sb="12" eb="13">
      <t>ド</t>
    </rPh>
    <rPh sb="13" eb="15">
      <t>セイビ</t>
    </rPh>
    <rPh sb="15" eb="16">
      <t>ブ</t>
    </rPh>
    <rPh sb="16" eb="18">
      <t>コウジ</t>
    </rPh>
    <rPh sb="18" eb="19">
      <t>トウ</t>
    </rPh>
    <rPh sb="19" eb="21">
      <t>ケンサ</t>
    </rPh>
    <rPh sb="21" eb="23">
      <t>ヨウコウ</t>
    </rPh>
    <rPh sb="24" eb="25">
      <t>ダイ</t>
    </rPh>
    <phoneticPr fontId="5"/>
  </si>
  <si>
    <t xml:space="preserve">次のとおり工事・委託業務 </t>
    <rPh sb="0" eb="1">
      <t>ツギ</t>
    </rPh>
    <rPh sb="5" eb="7">
      <t>コウジ</t>
    </rPh>
    <rPh sb="8" eb="10">
      <t>イタク</t>
    </rPh>
    <rPh sb="10" eb="12">
      <t>ギョウム</t>
    </rPh>
    <phoneticPr fontId="2"/>
  </si>
  <si>
    <t>事務所（工事担当課）名</t>
    <rPh sb="0" eb="2">
      <t>ジム</t>
    </rPh>
    <rPh sb="2" eb="3">
      <t>ショ</t>
    </rPh>
    <rPh sb="4" eb="6">
      <t>コウジ</t>
    </rPh>
    <rPh sb="6" eb="8">
      <t>タントウ</t>
    </rPh>
    <rPh sb="8" eb="9">
      <t>カ</t>
    </rPh>
    <rPh sb="10" eb="11">
      <t>メイ</t>
    </rPh>
    <phoneticPr fontId="2"/>
  </si>
  <si>
    <t>今回出来高査定金額</t>
    <rPh sb="0" eb="2">
      <t>コンカイ</t>
    </rPh>
    <rPh sb="2" eb="4">
      <t>デキ</t>
    </rPh>
    <rPh sb="4" eb="5">
      <t>タカ</t>
    </rPh>
    <rPh sb="5" eb="7">
      <t>サテイ</t>
    </rPh>
    <rPh sb="7" eb="9">
      <t>キンガク</t>
    </rPh>
    <phoneticPr fontId="4"/>
  </si>
  <si>
    <t>工 事 等 検 査 依 頼 書</t>
    <rPh sb="0" eb="1">
      <t>コウ</t>
    </rPh>
    <rPh sb="2" eb="3">
      <t>コト</t>
    </rPh>
    <rPh sb="4" eb="5">
      <t>トウ</t>
    </rPh>
    <rPh sb="10" eb="11">
      <t>エ</t>
    </rPh>
    <rPh sb="12" eb="13">
      <t>ライ</t>
    </rPh>
    <rPh sb="14" eb="15">
      <t>ショ</t>
    </rPh>
    <phoneticPr fontId="6"/>
  </si>
  <si>
    <t>番号</t>
    <rPh sb="0" eb="2">
      <t>バンゴウ</t>
    </rPh>
    <phoneticPr fontId="4"/>
  </si>
  <si>
    <t>工事</t>
    <rPh sb="0" eb="2">
      <t>コウジ</t>
    </rPh>
    <phoneticPr fontId="4"/>
  </si>
  <si>
    <t>契約金額</t>
  </si>
  <si>
    <t>備　　考</t>
    <rPh sb="0" eb="1">
      <t>ビ</t>
    </rPh>
    <rPh sb="3" eb="4">
      <t>コウ</t>
    </rPh>
    <phoneticPr fontId="2"/>
  </si>
  <si>
    <t>担 当 者 :</t>
    <phoneticPr fontId="2"/>
  </si>
  <si>
    <t>次のとおり検査依頼してよいでしょうか。</t>
    <rPh sb="0" eb="1">
      <t>ツギ</t>
    </rPh>
    <rPh sb="5" eb="7">
      <t>ケンサ</t>
    </rPh>
    <rPh sb="7" eb="9">
      <t>イライ</t>
    </rPh>
    <phoneticPr fontId="6"/>
  </si>
  <si>
    <t>検査の種類</t>
    <rPh sb="0" eb="2">
      <t>ケンサ</t>
    </rPh>
    <rPh sb="3" eb="5">
      <t>シュルイ</t>
    </rPh>
    <phoneticPr fontId="4"/>
  </si>
  <si>
    <t>（</t>
    <phoneticPr fontId="4"/>
  </si>
  <si>
    <t>主 な 工 種 :</t>
    <phoneticPr fontId="2"/>
  </si>
  <si>
    <t>(</t>
    <phoneticPr fontId="4"/>
  </si>
  <si>
    <t>)</t>
    <phoneticPr fontId="4"/>
  </si>
  <si>
    <t>工事名</t>
  </si>
  <si>
    <t>工事契約課長</t>
    <rPh sb="0" eb="2">
      <t>コウジ</t>
    </rPh>
    <rPh sb="2" eb="4">
      <t>ケイヤク</t>
    </rPh>
    <rPh sb="4" eb="5">
      <t>カ</t>
    </rPh>
    <rPh sb="5" eb="6">
      <t>チョウ</t>
    </rPh>
    <phoneticPr fontId="4"/>
  </si>
  <si>
    <t>※工事場所には、路線名・河川名等を記入する。</t>
    <rPh sb="1" eb="3">
      <t>コウジ</t>
    </rPh>
    <rPh sb="3" eb="5">
      <t>バショ</t>
    </rPh>
    <rPh sb="8" eb="11">
      <t>ロセンメイ</t>
    </rPh>
    <rPh sb="12" eb="14">
      <t>カセン</t>
    </rPh>
    <rPh sb="14" eb="15">
      <t>メイ</t>
    </rPh>
    <rPh sb="15" eb="16">
      <t>ナド</t>
    </rPh>
    <rPh sb="17" eb="19">
      <t>キニュウ</t>
    </rPh>
    <phoneticPr fontId="5"/>
  </si>
  <si>
    <t>平成　　 年　  月 　 日</t>
    <rPh sb="0" eb="2">
      <t>ヘイセイ</t>
    </rPh>
    <rPh sb="5" eb="6">
      <t>ネン</t>
    </rPh>
    <rPh sb="9" eb="10">
      <t>ツキ</t>
    </rPh>
    <rPh sb="13" eb="14">
      <t>ニチ</t>
    </rPh>
    <phoneticPr fontId="6"/>
  </si>
  <si>
    <t>起案</t>
    <rPh sb="0" eb="2">
      <t>キアン</t>
    </rPh>
    <phoneticPr fontId="6"/>
  </si>
  <si>
    <t>決裁</t>
    <rPh sb="0" eb="2">
      <t>ケッサイ</t>
    </rPh>
    <phoneticPr fontId="6"/>
  </si>
  <si>
    <t>処理期限</t>
    <rPh sb="0" eb="2">
      <t>ショリ</t>
    </rPh>
    <rPh sb="2" eb="4">
      <t>キゲン</t>
    </rPh>
    <phoneticPr fontId="6"/>
  </si>
  <si>
    <t>平成　  年　  月 　 日</t>
    <rPh sb="0" eb="2">
      <t>ヘイセイ</t>
    </rPh>
    <rPh sb="5" eb="6">
      <t>ネン</t>
    </rPh>
    <rPh sb="9" eb="10">
      <t>ツキ</t>
    </rPh>
    <rPh sb="13" eb="14">
      <t>ニチ</t>
    </rPh>
    <phoneticPr fontId="6"/>
  </si>
  <si>
    <t>　</t>
  </si>
  <si>
    <t>技 術 管 理 課 長　　殿</t>
    <rPh sb="13" eb="14">
      <t>ドノ</t>
    </rPh>
    <phoneticPr fontId="2"/>
  </si>
  <si>
    <t>　　）検査を依頼します。</t>
    <rPh sb="3" eb="5">
      <t>ケンサ</t>
    </rPh>
    <rPh sb="6" eb="8">
      <t>イライ</t>
    </rPh>
    <phoneticPr fontId="4"/>
  </si>
  <si>
    <t>契約締結年月日</t>
    <rPh sb="0" eb="2">
      <t>ケイヤク</t>
    </rPh>
    <rPh sb="2" eb="4">
      <t>テイケツ</t>
    </rPh>
    <rPh sb="4" eb="7">
      <t>ネンガッピ</t>
    </rPh>
    <phoneticPr fontId="6"/>
  </si>
  <si>
    <t>着手年月日</t>
    <rPh sb="0" eb="2">
      <t>チャクシュ</t>
    </rPh>
    <rPh sb="2" eb="5">
      <t>ネンガッピ</t>
    </rPh>
    <phoneticPr fontId="6"/>
  </si>
  <si>
    <t>契約工期</t>
  </si>
  <si>
    <t>請負者名</t>
    <rPh sb="3" eb="4">
      <t>ナ</t>
    </rPh>
    <phoneticPr fontId="6"/>
  </si>
  <si>
    <t>委託業務名</t>
    <rPh sb="0" eb="2">
      <t>イタク</t>
    </rPh>
    <rPh sb="2" eb="4">
      <t>ギョウム</t>
    </rPh>
    <rPh sb="4" eb="5">
      <t>メイ</t>
    </rPh>
    <phoneticPr fontId="2"/>
  </si>
  <si>
    <t>工事場所</t>
  </si>
  <si>
    <t>主任</t>
    <rPh sb="0" eb="2">
      <t>シュニン</t>
    </rPh>
    <phoneticPr fontId="4"/>
  </si>
  <si>
    <t>道路維持課長</t>
    <rPh sb="0" eb="2">
      <t>ドウロ</t>
    </rPh>
    <rPh sb="2" eb="4">
      <t>イジ</t>
    </rPh>
    <rPh sb="4" eb="6">
      <t>カチョウ</t>
    </rPh>
    <phoneticPr fontId="4"/>
  </si>
  <si>
    <t>藤土</t>
    <rPh sb="0" eb="2">
      <t>フジド</t>
    </rPh>
    <phoneticPr fontId="4"/>
  </si>
  <si>
    <t>藤土リスト</t>
    <rPh sb="0" eb="2">
      <t>フジド</t>
    </rPh>
    <phoneticPr fontId="4"/>
  </si>
  <si>
    <t>課　員</t>
    <phoneticPr fontId="4"/>
  </si>
  <si>
    <t>平成　　年　　月　　日</t>
    <rPh sb="0" eb="2">
      <t>ヘイセイ</t>
    </rPh>
    <rPh sb="4" eb="5">
      <t>ネン</t>
    </rPh>
    <rPh sb="7" eb="8">
      <t>ガツ</t>
    </rPh>
    <rPh sb="10" eb="11">
      <t>ニチ</t>
    </rPh>
    <phoneticPr fontId="4"/>
  </si>
  <si>
    <t>#+#REF!</t>
  </si>
  <si>
    <t>#INDEX(工事検査台帳!$A$5:$BM$200,MATCH(★工事依頼書!$T$4,工事検査台帳!$F$5:$F$200,0),28)</t>
  </si>
  <si>
    <t>#工事検査台帳!$F34</t>
  </si>
  <si>
    <t>#工事検査台帳!$F35</t>
  </si>
  <si>
    <t>#IF($T$16#"完成（指定部分）","※指定部分完成検査"," ")</t>
  </si>
  <si>
    <t>#工事検査台帳!$F36</t>
  </si>
  <si>
    <t>#INDEX(工事検査台帳!$A$5:$BM$200,MATCH(★工事依頼書!$T$4,工事検査台帳!$F$5:$F$200,0),25)</t>
  </si>
  <si>
    <t>#INDEX(工事検査台帳!$A$5:$BM$200,MATCH(★工事依頼書!$T$4,工事検査台帳!$F$5:$F$200,0),26)</t>
  </si>
  <si>
    <t>#工事検査台帳!$F37</t>
  </si>
  <si>
    <t>#工事検査台帳!$F38</t>
  </si>
  <si>
    <t>#工事検査台帳!$F39</t>
  </si>
  <si>
    <t>#+M33</t>
  </si>
  <si>
    <t>#工事検査台帳!$F67</t>
  </si>
  <si>
    <t>#工事検査台帳!$F68</t>
  </si>
  <si>
    <t>#+M35</t>
  </si>
  <si>
    <t>#工事検査台帳!$F69</t>
  </si>
  <si>
    <t>#K36</t>
  </si>
  <si>
    <t>#+M36</t>
  </si>
  <si>
    <t>#+O36</t>
  </si>
  <si>
    <t>#工事検査台帳!$F70</t>
  </si>
  <si>
    <t>#工事検査台帳!$F71</t>
  </si>
  <si>
    <t>#工事検査台帳!$F72</t>
  </si>
  <si>
    <t>#工事検査台帳!$F73</t>
  </si>
  <si>
    <t>#工事検査台帳!$F74</t>
  </si>
  <si>
    <t>#工事検査台帳!$F75</t>
  </si>
  <si>
    <t>#工事検査台帳!$F76</t>
  </si>
  <si>
    <t>#工事検査台帳!$F77</t>
  </si>
  <si>
    <t>#工事検査台帳!$F78</t>
  </si>
  <si>
    <t>#工事検査台帳!$F79</t>
  </si>
  <si>
    <t>#工事検査台帳!$F80</t>
  </si>
  <si>
    <t>#工事検査台帳!$F81</t>
  </si>
  <si>
    <t>#工事検査台帳!$F82</t>
  </si>
  <si>
    <t>#工事検査台帳!$F83</t>
  </si>
  <si>
    <t>#工事検査台帳!$F84</t>
  </si>
  <si>
    <t>#工事検査台帳!$F85</t>
  </si>
  <si>
    <t>#工事検査台帳!$F86</t>
  </si>
  <si>
    <t>#工事検査台帳!$F87</t>
  </si>
  <si>
    <t>#工事検査台帳!$F88</t>
  </si>
  <si>
    <t>#工事検査台帳!$F89</t>
  </si>
  <si>
    <t>#工事検査台帳!$F90</t>
  </si>
  <si>
    <t>#工事検査台帳!$F91</t>
  </si>
  <si>
    <t>#工事検査台帳!$F92</t>
  </si>
  <si>
    <t>#工事検査台帳!$F93</t>
  </si>
  <si>
    <t>#工事検査台帳!$F94</t>
  </si>
  <si>
    <t>#工事検査台帳!$F95</t>
  </si>
  <si>
    <t>#工事検査台帳!$F96</t>
  </si>
  <si>
    <t>#工事検査台帳!$F97</t>
  </si>
  <si>
    <t>#工事検査台帳!$F98</t>
  </si>
  <si>
    <t>#工事検査台帳!$F99</t>
  </si>
  <si>
    <t>#工事検査台帳!$F100</t>
  </si>
  <si>
    <t>#工事検査台帳!$F101</t>
  </si>
  <si>
    <t>#工事検査台帳!$F102</t>
  </si>
  <si>
    <t>#工事検査台帳!$F103</t>
  </si>
  <si>
    <t>#工事検査台帳!$F104</t>
  </si>
  <si>
    <t>#工事検査台帳!$F105</t>
  </si>
  <si>
    <t>#工事検査台帳!$F106</t>
  </si>
  <si>
    <t>#工事検査台帳!$F107</t>
  </si>
  <si>
    <t>#工事検査台帳!$F108</t>
  </si>
  <si>
    <t>#工事検査台帳!$F109</t>
  </si>
  <si>
    <t>#工事検査台帳!$F110</t>
  </si>
  <si>
    <t>#工事検査台帳!$F111</t>
  </si>
  <si>
    <t>#工事検査台帳!$F112</t>
  </si>
  <si>
    <t>#工事検査台帳!$F113</t>
  </si>
  <si>
    <t>#工事検査台帳!$F114</t>
  </si>
  <si>
    <t>#工事検査台帳!$F115</t>
  </si>
  <si>
    <t>#工事検査台帳!$F116</t>
  </si>
  <si>
    <t>#工事検査台帳!$F117</t>
  </si>
  <si>
    <t>#工事検査台帳!$F118</t>
  </si>
  <si>
    <t>#工事検査台帳!$F119</t>
  </si>
  <si>
    <t>#工事検査台帳!$F120</t>
  </si>
  <si>
    <t>#工事検査台帳!$F121</t>
  </si>
  <si>
    <t>#工事検査台帳!$F122</t>
  </si>
  <si>
    <t>#工事検査台帳!$F123</t>
  </si>
  <si>
    <t>#工事検査台帳!$F124</t>
  </si>
  <si>
    <t>#工事検査台帳!$F125</t>
  </si>
  <si>
    <t>#工事検査台帳!$F126</t>
  </si>
  <si>
    <t>#工事検査台帳!$F127</t>
  </si>
  <si>
    <t>#工事検査台帳!$F128</t>
  </si>
  <si>
    <t>#工事検査台帳!$F129</t>
  </si>
  <si>
    <t>#工事検査台帳!$F130</t>
  </si>
  <si>
    <t>#工事検査台帳!$F131</t>
  </si>
  <si>
    <t>#工事検査台帳!$F132</t>
  </si>
  <si>
    <t>#工事検査台帳!$F133</t>
  </si>
  <si>
    <t>#工事検査台帳!$F134</t>
  </si>
  <si>
    <t>#工事検査台帳!$F135</t>
  </si>
  <si>
    <t>#工事検査台帳!$F136</t>
  </si>
  <si>
    <t>#工事検査台帳!$F137</t>
  </si>
  <si>
    <t>#工事検査台帳!$F138</t>
  </si>
  <si>
    <t>#工事検査台帳!$F139</t>
  </si>
  <si>
    <t>#工事検査台帳!$F140</t>
  </si>
  <si>
    <t>#工事検査台帳!$F141</t>
  </si>
  <si>
    <t>#工事検査台帳!$F142</t>
  </si>
  <si>
    <t>#工事検査台帳!$F143</t>
  </si>
  <si>
    <t>#工事検査台帳!$F144</t>
  </si>
  <si>
    <t>#工事検査台帳!$F145</t>
  </si>
  <si>
    <t>#工事検査台帳!$F146</t>
  </si>
  <si>
    <t>#工事検査台帳!$F147</t>
  </si>
  <si>
    <t>#工事検査台帳!$F148</t>
  </si>
  <si>
    <t>#工事検査台帳!$F149</t>
  </si>
  <si>
    <t>#工事検査台帳!$F150</t>
  </si>
  <si>
    <t>#工事検査台帳!$F151</t>
  </si>
  <si>
    <t>#工事検査台帳!$F152</t>
  </si>
  <si>
    <t>#工事検査台帳!$F153</t>
  </si>
  <si>
    <t>#工事検査台帳!$F154</t>
  </si>
  <si>
    <t>#工事検査台帳!$F155</t>
  </si>
  <si>
    <t>#工事検査台帳!$F156</t>
  </si>
  <si>
    <t>#工事検査台帳!$F157</t>
  </si>
  <si>
    <t>#工事検査台帳!$F158</t>
  </si>
  <si>
    <t>#工事検査台帳!$F159</t>
  </si>
  <si>
    <t>#工事検査台帳!$F160</t>
  </si>
  <si>
    <t>#工事検査台帳!$F161</t>
  </si>
  <si>
    <t>#工事検査台帳!$F162</t>
  </si>
  <si>
    <t>#工事検査台帳!$F163</t>
  </si>
  <si>
    <t>#工事検査台帳!$F164</t>
  </si>
  <si>
    <t>#工事検査台帳!$F165</t>
  </si>
  <si>
    <t>#工事検査台帳!$F166</t>
  </si>
  <si>
    <t>#工事検査台帳!$F167</t>
  </si>
  <si>
    <t>#工事検査台帳!$F168</t>
  </si>
  <si>
    <t>#工事検査台帳!$F169</t>
  </si>
  <si>
    <t>#工事検査台帳!$F170</t>
  </si>
  <si>
    <t>#工事検査台帳!$F171</t>
  </si>
  <si>
    <t>#工事検査台帳!$F172</t>
  </si>
  <si>
    <t>#工事検査台帳!$F173</t>
  </si>
  <si>
    <t>#工事検査台帳!$F174</t>
  </si>
  <si>
    <t>#工事検査台帳!$F175</t>
  </si>
  <si>
    <t>#工事検査台帳!$F176</t>
  </si>
  <si>
    <t>#工事検査台帳!$F177</t>
  </si>
  <si>
    <t>#工事検査台帳!$F178</t>
  </si>
  <si>
    <t>#工事検査台帳!$F179</t>
  </si>
  <si>
    <t>#工事検査台帳!$F180</t>
  </si>
  <si>
    <t>#工事検査台帳!$F181</t>
  </si>
  <si>
    <t>#工事検査台帳!$F182</t>
  </si>
  <si>
    <t>#工事検査台帳!$F183</t>
  </si>
  <si>
    <t>#工事検査台帳!$F184</t>
  </si>
  <si>
    <t>#工事検査台帳!$F185</t>
  </si>
  <si>
    <t>#工事検査台帳!$F186</t>
  </si>
  <si>
    <t>#工事検査台帳!$F187</t>
  </si>
  <si>
    <t>#工事検査台帳!$F188</t>
  </si>
  <si>
    <t>#工事検査台帳!$F189</t>
  </si>
  <si>
    <t>#工事検査台帳!$F190</t>
  </si>
  <si>
    <t>#工事検査台帳!$F191</t>
  </si>
  <si>
    <t>#工事検査台帳!$F192</t>
  </si>
  <si>
    <t>#工事検査台帳!$F193</t>
  </si>
  <si>
    <t>#工事検査台帳!$F194</t>
  </si>
  <si>
    <t>#工事検査台帳!$F195</t>
  </si>
  <si>
    <t>#工事検査台帳!$F196</t>
  </si>
  <si>
    <t>#工事検査台帳!$F197</t>
  </si>
  <si>
    <t>#工事検査台帳!$F198</t>
  </si>
  <si>
    <t>#工事検査台帳!$F199</t>
  </si>
  <si>
    <t>#工事検査台帳!$F200</t>
  </si>
  <si>
    <t>#工事検査台帳!$F201</t>
  </si>
  <si>
    <t>受注者名</t>
    <rPh sb="0" eb="3">
      <t>ジュチュウシャ</t>
    </rPh>
    <rPh sb="3" eb="4">
      <t>メイ</t>
    </rPh>
    <phoneticPr fontId="2"/>
  </si>
  <si>
    <t>営業種目</t>
    <rPh sb="0" eb="2">
      <t>エイギョウ</t>
    </rPh>
    <rPh sb="2" eb="4">
      <t>シュモク</t>
    </rPh>
    <phoneticPr fontId="4"/>
  </si>
  <si>
    <t>※　委託業務実績の営業種目は、「設計業務委託等成績評定通知書」で確認することとしています。</t>
    <phoneticPr fontId="24"/>
  </si>
  <si>
    <t>※　本表は、評価対象業務の「営業種目」が不明な場合に補助的に利用する資料です。</t>
    <rPh sb="2" eb="3">
      <t>ホン</t>
    </rPh>
    <rPh sb="3" eb="4">
      <t>ヒョウ</t>
    </rPh>
    <rPh sb="6" eb="8">
      <t>ヒョウカ</t>
    </rPh>
    <rPh sb="8" eb="10">
      <t>タイショウ</t>
    </rPh>
    <rPh sb="10" eb="12">
      <t>ギョウム</t>
    </rPh>
    <rPh sb="14" eb="16">
      <t>エイギョウ</t>
    </rPh>
    <rPh sb="16" eb="18">
      <t>シュモク</t>
    </rPh>
    <rPh sb="20" eb="22">
      <t>フメイ</t>
    </rPh>
    <rPh sb="23" eb="25">
      <t>バアイ</t>
    </rPh>
    <rPh sb="26" eb="29">
      <t>ホジョテキ</t>
    </rPh>
    <rPh sb="30" eb="32">
      <t>リヨウ</t>
    </rPh>
    <rPh sb="34" eb="36">
      <t>シリョウ</t>
    </rPh>
    <phoneticPr fontId="24"/>
  </si>
  <si>
    <t>委託業務番号</t>
    <rPh sb="0" eb="2">
      <t>イタク</t>
    </rPh>
    <rPh sb="2" eb="4">
      <t>ギョウム</t>
    </rPh>
    <rPh sb="4" eb="6">
      <t>バンゴウ</t>
    </rPh>
    <phoneticPr fontId="4"/>
  </si>
  <si>
    <t>※　委託業務名、委託場所等は簡略化して記載されていることがあります。</t>
    <phoneticPr fontId="4"/>
  </si>
  <si>
    <t>所属名</t>
    <rPh sb="0" eb="2">
      <t>ショゾク</t>
    </rPh>
    <rPh sb="2" eb="3">
      <t>メイ</t>
    </rPh>
    <phoneticPr fontId="2"/>
  </si>
  <si>
    <t>水道施設課</t>
    <rPh sb="0" eb="2">
      <t>スイドウ</t>
    </rPh>
    <rPh sb="2" eb="4">
      <t>シセツ</t>
    </rPh>
    <rPh sb="4" eb="5">
      <t>カ</t>
    </rPh>
    <phoneticPr fontId="4"/>
  </si>
  <si>
    <t>浄水課</t>
    <rPh sb="0" eb="3">
      <t>ジョウスイカ</t>
    </rPh>
    <phoneticPr fontId="4"/>
  </si>
  <si>
    <t>相模原水道営業所</t>
    <rPh sb="0" eb="3">
      <t>サガミハラ</t>
    </rPh>
    <rPh sb="3" eb="5">
      <t>スイドウ</t>
    </rPh>
    <rPh sb="5" eb="8">
      <t>エイギョウショ</t>
    </rPh>
    <phoneticPr fontId="4"/>
  </si>
  <si>
    <t>鎌倉水道営業所</t>
    <rPh sb="0" eb="2">
      <t>カマクラ</t>
    </rPh>
    <rPh sb="2" eb="4">
      <t>スイドウ</t>
    </rPh>
    <rPh sb="4" eb="7">
      <t>エイギョウショ</t>
    </rPh>
    <phoneticPr fontId="4"/>
  </si>
  <si>
    <t>海老名水道営業所</t>
    <rPh sb="0" eb="3">
      <t>エビナ</t>
    </rPh>
    <rPh sb="3" eb="5">
      <t>スイドウ</t>
    </rPh>
    <rPh sb="5" eb="8">
      <t>エイギョウショ</t>
    </rPh>
    <phoneticPr fontId="4"/>
  </si>
  <si>
    <t>大和水道営業所</t>
    <rPh sb="0" eb="2">
      <t>ヤマト</t>
    </rPh>
    <rPh sb="2" eb="4">
      <t>スイドウ</t>
    </rPh>
    <rPh sb="4" eb="7">
      <t>エイギョウショ</t>
    </rPh>
    <phoneticPr fontId="4"/>
  </si>
  <si>
    <t>寒川浄水場</t>
    <rPh sb="0" eb="2">
      <t>サムカワ</t>
    </rPh>
    <rPh sb="2" eb="5">
      <t>ジョウスイジョウ</t>
    </rPh>
    <phoneticPr fontId="4"/>
  </si>
  <si>
    <t>相模川水系ダム管理事務所</t>
    <rPh sb="0" eb="2">
      <t>サガミ</t>
    </rPh>
    <rPh sb="2" eb="3">
      <t>ガワ</t>
    </rPh>
    <rPh sb="3" eb="5">
      <t>スイケイ</t>
    </rPh>
    <rPh sb="7" eb="9">
      <t>カンリ</t>
    </rPh>
    <rPh sb="9" eb="11">
      <t>ジム</t>
    </rPh>
    <rPh sb="11" eb="12">
      <t>ショ</t>
    </rPh>
    <phoneticPr fontId="4"/>
  </si>
  <si>
    <t>酒匂川水系ダム管理事務所</t>
    <rPh sb="0" eb="2">
      <t>サカワ</t>
    </rPh>
    <rPh sb="2" eb="3">
      <t>ガワ</t>
    </rPh>
    <rPh sb="3" eb="5">
      <t>スイケイ</t>
    </rPh>
    <rPh sb="7" eb="9">
      <t>カンリ</t>
    </rPh>
    <rPh sb="9" eb="11">
      <t>ジム</t>
    </rPh>
    <rPh sb="11" eb="12">
      <t>ショ</t>
    </rPh>
    <phoneticPr fontId="4"/>
  </si>
  <si>
    <t>相模川発電管理事務所</t>
    <rPh sb="0" eb="2">
      <t>サガミ</t>
    </rPh>
    <rPh sb="2" eb="3">
      <t>ガワ</t>
    </rPh>
    <rPh sb="3" eb="5">
      <t>ハツデン</t>
    </rPh>
    <rPh sb="5" eb="7">
      <t>カンリ</t>
    </rPh>
    <rPh sb="7" eb="9">
      <t>ジム</t>
    </rPh>
    <rPh sb="9" eb="10">
      <t>ショ</t>
    </rPh>
    <phoneticPr fontId="4"/>
  </si>
  <si>
    <t>令和4年度完了委託業務営業種目一覧表</t>
    <rPh sb="0" eb="2">
      <t>レイワ</t>
    </rPh>
    <rPh sb="3" eb="5">
      <t>ネンド</t>
    </rPh>
    <rPh sb="5" eb="7">
      <t>カンリョウ</t>
    </rPh>
    <rPh sb="7" eb="9">
      <t>イタク</t>
    </rPh>
    <rPh sb="9" eb="11">
      <t>ギョウム</t>
    </rPh>
    <rPh sb="11" eb="13">
      <t>エイギョウ</t>
    </rPh>
    <rPh sb="13" eb="15">
      <t>シュモク</t>
    </rPh>
    <rPh sb="15" eb="17">
      <t>イチラン</t>
    </rPh>
    <rPh sb="17" eb="18">
      <t>ヒョウ</t>
    </rPh>
    <phoneticPr fontId="24"/>
  </si>
  <si>
    <t>上水道及び工業用水道</t>
    <rPh sb="0" eb="2">
      <t>ジョウスイ</t>
    </rPh>
    <rPh sb="2" eb="3">
      <t>ドウ</t>
    </rPh>
    <rPh sb="3" eb="4">
      <t>オヨ</t>
    </rPh>
    <rPh sb="5" eb="8">
      <t>コウギョウヨウ</t>
    </rPh>
    <rPh sb="8" eb="10">
      <t>スイドウ</t>
    </rPh>
    <phoneticPr fontId="28"/>
  </si>
  <si>
    <t>茅ヶ崎送水管基幹管路更新（推進）工事設計業務委託（第２工区・第４工区)</t>
  </si>
  <si>
    <t>（株）中央設計技術研究所</t>
    <rPh sb="0" eb="3">
      <t>カブ</t>
    </rPh>
    <rPh sb="3" eb="5">
      <t>チュウオウ</t>
    </rPh>
    <rPh sb="5" eb="7">
      <t>セッケイ</t>
    </rPh>
    <rPh sb="7" eb="9">
      <t>ギジュツ</t>
    </rPh>
    <rPh sb="9" eb="12">
      <t>ケンキュウジョ</t>
    </rPh>
    <phoneticPr fontId="28"/>
  </si>
  <si>
    <t>地質調査（機器を用いる地質分析等）</t>
    <rPh sb="0" eb="2">
      <t>チシツ</t>
    </rPh>
    <rPh sb="2" eb="4">
      <t>チョウサ</t>
    </rPh>
    <rPh sb="5" eb="7">
      <t>キキ</t>
    </rPh>
    <rPh sb="8" eb="9">
      <t>モチ</t>
    </rPh>
    <rPh sb="11" eb="13">
      <t>チシツ</t>
    </rPh>
    <rPh sb="13" eb="15">
      <t>ブンセキ</t>
    </rPh>
    <rPh sb="15" eb="16">
      <t>トウ</t>
    </rPh>
    <phoneticPr fontId="28"/>
  </si>
  <si>
    <t>（株）横浜ジオレスト</t>
    <rPh sb="0" eb="3">
      <t>カブ</t>
    </rPh>
    <rPh sb="3" eb="5">
      <t>ヨコハマ</t>
    </rPh>
    <phoneticPr fontId="28"/>
  </si>
  <si>
    <t>国府支管基幹管路更新（推進）工事設計業務委託（第１０工区）</t>
  </si>
  <si>
    <t>（株）コーセツコンサルタント</t>
    <rPh sb="0" eb="3">
      <t>カブ</t>
    </rPh>
    <phoneticPr fontId="28"/>
  </si>
  <si>
    <t>（株）ソイルリサーチ</t>
    <rPh sb="0" eb="3">
      <t>カブ</t>
    </rPh>
    <phoneticPr fontId="28"/>
  </si>
  <si>
    <t>一色送水管基幹管路更新工事基本設計業務委託</t>
    <rPh sb="0" eb="2">
      <t>イッシキ</t>
    </rPh>
    <phoneticPr fontId="28"/>
  </si>
  <si>
    <t>（株）幸徳環境設計</t>
    <rPh sb="0" eb="3">
      <t>カブ</t>
    </rPh>
    <rPh sb="3" eb="5">
      <t>コウトク</t>
    </rPh>
    <rPh sb="5" eb="7">
      <t>カンキョウ</t>
    </rPh>
    <rPh sb="7" eb="9">
      <t>セッケイ</t>
    </rPh>
    <phoneticPr fontId="28"/>
  </si>
  <si>
    <t>測量</t>
    <rPh sb="0" eb="2">
      <t>ソクリョウ</t>
    </rPh>
    <phoneticPr fontId="28"/>
  </si>
  <si>
    <t>（株）サンエンジニアリング</t>
    <rPh sb="0" eb="3">
      <t>カブ</t>
    </rPh>
    <phoneticPr fontId="28"/>
  </si>
  <si>
    <t>中荻野送水管基幹管路更新工事測量業務委託（その５）</t>
  </si>
  <si>
    <t>沖測量設計（株）</t>
    <rPh sb="0" eb="1">
      <t>オキ</t>
    </rPh>
    <rPh sb="1" eb="3">
      <t>ソクリョウ</t>
    </rPh>
    <rPh sb="3" eb="5">
      <t>セッケイ</t>
    </rPh>
    <rPh sb="5" eb="8">
      <t>カブ</t>
    </rPh>
    <phoneticPr fontId="28"/>
  </si>
  <si>
    <t>中荻野送水管基幹管路更新工事測量業務委託（その４）</t>
  </si>
  <si>
    <t>福山測量設計（有）</t>
    <rPh sb="0" eb="2">
      <t>フクヤマ</t>
    </rPh>
    <rPh sb="2" eb="4">
      <t>ソクリョウ</t>
    </rPh>
    <rPh sb="4" eb="6">
      <t>セッケイ</t>
    </rPh>
    <rPh sb="6" eb="9">
      <t>ユウ</t>
    </rPh>
    <phoneticPr fontId="28"/>
  </si>
  <si>
    <t>中荻野送水管基幹管路更新工事測量業務委託（その６）</t>
    <rPh sb="0" eb="1">
      <t>ナカ</t>
    </rPh>
    <rPh sb="1" eb="3">
      <t>オギノ</t>
    </rPh>
    <rPh sb="3" eb="5">
      <t>ソウスイ</t>
    </rPh>
    <rPh sb="5" eb="6">
      <t>カン</t>
    </rPh>
    <rPh sb="6" eb="8">
      <t>キカン</t>
    </rPh>
    <rPh sb="8" eb="9">
      <t>カン</t>
    </rPh>
    <rPh sb="9" eb="10">
      <t>ロ</t>
    </rPh>
    <rPh sb="10" eb="12">
      <t>コウシン</t>
    </rPh>
    <rPh sb="12" eb="14">
      <t>コウジ</t>
    </rPh>
    <rPh sb="14" eb="16">
      <t>ソクリョウ</t>
    </rPh>
    <rPh sb="16" eb="18">
      <t>ギョウム</t>
    </rPh>
    <rPh sb="18" eb="20">
      <t>イタク</t>
    </rPh>
    <phoneticPr fontId="28"/>
  </si>
  <si>
    <t>(株)難波設計事務所</t>
    <rPh sb="0" eb="3">
      <t>カブ</t>
    </rPh>
    <rPh sb="3" eb="5">
      <t>ナンバ</t>
    </rPh>
    <rPh sb="5" eb="7">
      <t>セッケイ</t>
    </rPh>
    <rPh sb="7" eb="9">
      <t>ジム</t>
    </rPh>
    <rPh sb="9" eb="10">
      <t>ショ</t>
    </rPh>
    <phoneticPr fontId="28"/>
  </si>
  <si>
    <t>大塚系配水本管（湘南台）基幹管路更新工事測量業務委託（その２）</t>
    <rPh sb="0" eb="2">
      <t>オオツカ</t>
    </rPh>
    <rPh sb="2" eb="3">
      <t>ケイ</t>
    </rPh>
    <rPh sb="3" eb="5">
      <t>ハイスイ</t>
    </rPh>
    <rPh sb="5" eb="7">
      <t>ホンカン</t>
    </rPh>
    <rPh sb="8" eb="11">
      <t>ショウナンダイ</t>
    </rPh>
    <rPh sb="12" eb="14">
      <t>キカン</t>
    </rPh>
    <rPh sb="14" eb="15">
      <t>カン</t>
    </rPh>
    <rPh sb="15" eb="16">
      <t>ロ</t>
    </rPh>
    <rPh sb="16" eb="18">
      <t>コウシン</t>
    </rPh>
    <rPh sb="18" eb="20">
      <t>コウジ</t>
    </rPh>
    <rPh sb="20" eb="22">
      <t>ソクリョウ</t>
    </rPh>
    <rPh sb="22" eb="24">
      <t>ギョウム</t>
    </rPh>
    <rPh sb="24" eb="26">
      <t>イタク</t>
    </rPh>
    <phoneticPr fontId="28"/>
  </si>
  <si>
    <t>（有）ハタ測量</t>
    <rPh sb="0" eb="3">
      <t>ユウ</t>
    </rPh>
    <rPh sb="5" eb="7">
      <t>ソクリョウ</t>
    </rPh>
    <phoneticPr fontId="28"/>
  </si>
  <si>
    <t>厚木市小野～愛甲基幹管路更新工事測量業務委託（その２）</t>
  </si>
  <si>
    <t>大栄測量設計（株）</t>
    <rPh sb="0" eb="2">
      <t>ダイエイ</t>
    </rPh>
    <rPh sb="2" eb="4">
      <t>ソクリョウ</t>
    </rPh>
    <rPh sb="4" eb="6">
      <t>セッケイ</t>
    </rPh>
    <rPh sb="6" eb="9">
      <t>カブ</t>
    </rPh>
    <phoneticPr fontId="28"/>
  </si>
  <si>
    <t>大塚送水管（大和）基幹管路更新工事測量業務委託（その２）</t>
  </si>
  <si>
    <t>（株）シンオウ</t>
    <rPh sb="0" eb="3">
      <t>カブ</t>
    </rPh>
    <phoneticPr fontId="28"/>
  </si>
  <si>
    <t>上今泉支管基幹管路更新工事測量業務委託（その２）</t>
  </si>
  <si>
    <t>（有）藤井測量設計</t>
    <rPh sb="0" eb="3">
      <t>ユウ</t>
    </rPh>
    <rPh sb="3" eb="5">
      <t>フジイ</t>
    </rPh>
    <rPh sb="5" eb="7">
      <t>ソクリョウ</t>
    </rPh>
    <rPh sb="7" eb="9">
      <t>セッケイ</t>
    </rPh>
    <phoneticPr fontId="28"/>
  </si>
  <si>
    <t>一色送水管基幹管路更新工事測量業務委託（その３）</t>
  </si>
  <si>
    <t>（有）アサヒ測量</t>
    <rPh sb="0" eb="3">
      <t>ユウ</t>
    </rPh>
    <rPh sb="6" eb="8">
      <t>ソクリョウ</t>
    </rPh>
    <phoneticPr fontId="28"/>
  </si>
  <si>
    <t>浄明寺送水管基幹管路更新工事設計業務委託</t>
  </si>
  <si>
    <t>（株）三水コンサルタント</t>
    <rPh sb="0" eb="3">
      <t>カブ</t>
    </rPh>
    <rPh sb="3" eb="4">
      <t>サン</t>
    </rPh>
    <rPh sb="4" eb="5">
      <t>スイ</t>
    </rPh>
    <phoneticPr fontId="28"/>
  </si>
  <si>
    <t>葛原配水池耐震補強工事設計業務委託</t>
  </si>
  <si>
    <t>（株）極東技工コンサルタント</t>
    <rPh sb="0" eb="3">
      <t>カブ</t>
    </rPh>
    <rPh sb="3" eb="5">
      <t>キョクトウ</t>
    </rPh>
    <rPh sb="5" eb="7">
      <t>ギコウ</t>
    </rPh>
    <phoneticPr fontId="28"/>
  </si>
  <si>
    <t>（有）成栄測量</t>
    <rPh sb="0" eb="3">
      <t>ユウ</t>
    </rPh>
    <rPh sb="3" eb="4">
      <t>ナ</t>
    </rPh>
    <rPh sb="4" eb="5">
      <t>エイ</t>
    </rPh>
    <rPh sb="5" eb="7">
      <t>ソクリョウ</t>
    </rPh>
    <phoneticPr fontId="28"/>
  </si>
  <si>
    <t>愛川支管基幹管路更新工事測量業務委託</t>
  </si>
  <si>
    <t>（有）三協測量設計</t>
    <rPh sb="0" eb="3">
      <t>ユウ</t>
    </rPh>
    <rPh sb="3" eb="5">
      <t>サンキョウ</t>
    </rPh>
    <rPh sb="5" eb="7">
      <t>ソクリョウ</t>
    </rPh>
    <rPh sb="7" eb="9">
      <t>セッケイ</t>
    </rPh>
    <phoneticPr fontId="28"/>
  </si>
  <si>
    <t>湘南西配水本管４号基幹管路更新工事測量業務委託（その１）</t>
  </si>
  <si>
    <t>（有）山口測量コンサルタント</t>
    <rPh sb="0" eb="3">
      <t>ユウ</t>
    </rPh>
    <rPh sb="3" eb="5">
      <t>ヤマグチ</t>
    </rPh>
    <rPh sb="5" eb="7">
      <t>ソクリョウ</t>
    </rPh>
    <phoneticPr fontId="28"/>
  </si>
  <si>
    <t>茅ヶ崎市柳島支管基幹管路更新工事測量業務委託（その１）</t>
  </si>
  <si>
    <t>（有）浅田測量設計事務所</t>
    <rPh sb="0" eb="3">
      <t>ユウ</t>
    </rPh>
    <rPh sb="3" eb="5">
      <t>アサダ</t>
    </rPh>
    <rPh sb="5" eb="7">
      <t>ソクリョウ</t>
    </rPh>
    <rPh sb="7" eb="9">
      <t>セッケイ</t>
    </rPh>
    <rPh sb="9" eb="11">
      <t>ジム</t>
    </rPh>
    <rPh sb="11" eb="12">
      <t>ショ</t>
    </rPh>
    <phoneticPr fontId="28"/>
  </si>
  <si>
    <t>建築設計</t>
    <rPh sb="0" eb="2">
      <t>ケンチク</t>
    </rPh>
    <rPh sb="2" eb="4">
      <t>セッケイ</t>
    </rPh>
    <phoneticPr fontId="28"/>
  </si>
  <si>
    <t>相模原水道営業所老朽度診断及び省エネルギー診断調査業務委託</t>
  </si>
  <si>
    <t>(株)タック都市開発研究所</t>
    <rPh sb="0" eb="3">
      <t>カブ</t>
    </rPh>
    <rPh sb="6" eb="8">
      <t>トシ</t>
    </rPh>
    <rPh sb="8" eb="10">
      <t>カイハツ</t>
    </rPh>
    <rPh sb="10" eb="13">
      <t>ケンキュウジョ</t>
    </rPh>
    <phoneticPr fontId="28"/>
  </si>
  <si>
    <t>電力土木</t>
    <rPh sb="0" eb="2">
      <t>デンリョク</t>
    </rPh>
    <rPh sb="2" eb="4">
      <t>ドボク</t>
    </rPh>
    <phoneticPr fontId="28"/>
  </si>
  <si>
    <t>（株）ニュージェック</t>
    <rPh sb="0" eb="3">
      <t>カブ</t>
    </rPh>
    <phoneticPr fontId="28"/>
  </si>
  <si>
    <t>(株)エイト日本技術開発</t>
    <rPh sb="0" eb="3">
      <t>カブ</t>
    </rPh>
    <rPh sb="6" eb="8">
      <t>ニホン</t>
    </rPh>
    <rPh sb="8" eb="10">
      <t>ギジュツ</t>
    </rPh>
    <rPh sb="10" eb="12">
      <t>カイハツ</t>
    </rPh>
    <phoneticPr fontId="28"/>
  </si>
  <si>
    <t>日本設計（株）</t>
    <rPh sb="0" eb="2">
      <t>ニホン</t>
    </rPh>
    <rPh sb="2" eb="4">
      <t>セッケイ</t>
    </rPh>
    <rPh sb="4" eb="7">
      <t>カブ</t>
    </rPh>
    <phoneticPr fontId="28"/>
  </si>
  <si>
    <t>鎌倉市稲村ガ崎２丁目７番付近配水管改良工事測量業務委託</t>
  </si>
  <si>
    <t>（有）ポラリス</t>
    <rPh sb="0" eb="3">
      <t>ユウ</t>
    </rPh>
    <phoneticPr fontId="28"/>
  </si>
  <si>
    <t>鎌倉市稲村ガ崎２丁目７番付近配水管改良工事地質調査業務委託</t>
  </si>
  <si>
    <t>（株）技研コンサルタント</t>
    <rPh sb="0" eb="3">
      <t>カブ</t>
    </rPh>
    <rPh sb="3" eb="5">
      <t>ギケン</t>
    </rPh>
    <phoneticPr fontId="28"/>
  </si>
  <si>
    <t>日本設計(株)</t>
    <rPh sb="0" eb="2">
      <t>ニホン</t>
    </rPh>
    <rPh sb="2" eb="4">
      <t>セッケイ</t>
    </rPh>
    <rPh sb="4" eb="7">
      <t>カブ</t>
    </rPh>
    <phoneticPr fontId="28"/>
  </si>
  <si>
    <t>海老名市大谷４９４番地付近配水管切回工事（河川）測量業務委託</t>
  </si>
  <si>
    <t>桂測量設計（株）</t>
    <rPh sb="0" eb="1">
      <t>カツラ</t>
    </rPh>
    <rPh sb="1" eb="3">
      <t>ソクリョウ</t>
    </rPh>
    <rPh sb="3" eb="5">
      <t>セッケイ</t>
    </rPh>
    <rPh sb="5" eb="8">
      <t>カブ</t>
    </rPh>
    <phoneticPr fontId="28"/>
  </si>
  <si>
    <t>海老名市大谷４９４番地付近配水管切回工事（河川）詳細設計業務委託</t>
  </si>
  <si>
    <t>(株)エース</t>
    <rPh sb="0" eb="3">
      <t>カブ</t>
    </rPh>
    <phoneticPr fontId="28"/>
  </si>
  <si>
    <t>大和市上草柳４丁目１番付近配水管改良工事地質調査業務委託</t>
  </si>
  <si>
    <t>大和市上草柳４丁目１番付近配水管改良工事測量業務委託</t>
  </si>
  <si>
    <t>（有）つきみ野測量</t>
    <rPh sb="0" eb="3">
      <t>ユウ</t>
    </rPh>
    <rPh sb="6" eb="7">
      <t>ノ</t>
    </rPh>
    <rPh sb="7" eb="9">
      <t>ソクリョウ</t>
    </rPh>
    <phoneticPr fontId="28"/>
  </si>
  <si>
    <t>寒川第３浄水場建物改修実施設計業務委託</t>
  </si>
  <si>
    <t>（株）岸設計</t>
    <rPh sb="0" eb="3">
      <t>カブ</t>
    </rPh>
    <rPh sb="3" eb="4">
      <t>キシ</t>
    </rPh>
    <rPh sb="4" eb="6">
      <t>セッケイ</t>
    </rPh>
    <phoneticPr fontId="28"/>
  </si>
  <si>
    <t>都市計画及び地方計画</t>
    <rPh sb="0" eb="2">
      <t>トシ</t>
    </rPh>
    <rPh sb="2" eb="4">
      <t>ケイカク</t>
    </rPh>
    <rPh sb="4" eb="5">
      <t>オヨ</t>
    </rPh>
    <rPh sb="6" eb="8">
      <t>チホウ</t>
    </rPh>
    <rPh sb="8" eb="10">
      <t>ケイカク</t>
    </rPh>
    <phoneticPr fontId="28"/>
  </si>
  <si>
    <t>日本都市整備(株)</t>
    <rPh sb="0" eb="2">
      <t>ニホン</t>
    </rPh>
    <rPh sb="2" eb="4">
      <t>トシ</t>
    </rPh>
    <rPh sb="4" eb="6">
      <t>セイビ</t>
    </rPh>
    <rPh sb="6" eb="9">
      <t>カブ</t>
    </rPh>
    <phoneticPr fontId="28"/>
  </si>
  <si>
    <t>鳥屋浄水場電気設備及び監視制御設備更新工事詳細設計業務委託</t>
  </si>
  <si>
    <t>北電技術コンサルタント（株）</t>
    <rPh sb="0" eb="2">
      <t>ホクデン</t>
    </rPh>
    <rPh sb="2" eb="4">
      <t>ギジュツ</t>
    </rPh>
    <rPh sb="11" eb="14">
      <t>カブ</t>
    </rPh>
    <phoneticPr fontId="28"/>
  </si>
  <si>
    <t>相模川水系ダム管理事務所管内ダム水象観測委託</t>
  </si>
  <si>
    <t>神奈川調査設計（株）</t>
    <rPh sb="0" eb="3">
      <t>カナガワ</t>
    </rPh>
    <rPh sb="3" eb="5">
      <t>チョウサ</t>
    </rPh>
    <rPh sb="5" eb="7">
      <t>セッケイ</t>
    </rPh>
    <rPh sb="7" eb="10">
      <t>カブ</t>
    </rPh>
    <phoneticPr fontId="28"/>
  </si>
  <si>
    <t>三枝測量設計（株）</t>
    <rPh sb="0" eb="2">
      <t>サエグサ</t>
    </rPh>
    <rPh sb="2" eb="4">
      <t>ソクリョウ</t>
    </rPh>
    <rPh sb="4" eb="6">
      <t>セッケイ</t>
    </rPh>
    <rPh sb="6" eb="9">
      <t>カブ</t>
    </rPh>
    <phoneticPr fontId="28"/>
  </si>
  <si>
    <t>湖水環境調査委託及び植物浄化施設効果検証委託</t>
  </si>
  <si>
    <t>（株）トーニチコンサルタント</t>
    <rPh sb="0" eb="3">
      <t>カブ</t>
    </rPh>
    <phoneticPr fontId="28"/>
  </si>
  <si>
    <t>河川砂防及び海岸・海洋</t>
    <rPh sb="0" eb="5">
      <t>カセンサボウオヨ</t>
    </rPh>
    <rPh sb="6" eb="8">
      <t>カイガン</t>
    </rPh>
    <rPh sb="9" eb="11">
      <t>カイヨウ</t>
    </rPh>
    <phoneticPr fontId="28"/>
  </si>
  <si>
    <t>道志調整池背水計算等検討業務委託</t>
  </si>
  <si>
    <t>（株）建設技術研究所</t>
    <rPh sb="0" eb="3">
      <t>カブ</t>
    </rPh>
    <rPh sb="3" eb="5">
      <t>ケンセツ</t>
    </rPh>
    <rPh sb="5" eb="7">
      <t>ギジュツ</t>
    </rPh>
    <rPh sb="7" eb="10">
      <t>ケンキュウジョ</t>
    </rPh>
    <phoneticPr fontId="28"/>
  </si>
  <si>
    <t>沼本ダム維持管理計画策定業務委託（総合点検）</t>
  </si>
  <si>
    <t>道路</t>
    <rPh sb="0" eb="2">
      <t>ドウロ</t>
    </rPh>
    <phoneticPr fontId="28"/>
  </si>
  <si>
    <t>本沢ダム周辺管理用地崩落防止工事詳細設計委託</t>
  </si>
  <si>
    <t>横浜エンジニアリング（株）</t>
    <rPh sb="0" eb="2">
      <t>ヨコハマ</t>
    </rPh>
    <rPh sb="10" eb="13">
      <t>カブ</t>
    </rPh>
    <phoneticPr fontId="28"/>
  </si>
  <si>
    <t>土質及び基礎</t>
    <rPh sb="0" eb="1">
      <t>ド</t>
    </rPh>
    <rPh sb="1" eb="2">
      <t>シツ</t>
    </rPh>
    <rPh sb="2" eb="3">
      <t>オヨ</t>
    </rPh>
    <rPh sb="4" eb="6">
      <t>キソ</t>
    </rPh>
    <phoneticPr fontId="28"/>
  </si>
  <si>
    <t>相模ダムリニューアル事業調査・設計業務委託（右岸側壁背面地質調査）</t>
  </si>
  <si>
    <t>相模ダムリニューアル事業調査・設計業務委託（ゲート設備及び電気設備実施設計）</t>
  </si>
  <si>
    <t>津久井湖崩落箇所（三井）調査業務委託</t>
  </si>
  <si>
    <t>（株）カナコン</t>
    <rPh sb="0" eb="3">
      <t>カブ</t>
    </rPh>
    <phoneticPr fontId="28"/>
  </si>
  <si>
    <t>相模ダム堆砂状況測量調査委託</t>
  </si>
  <si>
    <t>（株）セア・プラス</t>
    <rPh sb="0" eb="3">
      <t>カブ</t>
    </rPh>
    <phoneticPr fontId="28"/>
  </si>
  <si>
    <t>鮑子取水堰流量調査委託</t>
  </si>
  <si>
    <t>（有）日建測量</t>
    <rPh sb="0" eb="3">
      <t>ユウ</t>
    </rPh>
    <rPh sb="3" eb="5">
      <t>ニッケン</t>
    </rPh>
    <rPh sb="5" eb="7">
      <t>ソクリョウ</t>
    </rPh>
    <phoneticPr fontId="28"/>
  </si>
  <si>
    <t>道志ダム堆砂状況測量調査委託</t>
  </si>
  <si>
    <t>測建(株)</t>
    <rPh sb="0" eb="1">
      <t>ソク</t>
    </rPh>
    <rPh sb="1" eb="2">
      <t>ケン</t>
    </rPh>
    <rPh sb="2" eb="5">
      <t>カブ</t>
    </rPh>
    <phoneticPr fontId="28"/>
  </si>
  <si>
    <t>沼本ダム堆砂状況測量委託</t>
  </si>
  <si>
    <t>(有)岡本測量設計</t>
    <rPh sb="0" eb="3">
      <t>ユウ</t>
    </rPh>
    <rPh sb="3" eb="5">
      <t>オカモト</t>
    </rPh>
    <rPh sb="5" eb="7">
      <t>ソクリョウ</t>
    </rPh>
    <rPh sb="7" eb="9">
      <t>セッケイ</t>
    </rPh>
    <phoneticPr fontId="28"/>
  </si>
  <si>
    <t>城山ダム堆砂状況測量調査委託</t>
  </si>
  <si>
    <t>津久井湖崩落箇所（寸沢嵐）地質調査業務委託</t>
  </si>
  <si>
    <t>（株）相信設計</t>
    <rPh sb="0" eb="3">
      <t>カブ</t>
    </rPh>
    <rPh sb="3" eb="4">
      <t>ソウ</t>
    </rPh>
    <rPh sb="4" eb="5">
      <t>シン</t>
    </rPh>
    <rPh sb="5" eb="7">
      <t>セッケイ</t>
    </rPh>
    <phoneticPr fontId="28"/>
  </si>
  <si>
    <t>寒川取水堰上下流深浅測量調査委託</t>
  </si>
  <si>
    <t>（株）ワンエイト</t>
    <rPh sb="0" eb="3">
      <t>カブ</t>
    </rPh>
    <phoneticPr fontId="28"/>
  </si>
  <si>
    <t>相模ダム堤体調査委託</t>
  </si>
  <si>
    <t>（株）建設環境研究所</t>
    <rPh sb="0" eb="3">
      <t>カブ</t>
    </rPh>
    <rPh sb="3" eb="5">
      <t>ケンセツ</t>
    </rPh>
    <rPh sb="5" eb="7">
      <t>カンキョウ</t>
    </rPh>
    <rPh sb="7" eb="10">
      <t>ケンキュウジョ</t>
    </rPh>
    <phoneticPr fontId="28"/>
  </si>
  <si>
    <t>（株）三計</t>
    <rPh sb="0" eb="3">
      <t>カブ</t>
    </rPh>
    <rPh sb="3" eb="4">
      <t>サン</t>
    </rPh>
    <rPh sb="4" eb="5">
      <t>ケイ</t>
    </rPh>
    <phoneticPr fontId="28"/>
  </si>
  <si>
    <t>道志調整池崩落箇所(大川原）測量委託</t>
  </si>
  <si>
    <t>（株）津久井サーベイ</t>
    <rPh sb="0" eb="3">
      <t>カブ</t>
    </rPh>
    <rPh sb="3" eb="6">
      <t>ツクイ</t>
    </rPh>
    <phoneticPr fontId="28"/>
  </si>
  <si>
    <t>城山ダム下流横断測量委託</t>
  </si>
  <si>
    <t>相模貯水池上流部堆砂状況測量調査委託（ゼロ県債）</t>
  </si>
  <si>
    <t>三保ダム湖水環境調査委託</t>
  </si>
  <si>
    <t>復建調査設計（株）</t>
    <rPh sb="0" eb="2">
      <t>フッケン</t>
    </rPh>
    <rPh sb="2" eb="4">
      <t>チョウサ</t>
    </rPh>
    <rPh sb="4" eb="6">
      <t>セッケイ</t>
    </rPh>
    <rPh sb="6" eb="9">
      <t>カブ</t>
    </rPh>
    <phoneticPr fontId="28"/>
  </si>
  <si>
    <t>三保ダム堆砂状況測量調査委託</t>
    <rPh sb="0" eb="2">
      <t>ミホ</t>
    </rPh>
    <rPh sb="4" eb="6">
      <t>タイサ</t>
    </rPh>
    <rPh sb="6" eb="8">
      <t>ジョウキョウ</t>
    </rPh>
    <rPh sb="8" eb="10">
      <t>ソクリョウ</t>
    </rPh>
    <rPh sb="10" eb="12">
      <t>チョウサ</t>
    </rPh>
    <rPh sb="12" eb="14">
      <t>イタク</t>
    </rPh>
    <phoneticPr fontId="28"/>
  </si>
  <si>
    <t>国際航業（株）</t>
    <rPh sb="0" eb="2">
      <t>コクサイ</t>
    </rPh>
    <rPh sb="2" eb="4">
      <t>コウギョウ</t>
    </rPh>
    <rPh sb="4" eb="7">
      <t>カブ</t>
    </rPh>
    <phoneticPr fontId="28"/>
  </si>
  <si>
    <t>丹沢湖周辺基準点測量業務委託</t>
  </si>
  <si>
    <t>（株）大東</t>
    <rPh sb="0" eb="3">
      <t>カブ</t>
    </rPh>
    <rPh sb="3" eb="5">
      <t>ダイトウ</t>
    </rPh>
    <phoneticPr fontId="28"/>
  </si>
  <si>
    <t>（株）エー・アンド・エー建築計画研究所</t>
    <rPh sb="0" eb="3">
      <t>カブ</t>
    </rPh>
    <rPh sb="12" eb="14">
      <t>ケンチク</t>
    </rPh>
    <rPh sb="14" eb="16">
      <t>ケイカク</t>
    </rPh>
    <rPh sb="16" eb="19">
      <t>ケンキュウジョ</t>
    </rPh>
    <phoneticPr fontId="28"/>
  </si>
  <si>
    <t>河川砂防及び海岸・海洋</t>
    <rPh sb="0" eb="4">
      <t>カセンサボウ</t>
    </rPh>
    <rPh sb="4" eb="5">
      <t>オヨ</t>
    </rPh>
    <rPh sb="6" eb="8">
      <t>カイガン</t>
    </rPh>
    <rPh sb="9" eb="11">
      <t>カイヨウ</t>
    </rPh>
    <phoneticPr fontId="28"/>
  </si>
  <si>
    <t>相模川水系ダム管理事務所車庫倉庫屋上防水補修工事監理業務委託</t>
  </si>
  <si>
    <t>（有）北山建築設計事務所</t>
    <rPh sb="0" eb="3">
      <t>ユウ</t>
    </rPh>
    <rPh sb="3" eb="5">
      <t>キタヤマ</t>
    </rPh>
    <rPh sb="5" eb="7">
      <t>ケンチク</t>
    </rPh>
    <rPh sb="7" eb="9">
      <t>セッケイ</t>
    </rPh>
    <rPh sb="9" eb="11">
      <t>ジム</t>
    </rPh>
    <rPh sb="11" eb="12">
      <t>ショ</t>
    </rPh>
    <phoneticPr fontId="28"/>
  </si>
  <si>
    <t>（株）エイト日本技術開発横浜支店</t>
    <rPh sb="0" eb="3">
      <t>カブ</t>
    </rPh>
    <rPh sb="6" eb="8">
      <t>ニホン</t>
    </rPh>
    <rPh sb="8" eb="10">
      <t>ギジュツ</t>
    </rPh>
    <rPh sb="10" eb="12">
      <t>カイハツ</t>
    </rPh>
    <rPh sb="12" eb="14">
      <t>ヨコハマ</t>
    </rPh>
    <rPh sb="14" eb="16">
      <t>シテン</t>
    </rPh>
    <phoneticPr fontId="28"/>
  </si>
  <si>
    <t>東京電力リニューアブルパワー（株）</t>
    <rPh sb="0" eb="2">
      <t>トウキョウ</t>
    </rPh>
    <rPh sb="2" eb="4">
      <t>デンリョク</t>
    </rPh>
    <rPh sb="14" eb="17">
      <t>カブ</t>
    </rPh>
    <phoneticPr fontId="28"/>
  </si>
  <si>
    <t>上水道及び工業用水道</t>
    <rPh sb="0" eb="2">
      <t>ジョウスイ</t>
    </rPh>
    <rPh sb="2" eb="3">
      <t>ドウ</t>
    </rPh>
    <rPh sb="3" eb="4">
      <t>オヨ</t>
    </rPh>
    <rPh sb="5" eb="10">
      <t>コウギョウヨウスイドウ</t>
    </rPh>
    <phoneticPr fontId="28"/>
  </si>
  <si>
    <t>中央コンサルタンツ（株）</t>
    <rPh sb="0" eb="2">
      <t>チュウオウ</t>
    </rPh>
    <rPh sb="10" eb="11">
      <t>カブ</t>
    </rPh>
    <phoneticPr fontId="28"/>
  </si>
  <si>
    <t>桜山低区送水管基幹管路更新工事基本設計業務委託</t>
    <rPh sb="0" eb="2">
      <t>サクラヤマ</t>
    </rPh>
    <rPh sb="2" eb="4">
      <t>テイク</t>
    </rPh>
    <rPh sb="4" eb="7">
      <t>ソウスイカン</t>
    </rPh>
    <rPh sb="7" eb="9">
      <t>キカン</t>
    </rPh>
    <rPh sb="9" eb="10">
      <t>カン</t>
    </rPh>
    <rPh sb="10" eb="11">
      <t>ロ</t>
    </rPh>
    <rPh sb="11" eb="13">
      <t>コウシン</t>
    </rPh>
    <rPh sb="13" eb="15">
      <t>コウジ</t>
    </rPh>
    <rPh sb="15" eb="17">
      <t>キホン</t>
    </rPh>
    <rPh sb="17" eb="19">
      <t>セッケイ</t>
    </rPh>
    <rPh sb="19" eb="21">
      <t>ギョウム</t>
    </rPh>
    <rPh sb="21" eb="23">
      <t>イタク</t>
    </rPh>
    <phoneticPr fontId="28"/>
  </si>
  <si>
    <t>(株)日本インシーク</t>
    <rPh sb="0" eb="3">
      <t>カブ</t>
    </rPh>
    <rPh sb="3" eb="5">
      <t>ニホン</t>
    </rPh>
    <phoneticPr fontId="28"/>
  </si>
  <si>
    <t>平塚送水管基幹管路更新工事基本計画策定業務委託</t>
    <rPh sb="0" eb="2">
      <t>ヒラツカ</t>
    </rPh>
    <rPh sb="2" eb="3">
      <t>ソウ</t>
    </rPh>
    <rPh sb="3" eb="5">
      <t>スイカン</t>
    </rPh>
    <rPh sb="5" eb="7">
      <t>キカン</t>
    </rPh>
    <rPh sb="7" eb="9">
      <t>カンロ</t>
    </rPh>
    <rPh sb="9" eb="11">
      <t>コウシン</t>
    </rPh>
    <rPh sb="11" eb="13">
      <t>コウジ</t>
    </rPh>
    <rPh sb="13" eb="15">
      <t>キホン</t>
    </rPh>
    <rPh sb="15" eb="17">
      <t>ケイカク</t>
    </rPh>
    <rPh sb="17" eb="19">
      <t>サクテイ</t>
    </rPh>
    <rPh sb="19" eb="21">
      <t>ギョウム</t>
    </rPh>
    <rPh sb="21" eb="23">
      <t>イタク</t>
    </rPh>
    <phoneticPr fontId="28"/>
  </si>
  <si>
    <t>水道施設台帳整備調査等業務委託</t>
    <rPh sb="0" eb="2">
      <t>スイドウ</t>
    </rPh>
    <rPh sb="2" eb="4">
      <t>シセツ</t>
    </rPh>
    <rPh sb="4" eb="6">
      <t>ダイチョウ</t>
    </rPh>
    <rPh sb="6" eb="8">
      <t>セイビ</t>
    </rPh>
    <rPh sb="8" eb="10">
      <t>チョウサ</t>
    </rPh>
    <rPh sb="10" eb="11">
      <t>トウ</t>
    </rPh>
    <rPh sb="11" eb="13">
      <t>ギョウム</t>
    </rPh>
    <rPh sb="13" eb="15">
      <t>イタク</t>
    </rPh>
    <phoneticPr fontId="28"/>
  </si>
  <si>
    <t>（株）アーバングラフィック</t>
    <rPh sb="0" eb="3">
      <t>カブ</t>
    </rPh>
    <phoneticPr fontId="28"/>
  </si>
  <si>
    <t>相模原市中央区東淵野辺５丁目31番付近配水管推進工事地質調査業務委託（ゼロ県債）</t>
  </si>
  <si>
    <t>（株）横浜ソイルリサーチ</t>
    <rPh sb="0" eb="3">
      <t>カブ</t>
    </rPh>
    <rPh sb="3" eb="5">
      <t>ヨコハマ</t>
    </rPh>
    <phoneticPr fontId="28"/>
  </si>
  <si>
    <t>相模原市中央区東淵野辺５丁目31番付近配水管推進工事設計業務委託（ゼロ県債）</t>
  </si>
  <si>
    <t>（株）日建技術コンサルタント</t>
    <rPh sb="0" eb="3">
      <t>カブ</t>
    </rPh>
    <rPh sb="3" eb="5">
      <t>ニッケン</t>
    </rPh>
    <rPh sb="5" eb="7">
      <t>ギジュツ</t>
    </rPh>
    <phoneticPr fontId="28"/>
  </si>
  <si>
    <t>河川砂防及び海岸・海洋</t>
    <rPh sb="0" eb="2">
      <t>カセン</t>
    </rPh>
    <rPh sb="2" eb="4">
      <t>サボウ</t>
    </rPh>
    <rPh sb="4" eb="5">
      <t>オヨ</t>
    </rPh>
    <rPh sb="6" eb="8">
      <t>カイガン</t>
    </rPh>
    <rPh sb="9" eb="11">
      <t>カイヨウ</t>
    </rPh>
    <phoneticPr fontId="28"/>
  </si>
  <si>
    <t>県央測量設計（株）</t>
    <rPh sb="0" eb="2">
      <t>ケンオウ</t>
    </rPh>
    <rPh sb="2" eb="4">
      <t>ソクリョウ</t>
    </rPh>
    <rPh sb="4" eb="6">
      <t>セッケイ</t>
    </rPh>
    <rPh sb="6" eb="9">
      <t>カブ</t>
    </rPh>
    <phoneticPr fontId="28"/>
  </si>
  <si>
    <t>酒匂川水系流量観測業務委託</t>
    <rPh sb="0" eb="2">
      <t>サカワ</t>
    </rPh>
    <rPh sb="2" eb="3">
      <t>ガワ</t>
    </rPh>
    <rPh sb="3" eb="5">
      <t>スイケイ</t>
    </rPh>
    <rPh sb="5" eb="7">
      <t>リュウリョウ</t>
    </rPh>
    <rPh sb="7" eb="9">
      <t>カンソク</t>
    </rPh>
    <rPh sb="9" eb="11">
      <t>ギョウム</t>
    </rPh>
    <rPh sb="11" eb="13">
      <t>イタク</t>
    </rPh>
    <phoneticPr fontId="28"/>
  </si>
  <si>
    <t>三保ダム流芥処理施設整備工事業務委託（詳細設計）（ゼロ県債）</t>
  </si>
  <si>
    <t>日本エンジニアリング（株）</t>
    <rPh sb="0" eb="2">
      <t>ニホン</t>
    </rPh>
    <rPh sb="10" eb="13">
      <t>カブ</t>
    </rPh>
    <phoneticPr fontId="28"/>
  </si>
  <si>
    <t>三保ダム流芥処理施設整備工事業務委託（測量）（ゼロ県債）</t>
  </si>
  <si>
    <t>（有）ライズサーベイ</t>
    <rPh sb="0" eb="3">
      <t>ユウ</t>
    </rPh>
    <phoneticPr fontId="28"/>
  </si>
  <si>
    <t>三保ダム流芥処理施設整備工事業務委託（調査）（ゼロ県債）</t>
  </si>
  <si>
    <t>地球技術開発（株）</t>
    <rPh sb="0" eb="2">
      <t>チキュウ</t>
    </rPh>
    <rPh sb="2" eb="4">
      <t>ギジュツ</t>
    </rPh>
    <rPh sb="4" eb="6">
      <t>カイハツ</t>
    </rPh>
    <rPh sb="6" eb="9">
      <t>カブ</t>
    </rPh>
    <phoneticPr fontId="28"/>
  </si>
  <si>
    <t>相模ダムリニューアル事業調査・設計業務委託（技術評価業務）</t>
  </si>
  <si>
    <t>（一財）ダム技術センター</t>
    <rPh sb="1" eb="2">
      <t>イチ</t>
    </rPh>
    <rPh sb="2" eb="3">
      <t>ザイ</t>
    </rPh>
    <rPh sb="6" eb="8">
      <t>ギジュツ</t>
    </rPh>
    <phoneticPr fontId="28"/>
  </si>
  <si>
    <t>相模原市中央区東淵野辺５丁目31番付近配水管推進工事測量調査業務委託（ゼロ県債）</t>
  </si>
  <si>
    <t>高田橋水管橋改修基本計画検討業務委託</t>
  </si>
  <si>
    <t>鎌倉市稲村ガ崎２丁目７番付近配水管改良工事設計業務委託</t>
  </si>
  <si>
    <t>上水道及び工業用水道</t>
  </si>
  <si>
    <t>逗子市久木４丁目１６番付近配水管改良工事設計業務委託</t>
  </si>
  <si>
    <t>谷ケ原浄水場</t>
  </si>
  <si>
    <t>平塚揚水ポンプ所建物改修（浸水対策）工事監理業務委託</t>
  </si>
  <si>
    <t>七沢加圧ポンプ所上屋新築工事造成設計業務委託</t>
  </si>
  <si>
    <t>谷ケ原浄水場二次濃縮設備更新工事基本設計業務委託</t>
  </si>
  <si>
    <t>相模ダムリニューアル事業調査・設計業務委託（水理模型実験）</t>
    <rPh sb="22" eb="23">
      <t>ミズ</t>
    </rPh>
    <rPh sb="23" eb="24">
      <t>リ</t>
    </rPh>
    <rPh sb="24" eb="26">
      <t>モケイ</t>
    </rPh>
    <rPh sb="26" eb="28">
      <t>ジッケン</t>
    </rPh>
    <phoneticPr fontId="4"/>
  </si>
  <si>
    <t>日本工営（株）</t>
    <rPh sb="0" eb="2">
      <t>ニホン</t>
    </rPh>
    <rPh sb="2" eb="4">
      <t>コウエイ</t>
    </rPh>
    <rPh sb="4" eb="7">
      <t>カブ</t>
    </rPh>
    <phoneticPr fontId="4"/>
  </si>
  <si>
    <t>三保ダム常用放流取水口設備耐震性能照査業務委託</t>
  </si>
  <si>
    <t>津久井（発）劣化状況調査委託</t>
  </si>
  <si>
    <t>財産管理課</t>
    <rPh sb="0" eb="2">
      <t>ザイサン</t>
    </rPh>
    <rPh sb="2" eb="4">
      <t>カンリ</t>
    </rPh>
    <rPh sb="4" eb="5">
      <t>カ</t>
    </rPh>
    <phoneticPr fontId="4"/>
  </si>
  <si>
    <t>相模貯水池しゅんせつ土砂性状調査業務委託</t>
  </si>
  <si>
    <t>（株）土質基礎研究所</t>
    <rPh sb="0" eb="3">
      <t>カブ</t>
    </rPh>
    <rPh sb="3" eb="5">
      <t>ドシツ</t>
    </rPh>
    <rPh sb="5" eb="7">
      <t>キソ</t>
    </rPh>
    <rPh sb="7" eb="10">
      <t>ケンキュウショ</t>
    </rPh>
    <phoneticPr fontId="4"/>
  </si>
  <si>
    <t>国府支管基幹管路更新（推進）工事地質調査業務委託（第１０工区）</t>
  </si>
  <si>
    <t>茅ヶ崎送水管基幹管路更新（推進）工事地質調査業務委託（第２工区・第４工区）</t>
  </si>
  <si>
    <t>茅ヶ崎市赤羽根～東海岸基幹管路更新工事測量業務委託（その２）</t>
  </si>
  <si>
    <t>湘南西配水本管第２号基幹管路更新工事測量業務委託</t>
  </si>
  <si>
    <t>※　誤りがある場合や一覧表に記載が無い場合などは、計画課技術管理グループにご連絡ください。電話番号045-210-7252（直通）</t>
    <rPh sb="2" eb="3">
      <t>アヤマ</t>
    </rPh>
    <rPh sb="7" eb="9">
      <t>バアイ</t>
    </rPh>
    <rPh sb="10" eb="12">
      <t>イチラン</t>
    </rPh>
    <rPh sb="12" eb="13">
      <t>ヒョウ</t>
    </rPh>
    <rPh sb="14" eb="16">
      <t>キサイ</t>
    </rPh>
    <rPh sb="17" eb="18">
      <t>ナ</t>
    </rPh>
    <rPh sb="19" eb="21">
      <t>バアイ</t>
    </rPh>
    <rPh sb="25" eb="28">
      <t>ケイカクカ</t>
    </rPh>
    <rPh sb="28" eb="30">
      <t>ギジュツ</t>
    </rPh>
    <rPh sb="30" eb="32">
      <t>カンリ</t>
    </rPh>
    <rPh sb="38" eb="40">
      <t>レンラク</t>
    </rPh>
    <rPh sb="45" eb="47">
      <t>デンワ</t>
    </rPh>
    <rPh sb="47" eb="49">
      <t>バンゴウ</t>
    </rPh>
    <rPh sb="62" eb="64">
      <t>チョクツウ</t>
    </rPh>
    <phoneticPr fontId="24"/>
  </si>
  <si>
    <t>公　表　用</t>
    <rPh sb="0" eb="1">
      <t>オオヤケ</t>
    </rPh>
    <rPh sb="2" eb="3">
      <t>ヒョウ</t>
    </rPh>
    <rPh sb="4" eb="5">
      <t>ヨウ</t>
    </rPh>
    <phoneticPr fontId="24"/>
  </si>
  <si>
    <t>上水道及び工業用水道</t>
    <rPh sb="0" eb="3">
      <t>ジョウスイドウ</t>
    </rPh>
    <rPh sb="3" eb="4">
      <t>オヨ</t>
    </rPh>
    <rPh sb="5" eb="8">
      <t>コウギョウヨウ</t>
    </rPh>
    <rPh sb="8" eb="10">
      <t>スイドウ</t>
    </rPh>
    <phoneticPr fontId="28"/>
  </si>
  <si>
    <t>相模川水系流量調査委託</t>
  </si>
  <si>
    <t>建設環境、河川砂防及び海岸・海洋、土質及び基礎の３営業種目を有する者</t>
    <rPh sb="0" eb="2">
      <t>ケンセツ</t>
    </rPh>
    <rPh sb="2" eb="4">
      <t>カンキョウ</t>
    </rPh>
    <rPh sb="5" eb="7">
      <t>カセン</t>
    </rPh>
    <rPh sb="7" eb="9">
      <t>サボウ</t>
    </rPh>
    <rPh sb="9" eb="10">
      <t>オヨ</t>
    </rPh>
    <rPh sb="11" eb="13">
      <t>カイガン</t>
    </rPh>
    <rPh sb="14" eb="16">
      <t>カイヨウ</t>
    </rPh>
    <rPh sb="17" eb="18">
      <t>ド</t>
    </rPh>
    <rPh sb="18" eb="19">
      <t>シツ</t>
    </rPh>
    <rPh sb="19" eb="20">
      <t>オヨ</t>
    </rPh>
    <rPh sb="21" eb="23">
      <t>キソ</t>
    </rPh>
    <rPh sb="25" eb="27">
      <t>エイギョウ</t>
    </rPh>
    <rPh sb="27" eb="29">
      <t>シュモク</t>
    </rPh>
    <rPh sb="30" eb="31">
      <t>ユウ</t>
    </rPh>
    <rPh sb="33" eb="34">
      <t>モノ</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</si>
</sst>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411]ge\.m\.d;@"/>
    <numFmt numFmtId="178" formatCode="#,##0.000"/>
    <numFmt numFmtId="179" formatCode="[$-411]ggge&quot;年&quot;m&quot;月&quot;d&quot;日&quot;;@"/>
  </numFmts>
  <fonts count="32">
    <font>
      <sz val="14"/>
      <name val="ＭＳ 明朝"/>
      <family val="1"/>
      <charset val="128"/>
    </font>
    <font>
      <sz val="10"/>
      <name val="ＭＳ 明朝"/>
      <family val="1"/>
      <charset val="128"/>
    </font>
    <font>
      <sz val="7"/>
      <name val="ＭＳ Ｐ明朝"/>
      <family val="1"/>
      <charset val="128"/>
    </font>
    <font>
      <sz val="14"/>
      <name val="ＭＳ 明朝"/>
      <family val="1"/>
      <charset val="128"/>
    </font>
    <font>
      <sz val="7"/>
      <name val="ＭＳ 明朝"/>
      <family val="1"/>
      <charset val="128"/>
    </font>
    <font>
      <sz val="6"/>
      <name val="ＭＳ Ｐ明朝"/>
      <family val="1"/>
      <charset val="128"/>
    </font>
    <font>
      <sz val="16"/>
      <name val="明朝"/>
      <family val="1"/>
      <charset val="128"/>
    </font>
    <font>
      <sz val="12"/>
      <color indexed="8"/>
      <name val="ＭＳ 明朝"/>
      <family val="1"/>
      <charset val="128"/>
    </font>
    <font>
      <sz val="14"/>
      <color indexed="8"/>
      <name val="ＭＳ 明朝"/>
      <family val="1"/>
      <charset val="128"/>
    </font>
    <font>
      <sz val="11"/>
      <color indexed="8"/>
      <name val="ＭＳ 明朝"/>
      <family val="1"/>
      <charset val="128"/>
    </font>
    <font>
      <sz val="10"/>
      <color indexed="8"/>
      <name val="ＭＳ 明朝"/>
      <family val="1"/>
      <charset val="128"/>
    </font>
    <font>
      <sz val="18"/>
      <color indexed="8"/>
      <name val="ＭＳ 明朝"/>
      <family val="1"/>
      <charset val="128"/>
    </font>
    <font>
      <sz val="11"/>
      <color indexed="12"/>
      <name val="ＭＳ 明朝"/>
      <family val="1"/>
      <charset val="128"/>
    </font>
    <font>
      <sz val="12"/>
      <color indexed="8"/>
      <name val="ＭＳ ゴシック"/>
      <family val="3"/>
      <charset val="128"/>
    </font>
    <font>
      <sz val="11"/>
      <color indexed="10"/>
      <name val="ＭＳ 明朝"/>
      <family val="1"/>
      <charset val="128"/>
    </font>
    <font>
      <sz val="14"/>
      <color rgb="FFFF0000"/>
      <name val="ＭＳ 明朝"/>
      <family val="1"/>
      <charset val="128"/>
    </font>
    <font>
      <sz val="12"/>
      <color rgb="FFFF0000"/>
      <name val="ＭＳ Ｐゴシック"/>
      <family val="3"/>
      <charset val="128"/>
      <scheme val="minor"/>
    </font>
    <font>
      <sz val="12"/>
      <color indexed="8"/>
      <name val="ＭＳ Ｐゴシック"/>
      <family val="3"/>
      <charset val="128"/>
      <scheme val="minor"/>
    </font>
    <font>
      <sz val="12"/>
      <name val="ＭＳ Ｐゴシック"/>
      <family val="3"/>
      <charset val="128"/>
      <scheme val="minor"/>
    </font>
    <font>
      <b/>
      <sz val="12"/>
      <color rgb="FFFF0000"/>
      <name val="ＭＳ Ｐゴシック"/>
      <family val="3"/>
      <charset val="128"/>
      <scheme val="minor"/>
    </font>
    <font>
      <b/>
      <sz val="16"/>
      <color indexed="8"/>
      <name val="ＭＳ Ｐゴシック"/>
      <family val="3"/>
      <charset val="128"/>
      <scheme val="minor"/>
    </font>
    <font>
      <b/>
      <sz val="12"/>
      <color indexed="8"/>
      <name val="ＭＳ Ｐゴシック"/>
      <family val="3"/>
      <charset val="128"/>
      <scheme val="minor"/>
    </font>
    <font>
      <sz val="12"/>
      <color theme="1"/>
      <name val="ＭＳ 明朝"/>
      <family val="1"/>
      <charset val="128"/>
    </font>
    <font>
      <sz val="10"/>
      <color theme="1"/>
      <name val="ＭＳ 明朝"/>
      <family val="1"/>
      <charset val="128"/>
    </font>
    <font>
      <sz val="6"/>
      <name val="ＭＳ 明朝"/>
      <family val="2"/>
      <charset val="128"/>
    </font>
    <font>
      <b/>
      <sz val="10"/>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2"/>
      <color rgb="FFFF0000"/>
      <name val="ＭＳ 明朝"/>
      <family val="1"/>
      <charset val="128"/>
    </font>
    <font>
      <sz val="14"/>
      <color theme="1"/>
      <name val="ＭＳ 明朝"/>
      <family val="1"/>
      <charset val="128"/>
    </font>
  </fonts>
  <fills count="3">
    <fill>
      <patternFill patternType="none"/>
    </fill>
    <fill>
      <patternFill patternType="gray125"/>
    </fill>
    <fill>
      <patternFill patternType="solid">
        <fgColor rgb="FFFFCCFF"/>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s>
  <cellStyleXfs count="7">
    <xf numFmtId="0" fontId="0" fillId="0" borderId="0"/>
    <xf numFmtId="0" fontId="3" fillId="0" borderId="0"/>
    <xf numFmtId="38" fontId="1" fillId="0" borderId="0" applyFont="0" applyFill="0" applyBorder="0" applyAlignment="0" applyProtection="0"/>
    <xf numFmtId="0" fontId="26" fillId="0" borderId="0"/>
    <xf numFmtId="38" fontId="26" fillId="0" borderId="0" applyFont="0" applyFill="0" applyBorder="0" applyAlignment="0" applyProtection="0"/>
    <xf numFmtId="9" fontId="26" fillId="0" borderId="0" applyFont="0" applyFill="0" applyBorder="0" applyAlignment="0" applyProtection="0"/>
    <xf numFmtId="38" fontId="26" fillId="0" borderId="0" applyFont="0" applyFill="0" applyBorder="0" applyAlignment="0" applyProtection="0">
      <alignment vertical="center"/>
    </xf>
  </cellStyleXfs>
  <cellXfs count="162">
    <xf numFmtId="0" fontId="0" fillId="0" borderId="0" xfId="0"/>
    <xf numFmtId="176" fontId="9" fillId="0" borderId="0" xfId="1" applyNumberFormat="1" applyFont="1" applyFill="1" applyBorder="1" applyAlignment="1" applyProtection="1">
      <alignment horizontal="right" vertical="center"/>
    </xf>
    <xf numFmtId="176" fontId="9" fillId="0" borderId="11" xfId="1" applyNumberFormat="1" applyFont="1" applyFill="1" applyBorder="1" applyAlignment="1" applyProtection="1">
      <alignment horizontal="right" vertical="center"/>
    </xf>
    <xf numFmtId="0" fontId="8" fillId="0" borderId="0" xfId="1" applyFont="1" applyFill="1" applyBorder="1" applyAlignment="1" applyProtection="1">
      <alignment horizontal="left" vertical="center"/>
    </xf>
    <xf numFmtId="177" fontId="13" fillId="0" borderId="0" xfId="0" applyNumberFormat="1" applyFont="1" applyFill="1" applyBorder="1" applyAlignment="1" applyProtection="1"/>
    <xf numFmtId="0" fontId="9" fillId="0" borderId="4" xfId="1" applyFont="1" applyFill="1" applyBorder="1" applyProtection="1"/>
    <xf numFmtId="0" fontId="9" fillId="0" borderId="0" xfId="1" quotePrefix="1" applyFont="1" applyFill="1" applyAlignment="1" applyProtection="1">
      <alignment horizontal="left"/>
    </xf>
    <xf numFmtId="0" fontId="10" fillId="0" borderId="0" xfId="1" quotePrefix="1" applyFont="1" applyFill="1" applyAlignment="1" applyProtection="1">
      <alignment horizontal="left"/>
    </xf>
    <xf numFmtId="0" fontId="9" fillId="0" borderId="0" xfId="1" applyFont="1" applyFill="1" applyProtection="1"/>
    <xf numFmtId="0" fontId="9" fillId="0" borderId="0" xfId="1" applyFont="1" applyFill="1" applyAlignment="1" applyProtection="1">
      <alignment vertical="center"/>
    </xf>
    <xf numFmtId="0" fontId="8" fillId="0" borderId="0" xfId="1" applyFont="1" applyFill="1" applyAlignment="1" applyProtection="1">
      <alignment vertical="center"/>
    </xf>
    <xf numFmtId="0" fontId="9" fillId="0" borderId="0" xfId="1" applyFont="1" applyFill="1" applyBorder="1" applyProtection="1"/>
    <xf numFmtId="0" fontId="12" fillId="0" borderId="0" xfId="1" applyFont="1" applyFill="1" applyAlignment="1" applyProtection="1">
      <alignment horizontal="right" vertical="top"/>
    </xf>
    <xf numFmtId="0" fontId="9" fillId="0" borderId="0" xfId="1" quotePrefix="1" applyFont="1" applyFill="1" applyAlignment="1" applyProtection="1">
      <alignment horizontal="left" vertical="top"/>
    </xf>
    <xf numFmtId="0" fontId="9" fillId="0" borderId="0" xfId="1" applyFont="1" applyFill="1" applyBorder="1" applyAlignment="1" applyProtection="1">
      <alignment vertical="center"/>
    </xf>
    <xf numFmtId="0" fontId="9" fillId="0" borderId="0" xfId="1" applyFont="1" applyFill="1" applyAlignment="1" applyProtection="1">
      <alignment horizontal="centerContinuous" vertical="center"/>
    </xf>
    <xf numFmtId="0" fontId="11" fillId="0" borderId="0" xfId="1" applyFont="1" applyFill="1" applyAlignment="1" applyProtection="1">
      <alignment horizontal="centerContinuous" vertical="center"/>
    </xf>
    <xf numFmtId="0" fontId="9" fillId="0" borderId="0" xfId="1" applyFont="1" applyFill="1" applyAlignment="1" applyProtection="1">
      <alignment horizontal="centerContinuous"/>
    </xf>
    <xf numFmtId="0" fontId="8" fillId="0" borderId="0" xfId="1" quotePrefix="1" applyFont="1" applyFill="1" applyAlignment="1" applyProtection="1">
      <alignment horizontal="left" vertical="center" indent="1"/>
    </xf>
    <xf numFmtId="0" fontId="9" fillId="0" borderId="0" xfId="1" applyFont="1" applyFill="1" applyAlignment="1" applyProtection="1">
      <alignment horizontal="left" vertical="center"/>
    </xf>
    <xf numFmtId="0" fontId="9" fillId="0" borderId="0" xfId="1" applyFont="1" applyFill="1" applyAlignment="1" applyProtection="1">
      <alignment horizontal="center" vertical="center"/>
    </xf>
    <xf numFmtId="0" fontId="8" fillId="0" borderId="0" xfId="1" quotePrefix="1" applyFont="1" applyFill="1" applyAlignment="1" applyProtection="1">
      <alignment horizontal="left" vertical="center"/>
    </xf>
    <xf numFmtId="0" fontId="8" fillId="0" borderId="0" xfId="0" applyFont="1" applyFill="1" applyAlignment="1" applyProtection="1">
      <alignment vertical="top"/>
    </xf>
    <xf numFmtId="0" fontId="8" fillId="0" borderId="0" xfId="0" applyFont="1" applyFill="1" applyBorder="1" applyAlignment="1" applyProtection="1">
      <alignment vertical="top"/>
    </xf>
    <xf numFmtId="0" fontId="8" fillId="0" borderId="0" xfId="1" applyFont="1" applyFill="1" applyProtection="1"/>
    <xf numFmtId="0" fontId="9" fillId="0" borderId="1" xfId="1" applyFont="1" applyFill="1" applyBorder="1" applyProtection="1"/>
    <xf numFmtId="0" fontId="8" fillId="0" borderId="3" xfId="1" applyFont="1" applyFill="1" applyBorder="1" applyAlignment="1" applyProtection="1">
      <alignment horizontal="distributed" vertical="center"/>
    </xf>
    <xf numFmtId="0" fontId="8" fillId="0" borderId="2" xfId="1" applyFont="1" applyFill="1" applyBorder="1" applyAlignment="1" applyProtection="1">
      <alignment horizontal="right" vertical="center" wrapText="1"/>
    </xf>
    <xf numFmtId="0" fontId="8" fillId="0" borderId="3" xfId="0" applyFont="1" applyFill="1" applyBorder="1" applyAlignment="1" applyProtection="1">
      <alignment horizontal="center" vertical="center" wrapText="1"/>
    </xf>
    <xf numFmtId="0" fontId="8" fillId="0" borderId="5" xfId="1" applyFont="1" applyFill="1" applyBorder="1" applyAlignment="1" applyProtection="1">
      <alignment horizontal="distributed" vertical="center"/>
    </xf>
    <xf numFmtId="0" fontId="8" fillId="0" borderId="6" xfId="0" applyFont="1" applyFill="1" applyBorder="1" applyAlignment="1" applyProtection="1">
      <alignment vertical="center" wrapText="1"/>
    </xf>
    <xf numFmtId="0" fontId="8" fillId="0" borderId="7" xfId="0" applyFont="1" applyFill="1" applyBorder="1" applyAlignment="1" applyProtection="1">
      <alignment horizontal="center" vertical="center" wrapText="1"/>
    </xf>
    <xf numFmtId="0" fontId="9" fillId="0" borderId="0" xfId="1" applyFont="1" applyFill="1" applyBorder="1" applyAlignment="1" applyProtection="1"/>
    <xf numFmtId="0" fontId="8" fillId="0" borderId="1" xfId="1" applyFont="1" applyFill="1" applyBorder="1" applyAlignment="1" applyProtection="1">
      <alignment horizontal="distributed" vertical="center"/>
    </xf>
    <xf numFmtId="0" fontId="8" fillId="0" borderId="8" xfId="1" applyFont="1" applyFill="1" applyBorder="1" applyAlignment="1" applyProtection="1">
      <alignment horizontal="center" vertical="center" wrapText="1"/>
    </xf>
    <xf numFmtId="0" fontId="8" fillId="0" borderId="4" xfId="1" applyFont="1" applyFill="1" applyBorder="1" applyAlignment="1" applyProtection="1">
      <alignment horizontal="distributed" vertical="center"/>
    </xf>
    <xf numFmtId="0" fontId="8" fillId="0" borderId="0" xfId="1" applyFont="1" applyFill="1" applyBorder="1" applyAlignment="1" applyProtection="1">
      <alignment horizontal="center" vertical="center" wrapText="1"/>
    </xf>
    <xf numFmtId="0" fontId="8" fillId="0" borderId="5" xfId="1" applyFont="1" applyFill="1" applyBorder="1" applyAlignment="1" applyProtection="1">
      <alignment horizontal="center" vertical="center" wrapText="1"/>
    </xf>
    <xf numFmtId="0" fontId="8" fillId="0" borderId="9" xfId="1" applyFont="1" applyFill="1" applyBorder="1" applyAlignment="1" applyProtection="1">
      <alignment horizontal="distributed" vertical="center"/>
    </xf>
    <xf numFmtId="0" fontId="8" fillId="0" borderId="6" xfId="1" applyFont="1" applyFill="1" applyBorder="1" applyAlignment="1" applyProtection="1">
      <alignment horizontal="center" vertical="center" wrapText="1"/>
    </xf>
    <xf numFmtId="0" fontId="8" fillId="0" borderId="7" xfId="1" applyFont="1" applyFill="1" applyBorder="1" applyAlignment="1" applyProtection="1">
      <alignment horizontal="center" vertical="center" wrapText="1"/>
    </xf>
    <xf numFmtId="0" fontId="8" fillId="0" borderId="5" xfId="1" applyFont="1" applyFill="1" applyBorder="1" applyAlignment="1" applyProtection="1">
      <alignment vertical="center"/>
    </xf>
    <xf numFmtId="0" fontId="9" fillId="0" borderId="9" xfId="1" applyFont="1" applyFill="1" applyBorder="1" applyProtection="1"/>
    <xf numFmtId="0" fontId="8" fillId="0" borderId="7" xfId="1" applyFont="1" applyFill="1" applyBorder="1" applyAlignment="1" applyProtection="1">
      <alignment horizontal="distributed" vertical="center"/>
    </xf>
    <xf numFmtId="0" fontId="8" fillId="0" borderId="7" xfId="1"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9" fillId="0" borderId="10" xfId="1" applyFont="1" applyFill="1" applyBorder="1" applyProtection="1"/>
    <xf numFmtId="0" fontId="8" fillId="0" borderId="8" xfId="1" applyFont="1" applyFill="1" applyBorder="1" applyAlignment="1" applyProtection="1">
      <alignment horizontal="distributed" vertical="center"/>
    </xf>
    <xf numFmtId="0" fontId="8" fillId="0" borderId="8" xfId="1" applyFont="1" applyFill="1" applyBorder="1" applyAlignment="1" applyProtection="1">
      <alignment horizontal="centerContinuous" vertical="center"/>
    </xf>
    <xf numFmtId="0" fontId="8" fillId="0" borderId="5" xfId="1" applyFont="1" applyFill="1" applyBorder="1" applyAlignment="1" applyProtection="1">
      <alignment horizontal="centerContinuous" vertical="center"/>
    </xf>
    <xf numFmtId="0" fontId="8" fillId="0" borderId="8" xfId="1" applyFont="1" applyFill="1" applyBorder="1" applyAlignment="1" applyProtection="1">
      <alignment vertical="center"/>
    </xf>
    <xf numFmtId="0" fontId="8" fillId="0" borderId="3" xfId="1" applyFont="1" applyFill="1" applyBorder="1" applyAlignment="1" applyProtection="1">
      <alignment vertical="center"/>
    </xf>
    <xf numFmtId="0" fontId="8" fillId="0" borderId="10" xfId="1" applyFont="1" applyFill="1" applyBorder="1" applyAlignment="1" applyProtection="1">
      <alignment horizontal="distributed" vertical="center"/>
    </xf>
    <xf numFmtId="0" fontId="9" fillId="0" borderId="11" xfId="1" applyFont="1" applyFill="1" applyBorder="1" applyProtection="1"/>
    <xf numFmtId="38" fontId="8" fillId="0" borderId="2" xfId="1" applyNumberFormat="1" applyFont="1" applyFill="1" applyBorder="1" applyAlignment="1" applyProtection="1">
      <alignment horizontal="left" vertical="center"/>
    </xf>
    <xf numFmtId="0" fontId="8" fillId="0" borderId="2" xfId="1" applyFont="1" applyFill="1" applyBorder="1" applyAlignment="1" applyProtection="1">
      <alignment horizontal="left" vertical="center"/>
    </xf>
    <xf numFmtId="37" fontId="8" fillId="0" borderId="2" xfId="1" applyNumberFormat="1" applyFont="1" applyFill="1" applyBorder="1" applyAlignment="1" applyProtection="1">
      <alignment horizontal="left" vertical="center"/>
    </xf>
    <xf numFmtId="0" fontId="8" fillId="0" borderId="2" xfId="1" applyFont="1" applyFill="1" applyBorder="1" applyAlignment="1" applyProtection="1">
      <alignment vertical="center"/>
    </xf>
    <xf numFmtId="0" fontId="8" fillId="0" borderId="0" xfId="1" applyFont="1" applyFill="1" applyBorder="1" applyAlignment="1" applyProtection="1">
      <alignment vertical="center"/>
    </xf>
    <xf numFmtId="0" fontId="8" fillId="0" borderId="6" xfId="1" applyFont="1" applyFill="1" applyBorder="1" applyAlignment="1" applyProtection="1">
      <alignment horizontal="left" vertical="center"/>
    </xf>
    <xf numFmtId="37" fontId="8" fillId="0" borderId="6" xfId="1" applyNumberFormat="1" applyFont="1" applyFill="1" applyBorder="1" applyAlignment="1" applyProtection="1">
      <alignment horizontal="left" vertical="center"/>
    </xf>
    <xf numFmtId="0" fontId="8" fillId="0" borderId="6" xfId="1" applyFont="1" applyFill="1" applyBorder="1" applyAlignment="1" applyProtection="1">
      <alignment horizontal="center" vertical="center"/>
    </xf>
    <xf numFmtId="0" fontId="8" fillId="0" borderId="6" xfId="1" applyFont="1" applyFill="1" applyBorder="1" applyAlignment="1" applyProtection="1">
      <alignment vertical="center"/>
    </xf>
    <xf numFmtId="0" fontId="8" fillId="0" borderId="7" xfId="1" applyFont="1" applyFill="1" applyBorder="1" applyAlignment="1" applyProtection="1">
      <alignment vertical="center"/>
    </xf>
    <xf numFmtId="0" fontId="7" fillId="0" borderId="0" xfId="1" applyFont="1" applyFill="1" applyBorder="1" applyAlignment="1" applyProtection="1">
      <alignment vertical="center"/>
    </xf>
    <xf numFmtId="3" fontId="3" fillId="0" borderId="0" xfId="0" applyNumberFormat="1" applyFont="1" applyFill="1" applyBorder="1" applyAlignment="1" applyProtection="1">
      <alignment horizontal="center" vertical="top"/>
    </xf>
    <xf numFmtId="0" fontId="12" fillId="0" borderId="0" xfId="1" applyFont="1" applyFill="1" applyAlignment="1" applyProtection="1">
      <alignment horizontal="right" vertical="top"/>
      <protection locked="0"/>
    </xf>
    <xf numFmtId="0" fontId="12" fillId="0" borderId="0" xfId="1" applyFont="1" applyFill="1" applyAlignment="1" applyProtection="1">
      <alignment horizontal="left" vertical="center" indent="1"/>
      <protection locked="0"/>
    </xf>
    <xf numFmtId="0" fontId="9" fillId="0" borderId="0" xfId="1" applyFont="1" applyFill="1"/>
    <xf numFmtId="0" fontId="14" fillId="0" borderId="0" xfId="1" applyFont="1" applyFill="1" applyAlignment="1" applyProtection="1">
      <alignment horizontal="right"/>
      <protection locked="0"/>
    </xf>
    <xf numFmtId="0" fontId="12" fillId="0" borderId="0" xfId="1" applyFont="1" applyFill="1" applyAlignment="1" applyProtection="1">
      <alignment horizontal="right"/>
      <protection locked="0"/>
    </xf>
    <xf numFmtId="0" fontId="7" fillId="0" borderId="0" xfId="1" applyFont="1" applyFill="1" applyBorder="1" applyAlignment="1" applyProtection="1">
      <alignment horizontal="distributed" vertical="center"/>
    </xf>
    <xf numFmtId="0" fontId="8" fillId="0" borderId="6" xfId="1" applyFont="1" applyFill="1" applyBorder="1" applyAlignment="1" applyProtection="1">
      <alignment horizontal="distributed" vertical="center"/>
    </xf>
    <xf numFmtId="0" fontId="8" fillId="0" borderId="11" xfId="1" applyFont="1" applyFill="1" applyBorder="1" applyAlignment="1" applyProtection="1">
      <alignment horizontal="distributed" vertical="center"/>
    </xf>
    <xf numFmtId="0" fontId="8" fillId="0" borderId="0" xfId="1" applyFont="1" applyFill="1" applyBorder="1" applyAlignment="1" applyProtection="1">
      <alignment horizontal="distributed" vertical="center"/>
    </xf>
    <xf numFmtId="0" fontId="8" fillId="0" borderId="2" xfId="1" applyFont="1" applyFill="1" applyBorder="1" applyAlignment="1" applyProtection="1">
      <alignment horizontal="distributed" vertical="center"/>
    </xf>
    <xf numFmtId="0" fontId="9" fillId="0" borderId="0" xfId="1" applyFont="1" applyFill="1" applyAlignment="1" applyProtection="1">
      <alignment horizontal="right"/>
    </xf>
    <xf numFmtId="0" fontId="9" fillId="0" borderId="15" xfId="1" applyFont="1" applyFill="1" applyBorder="1" applyProtection="1"/>
    <xf numFmtId="0" fontId="9" fillId="0" borderId="16" xfId="1" applyFont="1" applyFill="1" applyBorder="1" applyProtection="1"/>
    <xf numFmtId="177" fontId="8" fillId="0" borderId="2" xfId="1" applyNumberFormat="1" applyFont="1" applyFill="1" applyBorder="1" applyAlignment="1" applyProtection="1">
      <alignment horizontal="left" vertical="center"/>
    </xf>
    <xf numFmtId="3" fontId="8" fillId="0" borderId="0" xfId="0" applyNumberFormat="1" applyFont="1" applyFill="1" applyAlignment="1" applyProtection="1">
      <alignment horizontal="center" vertical="top"/>
    </xf>
    <xf numFmtId="0" fontId="9" fillId="0" borderId="17" xfId="1" applyFont="1" applyFill="1" applyBorder="1" applyProtection="1"/>
    <xf numFmtId="0" fontId="0" fillId="0" borderId="0" xfId="0" applyAlignment="1">
      <alignment horizontal="center" vertical="center"/>
    </xf>
    <xf numFmtId="0" fontId="17" fillId="0" borderId="0" xfId="0" applyFont="1" applyFill="1" applyBorder="1" applyAlignment="1" applyProtection="1">
      <alignment horizontal="left" vertical="center" wrapText="1"/>
      <protection locked="0"/>
    </xf>
    <xf numFmtId="0" fontId="18" fillId="0" borderId="0" xfId="0" applyFont="1" applyBorder="1" applyAlignment="1">
      <alignment vertical="center"/>
    </xf>
    <xf numFmtId="0" fontId="20" fillId="0" borderId="0" xfId="0" applyFont="1" applyFill="1" applyBorder="1" applyAlignment="1" applyProtection="1">
      <alignment horizontal="left" vertical="center"/>
      <protection locked="0"/>
    </xf>
    <xf numFmtId="0" fontId="21" fillId="0" borderId="0" xfId="0" applyFont="1" applyFill="1" applyBorder="1" applyAlignment="1" applyProtection="1">
      <alignment horizontal="left" vertical="center"/>
      <protection locked="0"/>
    </xf>
    <xf numFmtId="0" fontId="23" fillId="0" borderId="0" xfId="0" applyFont="1" applyAlignment="1">
      <alignment horizontal="center" vertical="center"/>
    </xf>
    <xf numFmtId="0" fontId="23" fillId="0" borderId="0" xfId="0" applyFont="1" applyAlignment="1">
      <alignment vertical="center"/>
    </xf>
    <xf numFmtId="0" fontId="19" fillId="0" borderId="0" xfId="0" applyFont="1" applyFill="1" applyBorder="1" applyAlignment="1" applyProtection="1">
      <alignment horizontal="center" vertical="center"/>
      <protection locked="0"/>
    </xf>
    <xf numFmtId="0" fontId="25" fillId="0" borderId="12" xfId="0" applyFont="1" applyBorder="1" applyAlignment="1">
      <alignment horizontal="center" vertical="center" wrapText="1"/>
    </xf>
    <xf numFmtId="0" fontId="22" fillId="0" borderId="12" xfId="0" applyFont="1" applyFill="1" applyBorder="1" applyAlignment="1" applyProtection="1">
      <alignment horizontal="center" vertical="center" wrapText="1"/>
      <protection locked="0"/>
    </xf>
    <xf numFmtId="38" fontId="27" fillId="0" borderId="18" xfId="4" applyFont="1" applyFill="1" applyBorder="1" applyAlignment="1">
      <alignment horizontal="left" vertical="center"/>
    </xf>
    <xf numFmtId="38" fontId="27" fillId="0" borderId="18" xfId="4" applyFont="1" applyFill="1" applyBorder="1" applyAlignment="1">
      <alignment vertical="center"/>
    </xf>
    <xf numFmtId="0" fontId="0" fillId="0" borderId="0" xfId="0" applyAlignment="1">
      <alignment horizontal="center"/>
    </xf>
    <xf numFmtId="0" fontId="23" fillId="0" borderId="0" xfId="0" applyFont="1" applyAlignment="1">
      <alignment horizontal="left" vertical="center"/>
    </xf>
    <xf numFmtId="0" fontId="22" fillId="0" borderId="12" xfId="0" applyNumberFormat="1" applyFont="1" applyFill="1" applyBorder="1" applyAlignment="1" applyProtection="1">
      <alignment horizontal="left" vertical="center" wrapText="1"/>
      <protection locked="0"/>
    </xf>
    <xf numFmtId="0" fontId="0" fillId="0" borderId="0" xfId="0" applyAlignment="1">
      <alignment horizontal="left" wrapText="1"/>
    </xf>
    <xf numFmtId="38" fontId="29" fillId="0" borderId="20" xfId="4" applyFont="1" applyBorder="1" applyAlignment="1">
      <alignment horizontal="left" vertical="center"/>
    </xf>
    <xf numFmtId="38" fontId="29" fillId="0" borderId="12" xfId="4" applyFont="1" applyBorder="1" applyAlignment="1">
      <alignment horizontal="left" vertical="center"/>
    </xf>
    <xf numFmtId="0" fontId="29" fillId="0" borderId="12" xfId="0" applyFont="1" applyFill="1" applyBorder="1" applyAlignment="1" applyProtection="1">
      <alignment horizontal="center" vertical="center" wrapText="1"/>
      <protection locked="0"/>
    </xf>
    <xf numFmtId="0" fontId="30" fillId="0" borderId="4" xfId="0" applyFont="1" applyFill="1" applyBorder="1" applyAlignment="1" applyProtection="1">
      <alignment horizontal="center" vertical="center" wrapText="1"/>
      <protection locked="0"/>
    </xf>
    <xf numFmtId="0" fontId="31" fillId="0" borderId="0" xfId="0" applyFont="1"/>
    <xf numFmtId="0" fontId="16" fillId="0" borderId="0" xfId="0" applyFont="1" applyFill="1" applyBorder="1" applyAlignment="1" applyProtection="1">
      <alignment vertical="center" wrapText="1"/>
      <protection locked="0"/>
    </xf>
    <xf numFmtId="0" fontId="22" fillId="0" borderId="12" xfId="0" applyFont="1" applyFill="1" applyBorder="1" applyAlignment="1" applyProtection="1">
      <alignment vertical="center" wrapText="1"/>
      <protection locked="0"/>
    </xf>
    <xf numFmtId="38" fontId="27" fillId="0" borderId="19" xfId="4" applyFont="1" applyFill="1" applyBorder="1" applyAlignment="1">
      <alignment vertical="center"/>
    </xf>
    <xf numFmtId="0" fontId="15" fillId="0" borderId="0" xfId="0" applyFont="1" applyFill="1" applyAlignment="1">
      <alignment wrapText="1"/>
    </xf>
    <xf numFmtId="0" fontId="16" fillId="0" borderId="0" xfId="0" applyNumberFormat="1" applyFont="1" applyFill="1" applyBorder="1" applyAlignment="1" applyProtection="1">
      <alignment vertical="center" wrapText="1"/>
      <protection locked="0"/>
    </xf>
    <xf numFmtId="0" fontId="29" fillId="0" borderId="12" xfId="3" applyFont="1" applyFill="1" applyBorder="1" applyAlignment="1">
      <alignment vertical="center"/>
    </xf>
    <xf numFmtId="0" fontId="29" fillId="2" borderId="12" xfId="0" applyFont="1" applyFill="1" applyBorder="1" applyAlignment="1" applyProtection="1">
      <alignment horizontal="center" vertical="center" wrapText="1"/>
      <protection locked="0"/>
    </xf>
    <xf numFmtId="0" fontId="29" fillId="2" borderId="12" xfId="0" applyNumberFormat="1" applyFont="1" applyFill="1" applyBorder="1" applyAlignment="1" applyProtection="1">
      <alignment horizontal="center" vertical="center" wrapText="1"/>
      <protection locked="0"/>
    </xf>
    <xf numFmtId="0" fontId="29" fillId="0" borderId="10" xfId="0" applyFont="1" applyFill="1" applyBorder="1" applyAlignment="1" applyProtection="1">
      <alignment vertical="center" wrapText="1"/>
      <protection locked="0"/>
    </xf>
    <xf numFmtId="0" fontId="29" fillId="0" borderId="12" xfId="0" applyNumberFormat="1" applyFont="1" applyFill="1" applyBorder="1" applyAlignment="1" applyProtection="1">
      <alignment horizontal="left" vertical="center" wrapText="1"/>
      <protection locked="0"/>
    </xf>
    <xf numFmtId="0" fontId="29" fillId="0" borderId="12" xfId="0" applyFont="1" applyFill="1" applyBorder="1" applyAlignment="1" applyProtection="1">
      <alignment vertical="center" wrapText="1"/>
      <protection locked="0"/>
    </xf>
    <xf numFmtId="0" fontId="0" fillId="0" borderId="0" xfId="0" applyFont="1" applyAlignment="1">
      <alignment vertical="center" wrapText="1"/>
    </xf>
    <xf numFmtId="0" fontId="8" fillId="0" borderId="2" xfId="1" applyFont="1" applyFill="1" applyBorder="1" applyAlignment="1" applyProtection="1">
      <alignment horizontal="distributed" vertical="center"/>
    </xf>
    <xf numFmtId="0" fontId="8" fillId="0" borderId="4" xfId="1" applyFont="1" applyFill="1" applyBorder="1" applyAlignment="1" applyProtection="1">
      <alignment horizontal="center"/>
    </xf>
    <xf numFmtId="0" fontId="8" fillId="0" borderId="0" xfId="1" applyFont="1" applyFill="1" applyBorder="1" applyAlignment="1" applyProtection="1">
      <alignment horizontal="center"/>
    </xf>
    <xf numFmtId="0" fontId="8" fillId="0" borderId="5" xfId="1" applyFont="1" applyFill="1" applyBorder="1" applyAlignment="1" applyProtection="1">
      <alignment horizontal="center"/>
    </xf>
    <xf numFmtId="0" fontId="8" fillId="0" borderId="0" xfId="1" applyFont="1" applyFill="1" applyBorder="1" applyAlignment="1" applyProtection="1">
      <alignment horizontal="distributed" vertical="center"/>
    </xf>
    <xf numFmtId="0" fontId="8" fillId="0" borderId="0" xfId="1" applyFont="1" applyFill="1" applyBorder="1" applyAlignment="1" applyProtection="1">
      <alignment horizontal="center" vertical="center"/>
    </xf>
    <xf numFmtId="0" fontId="8" fillId="0" borderId="6" xfId="1" applyFont="1" applyFill="1" applyBorder="1" applyAlignment="1" applyProtection="1">
      <alignment horizontal="distributed" vertical="center"/>
    </xf>
    <xf numFmtId="0" fontId="8" fillId="0" borderId="11" xfId="1" applyFont="1" applyFill="1" applyBorder="1" applyAlignment="1" applyProtection="1">
      <alignment horizontal="distributed" vertical="center"/>
    </xf>
    <xf numFmtId="0" fontId="8" fillId="0" borderId="11" xfId="1" applyFont="1" applyFill="1" applyBorder="1" applyAlignment="1" applyProtection="1">
      <alignment horizontal="center" vertical="center"/>
    </xf>
    <xf numFmtId="176" fontId="8" fillId="0" borderId="11" xfId="1" applyNumberFormat="1" applyFont="1" applyFill="1" applyBorder="1" applyAlignment="1" applyProtection="1">
      <alignment horizontal="right" vertical="center"/>
    </xf>
    <xf numFmtId="58" fontId="8" fillId="0" borderId="11" xfId="1" applyNumberFormat="1" applyFont="1" applyFill="1" applyBorder="1" applyAlignment="1" applyProtection="1">
      <alignment horizontal="center" vertical="center"/>
    </xf>
    <xf numFmtId="58" fontId="8" fillId="0" borderId="11" xfId="1" applyNumberFormat="1" applyFont="1" applyFill="1" applyBorder="1" applyAlignment="1" applyProtection="1">
      <alignment horizontal="center" vertical="center" wrapText="1"/>
    </xf>
    <xf numFmtId="0" fontId="8" fillId="0" borderId="11" xfId="1" applyFont="1" applyFill="1" applyBorder="1" applyAlignment="1" applyProtection="1">
      <alignment horizontal="distributed" vertical="center" wrapText="1"/>
    </xf>
    <xf numFmtId="1" fontId="8" fillId="0" borderId="11" xfId="1" applyNumberFormat="1" applyFont="1" applyFill="1" applyBorder="1" applyAlignment="1" applyProtection="1">
      <alignment horizontal="center" vertical="center" wrapText="1"/>
    </xf>
    <xf numFmtId="0" fontId="7" fillId="0" borderId="2" xfId="1" applyFont="1" applyFill="1" applyBorder="1" applyAlignment="1" applyProtection="1">
      <alignment horizontal="left" vertical="center" wrapText="1"/>
    </xf>
    <xf numFmtId="0" fontId="7" fillId="0" borderId="0" xfId="1" applyFont="1" applyFill="1" applyBorder="1" applyAlignment="1" applyProtection="1">
      <alignment horizontal="left" vertical="center" wrapText="1"/>
    </xf>
    <xf numFmtId="0" fontId="7" fillId="0" borderId="6" xfId="1" applyFont="1" applyFill="1" applyBorder="1" applyAlignment="1" applyProtection="1">
      <alignment horizontal="left" vertical="center" wrapText="1"/>
    </xf>
    <xf numFmtId="3" fontId="8" fillId="0" borderId="10" xfId="1" applyNumberFormat="1" applyFont="1" applyFill="1" applyBorder="1" applyAlignment="1" applyProtection="1">
      <alignment horizontal="center" vertical="center" wrapText="1"/>
    </xf>
    <xf numFmtId="0" fontId="8" fillId="0" borderId="11" xfId="1" applyFont="1" applyFill="1" applyBorder="1" applyAlignment="1" applyProtection="1">
      <alignment horizontal="center" vertical="center" wrapText="1"/>
    </xf>
    <xf numFmtId="1" fontId="8" fillId="0" borderId="0" xfId="1" applyNumberFormat="1" applyFont="1" applyFill="1" applyBorder="1" applyAlignment="1" applyProtection="1">
      <alignment horizontal="left" vertical="center"/>
    </xf>
    <xf numFmtId="1" fontId="8" fillId="0" borderId="6" xfId="1" applyNumberFormat="1" applyFont="1" applyFill="1" applyBorder="1" applyAlignment="1" applyProtection="1">
      <alignment horizontal="left" vertical="center"/>
    </xf>
    <xf numFmtId="58" fontId="8" fillId="0" borderId="0" xfId="1" applyNumberFormat="1" applyFont="1" applyFill="1" applyAlignment="1" applyProtection="1">
      <alignment horizontal="left" vertical="center"/>
    </xf>
    <xf numFmtId="0" fontId="8" fillId="0" borderId="0" xfId="0" applyFont="1" applyFill="1" applyAlignment="1" applyProtection="1">
      <alignment vertical="center"/>
    </xf>
    <xf numFmtId="0" fontId="8" fillId="0" borderId="0" xfId="1" applyFont="1" applyFill="1" applyAlignment="1" applyProtection="1">
      <alignment horizontal="right" vertical="center"/>
    </xf>
    <xf numFmtId="0" fontId="8" fillId="0" borderId="6" xfId="0" applyFont="1" applyFill="1" applyBorder="1" applyAlignment="1" applyProtection="1">
      <alignment horizontal="right" vertical="top"/>
    </xf>
    <xf numFmtId="0" fontId="8" fillId="0" borderId="6" xfId="0" applyFont="1" applyFill="1" applyBorder="1" applyAlignment="1" applyProtection="1">
      <alignment vertical="top"/>
    </xf>
    <xf numFmtId="0" fontId="8" fillId="0" borderId="2" xfId="1" applyFont="1" applyFill="1" applyBorder="1" applyAlignment="1" applyProtection="1">
      <alignment horizontal="left" vertical="center" wrapText="1"/>
    </xf>
    <xf numFmtId="0" fontId="8" fillId="0" borderId="2"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8" fillId="0" borderId="14"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9" xfId="1"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11" fillId="0" borderId="0" xfId="1" applyFont="1" applyFill="1" applyAlignment="1" applyProtection="1">
      <alignment horizontal="center" vertical="center"/>
    </xf>
    <xf numFmtId="178" fontId="8" fillId="0" borderId="11" xfId="2" applyNumberFormat="1" applyFont="1" applyFill="1" applyBorder="1" applyAlignment="1" applyProtection="1">
      <alignment horizontal="right" vertical="center"/>
    </xf>
    <xf numFmtId="0" fontId="3" fillId="0" borderId="0" xfId="0" applyFont="1" applyFill="1" applyAlignment="1" applyProtection="1">
      <alignment horizontal="left" vertical="top"/>
    </xf>
    <xf numFmtId="58" fontId="8" fillId="0" borderId="11" xfId="0" applyNumberFormat="1"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3" fontId="3" fillId="0" borderId="11" xfId="0" applyNumberFormat="1"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179" fontId="8" fillId="0" borderId="0" xfId="1" applyNumberFormat="1" applyFont="1" applyFill="1" applyAlignment="1" applyProtection="1">
      <alignment horizontal="left" vertical="center"/>
    </xf>
    <xf numFmtId="179" fontId="8" fillId="0" borderId="0" xfId="0" applyNumberFormat="1" applyFont="1" applyFill="1" applyAlignment="1" applyProtection="1">
      <alignment vertical="center"/>
    </xf>
    <xf numFmtId="0" fontId="7" fillId="0" borderId="0" xfId="1" applyFont="1" applyFill="1" applyBorder="1" applyAlignment="1" applyProtection="1">
      <alignment horizontal="distributed" vertical="center"/>
    </xf>
    <xf numFmtId="0" fontId="8" fillId="0" borderId="0" xfId="1" applyFont="1" applyFill="1" applyAlignment="1" applyProtection="1">
      <alignment horizontal="right" vertical="top"/>
    </xf>
    <xf numFmtId="0" fontId="12" fillId="0" borderId="0" xfId="1" applyFont="1" applyFill="1" applyAlignment="1" applyProtection="1">
      <alignment horizontal="left" vertical="top"/>
    </xf>
  </cellXfs>
  <cellStyles count="7">
    <cellStyle name="パーセント 2" xfId="5"/>
    <cellStyle name="桁区切り 2" xfId="2"/>
    <cellStyle name="桁区切り 2 2" xfId="4"/>
    <cellStyle name="桁区切り 3" xfId="6"/>
    <cellStyle name="標準" xfId="0" builtinId="0"/>
    <cellStyle name="標準 2" xfId="3"/>
    <cellStyle name="標準_H17抜打ち検査台帳(住営)" xfId="1"/>
  </cellStyles>
  <dxfs count="0"/>
  <tableStyles count="0" defaultTableStyle="TableStyleMedium9" defaultPivotStyle="PivotStyleLight16"/>
  <colors>
    <mruColors>
      <color rgb="FFFFCCFF"/>
      <color rgb="FF0000FF"/>
      <color rgb="FFCCFF99"/>
      <color rgb="FF65E226"/>
      <color rgb="FF0099FF"/>
      <color rgb="FFCCFFFF"/>
      <color rgb="FFFFFF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tabSelected="1" view="pageBreakPreview" zoomScale="85" zoomScaleNormal="100" zoomScaleSheetLayoutView="85" workbookViewId="0">
      <pane ySplit="7" topLeftCell="A77" activePane="bottomLeft" state="frozen"/>
      <selection pane="bottomLeft" activeCell="C83" sqref="C83"/>
    </sheetView>
  </sheetViews>
  <sheetFormatPr defaultRowHeight="17.25"/>
  <cols>
    <col min="1" max="1" width="15.3984375" customWidth="1"/>
    <col min="2" max="2" width="11.796875" style="94" customWidth="1"/>
    <col min="3" max="3" width="58.59765625" style="97" customWidth="1"/>
    <col min="4" max="4" width="25.59765625" style="106" customWidth="1"/>
    <col min="5" max="5" width="22.3984375" style="106" customWidth="1"/>
  </cols>
  <sheetData>
    <row r="1" spans="1:9" s="84" customFormat="1" ht="27.75" customHeight="1">
      <c r="A1" s="90" t="s">
        <v>366</v>
      </c>
      <c r="B1" s="87"/>
      <c r="C1" s="95"/>
      <c r="D1" s="103"/>
      <c r="E1" s="107"/>
      <c r="G1" s="89"/>
      <c r="H1" s="85"/>
      <c r="I1" s="83"/>
    </row>
    <row r="2" spans="1:9" s="84" customFormat="1" ht="23.25" customHeight="1">
      <c r="A2" s="88" t="s">
        <v>209</v>
      </c>
      <c r="B2" s="87"/>
      <c r="C2" s="95"/>
      <c r="D2" s="103"/>
      <c r="E2" s="107"/>
      <c r="G2" s="86"/>
      <c r="H2" s="85"/>
      <c r="I2" s="83"/>
    </row>
    <row r="3" spans="1:9" s="84" customFormat="1" ht="23.25" customHeight="1">
      <c r="A3" s="88" t="s">
        <v>194</v>
      </c>
      <c r="B3" s="87"/>
      <c r="C3" s="95"/>
      <c r="D3" s="103"/>
      <c r="E3" s="107"/>
      <c r="G3" s="86"/>
      <c r="H3" s="85"/>
      <c r="I3" s="83"/>
    </row>
    <row r="4" spans="1:9" s="84" customFormat="1" ht="23.25" customHeight="1">
      <c r="A4" s="88" t="s">
        <v>195</v>
      </c>
      <c r="B4" s="87"/>
      <c r="C4" s="95"/>
      <c r="D4" s="103"/>
      <c r="E4" s="107"/>
      <c r="G4" s="86"/>
      <c r="H4" s="85"/>
      <c r="I4" s="83"/>
    </row>
    <row r="5" spans="1:9" s="84" customFormat="1" ht="23.25" customHeight="1">
      <c r="A5" s="88" t="s">
        <v>197</v>
      </c>
      <c r="B5" s="87"/>
      <c r="C5" s="95"/>
      <c r="D5" s="103"/>
      <c r="E5" s="107"/>
      <c r="G5" s="86"/>
      <c r="H5" s="85"/>
      <c r="I5" s="83"/>
    </row>
    <row r="6" spans="1:9" s="84" customFormat="1" ht="23.25" customHeight="1">
      <c r="A6" s="88" t="s">
        <v>365</v>
      </c>
      <c r="B6" s="87"/>
      <c r="C6" s="95"/>
      <c r="D6" s="103"/>
      <c r="E6" s="107"/>
      <c r="G6" s="86"/>
      <c r="H6" s="85"/>
      <c r="I6" s="83"/>
    </row>
    <row r="7" spans="1:9" s="82" customFormat="1" ht="59.25" customHeight="1">
      <c r="A7" s="109" t="s">
        <v>198</v>
      </c>
      <c r="B7" s="109" t="s">
        <v>196</v>
      </c>
      <c r="C7" s="109" t="s">
        <v>33</v>
      </c>
      <c r="D7" s="109" t="s">
        <v>192</v>
      </c>
      <c r="E7" s="110" t="s">
        <v>193</v>
      </c>
    </row>
    <row r="8" spans="1:9" ht="49.35" customHeight="1">
      <c r="A8" s="100" t="s">
        <v>358</v>
      </c>
      <c r="B8" s="100">
        <v>903</v>
      </c>
      <c r="C8" s="98" t="s">
        <v>250</v>
      </c>
      <c r="D8" s="111" t="s">
        <v>251</v>
      </c>
      <c r="E8" s="108" t="s">
        <v>249</v>
      </c>
    </row>
    <row r="9" spans="1:9" ht="49.35" customHeight="1">
      <c r="A9" s="100" t="s">
        <v>199</v>
      </c>
      <c r="B9" s="100">
        <v>276</v>
      </c>
      <c r="C9" s="99" t="s">
        <v>218</v>
      </c>
      <c r="D9" s="111" t="s">
        <v>219</v>
      </c>
      <c r="E9" s="108" t="s">
        <v>210</v>
      </c>
    </row>
    <row r="10" spans="1:9" ht="49.35" customHeight="1">
      <c r="A10" s="100" t="s">
        <v>199</v>
      </c>
      <c r="B10" s="100">
        <v>175</v>
      </c>
      <c r="C10" s="112" t="s">
        <v>325</v>
      </c>
      <c r="D10" s="113" t="s">
        <v>326</v>
      </c>
      <c r="E10" s="113" t="s">
        <v>323</v>
      </c>
    </row>
    <row r="11" spans="1:9" ht="49.35" customHeight="1">
      <c r="A11" s="100" t="s">
        <v>199</v>
      </c>
      <c r="B11" s="100">
        <v>288</v>
      </c>
      <c r="C11" s="112" t="s">
        <v>238</v>
      </c>
      <c r="D11" s="113" t="s">
        <v>239</v>
      </c>
      <c r="E11" s="113" t="s">
        <v>210</v>
      </c>
    </row>
    <row r="12" spans="1:9" ht="49.35" customHeight="1">
      <c r="A12" s="100" t="s">
        <v>199</v>
      </c>
      <c r="B12" s="100">
        <v>274</v>
      </c>
      <c r="C12" s="112" t="s">
        <v>215</v>
      </c>
      <c r="D12" s="113" t="s">
        <v>216</v>
      </c>
      <c r="E12" s="113" t="s">
        <v>210</v>
      </c>
    </row>
    <row r="13" spans="1:9" ht="49.35" customHeight="1">
      <c r="A13" s="100" t="s">
        <v>199</v>
      </c>
      <c r="B13" s="100">
        <v>271</v>
      </c>
      <c r="C13" s="112" t="s">
        <v>211</v>
      </c>
      <c r="D13" s="113" t="s">
        <v>212</v>
      </c>
      <c r="E13" s="113" t="s">
        <v>210</v>
      </c>
    </row>
    <row r="14" spans="1:9" ht="49.35" customHeight="1">
      <c r="A14" s="100" t="s">
        <v>199</v>
      </c>
      <c r="B14" s="100">
        <v>278</v>
      </c>
      <c r="C14" s="112" t="s">
        <v>240</v>
      </c>
      <c r="D14" s="113" t="s">
        <v>241</v>
      </c>
      <c r="E14" s="113" t="s">
        <v>210</v>
      </c>
    </row>
    <row r="15" spans="1:9" ht="49.35" customHeight="1">
      <c r="A15" s="100" t="s">
        <v>199</v>
      </c>
      <c r="B15" s="100">
        <v>177</v>
      </c>
      <c r="C15" s="112" t="s">
        <v>327</v>
      </c>
      <c r="D15" s="113" t="s">
        <v>324</v>
      </c>
      <c r="E15" s="113" t="s">
        <v>210</v>
      </c>
    </row>
    <row r="16" spans="1:9" s="102" customFormat="1" ht="49.35" customHeight="1">
      <c r="A16" s="100" t="s">
        <v>199</v>
      </c>
      <c r="B16" s="100">
        <v>272</v>
      </c>
      <c r="C16" s="112" t="s">
        <v>361</v>
      </c>
      <c r="D16" s="113" t="s">
        <v>214</v>
      </c>
      <c r="E16" s="113" t="s">
        <v>213</v>
      </c>
    </row>
    <row r="17" spans="1:5" s="102" customFormat="1" ht="49.35" customHeight="1">
      <c r="A17" s="100" t="s">
        <v>199</v>
      </c>
      <c r="B17" s="100">
        <v>273</v>
      </c>
      <c r="C17" s="112" t="s">
        <v>362</v>
      </c>
      <c r="D17" s="113" t="s">
        <v>217</v>
      </c>
      <c r="E17" s="113" t="s">
        <v>213</v>
      </c>
    </row>
    <row r="18" spans="1:5" s="102" customFormat="1" ht="49.35" customHeight="1">
      <c r="A18" s="100" t="s">
        <v>199</v>
      </c>
      <c r="B18" s="100">
        <v>277</v>
      </c>
      <c r="C18" s="112" t="s">
        <v>363</v>
      </c>
      <c r="D18" s="113" t="s">
        <v>221</v>
      </c>
      <c r="E18" s="113" t="s">
        <v>220</v>
      </c>
    </row>
    <row r="19" spans="1:5" s="102" customFormat="1" ht="49.35" customHeight="1">
      <c r="A19" s="100" t="s">
        <v>199</v>
      </c>
      <c r="B19" s="100">
        <v>280</v>
      </c>
      <c r="C19" s="112" t="s">
        <v>222</v>
      </c>
      <c r="D19" s="113" t="s">
        <v>223</v>
      </c>
      <c r="E19" s="113" t="s">
        <v>220</v>
      </c>
    </row>
    <row r="20" spans="1:5" s="102" customFormat="1" ht="49.35" customHeight="1">
      <c r="A20" s="100" t="s">
        <v>199</v>
      </c>
      <c r="B20" s="100">
        <v>281</v>
      </c>
      <c r="C20" s="112" t="s">
        <v>236</v>
      </c>
      <c r="D20" s="113" t="s">
        <v>237</v>
      </c>
      <c r="E20" s="113" t="s">
        <v>220</v>
      </c>
    </row>
    <row r="21" spans="1:5" s="102" customFormat="1" ht="49.35" customHeight="1">
      <c r="A21" s="100" t="s">
        <v>199</v>
      </c>
      <c r="B21" s="100">
        <v>282</v>
      </c>
      <c r="C21" s="112" t="s">
        <v>228</v>
      </c>
      <c r="D21" s="113" t="s">
        <v>229</v>
      </c>
      <c r="E21" s="113" t="s">
        <v>220</v>
      </c>
    </row>
    <row r="22" spans="1:5" s="102" customFormat="1" ht="49.35" customHeight="1">
      <c r="A22" s="100" t="s">
        <v>199</v>
      </c>
      <c r="B22" s="100">
        <v>283</v>
      </c>
      <c r="C22" s="112" t="s">
        <v>230</v>
      </c>
      <c r="D22" s="113" t="s">
        <v>231</v>
      </c>
      <c r="E22" s="113" t="s">
        <v>220</v>
      </c>
    </row>
    <row r="23" spans="1:5" s="102" customFormat="1" ht="49.35" customHeight="1">
      <c r="A23" s="100" t="s">
        <v>199</v>
      </c>
      <c r="B23" s="100">
        <v>284</v>
      </c>
      <c r="C23" s="112" t="s">
        <v>234</v>
      </c>
      <c r="D23" s="113" t="s">
        <v>235</v>
      </c>
      <c r="E23" s="113" t="s">
        <v>220</v>
      </c>
    </row>
    <row r="24" spans="1:5" s="102" customFormat="1" ht="49.35" customHeight="1">
      <c r="A24" s="100" t="s">
        <v>199</v>
      </c>
      <c r="B24" s="100">
        <v>285</v>
      </c>
      <c r="C24" s="112" t="s">
        <v>224</v>
      </c>
      <c r="D24" s="113" t="s">
        <v>225</v>
      </c>
      <c r="E24" s="113" t="s">
        <v>220</v>
      </c>
    </row>
    <row r="25" spans="1:5" s="102" customFormat="1" ht="49.35" customHeight="1">
      <c r="A25" s="100" t="s">
        <v>199</v>
      </c>
      <c r="B25" s="100">
        <v>286</v>
      </c>
      <c r="C25" s="112" t="s">
        <v>232</v>
      </c>
      <c r="D25" s="113" t="s">
        <v>233</v>
      </c>
      <c r="E25" s="113" t="s">
        <v>220</v>
      </c>
    </row>
    <row r="26" spans="1:5" s="102" customFormat="1" ht="49.35" customHeight="1">
      <c r="A26" s="100" t="s">
        <v>199</v>
      </c>
      <c r="B26" s="100">
        <v>287</v>
      </c>
      <c r="C26" s="112" t="s">
        <v>226</v>
      </c>
      <c r="D26" s="113" t="s">
        <v>227</v>
      </c>
      <c r="E26" s="113" t="s">
        <v>220</v>
      </c>
    </row>
    <row r="27" spans="1:5" s="102" customFormat="1" ht="49.35" customHeight="1">
      <c r="A27" s="100" t="s">
        <v>199</v>
      </c>
      <c r="B27" s="100">
        <v>289</v>
      </c>
      <c r="C27" s="112" t="s">
        <v>364</v>
      </c>
      <c r="D27" s="113" t="s">
        <v>242</v>
      </c>
      <c r="E27" s="113" t="s">
        <v>220</v>
      </c>
    </row>
    <row r="28" spans="1:5" s="102" customFormat="1" ht="49.35" customHeight="1">
      <c r="A28" s="100" t="s">
        <v>199</v>
      </c>
      <c r="B28" s="100">
        <v>290</v>
      </c>
      <c r="C28" s="112" t="s">
        <v>243</v>
      </c>
      <c r="D28" s="113" t="s">
        <v>244</v>
      </c>
      <c r="E28" s="113" t="s">
        <v>220</v>
      </c>
    </row>
    <row r="29" spans="1:5" s="102" customFormat="1" ht="49.35" customHeight="1">
      <c r="A29" s="100" t="s">
        <v>199</v>
      </c>
      <c r="B29" s="100">
        <v>291</v>
      </c>
      <c r="C29" s="112" t="s">
        <v>245</v>
      </c>
      <c r="D29" s="113" t="s">
        <v>246</v>
      </c>
      <c r="E29" s="113" t="s">
        <v>220</v>
      </c>
    </row>
    <row r="30" spans="1:5" s="102" customFormat="1" ht="49.35" customHeight="1">
      <c r="A30" s="100" t="s">
        <v>199</v>
      </c>
      <c r="B30" s="100">
        <v>292</v>
      </c>
      <c r="C30" s="112" t="s">
        <v>247</v>
      </c>
      <c r="D30" s="113" t="s">
        <v>248</v>
      </c>
      <c r="E30" s="113" t="s">
        <v>220</v>
      </c>
    </row>
    <row r="31" spans="1:5" ht="49.35" customHeight="1">
      <c r="A31" s="100" t="s">
        <v>200</v>
      </c>
      <c r="B31" s="100">
        <v>806</v>
      </c>
      <c r="C31" s="112" t="s">
        <v>328</v>
      </c>
      <c r="D31" s="113" t="s">
        <v>239</v>
      </c>
      <c r="E31" s="113" t="s">
        <v>210</v>
      </c>
    </row>
    <row r="32" spans="1:5" ht="49.35" customHeight="1">
      <c r="A32" s="100" t="s">
        <v>201</v>
      </c>
      <c r="B32" s="100">
        <v>703</v>
      </c>
      <c r="C32" s="112" t="s">
        <v>332</v>
      </c>
      <c r="D32" s="113" t="s">
        <v>253</v>
      </c>
      <c r="E32" s="113" t="s">
        <v>323</v>
      </c>
    </row>
    <row r="33" spans="1:5" ht="49.35" customHeight="1">
      <c r="A33" s="100" t="s">
        <v>201</v>
      </c>
      <c r="B33" s="100">
        <v>701</v>
      </c>
      <c r="C33" s="112" t="s">
        <v>345</v>
      </c>
      <c r="D33" s="113" t="s">
        <v>329</v>
      </c>
      <c r="E33" s="113" t="s">
        <v>220</v>
      </c>
    </row>
    <row r="34" spans="1:5" ht="49.35" customHeight="1">
      <c r="A34" s="100" t="s">
        <v>201</v>
      </c>
      <c r="B34" s="100">
        <v>702</v>
      </c>
      <c r="C34" s="112" t="s">
        <v>330</v>
      </c>
      <c r="D34" s="113" t="s">
        <v>331</v>
      </c>
      <c r="E34" s="113" t="s">
        <v>213</v>
      </c>
    </row>
    <row r="35" spans="1:5" ht="49.35" customHeight="1">
      <c r="A35" s="100" t="s">
        <v>201</v>
      </c>
      <c r="B35" s="100">
        <v>803</v>
      </c>
      <c r="C35" s="112" t="s">
        <v>346</v>
      </c>
      <c r="D35" s="113" t="s">
        <v>254</v>
      </c>
      <c r="E35" s="113" t="s">
        <v>210</v>
      </c>
    </row>
    <row r="36" spans="1:5" ht="49.35" customHeight="1">
      <c r="A36" s="100" t="s">
        <v>202</v>
      </c>
      <c r="B36" s="100">
        <v>28</v>
      </c>
      <c r="C36" s="112" t="s">
        <v>347</v>
      </c>
      <c r="D36" s="113" t="s">
        <v>260</v>
      </c>
      <c r="E36" s="113" t="s">
        <v>348</v>
      </c>
    </row>
    <row r="37" spans="1:5" ht="49.35" customHeight="1">
      <c r="A37" s="100" t="s">
        <v>202</v>
      </c>
      <c r="B37" s="100">
        <v>10</v>
      </c>
      <c r="C37" s="112" t="s">
        <v>349</v>
      </c>
      <c r="D37" s="113" t="s">
        <v>260</v>
      </c>
      <c r="E37" s="113" t="s">
        <v>348</v>
      </c>
    </row>
    <row r="38" spans="1:5" ht="49.35" customHeight="1">
      <c r="A38" s="100" t="s">
        <v>202</v>
      </c>
      <c r="B38" s="100">
        <v>12</v>
      </c>
      <c r="C38" s="112" t="s">
        <v>256</v>
      </c>
      <c r="D38" s="113" t="s">
        <v>257</v>
      </c>
      <c r="E38" s="113" t="s">
        <v>220</v>
      </c>
    </row>
    <row r="39" spans="1:5" ht="49.35" customHeight="1">
      <c r="A39" s="100" t="s">
        <v>202</v>
      </c>
      <c r="B39" s="100">
        <v>13</v>
      </c>
      <c r="C39" s="112" t="s">
        <v>258</v>
      </c>
      <c r="D39" s="113" t="s">
        <v>259</v>
      </c>
      <c r="E39" s="113" t="s">
        <v>213</v>
      </c>
    </row>
    <row r="40" spans="1:5" ht="49.35" customHeight="1">
      <c r="A40" s="100" t="s">
        <v>203</v>
      </c>
      <c r="B40" s="100">
        <v>22</v>
      </c>
      <c r="C40" s="112" t="s">
        <v>263</v>
      </c>
      <c r="D40" s="113" t="s">
        <v>264</v>
      </c>
      <c r="E40" s="113" t="s">
        <v>348</v>
      </c>
    </row>
    <row r="41" spans="1:5" ht="49.35" customHeight="1">
      <c r="A41" s="100" t="s">
        <v>203</v>
      </c>
      <c r="B41" s="100">
        <v>21</v>
      </c>
      <c r="C41" s="112" t="s">
        <v>261</v>
      </c>
      <c r="D41" s="113" t="s">
        <v>262</v>
      </c>
      <c r="E41" s="113" t="s">
        <v>220</v>
      </c>
    </row>
    <row r="42" spans="1:5" ht="49.35" customHeight="1">
      <c r="A42" s="100" t="s">
        <v>204</v>
      </c>
      <c r="B42" s="100">
        <v>16</v>
      </c>
      <c r="C42" s="112" t="s">
        <v>265</v>
      </c>
      <c r="D42" s="113" t="s">
        <v>255</v>
      </c>
      <c r="E42" s="113" t="s">
        <v>213</v>
      </c>
    </row>
    <row r="43" spans="1:5" ht="49.35" customHeight="1">
      <c r="A43" s="100" t="s">
        <v>204</v>
      </c>
      <c r="B43" s="100">
        <v>17</v>
      </c>
      <c r="C43" s="112" t="s">
        <v>266</v>
      </c>
      <c r="D43" s="113" t="s">
        <v>267</v>
      </c>
      <c r="E43" s="113" t="s">
        <v>220</v>
      </c>
    </row>
    <row r="44" spans="1:5" ht="49.35" customHeight="1">
      <c r="A44" s="100" t="s">
        <v>205</v>
      </c>
      <c r="B44" s="100">
        <v>92</v>
      </c>
      <c r="C44" s="112" t="s">
        <v>351</v>
      </c>
      <c r="D44" s="113" t="s">
        <v>317</v>
      </c>
      <c r="E44" s="113" t="s">
        <v>249</v>
      </c>
    </row>
    <row r="45" spans="1:5" ht="49.35" customHeight="1">
      <c r="A45" s="100" t="s">
        <v>205</v>
      </c>
      <c r="B45" s="100">
        <v>39</v>
      </c>
      <c r="C45" s="112" t="s">
        <v>268</v>
      </c>
      <c r="D45" s="113" t="s">
        <v>269</v>
      </c>
      <c r="E45" s="113" t="s">
        <v>249</v>
      </c>
    </row>
    <row r="46" spans="1:5" ht="49.35" customHeight="1">
      <c r="A46" s="100" t="s">
        <v>205</v>
      </c>
      <c r="B46" s="100">
        <v>86</v>
      </c>
      <c r="C46" s="112" t="s">
        <v>352</v>
      </c>
      <c r="D46" s="113" t="s">
        <v>271</v>
      </c>
      <c r="E46" s="113" t="s">
        <v>270</v>
      </c>
    </row>
    <row r="47" spans="1:5" ht="49.35" customHeight="1">
      <c r="A47" s="100" t="s">
        <v>350</v>
      </c>
      <c r="B47" s="100">
        <v>74</v>
      </c>
      <c r="C47" s="112" t="s">
        <v>353</v>
      </c>
      <c r="D47" s="113" t="s">
        <v>333</v>
      </c>
      <c r="E47" s="113" t="s">
        <v>367</v>
      </c>
    </row>
    <row r="48" spans="1:5" ht="49.35" customHeight="1">
      <c r="A48" s="100" t="s">
        <v>350</v>
      </c>
      <c r="B48" s="100">
        <v>37</v>
      </c>
      <c r="C48" s="112" t="s">
        <v>272</v>
      </c>
      <c r="D48" s="113" t="s">
        <v>273</v>
      </c>
      <c r="E48" s="113" t="s">
        <v>252</v>
      </c>
    </row>
    <row r="49" spans="1:5" ht="49.35" customHeight="1">
      <c r="A49" s="100" t="s">
        <v>206</v>
      </c>
      <c r="B49" s="100">
        <v>568</v>
      </c>
      <c r="C49" s="112" t="s">
        <v>319</v>
      </c>
      <c r="D49" s="113" t="s">
        <v>320</v>
      </c>
      <c r="E49" s="113" t="s">
        <v>249</v>
      </c>
    </row>
    <row r="50" spans="1:5" ht="49.35" customHeight="1">
      <c r="A50" s="100" t="s">
        <v>206</v>
      </c>
      <c r="B50" s="100">
        <v>353</v>
      </c>
      <c r="C50" s="112" t="s">
        <v>304</v>
      </c>
      <c r="D50" s="113" t="s">
        <v>305</v>
      </c>
      <c r="E50" s="113" t="s">
        <v>279</v>
      </c>
    </row>
    <row r="51" spans="1:5" ht="49.35" customHeight="1">
      <c r="A51" s="100" t="s">
        <v>206</v>
      </c>
      <c r="B51" s="100">
        <v>310</v>
      </c>
      <c r="C51" s="112" t="s">
        <v>343</v>
      </c>
      <c r="D51" s="113" t="s">
        <v>344</v>
      </c>
      <c r="E51" s="113" t="s">
        <v>334</v>
      </c>
    </row>
    <row r="52" spans="1:5" ht="49.35" customHeight="1">
      <c r="A52" s="100" t="s">
        <v>206</v>
      </c>
      <c r="B52" s="100">
        <v>320</v>
      </c>
      <c r="C52" s="112" t="s">
        <v>284</v>
      </c>
      <c r="D52" s="113" t="s">
        <v>285</v>
      </c>
      <c r="E52" s="113" t="s">
        <v>283</v>
      </c>
    </row>
    <row r="53" spans="1:5" ht="49.35" customHeight="1">
      <c r="A53" s="100" t="s">
        <v>206</v>
      </c>
      <c r="B53" s="100">
        <v>331</v>
      </c>
      <c r="C53" s="112" t="s">
        <v>288</v>
      </c>
      <c r="D53" s="113" t="s">
        <v>281</v>
      </c>
      <c r="E53" s="113" t="s">
        <v>279</v>
      </c>
    </row>
    <row r="54" spans="1:5" ht="49.35" customHeight="1">
      <c r="A54" s="100" t="s">
        <v>206</v>
      </c>
      <c r="B54" s="100">
        <v>390</v>
      </c>
      <c r="C54" s="112" t="s">
        <v>354</v>
      </c>
      <c r="D54" s="113" t="s">
        <v>355</v>
      </c>
      <c r="E54" s="113" t="s">
        <v>279</v>
      </c>
    </row>
    <row r="55" spans="1:5" ht="49.35" customHeight="1">
      <c r="A55" s="100" t="s">
        <v>206</v>
      </c>
      <c r="B55" s="100">
        <v>318</v>
      </c>
      <c r="C55" s="112" t="s">
        <v>282</v>
      </c>
      <c r="D55" s="113" t="s">
        <v>281</v>
      </c>
      <c r="E55" s="113" t="s">
        <v>279</v>
      </c>
    </row>
    <row r="56" spans="1:5" ht="49.35" customHeight="1">
      <c r="A56" s="100" t="s">
        <v>206</v>
      </c>
      <c r="B56" s="100">
        <v>317</v>
      </c>
      <c r="C56" s="112" t="s">
        <v>280</v>
      </c>
      <c r="D56" s="113" t="s">
        <v>281</v>
      </c>
      <c r="E56" s="113" t="s">
        <v>279</v>
      </c>
    </row>
    <row r="57" spans="1:5" ht="49.35" customHeight="1">
      <c r="A57" s="100" t="s">
        <v>206</v>
      </c>
      <c r="B57" s="100">
        <v>505</v>
      </c>
      <c r="C57" s="92" t="s">
        <v>368</v>
      </c>
      <c r="D57" s="93" t="s">
        <v>276</v>
      </c>
      <c r="E57" s="113" t="s">
        <v>220</v>
      </c>
    </row>
    <row r="58" spans="1:5" ht="49.35" customHeight="1">
      <c r="A58" s="100" t="s">
        <v>206</v>
      </c>
      <c r="B58" s="100">
        <v>507</v>
      </c>
      <c r="C58" s="112" t="s">
        <v>277</v>
      </c>
      <c r="D58" s="113" t="s">
        <v>278</v>
      </c>
      <c r="E58" s="113" t="s">
        <v>369</v>
      </c>
    </row>
    <row r="59" spans="1:5" ht="49.35" customHeight="1">
      <c r="A59" s="100" t="s">
        <v>206</v>
      </c>
      <c r="B59" s="100">
        <v>547</v>
      </c>
      <c r="C59" s="112" t="s">
        <v>299</v>
      </c>
      <c r="D59" s="113" t="s">
        <v>254</v>
      </c>
      <c r="E59" s="113" t="s">
        <v>220</v>
      </c>
    </row>
    <row r="60" spans="1:5" ht="49.35" customHeight="1">
      <c r="A60" s="100" t="s">
        <v>206</v>
      </c>
      <c r="B60" s="100">
        <v>551</v>
      </c>
      <c r="C60" s="112" t="s">
        <v>300</v>
      </c>
      <c r="D60" s="113" t="s">
        <v>301</v>
      </c>
      <c r="E60" s="113" t="s">
        <v>213</v>
      </c>
    </row>
    <row r="61" spans="1:5" ht="49.35" customHeight="1">
      <c r="A61" s="100" t="s">
        <v>206</v>
      </c>
      <c r="B61" s="100">
        <v>548</v>
      </c>
      <c r="C61" s="112" t="s">
        <v>289</v>
      </c>
      <c r="D61" s="113" t="s">
        <v>290</v>
      </c>
      <c r="E61" s="113" t="s">
        <v>213</v>
      </c>
    </row>
    <row r="62" spans="1:5" ht="49.35" customHeight="1">
      <c r="A62" s="100" t="s">
        <v>206</v>
      </c>
      <c r="B62" s="100">
        <v>553</v>
      </c>
      <c r="C62" s="112" t="s">
        <v>302</v>
      </c>
      <c r="D62" s="113" t="s">
        <v>303</v>
      </c>
      <c r="E62" s="113" t="s">
        <v>220</v>
      </c>
    </row>
    <row r="63" spans="1:5" ht="49.35" customHeight="1">
      <c r="A63" s="100" t="s">
        <v>206</v>
      </c>
      <c r="B63" s="100">
        <v>564</v>
      </c>
      <c r="C63" s="112" t="s">
        <v>309</v>
      </c>
      <c r="D63" s="113" t="s">
        <v>306</v>
      </c>
      <c r="E63" s="113" t="s">
        <v>220</v>
      </c>
    </row>
    <row r="64" spans="1:5" ht="49.35" customHeight="1">
      <c r="A64" s="100" t="s">
        <v>206</v>
      </c>
      <c r="B64" s="100">
        <v>308</v>
      </c>
      <c r="C64" s="112" t="s">
        <v>274</v>
      </c>
      <c r="D64" s="113" t="s">
        <v>275</v>
      </c>
      <c r="E64" s="113" t="s">
        <v>220</v>
      </c>
    </row>
    <row r="65" spans="1:6" ht="49.35" customHeight="1">
      <c r="A65" s="100" t="s">
        <v>206</v>
      </c>
      <c r="B65" s="100">
        <v>312</v>
      </c>
      <c r="C65" s="112" t="s">
        <v>359</v>
      </c>
      <c r="D65" s="113" t="s">
        <v>259</v>
      </c>
      <c r="E65" s="113" t="s">
        <v>286</v>
      </c>
    </row>
    <row r="66" spans="1:6" ht="49.35" customHeight="1">
      <c r="A66" s="100" t="s">
        <v>206</v>
      </c>
      <c r="B66" s="100">
        <v>313</v>
      </c>
      <c r="C66" s="112" t="s">
        <v>310</v>
      </c>
      <c r="D66" s="113" t="s">
        <v>335</v>
      </c>
      <c r="E66" s="113" t="s">
        <v>220</v>
      </c>
    </row>
    <row r="67" spans="1:6" ht="49.35" customHeight="1">
      <c r="A67" s="100" t="s">
        <v>206</v>
      </c>
      <c r="B67" s="100">
        <v>334</v>
      </c>
      <c r="C67" s="112" t="s">
        <v>287</v>
      </c>
      <c r="D67" s="114" t="s">
        <v>360</v>
      </c>
      <c r="E67" s="113" t="s">
        <v>213</v>
      </c>
      <c r="F67" s="101"/>
    </row>
    <row r="68" spans="1:6" ht="49.35" customHeight="1">
      <c r="A68" s="100" t="s">
        <v>206</v>
      </c>
      <c r="B68" s="100">
        <v>342</v>
      </c>
      <c r="C68" s="112" t="s">
        <v>291</v>
      </c>
      <c r="D68" s="113" t="s">
        <v>292</v>
      </c>
      <c r="E68" s="113" t="s">
        <v>220</v>
      </c>
    </row>
    <row r="69" spans="1:6" ht="49.35" customHeight="1">
      <c r="A69" s="100" t="s">
        <v>206</v>
      </c>
      <c r="B69" s="100">
        <v>345</v>
      </c>
      <c r="C69" s="112" t="s">
        <v>293</v>
      </c>
      <c r="D69" s="113" t="s">
        <v>294</v>
      </c>
      <c r="E69" s="113" t="s">
        <v>220</v>
      </c>
    </row>
    <row r="70" spans="1:6" ht="49.35" customHeight="1">
      <c r="A70" s="100" t="s">
        <v>206</v>
      </c>
      <c r="B70" s="100">
        <v>350</v>
      </c>
      <c r="C70" s="112" t="s">
        <v>295</v>
      </c>
      <c r="D70" s="113" t="s">
        <v>296</v>
      </c>
      <c r="E70" s="113" t="s">
        <v>220</v>
      </c>
    </row>
    <row r="71" spans="1:6" ht="49.35" customHeight="1">
      <c r="A71" s="100" t="s">
        <v>206</v>
      </c>
      <c r="B71" s="100">
        <v>351</v>
      </c>
      <c r="C71" s="112" t="s">
        <v>297</v>
      </c>
      <c r="D71" s="113" t="s">
        <v>298</v>
      </c>
      <c r="E71" s="113" t="s">
        <v>220</v>
      </c>
    </row>
    <row r="72" spans="1:6" ht="49.35" customHeight="1">
      <c r="A72" s="100" t="s">
        <v>206</v>
      </c>
      <c r="B72" s="100">
        <v>369</v>
      </c>
      <c r="C72" s="112" t="s">
        <v>307</v>
      </c>
      <c r="D72" s="113" t="s">
        <v>308</v>
      </c>
      <c r="E72" s="113" t="s">
        <v>220</v>
      </c>
    </row>
    <row r="73" spans="1:6" ht="49.35" customHeight="1">
      <c r="A73" s="100" t="s">
        <v>207</v>
      </c>
      <c r="B73" s="100">
        <v>9</v>
      </c>
      <c r="C73" s="112" t="s">
        <v>336</v>
      </c>
      <c r="D73" s="113" t="s">
        <v>275</v>
      </c>
      <c r="E73" s="113" t="s">
        <v>220</v>
      </c>
    </row>
    <row r="74" spans="1:6" ht="49.35" customHeight="1">
      <c r="A74" s="100" t="s">
        <v>207</v>
      </c>
      <c r="B74" s="100">
        <v>13</v>
      </c>
      <c r="C74" s="112" t="s">
        <v>339</v>
      </c>
      <c r="D74" s="113" t="s">
        <v>340</v>
      </c>
      <c r="E74" s="113" t="s">
        <v>220</v>
      </c>
    </row>
    <row r="75" spans="1:6" ht="49.35" customHeight="1">
      <c r="A75" s="100" t="s">
        <v>207</v>
      </c>
      <c r="B75" s="100">
        <v>14</v>
      </c>
      <c r="C75" s="112" t="s">
        <v>341</v>
      </c>
      <c r="D75" s="113" t="s">
        <v>342</v>
      </c>
      <c r="E75" s="113" t="s">
        <v>213</v>
      </c>
    </row>
    <row r="76" spans="1:6" ht="49.35" customHeight="1">
      <c r="A76" s="100" t="s">
        <v>207</v>
      </c>
      <c r="B76" s="100">
        <v>16</v>
      </c>
      <c r="C76" s="112" t="s">
        <v>311</v>
      </c>
      <c r="D76" s="113" t="s">
        <v>312</v>
      </c>
      <c r="E76" s="113" t="s">
        <v>279</v>
      </c>
    </row>
    <row r="77" spans="1:6" ht="49.35" customHeight="1">
      <c r="A77" s="100" t="s">
        <v>207</v>
      </c>
      <c r="B77" s="100">
        <v>26</v>
      </c>
      <c r="C77" s="112" t="s">
        <v>313</v>
      </c>
      <c r="D77" s="113" t="s">
        <v>314</v>
      </c>
      <c r="E77" s="113" t="s">
        <v>220</v>
      </c>
    </row>
    <row r="78" spans="1:6" ht="49.35" customHeight="1">
      <c r="A78" s="100" t="s">
        <v>207</v>
      </c>
      <c r="B78" s="100">
        <v>32</v>
      </c>
      <c r="C78" s="112" t="s">
        <v>315</v>
      </c>
      <c r="D78" s="105" t="s">
        <v>316</v>
      </c>
      <c r="E78" s="113" t="s">
        <v>220</v>
      </c>
    </row>
    <row r="79" spans="1:6" ht="49.35" customHeight="1">
      <c r="A79" s="100" t="s">
        <v>207</v>
      </c>
      <c r="B79" s="100">
        <v>11</v>
      </c>
      <c r="C79" s="112" t="s">
        <v>337</v>
      </c>
      <c r="D79" s="113" t="s">
        <v>338</v>
      </c>
      <c r="E79" s="113" t="s">
        <v>318</v>
      </c>
    </row>
    <row r="80" spans="1:6" ht="49.35" customHeight="1">
      <c r="A80" s="100" t="s">
        <v>207</v>
      </c>
      <c r="B80" s="100">
        <v>24</v>
      </c>
      <c r="C80" s="112" t="s">
        <v>356</v>
      </c>
      <c r="D80" s="113" t="s">
        <v>321</v>
      </c>
      <c r="E80" s="113" t="s">
        <v>318</v>
      </c>
    </row>
    <row r="81" spans="1:9" ht="49.35" customHeight="1">
      <c r="A81" s="100" t="s">
        <v>208</v>
      </c>
      <c r="B81" s="100">
        <v>702</v>
      </c>
      <c r="C81" s="112" t="s">
        <v>357</v>
      </c>
      <c r="D81" s="113" t="s">
        <v>322</v>
      </c>
      <c r="E81" s="113" t="s">
        <v>252</v>
      </c>
    </row>
    <row r="82" spans="1:9" ht="49.35" customHeight="1">
      <c r="A82" s="91"/>
      <c r="B82" s="91"/>
      <c r="C82" s="96"/>
      <c r="D82" s="104"/>
      <c r="E82" s="104"/>
    </row>
    <row r="83" spans="1:9" s="94" customFormat="1" ht="48.6" customHeight="1">
      <c r="A83"/>
      <c r="C83" s="97"/>
      <c r="D83" s="106"/>
      <c r="E83" s="106"/>
      <c r="F83"/>
      <c r="G83"/>
      <c r="H83"/>
      <c r="I83"/>
    </row>
    <row r="84" spans="1:9" s="94" customFormat="1" ht="48.6" customHeight="1">
      <c r="A84"/>
      <c r="C84" s="97"/>
      <c r="D84" s="106"/>
      <c r="E84" s="106"/>
      <c r="F84"/>
      <c r="G84"/>
      <c r="H84"/>
      <c r="I84"/>
    </row>
    <row r="85" spans="1:9" s="94" customFormat="1">
      <c r="A85"/>
      <c r="C85" s="97"/>
      <c r="D85" s="106"/>
      <c r="E85" s="106"/>
      <c r="F85"/>
      <c r="G85"/>
      <c r="H85"/>
      <c r="I85"/>
    </row>
    <row r="86" spans="1:9" s="94" customFormat="1">
      <c r="A86"/>
      <c r="C86" s="97"/>
      <c r="D86" s="106"/>
      <c r="E86" s="106"/>
      <c r="F86"/>
      <c r="G86"/>
      <c r="H86"/>
      <c r="I86"/>
    </row>
    <row r="87" spans="1:9" s="94" customFormat="1">
      <c r="A87"/>
      <c r="C87" s="97"/>
      <c r="D87" s="106"/>
      <c r="E87" s="106"/>
      <c r="F87"/>
      <c r="G87"/>
      <c r="H87"/>
      <c r="I87"/>
    </row>
    <row r="88" spans="1:9" s="94" customFormat="1">
      <c r="A88"/>
      <c r="C88" s="97"/>
      <c r="D88" s="106"/>
      <c r="E88" s="106"/>
      <c r="F88"/>
      <c r="G88"/>
      <c r="H88"/>
      <c r="I88"/>
    </row>
    <row r="89" spans="1:9" s="94" customFormat="1">
      <c r="A89"/>
      <c r="C89" s="97"/>
      <c r="D89" s="106"/>
      <c r="E89" s="106"/>
      <c r="F89"/>
      <c r="G89"/>
      <c r="H89"/>
      <c r="I89"/>
    </row>
    <row r="90" spans="1:9" s="94" customFormat="1">
      <c r="A90"/>
      <c r="C90" s="97"/>
      <c r="D90" s="106"/>
      <c r="E90" s="106"/>
      <c r="F90"/>
      <c r="G90"/>
      <c r="H90"/>
      <c r="I90"/>
    </row>
    <row r="91" spans="1:9" s="94" customFormat="1">
      <c r="A91"/>
      <c r="C91" s="97"/>
      <c r="D91" s="106"/>
      <c r="E91" s="106"/>
      <c r="F91"/>
      <c r="G91"/>
      <c r="H91"/>
      <c r="I91"/>
    </row>
    <row r="92" spans="1:9" s="94" customFormat="1">
      <c r="A92"/>
      <c r="C92" s="97"/>
      <c r="D92" s="106"/>
      <c r="E92" s="106"/>
      <c r="F92"/>
      <c r="G92"/>
      <c r="H92"/>
      <c r="I92"/>
    </row>
    <row r="93" spans="1:9" s="94" customFormat="1">
      <c r="A93"/>
      <c r="C93" s="97"/>
      <c r="D93" s="106"/>
      <c r="E93" s="106"/>
      <c r="F93"/>
      <c r="G93"/>
      <c r="H93"/>
      <c r="I93"/>
    </row>
    <row r="94" spans="1:9" s="94" customFormat="1">
      <c r="A94"/>
      <c r="C94" s="97"/>
      <c r="D94" s="106"/>
      <c r="E94" s="106"/>
      <c r="F94"/>
      <c r="G94"/>
      <c r="H94"/>
      <c r="I94"/>
    </row>
    <row r="95" spans="1:9" s="94" customFormat="1">
      <c r="A95"/>
      <c r="C95" s="97"/>
      <c r="D95" s="106"/>
      <c r="E95" s="106"/>
      <c r="F95"/>
      <c r="G95"/>
      <c r="H95"/>
      <c r="I95"/>
    </row>
    <row r="96" spans="1:9" s="94" customFormat="1">
      <c r="A96"/>
      <c r="C96" s="97"/>
      <c r="D96" s="106"/>
      <c r="E96" s="106"/>
      <c r="F96"/>
      <c r="G96"/>
      <c r="H96"/>
      <c r="I96"/>
    </row>
    <row r="97" spans="1:9" s="94" customFormat="1">
      <c r="A97"/>
      <c r="C97" s="97"/>
      <c r="D97" s="106"/>
      <c r="E97" s="106"/>
      <c r="F97"/>
      <c r="G97"/>
      <c r="H97"/>
      <c r="I97"/>
    </row>
    <row r="98" spans="1:9" s="94" customFormat="1">
      <c r="A98"/>
      <c r="C98" s="97"/>
      <c r="D98" s="106"/>
      <c r="E98" s="106"/>
      <c r="F98"/>
      <c r="G98"/>
      <c r="H98"/>
      <c r="I98"/>
    </row>
    <row r="99" spans="1:9" s="94" customFormat="1">
      <c r="A99"/>
      <c r="C99" s="97"/>
      <c r="D99" s="106"/>
      <c r="E99" s="106"/>
      <c r="F99"/>
      <c r="G99"/>
      <c r="H99"/>
      <c r="I99"/>
    </row>
    <row r="100" spans="1:9" s="94" customFormat="1">
      <c r="A100"/>
      <c r="C100" s="97"/>
      <c r="D100" s="106"/>
      <c r="E100" s="106"/>
      <c r="F100"/>
      <c r="G100"/>
      <c r="H100"/>
      <c r="I100"/>
    </row>
    <row r="101" spans="1:9" s="94" customFormat="1">
      <c r="A101"/>
      <c r="C101" s="97"/>
      <c r="D101" s="106"/>
      <c r="E101" s="106"/>
      <c r="F101"/>
      <c r="G101"/>
      <c r="H101"/>
      <c r="I101"/>
    </row>
    <row r="102" spans="1:9" s="94" customFormat="1">
      <c r="A102"/>
      <c r="C102" s="97"/>
      <c r="D102" s="106"/>
      <c r="E102" s="106"/>
      <c r="F102"/>
      <c r="G102"/>
      <c r="H102"/>
      <c r="I102"/>
    </row>
    <row r="103" spans="1:9" s="94" customFormat="1">
      <c r="A103"/>
      <c r="C103" s="97"/>
      <c r="D103" s="106"/>
      <c r="E103" s="106"/>
      <c r="F103"/>
      <c r="G103"/>
      <c r="H103"/>
      <c r="I103"/>
    </row>
    <row r="104" spans="1:9" s="94" customFormat="1">
      <c r="A104"/>
      <c r="C104" s="97"/>
      <c r="D104" s="106"/>
      <c r="E104" s="106"/>
      <c r="F104"/>
      <c r="G104"/>
      <c r="H104"/>
      <c r="I104"/>
    </row>
  </sheetData>
  <autoFilter ref="A7:E82"/>
  <phoneticPr fontId="4"/>
  <dataValidations count="3">
    <dataValidation type="list" allowBlank="1" showInputMessage="1" showErrorMessage="1" sqref="A8:A82">
      <formula1>$A$85:$A$105</formula1>
    </dataValidation>
    <dataValidation imeMode="on" allowBlank="1" showInputMessage="1" showErrorMessage="1" sqref="D79:D82 C7 D8:D56 C10:C56 C58:C82 F67 D58:D66 D68:D77"/>
    <dataValidation imeMode="hiragana" allowBlank="1" showInputMessage="1" showErrorMessage="1" sqref="C8:C9 E79:E82 D78:E78 D7:E7 C57:E57 E58:E77 E8:E56"/>
  </dataValidations>
  <printOptions horizontalCentered="1"/>
  <pageMargins left="0.59055118110236227" right="0.59055118110236227" top="0.59055118110236227" bottom="0.59055118110236227" header="0.31496062992125984" footer="0.31496062992125984"/>
  <pageSetup paperSize="9" scale="50" fitToHeight="0" orientation="portrait" r:id="rId1"/>
  <rowBreaks count="2" manualBreakCount="2">
    <brk id="37" max="4" man="1"/>
    <brk id="7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65E226"/>
  </sheetPr>
  <dimension ref="A1:AQ200"/>
  <sheetViews>
    <sheetView showGridLines="0" showZeros="0" view="pageBreakPreview" zoomScale="60" zoomScaleNormal="60" workbookViewId="0">
      <selection activeCell="U17" sqref="U17"/>
    </sheetView>
  </sheetViews>
  <sheetFormatPr defaultColWidth="8.8984375" defaultRowHeight="13.5"/>
  <cols>
    <col min="1" max="1" width="1.09765625" style="8" customWidth="1"/>
    <col min="2" max="2" width="1.3984375" style="8" customWidth="1"/>
    <col min="3" max="3" width="7.59765625" style="8" customWidth="1"/>
    <col min="4" max="5" width="1.3984375" style="8" customWidth="1"/>
    <col min="6" max="6" width="18.3984375" style="8" customWidth="1"/>
    <col min="7" max="9" width="1.3984375" style="8" customWidth="1"/>
    <col min="10" max="10" width="17.59765625" style="8" customWidth="1"/>
    <col min="11" max="12" width="1.3984375" style="8" customWidth="1"/>
    <col min="13" max="13" width="12.5" style="8" customWidth="1"/>
    <col min="14" max="14" width="1.3984375" style="8" customWidth="1"/>
    <col min="15" max="15" width="5.3984375" style="8" customWidth="1"/>
    <col min="16" max="16" width="7.09765625" style="8" customWidth="1"/>
    <col min="17" max="17" width="5.59765625" style="8" customWidth="1"/>
    <col min="18" max="18" width="7.3984375" style="8" customWidth="1"/>
    <col min="19" max="19" width="1.59765625" style="8" customWidth="1"/>
    <col min="20" max="20" width="9.3984375" style="8" bestFit="1" customWidth="1"/>
    <col min="21" max="35" width="9.3984375" style="8" customWidth="1"/>
    <col min="36" max="37" width="9.8984375" style="8" bestFit="1" customWidth="1"/>
    <col min="38" max="38" width="10.8984375" style="8" bestFit="1" customWidth="1"/>
    <col min="39" max="39" width="9.8984375" style="8" bestFit="1" customWidth="1"/>
    <col min="40" max="16384" width="8.8984375" style="8"/>
  </cols>
  <sheetData>
    <row r="1" spans="1:43" ht="19.5" customHeight="1">
      <c r="A1" s="6" t="s">
        <v>2</v>
      </c>
      <c r="B1" s="7"/>
    </row>
    <row r="2" spans="1:43" ht="14.25" thickBot="1">
      <c r="A2" s="6"/>
      <c r="B2" s="7"/>
    </row>
    <row r="3" spans="1:43" ht="17.25">
      <c r="C3" s="9"/>
      <c r="D3" s="9"/>
      <c r="E3" s="9"/>
      <c r="F3" s="9"/>
      <c r="G3" s="9"/>
      <c r="H3" s="9"/>
      <c r="I3" s="9"/>
      <c r="J3" s="9"/>
      <c r="K3" s="9"/>
      <c r="L3" s="9"/>
      <c r="M3" s="9"/>
      <c r="N3" s="9"/>
      <c r="O3" s="9"/>
      <c r="P3" s="9"/>
      <c r="Q3" s="10"/>
      <c r="R3" s="9"/>
      <c r="S3" s="9"/>
      <c r="T3" s="76" t="s">
        <v>37</v>
      </c>
      <c r="U3" s="76"/>
      <c r="V3" s="76"/>
      <c r="W3" s="76"/>
      <c r="X3" s="76"/>
      <c r="Y3" s="76"/>
      <c r="Z3" s="76"/>
      <c r="AA3" s="76"/>
      <c r="AB3" s="76"/>
      <c r="AC3" s="76"/>
      <c r="AD3" s="76"/>
      <c r="AE3" s="76"/>
      <c r="AF3" s="76"/>
      <c r="AG3" s="76"/>
      <c r="AH3" s="76"/>
      <c r="AI3" s="76"/>
      <c r="AK3" s="77" t="s">
        <v>38</v>
      </c>
    </row>
    <row r="4" spans="1:43" ht="35.1" customHeight="1">
      <c r="B4" s="11"/>
      <c r="C4" s="71" t="s">
        <v>1</v>
      </c>
      <c r="D4" s="71"/>
      <c r="E4" s="71"/>
      <c r="F4" s="159" t="s">
        <v>21</v>
      </c>
      <c r="G4" s="159"/>
      <c r="H4" s="159"/>
      <c r="I4" s="71"/>
      <c r="J4" s="160" t="s">
        <v>12</v>
      </c>
      <c r="K4" s="160"/>
      <c r="L4" s="160"/>
      <c r="M4" s="160"/>
      <c r="N4" s="160"/>
      <c r="O4" s="160"/>
      <c r="P4" s="160"/>
      <c r="Q4" s="160"/>
      <c r="R4" s="160"/>
      <c r="S4" s="9"/>
      <c r="AK4" s="78" t="e">
        <f>#REF!</f>
        <v>#REF!</v>
      </c>
    </row>
    <row r="5" spans="1:43" ht="35.1" customHeight="1">
      <c r="B5" s="11"/>
      <c r="C5" s="71" t="s">
        <v>22</v>
      </c>
      <c r="D5" s="71"/>
      <c r="E5" s="71"/>
      <c r="F5" s="159" t="str">
        <f ca="1">DBCS(TEXT(TODAY(),"ggge年m月d日"))</f>
        <v>令和７年７月３日</v>
      </c>
      <c r="G5" s="159"/>
      <c r="H5" s="159"/>
      <c r="I5" s="71"/>
      <c r="J5" s="66" t="s">
        <v>19</v>
      </c>
      <c r="K5" s="67"/>
      <c r="L5" s="67"/>
      <c r="M5" s="66" t="s">
        <v>39</v>
      </c>
      <c r="N5" s="67"/>
      <c r="O5" s="67"/>
      <c r="P5" s="68"/>
      <c r="Q5" s="66" t="s">
        <v>35</v>
      </c>
      <c r="R5" s="67"/>
      <c r="S5" s="9"/>
      <c r="AK5" s="78" t="e">
        <f>#REF!</f>
        <v>#REF!</v>
      </c>
    </row>
    <row r="6" spans="1:43" ht="35.1" customHeight="1">
      <c r="B6" s="11"/>
      <c r="C6" s="71" t="s">
        <v>23</v>
      </c>
      <c r="D6" s="71"/>
      <c r="E6" s="71"/>
      <c r="F6" s="159" t="s">
        <v>21</v>
      </c>
      <c r="G6" s="159"/>
      <c r="H6" s="159"/>
      <c r="I6" s="71"/>
      <c r="J6" s="69" t="s">
        <v>36</v>
      </c>
      <c r="K6" s="67"/>
      <c r="L6" s="67"/>
      <c r="M6" s="70" t="s">
        <v>39</v>
      </c>
      <c r="N6" s="67"/>
      <c r="O6" s="67"/>
      <c r="P6" s="67"/>
      <c r="Q6" s="67"/>
      <c r="R6" s="67"/>
      <c r="S6" s="9"/>
      <c r="AK6" s="78" t="e">
        <f>#REF!</f>
        <v>#REF!</v>
      </c>
    </row>
    <row r="7" spans="1:43" ht="35.1" customHeight="1">
      <c r="B7" s="11"/>
      <c r="C7" s="71" t="s">
        <v>24</v>
      </c>
      <c r="D7" s="71"/>
      <c r="E7" s="71"/>
      <c r="F7" s="159" t="s">
        <v>25</v>
      </c>
      <c r="G7" s="159"/>
      <c r="H7" s="159"/>
      <c r="I7" s="71"/>
      <c r="J7" s="12"/>
      <c r="K7" s="161"/>
      <c r="L7" s="161"/>
      <c r="M7" s="161"/>
      <c r="N7" s="161"/>
      <c r="O7" s="161"/>
      <c r="P7" s="161"/>
      <c r="Q7" s="161"/>
      <c r="R7" s="161"/>
      <c r="S7" s="9"/>
      <c r="AK7" s="78" t="e">
        <f>#REF!</f>
        <v>#REF!</v>
      </c>
    </row>
    <row r="8" spans="1:43" ht="9.9499999999999993" customHeight="1">
      <c r="C8" s="13"/>
      <c r="D8" s="13"/>
      <c r="E8" s="13"/>
      <c r="F8" s="13"/>
      <c r="G8" s="13"/>
      <c r="H8" s="13"/>
      <c r="I8" s="13"/>
      <c r="J8" s="9"/>
      <c r="K8" s="9"/>
      <c r="L8" s="9"/>
      <c r="M8" s="14"/>
      <c r="N8" s="14"/>
      <c r="O8" s="14"/>
      <c r="P8" s="14"/>
      <c r="Q8" s="14"/>
      <c r="R8" s="14"/>
      <c r="S8" s="14"/>
      <c r="AK8" s="78" t="e">
        <f>#REF!</f>
        <v>#REF!</v>
      </c>
    </row>
    <row r="9" spans="1:43" ht="30" customHeight="1">
      <c r="C9" s="9"/>
      <c r="D9" s="9"/>
      <c r="E9" s="9"/>
      <c r="F9" s="9"/>
      <c r="G9" s="9"/>
      <c r="H9" s="9"/>
      <c r="I9" s="9"/>
      <c r="J9" s="11" t="s">
        <v>26</v>
      </c>
      <c r="K9" s="11"/>
      <c r="L9" s="11"/>
      <c r="M9" s="14"/>
      <c r="N9" s="14"/>
      <c r="O9" s="14"/>
      <c r="P9" s="14"/>
      <c r="Q9" s="14"/>
      <c r="R9" s="14"/>
      <c r="S9" s="14"/>
      <c r="AK9" s="78" t="e">
        <f>#REF!</f>
        <v>#REF!</v>
      </c>
    </row>
    <row r="10" spans="1:43" ht="30" customHeight="1">
      <c r="C10" s="150" t="s">
        <v>6</v>
      </c>
      <c r="D10" s="150"/>
      <c r="E10" s="150"/>
      <c r="F10" s="150"/>
      <c r="G10" s="150"/>
      <c r="H10" s="150"/>
      <c r="I10" s="150"/>
      <c r="J10" s="150"/>
      <c r="K10" s="150"/>
      <c r="L10" s="150"/>
      <c r="M10" s="150"/>
      <c r="N10" s="150"/>
      <c r="O10" s="150"/>
      <c r="P10" s="150"/>
      <c r="Q10" s="150"/>
      <c r="R10" s="150"/>
      <c r="S10" s="15"/>
      <c r="AK10" s="78" t="e">
        <f>#REF!</f>
        <v>#REF!</v>
      </c>
    </row>
    <row r="11" spans="1:43" ht="30" customHeight="1">
      <c r="C11" s="16"/>
      <c r="D11" s="16"/>
      <c r="E11" s="16"/>
      <c r="F11" s="16"/>
      <c r="G11" s="16"/>
      <c r="H11" s="16"/>
      <c r="I11" s="16"/>
      <c r="J11" s="17"/>
      <c r="K11" s="17"/>
      <c r="L11" s="17"/>
      <c r="M11" s="15"/>
      <c r="N11" s="15"/>
      <c r="O11" s="15"/>
      <c r="P11" s="15"/>
      <c r="Q11" s="15"/>
      <c r="R11" s="15"/>
      <c r="S11" s="15"/>
      <c r="AK11" s="78" t="e">
        <f>#REF!</f>
        <v>#REF!</v>
      </c>
    </row>
    <row r="12" spans="1:43" ht="30" customHeight="1">
      <c r="C12" s="18" t="s">
        <v>27</v>
      </c>
      <c r="E12" s="16"/>
      <c r="G12" s="16"/>
      <c r="H12" s="16"/>
      <c r="I12" s="16"/>
      <c r="J12" s="17"/>
      <c r="K12" s="17"/>
      <c r="L12" s="17"/>
      <c r="M12" s="15"/>
      <c r="N12" s="15"/>
      <c r="O12" s="157" t="s">
        <v>40</v>
      </c>
      <c r="P12" s="158"/>
      <c r="Q12" s="158"/>
      <c r="R12" s="158"/>
      <c r="S12" s="15"/>
      <c r="AK12" s="78" t="e">
        <f>#REF!</f>
        <v>#REF!</v>
      </c>
    </row>
    <row r="13" spans="1:43" ht="30" customHeight="1">
      <c r="G13" s="19"/>
      <c r="H13" s="19"/>
      <c r="I13" s="19"/>
      <c r="J13" s="20"/>
      <c r="K13" s="9"/>
      <c r="L13" s="9"/>
      <c r="M13" s="9"/>
      <c r="N13" s="9"/>
      <c r="O13" s="9"/>
      <c r="P13" s="9"/>
      <c r="Q13" s="9"/>
      <c r="S13" s="9"/>
      <c r="AK13" s="78" t="e">
        <f>#REF!</f>
        <v>#REF!</v>
      </c>
    </row>
    <row r="14" spans="1:43" ht="30" customHeight="1">
      <c r="C14" s="19"/>
      <c r="D14" s="19"/>
      <c r="E14" s="19"/>
      <c r="F14" s="19"/>
      <c r="G14" s="19"/>
      <c r="H14" s="19"/>
      <c r="I14" s="19"/>
      <c r="J14" s="9"/>
      <c r="K14" s="9"/>
      <c r="L14" s="9"/>
      <c r="M14" s="138" t="e">
        <f>$J$17&amp;"長"</f>
        <v>#REF!</v>
      </c>
      <c r="N14" s="137"/>
      <c r="O14" s="137"/>
      <c r="P14" s="137"/>
      <c r="Q14" s="137"/>
      <c r="S14" s="9"/>
      <c r="AK14" s="78" t="e">
        <f>#REF!</f>
        <v>#REF!</v>
      </c>
      <c r="AL14" s="11"/>
      <c r="AM14" s="11"/>
      <c r="AN14" s="11"/>
      <c r="AO14" s="11"/>
      <c r="AP14" s="11"/>
      <c r="AQ14" s="11"/>
    </row>
    <row r="15" spans="1:43" ht="30" customHeight="1">
      <c r="C15" s="19"/>
      <c r="D15" s="19"/>
      <c r="E15" s="19"/>
      <c r="F15" s="19"/>
      <c r="G15" s="19"/>
      <c r="H15" s="19"/>
      <c r="I15" s="19"/>
      <c r="J15" s="9"/>
      <c r="K15" s="9"/>
      <c r="L15" s="9"/>
      <c r="M15" s="9"/>
      <c r="N15" s="9"/>
      <c r="O15" s="9"/>
      <c r="P15" s="9"/>
      <c r="Q15" s="21"/>
      <c r="R15" s="9"/>
      <c r="S15" s="9"/>
      <c r="AK15" s="78" t="e">
        <f>#REF!</f>
        <v>#REF!</v>
      </c>
      <c r="AL15" s="3"/>
      <c r="AM15" s="3"/>
      <c r="AN15" s="3"/>
      <c r="AO15" s="3"/>
      <c r="AP15" s="3"/>
      <c r="AQ15" s="3"/>
    </row>
    <row r="16" spans="1:43" ht="30" customHeight="1">
      <c r="C16" s="139" t="s">
        <v>0</v>
      </c>
      <c r="D16" s="139"/>
      <c r="E16" s="139"/>
      <c r="F16" s="139"/>
      <c r="G16" s="139"/>
      <c r="H16" s="140" t="s">
        <v>14</v>
      </c>
      <c r="I16" s="140"/>
      <c r="J16" s="65" t="e">
        <f>IF($T$16="完成","完成",IF($T$16="完成（指定部分）","完成",IF($T$16="出来形","出来形",IF($T$16="中間（全体）","中間（全体）技術",IF($T$16="中間（部分）","中間（部分）技術","")))))</f>
        <v>#REF!</v>
      </c>
      <c r="K16" s="22" t="s">
        <v>28</v>
      </c>
      <c r="L16" s="22"/>
      <c r="M16" s="23"/>
      <c r="N16" s="10"/>
      <c r="O16" s="10"/>
      <c r="P16" s="10"/>
      <c r="Q16" s="24"/>
      <c r="R16" s="10"/>
      <c r="S16" s="10"/>
      <c r="T16" s="76" t="e">
        <f>INDEX(#REF!,MATCH(★工事依頼書!$T$4,#REF!,0),19)</f>
        <v>#REF!</v>
      </c>
      <c r="U16" s="76"/>
      <c r="V16" s="76"/>
      <c r="W16" s="76"/>
      <c r="X16" s="76"/>
      <c r="Y16" s="76"/>
      <c r="Z16" s="76"/>
      <c r="AA16" s="76"/>
      <c r="AB16" s="76"/>
      <c r="AC16" s="76"/>
      <c r="AD16" s="76"/>
      <c r="AE16" s="76"/>
      <c r="AF16" s="76"/>
      <c r="AG16" s="76"/>
      <c r="AH16" s="76"/>
      <c r="AI16" s="76"/>
      <c r="AK16" s="78" t="e">
        <f>#REF!</f>
        <v>#REF!</v>
      </c>
      <c r="AL16" s="3"/>
      <c r="AM16" s="3"/>
      <c r="AN16" s="3"/>
      <c r="AO16" s="3"/>
      <c r="AP16" s="3"/>
      <c r="AQ16" s="3"/>
    </row>
    <row r="17" spans="2:43" ht="27.75" customHeight="1">
      <c r="B17" s="25"/>
      <c r="C17" s="115" t="s">
        <v>4</v>
      </c>
      <c r="D17" s="115"/>
      <c r="E17" s="115"/>
      <c r="F17" s="115"/>
      <c r="G17" s="26"/>
      <c r="H17" s="75"/>
      <c r="I17" s="75"/>
      <c r="J17" s="141" t="e">
        <f>INDEX(#REF!,MATCH(★工事依頼書!$T$4,#REF!,0),2)</f>
        <v>#REF!</v>
      </c>
      <c r="K17" s="142"/>
      <c r="L17" s="142"/>
      <c r="M17" s="142"/>
      <c r="N17" s="142"/>
      <c r="O17" s="27"/>
      <c r="P17" s="144" t="s">
        <v>7</v>
      </c>
      <c r="Q17" s="146" t="s">
        <v>8</v>
      </c>
      <c r="R17" s="147"/>
      <c r="S17" s="28"/>
      <c r="AK17" s="78" t="e">
        <f>#REF!</f>
        <v>#REF!</v>
      </c>
      <c r="AL17" s="3"/>
      <c r="AM17" s="3"/>
      <c r="AN17" s="3"/>
      <c r="AO17" s="3"/>
      <c r="AP17" s="3"/>
      <c r="AQ17" s="3"/>
    </row>
    <row r="18" spans="2:43" ht="27.75" customHeight="1">
      <c r="B18" s="5"/>
      <c r="C18" s="119"/>
      <c r="D18" s="119"/>
      <c r="E18" s="119"/>
      <c r="F18" s="119"/>
      <c r="G18" s="29"/>
      <c r="H18" s="74"/>
      <c r="I18" s="74"/>
      <c r="J18" s="143"/>
      <c r="K18" s="143"/>
      <c r="L18" s="143"/>
      <c r="M18" s="143"/>
      <c r="N18" s="143"/>
      <c r="O18" s="30"/>
      <c r="P18" s="145"/>
      <c r="Q18" s="148" t="e">
        <f>INDEX(#REF!,MATCH(★工事依頼書!$T$4,#REF!,0),3)</f>
        <v>#REF!</v>
      </c>
      <c r="R18" s="149"/>
      <c r="S18" s="31"/>
      <c r="AK18" s="78" t="e">
        <f>#REF!</f>
        <v>#REF!</v>
      </c>
      <c r="AL18" s="32"/>
      <c r="AM18" s="32"/>
      <c r="AN18" s="32"/>
      <c r="AO18" s="32"/>
      <c r="AP18" s="32"/>
      <c r="AQ18" s="32"/>
    </row>
    <row r="19" spans="2:43" ht="27.75" customHeight="1">
      <c r="B19" s="25"/>
      <c r="C19" s="115" t="s">
        <v>18</v>
      </c>
      <c r="D19" s="115"/>
      <c r="E19" s="115"/>
      <c r="F19" s="115"/>
      <c r="G19" s="26"/>
      <c r="H19" s="33"/>
      <c r="I19" s="75"/>
      <c r="J19" s="129" t="e">
        <f>INDEX(#REF!,MATCH(★工事依頼書!$T$4,#REF!,0),5)</f>
        <v>#REF!</v>
      </c>
      <c r="K19" s="129"/>
      <c r="L19" s="129"/>
      <c r="M19" s="129"/>
      <c r="N19" s="129"/>
      <c r="O19" s="129"/>
      <c r="P19" s="129"/>
      <c r="Q19" s="132"/>
      <c r="R19" s="133"/>
      <c r="S19" s="34"/>
      <c r="AK19" s="78" t="e">
        <f>#REF!</f>
        <v>#REF!</v>
      </c>
      <c r="AL19" s="3"/>
      <c r="AM19" s="3"/>
      <c r="AN19" s="3"/>
      <c r="AO19" s="3"/>
      <c r="AP19" s="3"/>
      <c r="AQ19" s="3"/>
    </row>
    <row r="20" spans="2:43" ht="27.75" customHeight="1">
      <c r="B20" s="5"/>
      <c r="C20" s="119"/>
      <c r="D20" s="119"/>
      <c r="E20" s="119"/>
      <c r="F20" s="119"/>
      <c r="G20" s="29"/>
      <c r="H20" s="35"/>
      <c r="I20" s="74"/>
      <c r="J20" s="130"/>
      <c r="K20" s="130"/>
      <c r="L20" s="130"/>
      <c r="M20" s="130"/>
      <c r="N20" s="130"/>
      <c r="O20" s="130"/>
      <c r="P20" s="130"/>
      <c r="Q20" s="36"/>
      <c r="R20" s="36"/>
      <c r="S20" s="37"/>
      <c r="AK20" s="78" t="e">
        <f>#REF!</f>
        <v>#REF!</v>
      </c>
      <c r="AL20" s="3"/>
      <c r="AM20" s="3"/>
      <c r="AN20" s="3"/>
      <c r="AO20" s="3"/>
      <c r="AP20" s="3"/>
      <c r="AQ20" s="3"/>
    </row>
    <row r="21" spans="2:43" ht="27.75" customHeight="1">
      <c r="B21" s="5"/>
      <c r="C21" s="119"/>
      <c r="D21" s="119"/>
      <c r="E21" s="119"/>
      <c r="F21" s="119"/>
      <c r="G21" s="29"/>
      <c r="H21" s="38"/>
      <c r="I21" s="72"/>
      <c r="J21" s="131"/>
      <c r="K21" s="131"/>
      <c r="L21" s="131"/>
      <c r="M21" s="131"/>
      <c r="N21" s="131"/>
      <c r="O21" s="131"/>
      <c r="P21" s="131"/>
      <c r="Q21" s="39"/>
      <c r="R21" s="39"/>
      <c r="S21" s="40"/>
      <c r="AK21" s="78" t="e">
        <f>#REF!</f>
        <v>#REF!</v>
      </c>
      <c r="AL21" s="3"/>
      <c r="AM21" s="3"/>
      <c r="AN21" s="3"/>
      <c r="AO21" s="3"/>
      <c r="AP21" s="3"/>
      <c r="AQ21" s="3"/>
    </row>
    <row r="22" spans="2:43" ht="33" customHeight="1">
      <c r="B22" s="25"/>
      <c r="C22" s="115" t="s">
        <v>34</v>
      </c>
      <c r="D22" s="115"/>
      <c r="E22" s="115"/>
      <c r="F22" s="115"/>
      <c r="G22" s="26"/>
      <c r="H22" s="74"/>
      <c r="I22" s="74"/>
      <c r="J22" s="134" t="e">
        <f>INDEX(#REF!,MATCH(★工事依頼書!$T$4,#REF!,0),8)</f>
        <v>#REF!</v>
      </c>
      <c r="K22" s="134"/>
      <c r="L22" s="134"/>
      <c r="M22" s="134"/>
      <c r="N22" s="134"/>
      <c r="O22" s="134"/>
      <c r="P22" s="134"/>
      <c r="Q22" s="134"/>
      <c r="R22" s="134"/>
      <c r="S22" s="41"/>
      <c r="AK22" s="78" t="e">
        <f>#REF!</f>
        <v>#REF!</v>
      </c>
      <c r="AL22" s="32"/>
      <c r="AM22" s="32"/>
      <c r="AN22" s="32"/>
      <c r="AO22" s="32"/>
      <c r="AP22" s="32"/>
      <c r="AQ22" s="32"/>
    </row>
    <row r="23" spans="2:43" ht="33" customHeight="1">
      <c r="B23" s="42"/>
      <c r="C23" s="121"/>
      <c r="D23" s="121"/>
      <c r="E23" s="121"/>
      <c r="F23" s="121"/>
      <c r="G23" s="43"/>
      <c r="H23" s="38"/>
      <c r="I23" s="72"/>
      <c r="J23" s="135" t="e">
        <f>INDEX(#REF!,MATCH(★工事依頼書!$T$4,#REF!,0),9)</f>
        <v>#REF!</v>
      </c>
      <c r="K23" s="135"/>
      <c r="L23" s="135"/>
      <c r="M23" s="135"/>
      <c r="N23" s="135"/>
      <c r="O23" s="135"/>
      <c r="P23" s="135"/>
      <c r="Q23" s="135"/>
      <c r="R23" s="135"/>
      <c r="S23" s="44"/>
      <c r="AK23" s="78" t="e">
        <f>#REF!</f>
        <v>#REF!</v>
      </c>
      <c r="AL23" s="45"/>
      <c r="AM23" s="45"/>
      <c r="AN23" s="45"/>
      <c r="AO23" s="45"/>
      <c r="AP23" s="45"/>
      <c r="AQ23" s="32"/>
    </row>
    <row r="24" spans="2:43" ht="33" customHeight="1">
      <c r="B24" s="42"/>
      <c r="C24" s="127" t="s">
        <v>13</v>
      </c>
      <c r="D24" s="127"/>
      <c r="E24" s="127"/>
      <c r="F24" s="127"/>
      <c r="G24" s="43"/>
      <c r="H24" s="72"/>
      <c r="I24" s="72"/>
      <c r="J24" s="155" t="e">
        <f>IF($T$16="完成","完成検査",IF($T$16="完成（指定部分）","完成検査",IF($T$16="出来形","出来形検査",IF($T$16="中間（全体）","中間（全体）技術検査",IF($T$16="中間（部分）","中間（部分）技術検査","")))))</f>
        <v>#REF!</v>
      </c>
      <c r="K24" s="156"/>
      <c r="L24" s="156"/>
      <c r="M24" s="156"/>
      <c r="N24" s="156"/>
      <c r="O24" s="156"/>
      <c r="P24" s="156"/>
      <c r="Q24" s="156"/>
      <c r="R24" s="156"/>
      <c r="S24" s="44"/>
      <c r="AK24" s="78" t="e">
        <f>#REF!</f>
        <v>#REF!</v>
      </c>
      <c r="AL24" s="45"/>
      <c r="AM24" s="45"/>
      <c r="AN24" s="45"/>
      <c r="AO24" s="45"/>
      <c r="AP24" s="45"/>
      <c r="AQ24" s="32"/>
    </row>
    <row r="25" spans="2:43" ht="33" customHeight="1">
      <c r="B25" s="46"/>
      <c r="C25" s="122" t="s">
        <v>29</v>
      </c>
      <c r="D25" s="122"/>
      <c r="E25" s="122"/>
      <c r="F25" s="122"/>
      <c r="G25" s="47"/>
      <c r="H25" s="73"/>
      <c r="I25" s="73"/>
      <c r="J25" s="126" t="e">
        <f>INDEX(#REF!,MATCH(★工事依頼書!$T$4,#REF!,0),22)</f>
        <v>#REF!</v>
      </c>
      <c r="K25" s="126"/>
      <c r="L25" s="126"/>
      <c r="M25" s="126"/>
      <c r="N25" s="126"/>
      <c r="O25" s="126"/>
      <c r="P25" s="126"/>
      <c r="Q25" s="126"/>
      <c r="R25" s="126"/>
      <c r="S25" s="48"/>
      <c r="AK25" s="78" t="e">
        <f>#REF!</f>
        <v>#REF!</v>
      </c>
      <c r="AL25" s="11"/>
      <c r="AM25" s="11"/>
      <c r="AN25" s="11"/>
      <c r="AO25" s="11"/>
      <c r="AP25" s="11"/>
      <c r="AQ25" s="11"/>
    </row>
    <row r="26" spans="2:43" ht="33" customHeight="1">
      <c r="B26" s="5"/>
      <c r="C26" s="121" t="s">
        <v>30</v>
      </c>
      <c r="D26" s="121"/>
      <c r="E26" s="121"/>
      <c r="F26" s="121"/>
      <c r="G26" s="29"/>
      <c r="H26" s="74"/>
      <c r="I26" s="74"/>
      <c r="J26" s="126" t="e">
        <f>INDEX(#REF!,MATCH(★工事依頼書!$T$4,#REF!,0),23)</f>
        <v>#REF!</v>
      </c>
      <c r="K26" s="126"/>
      <c r="L26" s="126"/>
      <c r="M26" s="126"/>
      <c r="N26" s="126"/>
      <c r="O26" s="126"/>
      <c r="P26" s="126"/>
      <c r="Q26" s="126"/>
      <c r="R26" s="126"/>
      <c r="S26" s="49"/>
      <c r="AK26" s="78" t="e">
        <f>#REF!</f>
        <v>#REF!</v>
      </c>
      <c r="AL26" s="11"/>
      <c r="AM26" s="11"/>
      <c r="AN26" s="11"/>
      <c r="AO26" s="11"/>
      <c r="AP26" s="11"/>
      <c r="AQ26" s="11"/>
    </row>
    <row r="27" spans="2:43" ht="39" customHeight="1">
      <c r="B27" s="46"/>
      <c r="C27" s="122" t="s">
        <v>31</v>
      </c>
      <c r="D27" s="122"/>
      <c r="E27" s="122"/>
      <c r="F27" s="122"/>
      <c r="G27" s="47"/>
      <c r="H27" s="73"/>
      <c r="I27" s="73"/>
      <c r="J27" s="125" t="e">
        <f>DBCS(TEXT(J25,"ggge年m月d日"))&amp;"　　から　　"&amp;DBCS(TEXT(INDEX(#REF!,MATCH(★工事依頼書!$T$4,#REF!,0),24),"ggge年m月d日"))</f>
        <v>#REF!</v>
      </c>
      <c r="K27" s="125"/>
      <c r="L27" s="125"/>
      <c r="M27" s="125"/>
      <c r="N27" s="125"/>
      <c r="O27" s="125"/>
      <c r="P27" s="125"/>
      <c r="Q27" s="125"/>
      <c r="R27" s="125"/>
      <c r="S27" s="50"/>
      <c r="AK27" s="78" t="e">
        <f>#REF!</f>
        <v>#REF!</v>
      </c>
      <c r="AL27" s="11"/>
      <c r="AM27" s="11"/>
      <c r="AN27" s="11"/>
      <c r="AO27" s="11"/>
      <c r="AP27" s="11"/>
      <c r="AQ27" s="11"/>
    </row>
    <row r="28" spans="2:43" ht="33" customHeight="1">
      <c r="B28" s="46"/>
      <c r="C28" s="122" t="e">
        <f>IF($T$16="完成","完成年月日",IF($T$16="完成（指定部分）","完成年月日",IF($T$16="出来形","出来形完成年月日","完成(出来形完成)年月日")))</f>
        <v>#REF!</v>
      </c>
      <c r="D28" s="122"/>
      <c r="E28" s="122"/>
      <c r="F28" s="122"/>
      <c r="G28" s="47"/>
      <c r="H28" s="73"/>
      <c r="I28" s="73"/>
      <c r="J28" s="153" t="e">
        <f>DBCS(IF($T$28=0,"",IF($T$28="中間（全体）"," - ",IF($T$28="中間（部分）","-",TEXT($T$28,"ggge年m月d日")))))</f>
        <v>#REF!</v>
      </c>
      <c r="K28" s="154"/>
      <c r="L28" s="154"/>
      <c r="M28" s="154"/>
      <c r="N28" s="154"/>
      <c r="O28" s="154"/>
      <c r="P28" s="154"/>
      <c r="Q28" s="154"/>
      <c r="R28" s="154"/>
      <c r="S28" s="50"/>
      <c r="T28" s="4" t="e">
        <f>INDEX(#REF!,MATCH(★工事依頼書!$T$4,#REF!,0),20)</f>
        <v>#REF!</v>
      </c>
      <c r="U28" s="4"/>
      <c r="V28" s="4"/>
      <c r="W28" s="4"/>
      <c r="X28" s="4"/>
      <c r="Y28" s="4"/>
      <c r="Z28" s="4"/>
      <c r="AA28" s="4"/>
      <c r="AB28" s="4"/>
      <c r="AC28" s="4"/>
      <c r="AD28" s="4"/>
      <c r="AE28" s="4"/>
      <c r="AF28" s="4"/>
      <c r="AG28" s="4"/>
      <c r="AH28" s="4"/>
      <c r="AI28" s="4"/>
      <c r="AK28" s="78" t="e">
        <f>#REF!</f>
        <v>#REF!</v>
      </c>
      <c r="AL28" s="11"/>
      <c r="AM28" s="11"/>
      <c r="AN28" s="11"/>
      <c r="AO28" s="11"/>
      <c r="AP28" s="11"/>
      <c r="AQ28" s="11"/>
    </row>
    <row r="29" spans="2:43" ht="33" customHeight="1">
      <c r="B29" s="46"/>
      <c r="C29" s="122" t="e">
        <f>IF($T$16="完成","完成確認年月日",IF($T$16="完成（指定部分）","完成確認年月日",IF($T$16="出来形","出来形完成確認年月日","完成(出来形完成)確認年月日")))</f>
        <v>#REF!</v>
      </c>
      <c r="D29" s="122"/>
      <c r="E29" s="122"/>
      <c r="F29" s="122"/>
      <c r="G29" s="47"/>
      <c r="H29" s="73"/>
      <c r="I29" s="73"/>
      <c r="J29" s="153" t="e">
        <f>DBCS(IF($T$28=0,"",IF($T$28="中間（全体）"," - ",IF($T$28="中間（部分）","-",TEXT($T$28,"ggge年m月d日")))))</f>
        <v>#REF!</v>
      </c>
      <c r="K29" s="154"/>
      <c r="L29" s="154"/>
      <c r="M29" s="154"/>
      <c r="N29" s="154"/>
      <c r="O29" s="154"/>
      <c r="P29" s="154"/>
      <c r="Q29" s="154"/>
      <c r="R29" s="154"/>
      <c r="S29" s="50"/>
      <c r="AK29" s="78" t="e">
        <f>#REF!</f>
        <v>#REF!</v>
      </c>
      <c r="AL29" s="11"/>
      <c r="AM29" s="11"/>
      <c r="AN29" s="11"/>
      <c r="AO29" s="11"/>
      <c r="AP29" s="11"/>
      <c r="AQ29" s="11"/>
    </row>
    <row r="30" spans="2:43" ht="33" customHeight="1">
      <c r="B30" s="46"/>
      <c r="C30" s="122" t="s">
        <v>32</v>
      </c>
      <c r="D30" s="122"/>
      <c r="E30" s="122"/>
      <c r="F30" s="122"/>
      <c r="G30" s="47"/>
      <c r="H30" s="73"/>
      <c r="I30" s="73"/>
      <c r="J30" s="123" t="e">
        <f>INDEX(#REF!,MATCH(★工事依頼書!$T$4,#REF!,0),10)</f>
        <v>#REF!</v>
      </c>
      <c r="K30" s="123"/>
      <c r="L30" s="123"/>
      <c r="M30" s="123"/>
      <c r="N30" s="123"/>
      <c r="O30" s="123"/>
      <c r="P30" s="123"/>
      <c r="Q30" s="123"/>
      <c r="R30" s="123"/>
      <c r="S30" s="50"/>
      <c r="AK30" s="78" t="e">
        <f>#REF!</f>
        <v>#REF!</v>
      </c>
      <c r="AL30" s="11"/>
      <c r="AM30" s="11"/>
      <c r="AN30" s="11"/>
      <c r="AO30" s="11"/>
      <c r="AP30" s="11"/>
      <c r="AQ30" s="11"/>
    </row>
    <row r="31" spans="2:43" ht="34.5" customHeight="1">
      <c r="B31" s="46"/>
      <c r="C31" s="122" t="s">
        <v>9</v>
      </c>
      <c r="D31" s="122"/>
      <c r="E31" s="122"/>
      <c r="F31" s="122"/>
      <c r="G31" s="47"/>
      <c r="H31" s="75"/>
      <c r="I31" s="75"/>
      <c r="J31" s="124" t="e">
        <f>DBCS(TEXT(INDEX(#REF!,MATCH(★工事依頼書!$T4,#REF!,0),17),"#,###0"))&amp;" 円"</f>
        <v>#REF!</v>
      </c>
      <c r="K31" s="124"/>
      <c r="L31" s="124"/>
      <c r="M31" s="124"/>
      <c r="N31" s="1"/>
      <c r="O31" s="1"/>
      <c r="S31" s="51"/>
      <c r="AK31" s="78" t="e">
        <f>#REF!</f>
        <v>#REF!</v>
      </c>
      <c r="AL31" s="11"/>
      <c r="AM31" s="11"/>
      <c r="AN31" s="11"/>
      <c r="AO31" s="11"/>
      <c r="AP31" s="11"/>
      <c r="AQ31" s="11"/>
    </row>
    <row r="32" spans="2:43" ht="34.5" customHeight="1">
      <c r="B32" s="25"/>
      <c r="C32" s="122" t="s">
        <v>5</v>
      </c>
      <c r="D32" s="122"/>
      <c r="E32" s="122"/>
      <c r="F32" s="122"/>
      <c r="G32" s="26"/>
      <c r="H32" s="52"/>
      <c r="I32" s="73"/>
      <c r="J32" s="151" t="e">
        <f>IF(INDEX(#REF!,MATCH(★工事依頼書!$T$4,#REF!,0),18)=0," ",+DBCS(TEXT(INDEX(#REF!,MATCH(★工事依頼書!$T$4,#REF!,0),18),"=,===0"))&amp;" 円")</f>
        <v>#REF!</v>
      </c>
      <c r="K32" s="151"/>
      <c r="L32" s="151"/>
      <c r="M32" s="151"/>
      <c r="N32" s="2"/>
      <c r="O32" s="2"/>
      <c r="P32" s="53"/>
      <c r="Q32" s="53"/>
      <c r="R32" s="53"/>
      <c r="S32" s="50"/>
      <c r="AK32" s="78" t="e">
        <f>#REF!</f>
        <v>#REF!</v>
      </c>
      <c r="AL32" s="11"/>
      <c r="AM32" s="11"/>
      <c r="AN32" s="11"/>
      <c r="AO32" s="11"/>
      <c r="AP32" s="11"/>
      <c r="AQ32" s="11"/>
    </row>
    <row r="33" spans="1:37" ht="34.5" customHeight="1">
      <c r="B33" s="25"/>
      <c r="C33" s="115"/>
      <c r="D33" s="115"/>
      <c r="E33" s="115"/>
      <c r="F33" s="115"/>
      <c r="G33" s="26"/>
      <c r="H33" s="75"/>
      <c r="I33" s="75"/>
      <c r="J33" s="54" t="s">
        <v>15</v>
      </c>
      <c r="K33" s="79" t="s">
        <v>41</v>
      </c>
      <c r="L33" s="55"/>
      <c r="M33" s="56" t="s">
        <v>42</v>
      </c>
      <c r="N33" s="55"/>
      <c r="O33" s="55"/>
      <c r="P33" s="55"/>
      <c r="Q33" s="55"/>
      <c r="R33" s="57"/>
      <c r="S33" s="51"/>
      <c r="AK33" s="78" t="s">
        <v>43</v>
      </c>
    </row>
    <row r="34" spans="1:37" ht="34.5" customHeight="1">
      <c r="B34" s="116" t="s">
        <v>10</v>
      </c>
      <c r="C34" s="117"/>
      <c r="D34" s="117"/>
      <c r="E34" s="117"/>
      <c r="F34" s="117"/>
      <c r="G34" s="118"/>
      <c r="H34" s="74"/>
      <c r="I34" s="74"/>
      <c r="J34" s="3"/>
      <c r="K34" s="3"/>
      <c r="L34" s="3"/>
      <c r="M34" s="3"/>
      <c r="N34" s="3"/>
      <c r="O34" s="3"/>
      <c r="P34" s="3"/>
      <c r="Q34" s="3"/>
      <c r="R34" s="58"/>
      <c r="S34" s="41"/>
      <c r="AK34" s="78" t="s">
        <v>44</v>
      </c>
    </row>
    <row r="35" spans="1:37" ht="34.5" customHeight="1">
      <c r="B35" s="5"/>
      <c r="C35" s="119"/>
      <c r="D35" s="119"/>
      <c r="E35" s="119"/>
      <c r="F35" s="119"/>
      <c r="G35" s="29"/>
      <c r="H35" s="74"/>
      <c r="I35" s="74"/>
      <c r="J35" s="3"/>
      <c r="K35" s="3"/>
      <c r="L35" s="3"/>
      <c r="M35" s="152" t="s">
        <v>45</v>
      </c>
      <c r="N35" s="152"/>
      <c r="O35" s="152"/>
      <c r="P35" s="3"/>
      <c r="Q35" s="3"/>
      <c r="R35" s="58"/>
      <c r="S35" s="41"/>
      <c r="AK35" s="78" t="s">
        <v>46</v>
      </c>
    </row>
    <row r="36" spans="1:37" ht="34.5" customHeight="1">
      <c r="B36" s="42"/>
      <c r="C36" s="121"/>
      <c r="D36" s="121"/>
      <c r="E36" s="121"/>
      <c r="F36" s="121"/>
      <c r="G36" s="43"/>
      <c r="H36" s="72"/>
      <c r="I36" s="72"/>
      <c r="J36" s="59" t="s">
        <v>11</v>
      </c>
      <c r="K36" s="59"/>
      <c r="L36" s="59"/>
      <c r="M36" s="60" t="s">
        <v>47</v>
      </c>
      <c r="N36" s="59" t="s">
        <v>16</v>
      </c>
      <c r="O36" s="61" t="s">
        <v>48</v>
      </c>
      <c r="P36" s="60" t="s">
        <v>17</v>
      </c>
      <c r="Q36" s="59"/>
      <c r="R36" s="62"/>
      <c r="S36" s="63"/>
      <c r="AK36" s="78" t="s">
        <v>49</v>
      </c>
    </row>
    <row r="37" spans="1:37" ht="34.5" customHeight="1">
      <c r="C37" s="64" t="s">
        <v>20</v>
      </c>
      <c r="AK37" s="78" t="s">
        <v>50</v>
      </c>
    </row>
    <row r="38" spans="1:37">
      <c r="AK38" s="78" t="s">
        <v>51</v>
      </c>
    </row>
    <row r="39" spans="1:37" ht="30.75" customHeight="1">
      <c r="AK39" s="78" t="e">
        <f>#REF!</f>
        <v>#REF!</v>
      </c>
    </row>
    <row r="40" spans="1:37" ht="35.1" customHeight="1">
      <c r="A40" s="6" t="s">
        <v>2</v>
      </c>
      <c r="B40" s="7"/>
      <c r="AK40" s="78" t="e">
        <f>#REF!</f>
        <v>#REF!</v>
      </c>
    </row>
    <row r="41" spans="1:37" ht="35.1" customHeight="1">
      <c r="C41" s="9"/>
      <c r="D41" s="9"/>
      <c r="E41" s="9"/>
      <c r="F41" s="9"/>
      <c r="G41" s="9"/>
      <c r="H41" s="9"/>
      <c r="I41" s="9"/>
      <c r="J41" s="9"/>
      <c r="K41" s="9"/>
      <c r="L41" s="9"/>
      <c r="M41" s="9"/>
      <c r="N41" s="9"/>
      <c r="O41" s="9"/>
      <c r="P41" s="9"/>
      <c r="Q41" s="10"/>
      <c r="R41" s="9"/>
      <c r="S41" s="9"/>
      <c r="AK41" s="78" t="e">
        <f>#REF!</f>
        <v>#REF!</v>
      </c>
    </row>
    <row r="42" spans="1:37" ht="35.1" customHeight="1">
      <c r="C42" s="9"/>
      <c r="D42" s="9"/>
      <c r="E42" s="9"/>
      <c r="F42" s="9"/>
      <c r="G42" s="9"/>
      <c r="H42" s="9"/>
      <c r="I42" s="9"/>
      <c r="J42" s="11" t="s">
        <v>26</v>
      </c>
      <c r="K42" s="11"/>
      <c r="L42" s="11"/>
      <c r="M42" s="14"/>
      <c r="N42" s="14"/>
      <c r="O42" s="14"/>
      <c r="P42" s="14"/>
      <c r="Q42" s="14"/>
      <c r="R42" s="14"/>
      <c r="S42" s="14"/>
      <c r="AK42" s="78" t="e">
        <f>#REF!</f>
        <v>#REF!</v>
      </c>
    </row>
    <row r="43" spans="1:37" ht="35.1" customHeight="1">
      <c r="C43" s="150" t="s">
        <v>6</v>
      </c>
      <c r="D43" s="150"/>
      <c r="E43" s="150"/>
      <c r="F43" s="150"/>
      <c r="G43" s="150"/>
      <c r="H43" s="150"/>
      <c r="I43" s="150"/>
      <c r="J43" s="150"/>
      <c r="K43" s="150"/>
      <c r="L43" s="150"/>
      <c r="M43" s="150"/>
      <c r="N43" s="150"/>
      <c r="O43" s="150"/>
      <c r="P43" s="150"/>
      <c r="Q43" s="150"/>
      <c r="R43" s="150"/>
      <c r="S43" s="15"/>
      <c r="AK43" s="78" t="e">
        <f>#REF!</f>
        <v>#REF!</v>
      </c>
    </row>
    <row r="44" spans="1:37" ht="35.1" customHeight="1">
      <c r="C44" s="16"/>
      <c r="D44" s="16"/>
      <c r="E44" s="16"/>
      <c r="F44" s="16"/>
      <c r="G44" s="16"/>
      <c r="H44" s="16"/>
      <c r="I44" s="16"/>
      <c r="J44" s="17"/>
      <c r="K44" s="17"/>
      <c r="L44" s="17"/>
      <c r="M44" s="15"/>
      <c r="N44" s="15"/>
      <c r="O44" s="15"/>
      <c r="P44" s="15"/>
      <c r="Q44" s="15"/>
      <c r="R44" s="15"/>
      <c r="S44" s="15"/>
      <c r="AK44" s="78" t="e">
        <f>#REF!</f>
        <v>#REF!</v>
      </c>
    </row>
    <row r="45" spans="1:37" ht="35.1" customHeight="1">
      <c r="C45" s="18" t="s">
        <v>27</v>
      </c>
      <c r="E45" s="16"/>
      <c r="G45" s="16"/>
      <c r="H45" s="16"/>
      <c r="I45" s="16"/>
      <c r="J45" s="17"/>
      <c r="K45" s="17"/>
      <c r="L45" s="17"/>
      <c r="M45" s="15"/>
      <c r="N45" s="15"/>
      <c r="O45" s="136" t="str">
        <f ca="1">DBCS(TEXT(TODAY(),"ggge年m月d日"))</f>
        <v>令和７年７月３日</v>
      </c>
      <c r="P45" s="137"/>
      <c r="Q45" s="137"/>
      <c r="R45" s="137"/>
      <c r="S45" s="15"/>
      <c r="AK45" s="78" t="e">
        <f>#REF!</f>
        <v>#REF!</v>
      </c>
    </row>
    <row r="46" spans="1:37" ht="35.1" customHeight="1">
      <c r="G46" s="19"/>
      <c r="H46" s="19"/>
      <c r="I46" s="19"/>
      <c r="J46" s="20"/>
      <c r="K46" s="9"/>
      <c r="L46" s="9"/>
      <c r="M46" s="9"/>
      <c r="N46" s="9"/>
      <c r="O46" s="9"/>
      <c r="P46" s="9"/>
      <c r="Q46" s="9"/>
      <c r="S46" s="9"/>
      <c r="AK46" s="78" t="e">
        <f>#REF!</f>
        <v>#REF!</v>
      </c>
    </row>
    <row r="47" spans="1:37" ht="35.1" customHeight="1">
      <c r="C47" s="19"/>
      <c r="D47" s="19"/>
      <c r="E47" s="19"/>
      <c r="F47" s="19"/>
      <c r="G47" s="19"/>
      <c r="H47" s="19"/>
      <c r="I47" s="19"/>
      <c r="J47" s="9"/>
      <c r="K47" s="9"/>
      <c r="L47" s="9"/>
      <c r="M47" s="138" t="e">
        <f>+M14</f>
        <v>#REF!</v>
      </c>
      <c r="N47" s="137"/>
      <c r="O47" s="137"/>
      <c r="P47" s="137"/>
      <c r="Q47" s="137"/>
      <c r="S47" s="9"/>
      <c r="AK47" s="78" t="e">
        <f>#REF!</f>
        <v>#REF!</v>
      </c>
    </row>
    <row r="48" spans="1:37" ht="35.1" customHeight="1">
      <c r="C48" s="19"/>
      <c r="D48" s="19"/>
      <c r="E48" s="19"/>
      <c r="F48" s="19"/>
      <c r="G48" s="19"/>
      <c r="H48" s="19"/>
      <c r="I48" s="19"/>
      <c r="J48" s="9"/>
      <c r="K48" s="9"/>
      <c r="L48" s="9"/>
      <c r="M48" s="9"/>
      <c r="N48" s="9"/>
      <c r="O48" s="9"/>
      <c r="P48" s="9"/>
      <c r="Q48" s="21"/>
      <c r="R48" s="9"/>
      <c r="S48" s="9"/>
      <c r="AK48" s="78" t="e">
        <f>#REF!</f>
        <v>#REF!</v>
      </c>
    </row>
    <row r="49" spans="2:37" ht="35.1" customHeight="1">
      <c r="C49" s="139" t="s">
        <v>3</v>
      </c>
      <c r="D49" s="139"/>
      <c r="E49" s="139"/>
      <c r="F49" s="139"/>
      <c r="G49" s="139"/>
      <c r="H49" s="140" t="s">
        <v>14</v>
      </c>
      <c r="I49" s="140"/>
      <c r="J49" s="80" t="e">
        <f>+J16</f>
        <v>#REF!</v>
      </c>
      <c r="K49" s="22" t="s">
        <v>28</v>
      </c>
      <c r="L49" s="22"/>
      <c r="M49" s="23"/>
      <c r="N49" s="10"/>
      <c r="O49" s="10"/>
      <c r="P49" s="10"/>
      <c r="Q49" s="24"/>
      <c r="R49" s="10"/>
      <c r="S49" s="10"/>
      <c r="AK49" s="78" t="e">
        <f>#REF!</f>
        <v>#REF!</v>
      </c>
    </row>
    <row r="50" spans="2:37" ht="35.1" customHeight="1">
      <c r="B50" s="25"/>
      <c r="C50" s="115" t="s">
        <v>4</v>
      </c>
      <c r="D50" s="115"/>
      <c r="E50" s="115"/>
      <c r="F50" s="115"/>
      <c r="G50" s="26"/>
      <c r="H50" s="75"/>
      <c r="I50" s="75"/>
      <c r="J50" s="141" t="e">
        <f>+J17</f>
        <v>#REF!</v>
      </c>
      <c r="K50" s="142"/>
      <c r="L50" s="142"/>
      <c r="M50" s="142"/>
      <c r="N50" s="142"/>
      <c r="O50" s="27"/>
      <c r="P50" s="144" t="s">
        <v>7</v>
      </c>
      <c r="Q50" s="146" t="s">
        <v>8</v>
      </c>
      <c r="R50" s="147"/>
      <c r="S50" s="28"/>
      <c r="AK50" s="78" t="e">
        <f>#REF!</f>
        <v>#REF!</v>
      </c>
    </row>
    <row r="51" spans="2:37" ht="35.1" customHeight="1">
      <c r="B51" s="5"/>
      <c r="C51" s="119"/>
      <c r="D51" s="119"/>
      <c r="E51" s="119"/>
      <c r="F51" s="119"/>
      <c r="G51" s="29"/>
      <c r="H51" s="74"/>
      <c r="I51" s="74"/>
      <c r="J51" s="143"/>
      <c r="K51" s="143"/>
      <c r="L51" s="143"/>
      <c r="M51" s="143"/>
      <c r="N51" s="143"/>
      <c r="O51" s="30"/>
      <c r="P51" s="145"/>
      <c r="Q51" s="148" t="e">
        <f>+Q18</f>
        <v>#REF!</v>
      </c>
      <c r="R51" s="149"/>
      <c r="S51" s="31"/>
      <c r="AK51" s="78" t="e">
        <f>#REF!</f>
        <v>#REF!</v>
      </c>
    </row>
    <row r="52" spans="2:37" ht="35.1" customHeight="1">
      <c r="B52" s="25"/>
      <c r="C52" s="115" t="s">
        <v>18</v>
      </c>
      <c r="D52" s="115"/>
      <c r="E52" s="115"/>
      <c r="F52" s="115"/>
      <c r="G52" s="26"/>
      <c r="H52" s="33"/>
      <c r="I52" s="75"/>
      <c r="J52" s="129" t="e">
        <f>+J19</f>
        <v>#REF!</v>
      </c>
      <c r="K52" s="129"/>
      <c r="L52" s="129"/>
      <c r="M52" s="129"/>
      <c r="N52" s="129"/>
      <c r="O52" s="129"/>
      <c r="P52" s="129"/>
      <c r="Q52" s="132">
        <f>Q19</f>
        <v>0</v>
      </c>
      <c r="R52" s="133"/>
      <c r="S52" s="34"/>
      <c r="AK52" s="78" t="e">
        <f>#REF!</f>
        <v>#REF!</v>
      </c>
    </row>
    <row r="53" spans="2:37" ht="35.1" customHeight="1">
      <c r="B53" s="5"/>
      <c r="C53" s="119"/>
      <c r="D53" s="119"/>
      <c r="E53" s="119"/>
      <c r="F53" s="119"/>
      <c r="G53" s="29"/>
      <c r="H53" s="35"/>
      <c r="I53" s="74"/>
      <c r="J53" s="130"/>
      <c r="K53" s="130"/>
      <c r="L53" s="130"/>
      <c r="M53" s="130"/>
      <c r="N53" s="130"/>
      <c r="O53" s="130"/>
      <c r="P53" s="130"/>
      <c r="Q53" s="36"/>
      <c r="R53" s="36"/>
      <c r="S53" s="37"/>
      <c r="AK53" s="78" t="e">
        <f>#REF!</f>
        <v>#REF!</v>
      </c>
    </row>
    <row r="54" spans="2:37" ht="35.1" customHeight="1">
      <c r="B54" s="5"/>
      <c r="C54" s="119"/>
      <c r="D54" s="119"/>
      <c r="E54" s="119"/>
      <c r="F54" s="119"/>
      <c r="G54" s="29"/>
      <c r="H54" s="38"/>
      <c r="I54" s="72"/>
      <c r="J54" s="131"/>
      <c r="K54" s="131"/>
      <c r="L54" s="131"/>
      <c r="M54" s="131"/>
      <c r="N54" s="131"/>
      <c r="O54" s="131"/>
      <c r="P54" s="131"/>
      <c r="Q54" s="39"/>
      <c r="R54" s="39"/>
      <c r="S54" s="40"/>
      <c r="AK54" s="78" t="e">
        <f>#REF!</f>
        <v>#REF!</v>
      </c>
    </row>
    <row r="55" spans="2:37" ht="35.1" customHeight="1">
      <c r="B55" s="25"/>
      <c r="C55" s="115" t="s">
        <v>34</v>
      </c>
      <c r="D55" s="115"/>
      <c r="E55" s="115"/>
      <c r="F55" s="115"/>
      <c r="G55" s="26"/>
      <c r="H55" s="74"/>
      <c r="I55" s="74"/>
      <c r="J55" s="134" t="e">
        <f t="shared" ref="J55:J65" si="0">+J22</f>
        <v>#REF!</v>
      </c>
      <c r="K55" s="134"/>
      <c r="L55" s="134"/>
      <c r="M55" s="134"/>
      <c r="N55" s="134"/>
      <c r="O55" s="134"/>
      <c r="P55" s="134"/>
      <c r="Q55" s="134"/>
      <c r="R55" s="134"/>
      <c r="S55" s="41"/>
      <c r="AK55" s="78" t="e">
        <f>#REF!</f>
        <v>#REF!</v>
      </c>
    </row>
    <row r="56" spans="2:37" ht="35.1" customHeight="1">
      <c r="B56" s="42"/>
      <c r="C56" s="121"/>
      <c r="D56" s="121"/>
      <c r="E56" s="121"/>
      <c r="F56" s="121"/>
      <c r="G56" s="43"/>
      <c r="H56" s="38"/>
      <c r="I56" s="72"/>
      <c r="J56" s="135" t="e">
        <f t="shared" si="0"/>
        <v>#REF!</v>
      </c>
      <c r="K56" s="135"/>
      <c r="L56" s="135"/>
      <c r="M56" s="135"/>
      <c r="N56" s="135"/>
      <c r="O56" s="135"/>
      <c r="P56" s="135"/>
      <c r="Q56" s="135"/>
      <c r="R56" s="135"/>
      <c r="S56" s="44"/>
      <c r="AK56" s="78" t="e">
        <f>#REF!</f>
        <v>#REF!</v>
      </c>
    </row>
    <row r="57" spans="2:37" ht="33" customHeight="1">
      <c r="B57" s="42"/>
      <c r="C57" s="127" t="s">
        <v>13</v>
      </c>
      <c r="D57" s="127"/>
      <c r="E57" s="127"/>
      <c r="F57" s="127"/>
      <c r="G57" s="43"/>
      <c r="H57" s="72"/>
      <c r="I57" s="72"/>
      <c r="J57" s="128" t="e">
        <f t="shared" si="0"/>
        <v>#REF!</v>
      </c>
      <c r="K57" s="128"/>
      <c r="L57" s="128"/>
      <c r="M57" s="128"/>
      <c r="N57" s="128"/>
      <c r="O57" s="128"/>
      <c r="P57" s="128"/>
      <c r="Q57" s="128"/>
      <c r="R57" s="128"/>
      <c r="S57" s="44"/>
      <c r="AK57" s="78" t="e">
        <f>#REF!</f>
        <v>#REF!</v>
      </c>
    </row>
    <row r="58" spans="2:37" ht="33" customHeight="1">
      <c r="B58" s="46"/>
      <c r="C58" s="122" t="s">
        <v>29</v>
      </c>
      <c r="D58" s="122"/>
      <c r="E58" s="122"/>
      <c r="F58" s="122"/>
      <c r="G58" s="47"/>
      <c r="H58" s="73"/>
      <c r="I58" s="73"/>
      <c r="J58" s="126" t="e">
        <f t="shared" si="0"/>
        <v>#REF!</v>
      </c>
      <c r="K58" s="126"/>
      <c r="L58" s="126"/>
      <c r="M58" s="126"/>
      <c r="N58" s="126"/>
      <c r="O58" s="126"/>
      <c r="P58" s="126"/>
      <c r="Q58" s="126"/>
      <c r="R58" s="126"/>
      <c r="S58" s="48"/>
      <c r="AK58" s="78" t="e">
        <f>#REF!</f>
        <v>#REF!</v>
      </c>
    </row>
    <row r="59" spans="2:37" ht="33" customHeight="1">
      <c r="B59" s="5"/>
      <c r="C59" s="121" t="s">
        <v>30</v>
      </c>
      <c r="D59" s="121"/>
      <c r="E59" s="121"/>
      <c r="F59" s="121"/>
      <c r="G59" s="29"/>
      <c r="H59" s="74"/>
      <c r="I59" s="74"/>
      <c r="J59" s="126" t="e">
        <f t="shared" si="0"/>
        <v>#REF!</v>
      </c>
      <c r="K59" s="126"/>
      <c r="L59" s="126"/>
      <c r="M59" s="126"/>
      <c r="N59" s="126"/>
      <c r="O59" s="126"/>
      <c r="P59" s="126"/>
      <c r="Q59" s="126"/>
      <c r="R59" s="126"/>
      <c r="S59" s="49"/>
      <c r="AK59" s="78" t="e">
        <f>#REF!</f>
        <v>#REF!</v>
      </c>
    </row>
    <row r="60" spans="2:37" ht="33" customHeight="1">
      <c r="B60" s="46"/>
      <c r="C60" s="122" t="s">
        <v>31</v>
      </c>
      <c r="D60" s="122"/>
      <c r="E60" s="122"/>
      <c r="F60" s="122"/>
      <c r="G60" s="47"/>
      <c r="H60" s="73"/>
      <c r="I60" s="73"/>
      <c r="J60" s="125" t="e">
        <f t="shared" si="0"/>
        <v>#REF!</v>
      </c>
      <c r="K60" s="125"/>
      <c r="L60" s="125"/>
      <c r="M60" s="125"/>
      <c r="N60" s="125"/>
      <c r="O60" s="125"/>
      <c r="P60" s="125"/>
      <c r="Q60" s="125"/>
      <c r="R60" s="125"/>
      <c r="S60" s="50"/>
      <c r="AK60" s="78" t="e">
        <f>#REF!</f>
        <v>#REF!</v>
      </c>
    </row>
    <row r="61" spans="2:37" ht="33" customHeight="1">
      <c r="B61" s="46"/>
      <c r="C61" s="122" t="e">
        <f>+C28</f>
        <v>#REF!</v>
      </c>
      <c r="D61" s="122"/>
      <c r="E61" s="122"/>
      <c r="F61" s="122"/>
      <c r="G61" s="47"/>
      <c r="H61" s="73"/>
      <c r="I61" s="73"/>
      <c r="J61" s="126" t="e">
        <f t="shared" si="0"/>
        <v>#REF!</v>
      </c>
      <c r="K61" s="126"/>
      <c r="L61" s="126"/>
      <c r="M61" s="126"/>
      <c r="N61" s="126"/>
      <c r="O61" s="126"/>
      <c r="P61" s="126"/>
      <c r="Q61" s="126"/>
      <c r="R61" s="126"/>
      <c r="S61" s="50"/>
      <c r="AK61" s="78" t="e">
        <f>#REF!</f>
        <v>#REF!</v>
      </c>
    </row>
    <row r="62" spans="2:37" ht="33" customHeight="1">
      <c r="B62" s="46"/>
      <c r="C62" s="122" t="e">
        <f>+C29</f>
        <v>#REF!</v>
      </c>
      <c r="D62" s="122"/>
      <c r="E62" s="122"/>
      <c r="F62" s="122"/>
      <c r="G62" s="47"/>
      <c r="H62" s="73"/>
      <c r="I62" s="73"/>
      <c r="J62" s="126" t="e">
        <f t="shared" si="0"/>
        <v>#REF!</v>
      </c>
      <c r="K62" s="126"/>
      <c r="L62" s="126"/>
      <c r="M62" s="126"/>
      <c r="N62" s="126"/>
      <c r="O62" s="126"/>
      <c r="P62" s="126"/>
      <c r="Q62" s="126"/>
      <c r="R62" s="126"/>
      <c r="S62" s="50"/>
      <c r="AK62" s="78" t="e">
        <f>#REF!</f>
        <v>#REF!</v>
      </c>
    </row>
    <row r="63" spans="2:37" ht="33" customHeight="1">
      <c r="B63" s="46"/>
      <c r="C63" s="122" t="s">
        <v>32</v>
      </c>
      <c r="D63" s="122"/>
      <c r="E63" s="122"/>
      <c r="F63" s="122"/>
      <c r="G63" s="47"/>
      <c r="H63" s="73"/>
      <c r="I63" s="73"/>
      <c r="J63" s="123" t="e">
        <f t="shared" si="0"/>
        <v>#REF!</v>
      </c>
      <c r="K63" s="123"/>
      <c r="L63" s="123"/>
      <c r="M63" s="123"/>
      <c r="N63" s="123"/>
      <c r="O63" s="123"/>
      <c r="P63" s="123"/>
      <c r="Q63" s="123"/>
      <c r="R63" s="123"/>
      <c r="S63" s="50"/>
      <c r="AK63" s="78" t="e">
        <f>#REF!</f>
        <v>#REF!</v>
      </c>
    </row>
    <row r="64" spans="2:37" ht="34.5" customHeight="1">
      <c r="B64" s="46"/>
      <c r="C64" s="122" t="s">
        <v>9</v>
      </c>
      <c r="D64" s="122"/>
      <c r="E64" s="122"/>
      <c r="F64" s="122"/>
      <c r="G64" s="47"/>
      <c r="H64" s="75"/>
      <c r="I64" s="75"/>
      <c r="J64" s="124" t="e">
        <f t="shared" si="0"/>
        <v>#REF!</v>
      </c>
      <c r="K64" s="124"/>
      <c r="L64" s="124"/>
      <c r="M64" s="124"/>
      <c r="N64" s="1"/>
      <c r="O64" s="1"/>
      <c r="S64" s="51"/>
      <c r="AK64" s="78" t="e">
        <f>#REF!</f>
        <v>#REF!</v>
      </c>
    </row>
    <row r="65" spans="2:37" ht="34.5" customHeight="1">
      <c r="B65" s="25"/>
      <c r="C65" s="122" t="s">
        <v>5</v>
      </c>
      <c r="D65" s="122"/>
      <c r="E65" s="122"/>
      <c r="F65" s="122"/>
      <c r="G65" s="26"/>
      <c r="H65" s="52"/>
      <c r="I65" s="73"/>
      <c r="J65" s="124" t="e">
        <f t="shared" si="0"/>
        <v>#REF!</v>
      </c>
      <c r="K65" s="124"/>
      <c r="L65" s="124"/>
      <c r="M65" s="124"/>
      <c r="N65" s="2"/>
      <c r="O65" s="2"/>
      <c r="P65" s="53"/>
      <c r="Q65" s="53"/>
      <c r="R65" s="53"/>
      <c r="S65" s="50"/>
      <c r="AK65" s="78" t="e">
        <f>#REF!</f>
        <v>#REF!</v>
      </c>
    </row>
    <row r="66" spans="2:37" ht="34.5" customHeight="1">
      <c r="B66" s="25"/>
      <c r="C66" s="115"/>
      <c r="D66" s="115"/>
      <c r="E66" s="115"/>
      <c r="F66" s="115"/>
      <c r="G66" s="26"/>
      <c r="H66" s="75"/>
      <c r="I66" s="75"/>
      <c r="J66" s="54" t="s">
        <v>15</v>
      </c>
      <c r="K66" s="55" t="s">
        <v>41</v>
      </c>
      <c r="L66" s="55"/>
      <c r="M66" s="56" t="s">
        <v>52</v>
      </c>
      <c r="N66" s="55"/>
      <c r="O66" s="55"/>
      <c r="P66" s="55"/>
      <c r="Q66" s="55"/>
      <c r="R66" s="57"/>
      <c r="S66" s="51"/>
      <c r="AK66" s="78" t="s">
        <v>53</v>
      </c>
    </row>
    <row r="67" spans="2:37" ht="34.5" customHeight="1">
      <c r="B67" s="116" t="s">
        <v>10</v>
      </c>
      <c r="C67" s="117"/>
      <c r="D67" s="117"/>
      <c r="E67" s="117"/>
      <c r="F67" s="117"/>
      <c r="G67" s="118"/>
      <c r="H67" s="74"/>
      <c r="I67" s="74"/>
      <c r="J67" s="3"/>
      <c r="K67" s="3"/>
      <c r="L67" s="3"/>
      <c r="M67" s="3"/>
      <c r="N67" s="3"/>
      <c r="O67" s="3"/>
      <c r="P67" s="3"/>
      <c r="Q67" s="3"/>
      <c r="R67" s="58"/>
      <c r="S67" s="41"/>
      <c r="AK67" s="78" t="s">
        <v>54</v>
      </c>
    </row>
    <row r="68" spans="2:37" ht="34.5" customHeight="1">
      <c r="B68" s="5"/>
      <c r="C68" s="119"/>
      <c r="D68" s="119"/>
      <c r="E68" s="119"/>
      <c r="F68" s="119"/>
      <c r="G68" s="29"/>
      <c r="H68" s="74"/>
      <c r="I68" s="74"/>
      <c r="J68" s="3"/>
      <c r="K68" s="3"/>
      <c r="L68" s="3"/>
      <c r="M68" s="120" t="s">
        <v>55</v>
      </c>
      <c r="N68" s="120"/>
      <c r="O68" s="120"/>
      <c r="P68" s="3"/>
      <c r="Q68" s="3"/>
      <c r="R68" s="58"/>
      <c r="S68" s="41"/>
      <c r="AK68" s="78" t="s">
        <v>56</v>
      </c>
    </row>
    <row r="69" spans="2:37" ht="34.5" customHeight="1">
      <c r="B69" s="42"/>
      <c r="C69" s="121"/>
      <c r="D69" s="121"/>
      <c r="E69" s="121"/>
      <c r="F69" s="121"/>
      <c r="G69" s="43"/>
      <c r="H69" s="72"/>
      <c r="I69" s="72"/>
      <c r="J69" s="59" t="s">
        <v>11</v>
      </c>
      <c r="K69" s="59" t="s">
        <v>57</v>
      </c>
      <c r="L69" s="59"/>
      <c r="M69" s="60" t="s">
        <v>58</v>
      </c>
      <c r="N69" s="62" t="s">
        <v>16</v>
      </c>
      <c r="O69" s="59" t="s">
        <v>59</v>
      </c>
      <c r="P69" s="60" t="s">
        <v>17</v>
      </c>
      <c r="Q69" s="59"/>
      <c r="R69" s="62"/>
      <c r="S69" s="63"/>
      <c r="AK69" s="78" t="s">
        <v>60</v>
      </c>
    </row>
    <row r="70" spans="2:37">
      <c r="AK70" s="78" t="s">
        <v>61</v>
      </c>
    </row>
    <row r="71" spans="2:37">
      <c r="AK71" s="78" t="s">
        <v>62</v>
      </c>
    </row>
    <row r="72" spans="2:37">
      <c r="AK72" s="78" t="s">
        <v>63</v>
      </c>
    </row>
    <row r="73" spans="2:37">
      <c r="AK73" s="78" t="s">
        <v>64</v>
      </c>
    </row>
    <row r="74" spans="2:37">
      <c r="AK74" s="78" t="s">
        <v>65</v>
      </c>
    </row>
    <row r="75" spans="2:37">
      <c r="AK75" s="78" t="s">
        <v>66</v>
      </c>
    </row>
    <row r="76" spans="2:37">
      <c r="AK76" s="78" t="s">
        <v>67</v>
      </c>
    </row>
    <row r="77" spans="2:37">
      <c r="AK77" s="78" t="s">
        <v>68</v>
      </c>
    </row>
    <row r="78" spans="2:37">
      <c r="AK78" s="78" t="s">
        <v>69</v>
      </c>
    </row>
    <row r="79" spans="2:37">
      <c r="AK79" s="78" t="s">
        <v>70</v>
      </c>
    </row>
    <row r="80" spans="2:37">
      <c r="AK80" s="78" t="s">
        <v>71</v>
      </c>
    </row>
    <row r="81" spans="37:37">
      <c r="AK81" s="78" t="s">
        <v>72</v>
      </c>
    </row>
    <row r="82" spans="37:37">
      <c r="AK82" s="78" t="s">
        <v>73</v>
      </c>
    </row>
    <row r="83" spans="37:37">
      <c r="AK83" s="78" t="s">
        <v>74</v>
      </c>
    </row>
    <row r="84" spans="37:37">
      <c r="AK84" s="78" t="s">
        <v>75</v>
      </c>
    </row>
    <row r="85" spans="37:37">
      <c r="AK85" s="78" t="s">
        <v>76</v>
      </c>
    </row>
    <row r="86" spans="37:37">
      <c r="AK86" s="78" t="s">
        <v>77</v>
      </c>
    </row>
    <row r="87" spans="37:37">
      <c r="AK87" s="78" t="s">
        <v>78</v>
      </c>
    </row>
    <row r="88" spans="37:37">
      <c r="AK88" s="78" t="s">
        <v>79</v>
      </c>
    </row>
    <row r="89" spans="37:37">
      <c r="AK89" s="78" t="s">
        <v>80</v>
      </c>
    </row>
    <row r="90" spans="37:37">
      <c r="AK90" s="78" t="s">
        <v>81</v>
      </c>
    </row>
    <row r="91" spans="37:37">
      <c r="AK91" s="78" t="s">
        <v>82</v>
      </c>
    </row>
    <row r="92" spans="37:37">
      <c r="AK92" s="78" t="s">
        <v>83</v>
      </c>
    </row>
    <row r="93" spans="37:37">
      <c r="AK93" s="78" t="s">
        <v>84</v>
      </c>
    </row>
    <row r="94" spans="37:37">
      <c r="AK94" s="78" t="s">
        <v>85</v>
      </c>
    </row>
    <row r="95" spans="37:37">
      <c r="AK95" s="78" t="s">
        <v>86</v>
      </c>
    </row>
    <row r="96" spans="37:37">
      <c r="AK96" s="78" t="s">
        <v>87</v>
      </c>
    </row>
    <row r="97" spans="37:37">
      <c r="AK97" s="78" t="s">
        <v>88</v>
      </c>
    </row>
    <row r="98" spans="37:37">
      <c r="AK98" s="78" t="s">
        <v>89</v>
      </c>
    </row>
    <row r="99" spans="37:37">
      <c r="AK99" s="78" t="s">
        <v>90</v>
      </c>
    </row>
    <row r="100" spans="37:37">
      <c r="AK100" s="78" t="s">
        <v>91</v>
      </c>
    </row>
    <row r="101" spans="37:37">
      <c r="AK101" s="78" t="s">
        <v>92</v>
      </c>
    </row>
    <row r="102" spans="37:37">
      <c r="AK102" s="78" t="s">
        <v>93</v>
      </c>
    </row>
    <row r="103" spans="37:37">
      <c r="AK103" s="78" t="s">
        <v>94</v>
      </c>
    </row>
    <row r="104" spans="37:37">
      <c r="AK104" s="78" t="s">
        <v>95</v>
      </c>
    </row>
    <row r="105" spans="37:37">
      <c r="AK105" s="78" t="s">
        <v>96</v>
      </c>
    </row>
    <row r="106" spans="37:37">
      <c r="AK106" s="78" t="s">
        <v>97</v>
      </c>
    </row>
    <row r="107" spans="37:37">
      <c r="AK107" s="78" t="s">
        <v>98</v>
      </c>
    </row>
    <row r="108" spans="37:37">
      <c r="AK108" s="78" t="s">
        <v>99</v>
      </c>
    </row>
    <row r="109" spans="37:37">
      <c r="AK109" s="78" t="s">
        <v>100</v>
      </c>
    </row>
    <row r="110" spans="37:37">
      <c r="AK110" s="78" t="s">
        <v>101</v>
      </c>
    </row>
    <row r="111" spans="37:37">
      <c r="AK111" s="78" t="s">
        <v>102</v>
      </c>
    </row>
    <row r="112" spans="37:37">
      <c r="AK112" s="78" t="s">
        <v>103</v>
      </c>
    </row>
    <row r="113" spans="37:37">
      <c r="AK113" s="78" t="s">
        <v>104</v>
      </c>
    </row>
    <row r="114" spans="37:37">
      <c r="AK114" s="78" t="s">
        <v>105</v>
      </c>
    </row>
    <row r="115" spans="37:37">
      <c r="AK115" s="78" t="s">
        <v>106</v>
      </c>
    </row>
    <row r="116" spans="37:37">
      <c r="AK116" s="78" t="s">
        <v>107</v>
      </c>
    </row>
    <row r="117" spans="37:37">
      <c r="AK117" s="78" t="s">
        <v>108</v>
      </c>
    </row>
    <row r="118" spans="37:37">
      <c r="AK118" s="78" t="s">
        <v>109</v>
      </c>
    </row>
    <row r="119" spans="37:37">
      <c r="AK119" s="78" t="s">
        <v>110</v>
      </c>
    </row>
    <row r="120" spans="37:37">
      <c r="AK120" s="78" t="s">
        <v>111</v>
      </c>
    </row>
    <row r="121" spans="37:37">
      <c r="AK121" s="78" t="s">
        <v>112</v>
      </c>
    </row>
    <row r="122" spans="37:37">
      <c r="AK122" s="78" t="s">
        <v>113</v>
      </c>
    </row>
    <row r="123" spans="37:37">
      <c r="AK123" s="78" t="s">
        <v>114</v>
      </c>
    </row>
    <row r="124" spans="37:37">
      <c r="AK124" s="78" t="s">
        <v>115</v>
      </c>
    </row>
    <row r="125" spans="37:37">
      <c r="AK125" s="78" t="s">
        <v>116</v>
      </c>
    </row>
    <row r="126" spans="37:37">
      <c r="AK126" s="78" t="s">
        <v>117</v>
      </c>
    </row>
    <row r="127" spans="37:37">
      <c r="AK127" s="78" t="s">
        <v>118</v>
      </c>
    </row>
    <row r="128" spans="37:37">
      <c r="AK128" s="78" t="s">
        <v>119</v>
      </c>
    </row>
    <row r="129" spans="37:37">
      <c r="AK129" s="78" t="s">
        <v>120</v>
      </c>
    </row>
    <row r="130" spans="37:37">
      <c r="AK130" s="78" t="s">
        <v>121</v>
      </c>
    </row>
    <row r="131" spans="37:37">
      <c r="AK131" s="78" t="s">
        <v>122</v>
      </c>
    </row>
    <row r="132" spans="37:37">
      <c r="AK132" s="78" t="s">
        <v>123</v>
      </c>
    </row>
    <row r="133" spans="37:37">
      <c r="AK133" s="78" t="s">
        <v>124</v>
      </c>
    </row>
    <row r="134" spans="37:37">
      <c r="AK134" s="78" t="s">
        <v>125</v>
      </c>
    </row>
    <row r="135" spans="37:37">
      <c r="AK135" s="78" t="s">
        <v>126</v>
      </c>
    </row>
    <row r="136" spans="37:37">
      <c r="AK136" s="78" t="s">
        <v>127</v>
      </c>
    </row>
    <row r="137" spans="37:37">
      <c r="AK137" s="78" t="s">
        <v>128</v>
      </c>
    </row>
    <row r="138" spans="37:37">
      <c r="AK138" s="78" t="s">
        <v>129</v>
      </c>
    </row>
    <row r="139" spans="37:37">
      <c r="AK139" s="78" t="s">
        <v>130</v>
      </c>
    </row>
    <row r="140" spans="37:37">
      <c r="AK140" s="78" t="s">
        <v>131</v>
      </c>
    </row>
    <row r="141" spans="37:37">
      <c r="AK141" s="78" t="s">
        <v>132</v>
      </c>
    </row>
    <row r="142" spans="37:37">
      <c r="AK142" s="78" t="s">
        <v>133</v>
      </c>
    </row>
    <row r="143" spans="37:37">
      <c r="AK143" s="78" t="s">
        <v>134</v>
      </c>
    </row>
    <row r="144" spans="37:37">
      <c r="AK144" s="78" t="s">
        <v>135</v>
      </c>
    </row>
    <row r="145" spans="37:37">
      <c r="AK145" s="78" t="s">
        <v>136</v>
      </c>
    </row>
    <row r="146" spans="37:37">
      <c r="AK146" s="78" t="s">
        <v>137</v>
      </c>
    </row>
    <row r="147" spans="37:37">
      <c r="AK147" s="78" t="s">
        <v>138</v>
      </c>
    </row>
    <row r="148" spans="37:37">
      <c r="AK148" s="78" t="s">
        <v>139</v>
      </c>
    </row>
    <row r="149" spans="37:37">
      <c r="AK149" s="78" t="s">
        <v>140</v>
      </c>
    </row>
    <row r="150" spans="37:37">
      <c r="AK150" s="78" t="s">
        <v>141</v>
      </c>
    </row>
    <row r="151" spans="37:37">
      <c r="AK151" s="78" t="s">
        <v>142</v>
      </c>
    </row>
    <row r="152" spans="37:37">
      <c r="AK152" s="78" t="s">
        <v>143</v>
      </c>
    </row>
    <row r="153" spans="37:37">
      <c r="AK153" s="78" t="s">
        <v>144</v>
      </c>
    </row>
    <row r="154" spans="37:37">
      <c r="AK154" s="78" t="s">
        <v>145</v>
      </c>
    </row>
    <row r="155" spans="37:37">
      <c r="AK155" s="78" t="s">
        <v>146</v>
      </c>
    </row>
    <row r="156" spans="37:37">
      <c r="AK156" s="78" t="s">
        <v>147</v>
      </c>
    </row>
    <row r="157" spans="37:37">
      <c r="AK157" s="78" t="s">
        <v>148</v>
      </c>
    </row>
    <row r="158" spans="37:37">
      <c r="AK158" s="78" t="s">
        <v>149</v>
      </c>
    </row>
    <row r="159" spans="37:37">
      <c r="AK159" s="78" t="s">
        <v>150</v>
      </c>
    </row>
    <row r="160" spans="37:37">
      <c r="AK160" s="78" t="s">
        <v>151</v>
      </c>
    </row>
    <row r="161" spans="37:37">
      <c r="AK161" s="78" t="s">
        <v>152</v>
      </c>
    </row>
    <row r="162" spans="37:37">
      <c r="AK162" s="78" t="s">
        <v>153</v>
      </c>
    </row>
    <row r="163" spans="37:37">
      <c r="AK163" s="78" t="s">
        <v>154</v>
      </c>
    </row>
    <row r="164" spans="37:37">
      <c r="AK164" s="78" t="s">
        <v>155</v>
      </c>
    </row>
    <row r="165" spans="37:37">
      <c r="AK165" s="78" t="s">
        <v>156</v>
      </c>
    </row>
    <row r="166" spans="37:37">
      <c r="AK166" s="78" t="s">
        <v>157</v>
      </c>
    </row>
    <row r="167" spans="37:37">
      <c r="AK167" s="78" t="s">
        <v>158</v>
      </c>
    </row>
    <row r="168" spans="37:37">
      <c r="AK168" s="78" t="s">
        <v>159</v>
      </c>
    </row>
    <row r="169" spans="37:37">
      <c r="AK169" s="78" t="s">
        <v>160</v>
      </c>
    </row>
    <row r="170" spans="37:37">
      <c r="AK170" s="78" t="s">
        <v>161</v>
      </c>
    </row>
    <row r="171" spans="37:37">
      <c r="AK171" s="78" t="s">
        <v>162</v>
      </c>
    </row>
    <row r="172" spans="37:37">
      <c r="AK172" s="78" t="s">
        <v>163</v>
      </c>
    </row>
    <row r="173" spans="37:37">
      <c r="AK173" s="78" t="s">
        <v>164</v>
      </c>
    </row>
    <row r="174" spans="37:37">
      <c r="AK174" s="78" t="s">
        <v>165</v>
      </c>
    </row>
    <row r="175" spans="37:37">
      <c r="AK175" s="78" t="s">
        <v>166</v>
      </c>
    </row>
    <row r="176" spans="37:37">
      <c r="AK176" s="78" t="s">
        <v>167</v>
      </c>
    </row>
    <row r="177" spans="37:37">
      <c r="AK177" s="78" t="s">
        <v>168</v>
      </c>
    </row>
    <row r="178" spans="37:37">
      <c r="AK178" s="78" t="s">
        <v>169</v>
      </c>
    </row>
    <row r="179" spans="37:37">
      <c r="AK179" s="78" t="s">
        <v>170</v>
      </c>
    </row>
    <row r="180" spans="37:37">
      <c r="AK180" s="78" t="s">
        <v>171</v>
      </c>
    </row>
    <row r="181" spans="37:37">
      <c r="AK181" s="78" t="s">
        <v>172</v>
      </c>
    </row>
    <row r="182" spans="37:37">
      <c r="AK182" s="78" t="s">
        <v>173</v>
      </c>
    </row>
    <row r="183" spans="37:37">
      <c r="AK183" s="78" t="s">
        <v>174</v>
      </c>
    </row>
    <row r="184" spans="37:37">
      <c r="AK184" s="78" t="s">
        <v>175</v>
      </c>
    </row>
    <row r="185" spans="37:37">
      <c r="AK185" s="78" t="s">
        <v>176</v>
      </c>
    </row>
    <row r="186" spans="37:37">
      <c r="AK186" s="78" t="s">
        <v>177</v>
      </c>
    </row>
    <row r="187" spans="37:37">
      <c r="AK187" s="78" t="s">
        <v>178</v>
      </c>
    </row>
    <row r="188" spans="37:37">
      <c r="AK188" s="78" t="s">
        <v>179</v>
      </c>
    </row>
    <row r="189" spans="37:37">
      <c r="AK189" s="78" t="s">
        <v>180</v>
      </c>
    </row>
    <row r="190" spans="37:37">
      <c r="AK190" s="78" t="s">
        <v>181</v>
      </c>
    </row>
    <row r="191" spans="37:37">
      <c r="AK191" s="78" t="s">
        <v>182</v>
      </c>
    </row>
    <row r="192" spans="37:37">
      <c r="AK192" s="78" t="s">
        <v>183</v>
      </c>
    </row>
    <row r="193" spans="37:37">
      <c r="AK193" s="78" t="s">
        <v>184</v>
      </c>
    </row>
    <row r="194" spans="37:37">
      <c r="AK194" s="78" t="s">
        <v>185</v>
      </c>
    </row>
    <row r="195" spans="37:37">
      <c r="AK195" s="78" t="s">
        <v>186</v>
      </c>
    </row>
    <row r="196" spans="37:37">
      <c r="AK196" s="78" t="s">
        <v>187</v>
      </c>
    </row>
    <row r="197" spans="37:37">
      <c r="AK197" s="78" t="s">
        <v>188</v>
      </c>
    </row>
    <row r="198" spans="37:37">
      <c r="AK198" s="78" t="s">
        <v>189</v>
      </c>
    </row>
    <row r="199" spans="37:37">
      <c r="AK199" s="78" t="s">
        <v>190</v>
      </c>
    </row>
    <row r="200" spans="37:37" ht="14.25" thickBot="1">
      <c r="AK200" s="81" t="s">
        <v>191</v>
      </c>
    </row>
  </sheetData>
  <sheetProtection selectLockedCells="1"/>
  <mergeCells count="84">
    <mergeCell ref="F4:H4"/>
    <mergeCell ref="J4:R4"/>
    <mergeCell ref="F5:H5"/>
    <mergeCell ref="F6:H6"/>
    <mergeCell ref="F7:H7"/>
    <mergeCell ref="K7:R7"/>
    <mergeCell ref="C17:F18"/>
    <mergeCell ref="J17:N18"/>
    <mergeCell ref="P17:P18"/>
    <mergeCell ref="Q17:R17"/>
    <mergeCell ref="Q18:R18"/>
    <mergeCell ref="C10:R10"/>
    <mergeCell ref="O12:R12"/>
    <mergeCell ref="M14:Q14"/>
    <mergeCell ref="C16:G16"/>
    <mergeCell ref="H16:I16"/>
    <mergeCell ref="C19:F21"/>
    <mergeCell ref="J19:P21"/>
    <mergeCell ref="Q19:R19"/>
    <mergeCell ref="C22:F23"/>
    <mergeCell ref="J22:R22"/>
    <mergeCell ref="J23:R23"/>
    <mergeCell ref="C24:F24"/>
    <mergeCell ref="J24:R24"/>
    <mergeCell ref="C25:F25"/>
    <mergeCell ref="J25:R25"/>
    <mergeCell ref="C26:F26"/>
    <mergeCell ref="J26:R26"/>
    <mergeCell ref="C27:F27"/>
    <mergeCell ref="J27:R27"/>
    <mergeCell ref="C28:F28"/>
    <mergeCell ref="J28:R28"/>
    <mergeCell ref="C29:F29"/>
    <mergeCell ref="J29:R29"/>
    <mergeCell ref="C43:R43"/>
    <mergeCell ref="C30:F30"/>
    <mergeCell ref="J30:R30"/>
    <mergeCell ref="C31:F31"/>
    <mergeCell ref="J31:M31"/>
    <mergeCell ref="C32:F32"/>
    <mergeCell ref="J32:M32"/>
    <mergeCell ref="C33:F33"/>
    <mergeCell ref="B34:G34"/>
    <mergeCell ref="C35:F35"/>
    <mergeCell ref="M35:O35"/>
    <mergeCell ref="C36:F36"/>
    <mergeCell ref="O45:R45"/>
    <mergeCell ref="M47:Q47"/>
    <mergeCell ref="C49:G49"/>
    <mergeCell ref="H49:I49"/>
    <mergeCell ref="C50:F51"/>
    <mergeCell ref="J50:N51"/>
    <mergeCell ref="P50:P51"/>
    <mergeCell ref="Q50:R50"/>
    <mergeCell ref="Q51:R51"/>
    <mergeCell ref="C52:F54"/>
    <mergeCell ref="J52:P54"/>
    <mergeCell ref="Q52:R52"/>
    <mergeCell ref="C55:F56"/>
    <mergeCell ref="J55:R55"/>
    <mergeCell ref="J56:R56"/>
    <mergeCell ref="C57:F57"/>
    <mergeCell ref="J57:R57"/>
    <mergeCell ref="C58:F58"/>
    <mergeCell ref="J58:R58"/>
    <mergeCell ref="C59:F59"/>
    <mergeCell ref="J59:R59"/>
    <mergeCell ref="C60:F60"/>
    <mergeCell ref="J60:R60"/>
    <mergeCell ref="C61:F61"/>
    <mergeCell ref="J61:R61"/>
    <mergeCell ref="C62:F62"/>
    <mergeCell ref="J62:R62"/>
    <mergeCell ref="C63:F63"/>
    <mergeCell ref="J63:R63"/>
    <mergeCell ref="C64:F64"/>
    <mergeCell ref="J64:M64"/>
    <mergeCell ref="C65:F65"/>
    <mergeCell ref="J65:M65"/>
    <mergeCell ref="C66:F66"/>
    <mergeCell ref="B67:G67"/>
    <mergeCell ref="C68:F68"/>
    <mergeCell ref="M68:O68"/>
    <mergeCell ref="C69:F69"/>
  </mergeCells>
  <phoneticPr fontId="4"/>
  <dataValidations count="1">
    <dataValidation type="list" allowBlank="1" showInputMessage="1" showErrorMessage="1" sqref="T4:AI4">
      <formula1>$AK$4:$AK$200</formula1>
    </dataValidation>
  </dataValidations>
  <pageMargins left="0.78740157480314965" right="0.70866141732283472" top="0.98425196850393704" bottom="0.78740157480314965" header="0.51181102362204722" footer="0.5118110236220472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R4 _74件</vt:lpstr>
      <vt:lpstr>★工事依頼書</vt:lpstr>
      <vt:lpstr>★工事依頼書!Print_Area</vt:lpstr>
      <vt:lpstr>'R4 _74件'!Print_Area</vt:lpstr>
    </vt:vector>
  </TitlesOfParts>
  <Company>土木部検査指導課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技術管理担当</dc:creator>
  <cp:lastModifiedBy>user</cp:lastModifiedBy>
  <cp:lastPrinted>2025-06-30T00:38:32Z</cp:lastPrinted>
  <dcterms:created xsi:type="dcterms:W3CDTF">1998-09-25T06:04:17Z</dcterms:created>
  <dcterms:modified xsi:type="dcterms:W3CDTF">2025-07-03T08:16:17Z</dcterms:modified>
</cp:coreProperties>
</file>