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4_労働相談課\14_調査研究\001_賃金資料\0002 神奈川の賃金状況\R元年度データ\"/>
    </mc:Choice>
  </mc:AlternateContent>
  <bookViews>
    <workbookView xWindow="720" yWindow="300" windowWidth="11172" windowHeight="6108" tabRatio="762" activeTab="9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  <sheet name="Sheet3" sheetId="46" r:id="rId17"/>
  </sheets>
  <definedNames>
    <definedName name="_xlnm.Print_Area" localSheetId="1">'P1'!$A$1:$P$53</definedName>
    <definedName name="_xlnm.Print_Area" localSheetId="7">'P7'!$A$1:$H$72</definedName>
    <definedName name="_xlnm.Print_Area" localSheetId="9">'P9-10'!$A$1:$L$158</definedName>
  </definedNames>
  <calcPr calcId="152511"/>
</workbook>
</file>

<file path=xl/calcChain.xml><?xml version="1.0" encoding="utf-8"?>
<calcChain xmlns="http://schemas.openxmlformats.org/spreadsheetml/2006/main">
  <c r="E27" i="31" l="1"/>
  <c r="E26" i="31"/>
  <c r="H119" i="22" l="1"/>
  <c r="H118" i="22"/>
  <c r="F119" i="22"/>
  <c r="F118" i="22"/>
  <c r="D119" i="22"/>
  <c r="D118" i="22"/>
  <c r="C6" i="13" l="1"/>
  <c r="D6" i="13"/>
  <c r="E6" i="13"/>
  <c r="F6" i="13"/>
  <c r="B6" i="13"/>
  <c r="C5" i="13"/>
  <c r="D5" i="13"/>
  <c r="E5" i="13"/>
  <c r="F5" i="13"/>
  <c r="B5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B15" i="13"/>
  <c r="D14" i="17" l="1"/>
  <c r="D7" i="17"/>
  <c r="P31" i="13"/>
  <c r="O31" i="13"/>
  <c r="N31" i="13"/>
  <c r="J31" i="13"/>
  <c r="I31" i="13"/>
  <c r="H31" i="13"/>
  <c r="D31" i="13"/>
  <c r="C31" i="13"/>
  <c r="B31" i="13"/>
  <c r="D110" i="22" l="1"/>
  <c r="F110" i="22"/>
  <c r="H110" i="22"/>
  <c r="D111" i="22"/>
  <c r="F111" i="22"/>
  <c r="H111" i="22"/>
  <c r="D112" i="22"/>
  <c r="F112" i="22"/>
  <c r="H112" i="22"/>
  <c r="D113" i="22"/>
  <c r="F113" i="22"/>
  <c r="H113" i="22"/>
  <c r="D114" i="22"/>
  <c r="F114" i="22"/>
  <c r="H114" i="22"/>
  <c r="D115" i="22"/>
  <c r="F115" i="22"/>
  <c r="H115" i="22"/>
  <c r="D116" i="22"/>
  <c r="F116" i="22"/>
  <c r="H116" i="22"/>
  <c r="E25" i="31" l="1"/>
  <c r="E24" i="31"/>
  <c r="E23" i="31"/>
  <c r="E22" i="31"/>
  <c r="E21" i="31"/>
  <c r="E20" i="31"/>
  <c r="E19" i="31"/>
  <c r="E18" i="31"/>
  <c r="E17" i="31"/>
  <c r="G12" i="19" l="1"/>
  <c r="H117" i="22" l="1"/>
  <c r="F117" i="22"/>
  <c r="D117" i="22" l="1"/>
  <c r="G40" i="19" l="1"/>
  <c r="G48" i="19" l="1"/>
  <c r="G44" i="19"/>
  <c r="G55" i="19"/>
  <c r="G54" i="19"/>
  <c r="G52" i="19"/>
  <c r="G51" i="19"/>
  <c r="G50" i="19"/>
  <c r="G49" i="19"/>
  <c r="G47" i="19"/>
  <c r="G46" i="19"/>
  <c r="G45" i="19"/>
  <c r="G43" i="19"/>
  <c r="G42" i="19"/>
  <c r="G41" i="19"/>
  <c r="G39" i="19"/>
  <c r="M15" i="13" l="1"/>
  <c r="P29" i="13"/>
  <c r="O29" i="13"/>
  <c r="N29" i="13"/>
  <c r="D29" i="13"/>
  <c r="C29" i="13"/>
  <c r="B29" i="13"/>
  <c r="T34" i="21" l="1"/>
  <c r="T15" i="21" s="1"/>
  <c r="B5" i="20"/>
  <c r="G7" i="19"/>
  <c r="G5" i="19"/>
  <c r="T9" i="21" l="1"/>
  <c r="T13" i="21"/>
  <c r="T6" i="21"/>
  <c r="T10" i="21"/>
  <c r="T14" i="21"/>
  <c r="T8" i="21"/>
  <c r="T12" i="21"/>
  <c r="T16" i="21"/>
  <c r="T7" i="21"/>
  <c r="T11" i="21"/>
  <c r="C6" i="22" l="1"/>
  <c r="B5" i="18"/>
  <c r="C5" i="18"/>
  <c r="B4" i="18"/>
  <c r="C4" i="18"/>
  <c r="P15" i="13"/>
  <c r="P17" i="13"/>
  <c r="O15" i="13"/>
  <c r="N15" i="13"/>
  <c r="L15" i="13"/>
  <c r="K15" i="13"/>
  <c r="J15" i="13"/>
  <c r="I15" i="13"/>
  <c r="H15" i="13"/>
  <c r="G15" i="13"/>
  <c r="F15" i="13"/>
  <c r="E15" i="13"/>
  <c r="D15" i="13"/>
  <c r="C15" i="13"/>
  <c r="I35" i="40"/>
  <c r="G49" i="34"/>
  <c r="G52" i="34"/>
  <c r="G55" i="34"/>
  <c r="G56" i="34"/>
  <c r="G60" i="34"/>
  <c r="D51" i="34"/>
  <c r="D52" i="34"/>
  <c r="D55" i="34"/>
  <c r="D56" i="34"/>
  <c r="D59" i="34"/>
  <c r="D60" i="34"/>
  <c r="J39" i="19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G58" i="34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M31" i="13"/>
  <c r="L31" i="13"/>
  <c r="K31" i="13"/>
  <c r="G31" i="13"/>
  <c r="F31" i="13"/>
  <c r="E31" i="13"/>
  <c r="M29" i="13"/>
  <c r="L29" i="13"/>
  <c r="K29" i="13"/>
  <c r="J29" i="13"/>
  <c r="I29" i="13"/>
  <c r="H29" i="13"/>
  <c r="G29" i="13"/>
  <c r="F29" i="13"/>
  <c r="E29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E88" i="22"/>
  <c r="D88" i="22"/>
  <c r="C88" i="22"/>
  <c r="E87" i="22"/>
  <c r="D87" i="22"/>
  <c r="C87" i="22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E30" i="22"/>
  <c r="D30" i="22"/>
  <c r="C30" i="22"/>
  <c r="J34" i="21"/>
  <c r="J6" i="21" s="1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I34" i="21"/>
  <c r="I14" i="21" s="1"/>
  <c r="C34" i="21"/>
  <c r="C13" i="21" s="1"/>
  <c r="B34" i="21"/>
  <c r="B6" i="21" s="1"/>
  <c r="H34" i="21"/>
  <c r="H10" i="21" s="1"/>
  <c r="B4" i="20"/>
  <c r="D7" i="22"/>
  <c r="E7" i="22"/>
  <c r="C7" i="22"/>
  <c r="D6" i="22"/>
  <c r="E6" i="22"/>
  <c r="E34" i="21"/>
  <c r="E15" i="21" s="1"/>
  <c r="D34" i="21"/>
  <c r="D15" i="21" s="1"/>
  <c r="G34" i="2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U34" i="21"/>
  <c r="U5" i="21" s="1"/>
  <c r="C14" i="20"/>
  <c r="J71" i="19"/>
  <c r="K71" i="19" s="1"/>
  <c r="J70" i="19"/>
  <c r="L70" i="19" s="1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 s="1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J4" i="19"/>
  <c r="K4" i="19" s="1"/>
  <c r="D8" i="19"/>
  <c r="E8" i="19" s="1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38" i="19"/>
  <c r="G21" i="19"/>
  <c r="G19" i="19"/>
  <c r="G20" i="19"/>
  <c r="G18" i="19"/>
  <c r="G17" i="19"/>
  <c r="G16" i="19"/>
  <c r="G15" i="19"/>
  <c r="G14" i="19"/>
  <c r="G13" i="19"/>
  <c r="G11" i="19"/>
  <c r="G10" i="19"/>
  <c r="G9" i="19"/>
  <c r="G8" i="19"/>
  <c r="G6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D15" i="17"/>
  <c r="D13" i="17"/>
  <c r="D12" i="17"/>
  <c r="D11" i="17"/>
  <c r="D5" i="17"/>
  <c r="D6" i="17"/>
  <c r="D8" i="17"/>
  <c r="D4" i="17"/>
  <c r="F34" i="21"/>
  <c r="F7" i="21" s="1"/>
  <c r="K31" i="19" l="1"/>
  <c r="M31" i="19" s="1"/>
  <c r="L30" i="19"/>
  <c r="M30" i="19" s="1"/>
  <c r="L15" i="19"/>
  <c r="B6" i="18"/>
  <c r="L5" i="19"/>
  <c r="K5" i="19"/>
  <c r="M5" i="19" s="1"/>
  <c r="L46" i="19"/>
  <c r="K46" i="19"/>
  <c r="M46" i="19" s="1"/>
  <c r="K45" i="19"/>
  <c r="L45" i="19"/>
  <c r="M45" i="19" s="1"/>
  <c r="L42" i="19"/>
  <c r="K42" i="19"/>
  <c r="K50" i="19"/>
  <c r="L50" i="19"/>
  <c r="M50" i="19" s="1"/>
  <c r="K54" i="19"/>
  <c r="L54" i="19"/>
  <c r="K49" i="19"/>
  <c r="L49" i="19"/>
  <c r="K43" i="19"/>
  <c r="L43" i="19"/>
  <c r="K47" i="19"/>
  <c r="L47" i="19"/>
  <c r="K51" i="19"/>
  <c r="L51" i="19"/>
  <c r="M51" i="19" s="1"/>
  <c r="K39" i="19"/>
  <c r="L39" i="19"/>
  <c r="K41" i="19"/>
  <c r="L41" i="19"/>
  <c r="K53" i="19"/>
  <c r="L53" i="19"/>
  <c r="M53" i="19" s="1"/>
  <c r="K40" i="19"/>
  <c r="L40" i="19"/>
  <c r="K44" i="19"/>
  <c r="L44" i="19"/>
  <c r="M44" i="19" s="1"/>
  <c r="K48" i="19"/>
  <c r="L48" i="19"/>
  <c r="M48" i="19" s="1"/>
  <c r="K52" i="19"/>
  <c r="L52" i="19"/>
  <c r="M52" i="19" s="1"/>
  <c r="K11" i="21"/>
  <c r="K16" i="21"/>
  <c r="G10" i="21"/>
  <c r="G16" i="21"/>
  <c r="G59" i="34"/>
  <c r="G50" i="34"/>
  <c r="K17" i="19"/>
  <c r="M17" i="19" s="1"/>
  <c r="L14" i="19"/>
  <c r="M14" i="19" s="1"/>
  <c r="Q12" i="21"/>
  <c r="Q9" i="21"/>
  <c r="Q15" i="21"/>
  <c r="Q16" i="21"/>
  <c r="Q13" i="21"/>
  <c r="O8" i="21"/>
  <c r="O16" i="21"/>
  <c r="L13" i="21"/>
  <c r="L8" i="21"/>
  <c r="L11" i="21"/>
  <c r="L14" i="21"/>
  <c r="K9" i="21"/>
  <c r="K15" i="21"/>
  <c r="K6" i="21"/>
  <c r="K7" i="21"/>
  <c r="K14" i="21"/>
  <c r="G12" i="21"/>
  <c r="G13" i="21"/>
  <c r="G9" i="21"/>
  <c r="G15" i="21"/>
  <c r="D14" i="21"/>
  <c r="B12" i="20"/>
  <c r="B15" i="20"/>
  <c r="G51" i="34"/>
  <c r="G54" i="34"/>
  <c r="P5" i="21"/>
  <c r="P16" i="21"/>
  <c r="J5" i="21"/>
  <c r="P10" i="21"/>
  <c r="L10" i="21"/>
  <c r="Q10" i="21"/>
  <c r="B11" i="20"/>
  <c r="B10" i="20"/>
  <c r="B7" i="20"/>
  <c r="B14" i="20"/>
  <c r="B8" i="20"/>
  <c r="B13" i="20"/>
  <c r="B6" i="20"/>
  <c r="K70" i="19"/>
  <c r="M70" i="19" s="1"/>
  <c r="L12" i="19"/>
  <c r="M12" i="19" s="1"/>
  <c r="L8" i="19"/>
  <c r="M8" i="19" s="1"/>
  <c r="L60" i="19"/>
  <c r="M60" i="19" s="1"/>
  <c r="L29" i="19"/>
  <c r="M29" i="19" s="1"/>
  <c r="K67" i="19"/>
  <c r="M67" i="19" s="1"/>
  <c r="K13" i="21"/>
  <c r="L7" i="21"/>
  <c r="Q5" i="21"/>
  <c r="K64" i="19"/>
  <c r="M64" i="19" s="1"/>
  <c r="K8" i="21"/>
  <c r="L16" i="21"/>
  <c r="L15" i="21"/>
  <c r="Q7" i="21"/>
  <c r="K33" i="19"/>
  <c r="M33" i="19" s="1"/>
  <c r="K5" i="21"/>
  <c r="I16" i="21"/>
  <c r="L18" i="19"/>
  <c r="M18" i="19" s="1"/>
  <c r="K10" i="21"/>
  <c r="L12" i="21"/>
  <c r="Q8" i="21"/>
  <c r="G5" i="21"/>
  <c r="G6" i="21"/>
  <c r="G7" i="21"/>
  <c r="K12" i="21"/>
  <c r="L6" i="21"/>
  <c r="L5" i="21"/>
  <c r="Q11" i="21"/>
  <c r="N5" i="21"/>
  <c r="G61" i="34"/>
  <c r="G57" i="34"/>
  <c r="G53" i="34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S14" i="21"/>
  <c r="S9" i="21"/>
  <c r="S10" i="21"/>
  <c r="S16" i="21"/>
  <c r="S6" i="21"/>
  <c r="S11" i="21"/>
  <c r="R7" i="21"/>
  <c r="R15" i="21"/>
  <c r="R12" i="21"/>
  <c r="R11" i="21"/>
  <c r="R6" i="21"/>
  <c r="Q6" i="2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5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C15" i="20"/>
  <c r="C5" i="20"/>
  <c r="C12" i="20"/>
  <c r="C7" i="20"/>
  <c r="C10" i="20"/>
  <c r="C9" i="20"/>
  <c r="C4" i="20"/>
  <c r="C13" i="20"/>
  <c r="C11" i="20"/>
  <c r="C8" i="20"/>
  <c r="C6" i="20"/>
  <c r="B9" i="20"/>
  <c r="K37" i="19"/>
  <c r="M37" i="19" s="1"/>
  <c r="L19" i="19"/>
  <c r="M19" i="19" s="1"/>
  <c r="K35" i="19"/>
  <c r="M35" i="19" s="1"/>
  <c r="L68" i="19"/>
  <c r="M68" i="19" s="1"/>
  <c r="K16" i="19"/>
  <c r="M16" i="19" s="1"/>
  <c r="L66" i="19"/>
  <c r="M66" i="19" s="1"/>
  <c r="M15" i="19"/>
  <c r="L63" i="19"/>
  <c r="M63" i="19" s="1"/>
  <c r="K28" i="19"/>
  <c r="M28" i="19" s="1"/>
  <c r="L61" i="19"/>
  <c r="M61" i="19" s="1"/>
  <c r="K10" i="19"/>
  <c r="M10" i="19" s="1"/>
  <c r="L26" i="19"/>
  <c r="M26" i="19" s="1"/>
  <c r="L59" i="19"/>
  <c r="M59" i="19" s="1"/>
  <c r="L25" i="19"/>
  <c r="M25" i="19" s="1"/>
  <c r="K24" i="19"/>
  <c r="M24" i="19" s="1"/>
  <c r="K7" i="19"/>
  <c r="M7" i="19" s="1"/>
  <c r="L23" i="19"/>
  <c r="M23" i="19" s="1"/>
  <c r="K56" i="19"/>
  <c r="M56" i="19" s="1"/>
  <c r="L38" i="19"/>
  <c r="M38" i="19" s="1"/>
  <c r="L4" i="19"/>
  <c r="M4" i="19" s="1"/>
  <c r="C6" i="18"/>
  <c r="K55" i="19"/>
  <c r="M55" i="19" s="1"/>
  <c r="D13" i="21"/>
  <c r="P14" i="21"/>
  <c r="I5" i="21"/>
  <c r="L13" i="19"/>
  <c r="M13" i="19" s="1"/>
  <c r="K11" i="19"/>
  <c r="M11" i="19" s="1"/>
  <c r="L71" i="19"/>
  <c r="M71" i="19" s="1"/>
  <c r="H7" i="21"/>
  <c r="I9" i="21"/>
  <c r="P8" i="21"/>
  <c r="K57" i="19"/>
  <c r="M57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58" i="19"/>
  <c r="M58" i="19" s="1"/>
  <c r="K65" i="19"/>
  <c r="M65" i="19" s="1"/>
  <c r="S13" i="21"/>
  <c r="O14" i="21"/>
  <c r="M10" i="21"/>
  <c r="C7" i="21"/>
  <c r="R5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M54" i="19" l="1"/>
  <c r="M49" i="19"/>
  <c r="M47" i="19"/>
  <c r="M43" i="19"/>
  <c r="M41" i="19"/>
  <c r="M42" i="19"/>
  <c r="M40" i="19"/>
  <c r="L17" i="21"/>
  <c r="K17" i="21"/>
  <c r="Q17" i="21"/>
  <c r="U17" i="2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<sst xmlns="http://schemas.openxmlformats.org/spreadsheetml/2006/main" count="1062" uniqueCount="244">
  <si>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</si>
  <si>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</si>
  <si>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</si>
  <si>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</si>
  <si>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</si>
  <si>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</si>
  <si>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</si>
  <si>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</si>
  <si>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</si>
  <si>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</si>
  <si>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</si>
  <si>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</si>
  <si>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</si>
  <si>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</si>
  <si>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</si>
  <si>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</si>
  <si>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</si>
  <si>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</si>
  <si>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</si>
  <si>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</si>
  <si>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</si>
  <si>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</si>
  <si>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</si>
  <si>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</si>
  <si>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</si>
  <si>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</si>
  <si>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</si>
  <si>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</si>
  <si>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</si>
  <si>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</si>
  <si>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</si>
  <si>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</si>
  <si>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</si>
  <si>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</si>
  <si>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</si>
  <si>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</si>
  <si>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</si>
  <si>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</si>
  <si>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</si>
  <si>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</si>
  <si>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</si>
  <si>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</si>
  <si>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</si>
  <si>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</si>
  <si>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</si>
  <si>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</si>
  <si>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</si>
  <si>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</si>
  <si>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</si>
  <si>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</si>
  <si>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</si>
  <si>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</si>
  <si>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</si>
  <si>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</si>
  <si>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</si>
  <si>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</si>
  <si>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</si>
  <si>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</si>
  <si>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</si>
  <si>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</si>
  <si>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</si>
  <si>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</si>
  <si>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</si>
  <si>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</si>
  <si>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</si>
  <si>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</si>
  <si>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</si>
  <si>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</si>
  <si>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</si>
  <si>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</si>
  <si>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</si>
  <si>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</si>
  <si>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</si>
  <si>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</si>
  <si>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</si>
  <si>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</si>
  <si>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</si>
  <si>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</si>
  <si>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</si>
  <si>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</si>
  <si>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</si>
  <si>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</si>
  <si>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</si>
  <si>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</si>
  <si>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</si>
  <si>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</si>
  <si>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</si>
  <si>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</si>
  <si>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</si>
  <si>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</si>
  <si>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</si>
  <si>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</si>
  <si>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</si>
  <si>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</si>
  <si>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</si>
  <si>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</si>
  <si>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</si>
  <si>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</si>
  <si>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</si>
  <si>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</si>
  <si>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</si>
  <si>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</si>
  <si>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</si>
  <si>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</si>
  <si>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</si>
  <si>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</si>
  <si>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</si>
  <si>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</si>
  <si>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</si>
  <si>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</si>
  <si>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</si>
  <si>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</si>
  <si>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</si>
  <si>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</si>
  <si>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</si>
  <si>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</si>
  <si>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</si>
  <si>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</si>
  <si>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</si>
  <si>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</si>
  <si>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</si>
  <si>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</si>
  <si>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</si>
  <si>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</si>
  <si>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</si>
  <si>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</si>
  <si>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</si>
  <si>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</si>
  <si>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</si>
  <si>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</si>
  <si>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</si>
  <si>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</si>
  <si>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</si>
  <si>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</si>
  <si>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</si>
  <si>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</si>
  <si>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</si>
  <si>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</si>
  <si>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</si>
  <si>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</si>
  <si>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</si>
  <si>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</si>
  <si>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</si>
  <si>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</si>
  <si>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</si>
  <si>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</si>
  <si>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</si>
  <si>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</si>
  <si>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　 図１　確定初任給額の推移・・・・・・・・・・・・・・・・・・・・・・・・２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</si>
  <si>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</si>
  <si>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</si>
  <si>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</si>
  <si>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表８  産業別、規模別労働者の年齢階級別構成比(男女計)・・・・・・・・・・８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</si>
  <si>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</si>
  <si>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</si>
  <si>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</si>
  <si>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</si>
  <si>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</si>
  <si>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</si>
  <si>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</si>
  <si>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</si>
  <si>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</si>
  <si>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</si>
  <si>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</si>
  <si>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</si>
  <si>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</si>
  <si>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</si>
  <si>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</si>
  <si>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</si>
  <si>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</si>
  <si>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</si>
  <si>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</si>
  <si>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平成２７年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</si>
  <si>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</si>
  <si>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</si>
  <si>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</si>
  <si>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r>
      <t>表２　確定初任給額の推移（産業計）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13" eb="15">
      <t>サンギョウ</t>
    </rPh>
    <rPh sb="15" eb="16">
      <t>ケイ</t>
    </rPh>
    <rPh sb="67" eb="69">
      <t>タンイ</t>
    </rPh>
    <rPh sb="70" eb="72">
      <t>センエン</t>
    </rPh>
    <phoneticPr fontId="2"/>
  </si>
  <si>
    <t>　 表13  男女別平均賃金と男女間格差・・・・・・・・・・・・・・・・・・・・14</t>
    <rPh sb="15" eb="17">
      <t>ダンジョ</t>
    </rPh>
    <rPh sb="17" eb="18">
      <t>アイダ</t>
    </rPh>
    <rPh sb="18" eb="20">
      <t>カクサ</t>
    </rPh>
    <phoneticPr fontId="2"/>
  </si>
  <si>
    <t>※端数処理の関係で差が必ずしも一致しない</t>
    <rPh sb="1" eb="3">
      <t>ハスウ</t>
    </rPh>
    <rPh sb="3" eb="5">
      <t>ショリ</t>
    </rPh>
    <rPh sb="6" eb="8">
      <t>カンケイ</t>
    </rPh>
    <rPh sb="9" eb="10">
      <t>サ</t>
    </rPh>
    <rPh sb="11" eb="12">
      <t>カナラ</t>
    </rPh>
    <rPh sb="15" eb="17">
      <t>イッチ</t>
    </rPh>
    <phoneticPr fontId="2"/>
  </si>
  <si>
    <t>平成２８年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</si>
  <si>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</si>
  <si>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</si>
  <si>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</si>
  <si>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</si>
  <si>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</si>
  <si>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</si>
  <si>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</si>
  <si>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</si>
  <si>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</si>
  <si>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</si>
  <si>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</si>
  <si>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平均勤
続年数</t>
    <rPh sb="0" eb="2">
      <t>ヘイキン</t>
    </rPh>
    <rPh sb="2" eb="3">
      <t>ツトム</t>
    </rPh>
    <rPh sb="4" eb="5">
      <t>ゾク</t>
    </rPh>
    <rPh sb="5" eb="7">
      <t>ネンスウ</t>
    </rPh>
    <phoneticPr fontId="2"/>
  </si>
  <si>
    <t>男女間格差</t>
    <rPh sb="0" eb="2">
      <t>ダンジョ</t>
    </rPh>
    <rPh sb="2" eb="3">
      <t>カン</t>
    </rPh>
    <rPh sb="3" eb="5">
      <t>カクサ</t>
    </rPh>
    <phoneticPr fontId="2"/>
  </si>
  <si>
    <t>平成29年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</si>
  <si>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</si>
  <si>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産業計(平成29年）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</si>
  <si>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端数処理の関係で計がＰ６の表と一致しない場合がある。</t>
    <rPh sb="13" eb="14">
      <t>ヒョウ</t>
    </rPh>
    <phoneticPr fontId="2"/>
  </si>
  <si>
    <t>-</t>
    <phoneticPr fontId="2"/>
  </si>
  <si>
    <t>-</t>
    <phoneticPr fontId="2"/>
  </si>
  <si>
    <t>平成３０年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</si>
  <si>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</si>
  <si>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-</t>
    <phoneticPr fontId="2"/>
  </si>
  <si>
    <t>産業計(平成30年）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</si>
  <si>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令和元年 神奈川の賃金状況</t>
    <rPh sb="0" eb="2">
      <t>レイワ</t>
    </rPh>
    <rPh sb="2" eb="4">
      <t>ガンネン</t>
    </rPh>
    <phoneticPr fontId="2"/>
  </si>
  <si>
    <t>令和2年12月作成</t>
    <phoneticPr fontId="2"/>
  </si>
  <si>
    <t>令和元年</t>
    <rPh sb="0" eb="2">
      <t>レイワ</t>
    </rPh>
    <rPh sb="2" eb="4">
      <t>ガンネン</t>
    </rPh>
    <phoneticPr fontId="2"/>
  </si>
  <si>
    <t>対前年増減率
(％)</t>
    <phoneticPr fontId="2"/>
  </si>
  <si>
    <t>令和元年</t>
    <rPh sb="0" eb="4">
      <t>レイワガンネン</t>
    </rPh>
    <phoneticPr fontId="2"/>
  </si>
  <si>
    <r>
      <t>表１　令和元年確定初任給前年比較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レイワ</t>
    </rPh>
    <rPh sb="5" eb="7">
      <t>ガンネン</t>
    </rPh>
    <rPh sb="7" eb="9">
      <t>カクテイ</t>
    </rPh>
    <rPh sb="9" eb="12">
      <t>ショニンキュウ</t>
    </rPh>
    <rPh sb="12" eb="14">
      <t>ゼンネン</t>
    </rPh>
    <rPh sb="14" eb="16">
      <t>ヒカク</t>
    </rPh>
    <rPh sb="17" eb="19">
      <t>タンイ</t>
    </rPh>
    <rPh sb="20" eb="22">
      <t>センエン</t>
    </rPh>
    <phoneticPr fontId="2"/>
  </si>
  <si>
    <t>表３　令和元年確定初任給の企業規模間格差（産業計）</t>
    <rPh sb="0" eb="1">
      <t>ヒョウ</t>
    </rPh>
    <rPh sb="3" eb="5">
      <t>レイワ</t>
    </rPh>
    <rPh sb="5" eb="7">
      <t>ガンネン</t>
    </rPh>
    <rPh sb="7" eb="9">
      <t>カクテイ</t>
    </rPh>
    <rPh sb="9" eb="12">
      <t>ショニンキュウ</t>
    </rPh>
    <rPh sb="13" eb="15">
      <t>キギョウ</t>
    </rPh>
    <rPh sb="15" eb="17">
      <t>キボ</t>
    </rPh>
    <rPh sb="17" eb="18">
      <t>カン</t>
    </rPh>
    <rPh sb="18" eb="20">
      <t>カクサ</t>
    </rPh>
    <rPh sb="21" eb="23">
      <t>サンギョウ</t>
    </rPh>
    <rPh sb="23" eb="24">
      <t>ケイ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</si>
  <si>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</si>
  <si>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</si>
  <si>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</si>
  <si>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</si>
  <si>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</si>
  <si>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r>
      <t>表４　令和元年確定初任給（企業規模別・産業別）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レイワ</t>
    </rPh>
    <rPh sb="5" eb="7">
      <t>ガンネン</t>
    </rPh>
    <rPh sb="6" eb="7">
      <t>ネン</t>
    </rPh>
    <rPh sb="7" eb="9">
      <t>カクテイ</t>
    </rPh>
    <rPh sb="9" eb="12">
      <t>ショニンキュウ</t>
    </rPh>
    <rPh sb="13" eb="15">
      <t>キギョウ</t>
    </rPh>
    <rPh sb="15" eb="17">
      <t>キボ</t>
    </rPh>
    <rPh sb="17" eb="18">
      <t>ベツ</t>
    </rPh>
    <rPh sb="19" eb="21">
      <t>サンギョウ</t>
    </rPh>
    <rPh sb="21" eb="22">
      <t>ベツ</t>
    </rPh>
    <rPh sb="53" eb="55">
      <t>タンイ</t>
    </rPh>
    <rPh sb="56" eb="58">
      <t>センエン</t>
    </rPh>
    <phoneticPr fontId="2"/>
  </si>
  <si>
    <t>　 表１　令和元年確定初任給前年比較・・・・・・・・・・・・・・・・・・・・１</t>
    <rPh sb="5" eb="7">
      <t>レイワ</t>
    </rPh>
    <rPh sb="7" eb="9">
      <t>ガンネン</t>
    </rPh>
    <phoneticPr fontId="2"/>
  </si>
  <si>
    <t>　 表３　令和元年確定初任給の企業規模間格差(産業計)・・・・・・・・・・・・３</t>
    <phoneticPr fontId="2"/>
  </si>
  <si>
    <t>　 表４　令和元年確定初任給(企業規模別・産業別)・・・・・・・・・・・・・・４</t>
    <phoneticPr fontId="2"/>
  </si>
  <si>
    <t>　 表５　令和元年確定初任給の学歴間格差前年比較・・・・・・・・・・・・・・５</t>
    <phoneticPr fontId="2"/>
  </si>
  <si>
    <t>　 表９　令和元年6月１か月の平均賃金(企業規模計) ・・・・・・・・・・・・・９</t>
    <phoneticPr fontId="2"/>
  </si>
  <si>
    <t>　 表9-2　令和元年6月１か月の平均賃金(企業規模1000人以上)  ・・・・・・・・９</t>
    <phoneticPr fontId="2"/>
  </si>
  <si>
    <t>　 表9-3　令和元年6月１か月の平均賃金(企業規模100人から999人)  ・・・・・・９</t>
    <phoneticPr fontId="2"/>
  </si>
  <si>
    <t>　 表9-4  令和元年6月１か月の平均賃金(企業規模10人から99人)  ・・・・・・・10</t>
    <phoneticPr fontId="2"/>
  </si>
  <si>
    <t>平成３０年</t>
    <phoneticPr fontId="2"/>
  </si>
  <si>
    <t>平成３０年(Ｂ)</t>
    <rPh sb="0" eb="2">
      <t>ヘイセイ</t>
    </rPh>
    <rPh sb="4" eb="5">
      <t>ネン</t>
    </rPh>
    <phoneticPr fontId="2"/>
  </si>
  <si>
    <t>令和元年(A)</t>
    <rPh sb="0" eb="4">
      <t>レイワガンネン</t>
    </rPh>
    <phoneticPr fontId="2"/>
  </si>
  <si>
    <t>-</t>
    <phoneticPr fontId="2"/>
  </si>
  <si>
    <t>産業計(令和元年）</t>
    <rPh sb="0" eb="2">
      <t>サンギョウ</t>
    </rPh>
    <rPh sb="2" eb="3">
      <t>ケイ</t>
    </rPh>
    <rPh sb="4" eb="6">
      <t>レイワ</t>
    </rPh>
    <rPh sb="6" eb="8">
      <t>ガンネン</t>
    </rPh>
    <rPh sb="8" eb="9">
      <t>ヘイネン</t>
    </rPh>
    <phoneticPr fontId="2"/>
  </si>
  <si>
    <t>表９　令和元年６月１か月の平均賃金（企業規模計）</t>
    <rPh sb="0" eb="1">
      <t>ヒョウ</t>
    </rPh>
    <rPh sb="3" eb="5">
      <t>レイワ</t>
    </rPh>
    <rPh sb="5" eb="7">
      <t>ガンネン</t>
    </rPh>
    <rPh sb="7" eb="8">
      <t>ヘイネン</t>
    </rPh>
    <rPh sb="8" eb="9">
      <t>ガツ</t>
    </rPh>
    <rPh sb="11" eb="12">
      <t>ゲツ</t>
    </rPh>
    <rPh sb="13" eb="15">
      <t>ヘイキン</t>
    </rPh>
    <rPh sb="15" eb="17">
      <t>チンギン</t>
    </rPh>
    <rPh sb="18" eb="20">
      <t>キギョウ</t>
    </rPh>
    <rPh sb="20" eb="22">
      <t>キボ</t>
    </rPh>
    <rPh sb="22" eb="23">
      <t>ケイ</t>
    </rPh>
    <phoneticPr fontId="2"/>
  </si>
  <si>
    <t>産業計(令和元年）</t>
    <rPh sb="0" eb="2">
      <t>サンギョウ</t>
    </rPh>
    <rPh sb="2" eb="3">
      <t>ケイ</t>
    </rPh>
    <rPh sb="4" eb="8">
      <t>レイワガンネン</t>
    </rPh>
    <phoneticPr fontId="2"/>
  </si>
  <si>
    <t>産業計(平成30年）（Ｂ）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</si>
  <si>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産業計(平成30年）（b）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</si>
  <si>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平成30年（Ｂ－ｂ）</t>
    <rPh sb="0" eb="2">
      <t>ヘイセイ</t>
    </rPh>
    <rPh sb="4" eb="5">
      <t>ネン</t>
    </rPh>
    <phoneticPr fontId="2"/>
  </si>
  <si>
    <t>産業計(令和元年）（Ａ）</t>
    <rPh sb="0" eb="2">
      <t>サンギョウ</t>
    </rPh>
    <rPh sb="2" eb="3">
      <t>ケイ</t>
    </rPh>
    <rPh sb="4" eb="8">
      <t>レイワガンネン</t>
    </rPh>
    <phoneticPr fontId="2"/>
  </si>
  <si>
    <t>産業計(令和元年）（a）</t>
    <rPh sb="0" eb="2">
      <t>サンギョウ</t>
    </rPh>
    <rPh sb="2" eb="3">
      <t>ケイ</t>
    </rPh>
    <rPh sb="4" eb="6">
      <t>レイワ</t>
    </rPh>
    <rPh sb="6" eb="8">
      <t>ガンネン</t>
    </rPh>
    <rPh sb="8" eb="9">
      <t>ヘイネン</t>
    </rPh>
    <phoneticPr fontId="2"/>
  </si>
  <si>
    <t>令和元年（Ａ－ａ）</t>
    <rPh sb="0" eb="2">
      <t>レイワ</t>
    </rPh>
    <rPh sb="2" eb="4">
      <t>ガンネン</t>
    </rPh>
    <rPh sb="4" eb="5">
      <t>ヘイネン</t>
    </rPh>
    <phoneticPr fontId="2"/>
  </si>
  <si>
    <r>
      <t>表５　令和元年確定初任給の学歴間格差前年比較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レイワ</t>
    </rPh>
    <rPh sb="5" eb="7">
      <t>ガンネン</t>
    </rPh>
    <rPh sb="7" eb="9">
      <t>カクテイ</t>
    </rPh>
    <rPh sb="9" eb="12">
      <t>ショニンキュウ</t>
    </rPh>
    <rPh sb="13" eb="15">
      <t>ガクレキ</t>
    </rPh>
    <rPh sb="15" eb="16">
      <t>カン</t>
    </rPh>
    <rPh sb="16" eb="18">
      <t>カクサ</t>
    </rPh>
    <rPh sb="18" eb="20">
      <t>ゼンネン</t>
    </rPh>
    <rPh sb="20" eb="22">
      <t>ヒカク</t>
    </rPh>
    <rPh sb="23" eb="25">
      <t>ダイガク</t>
    </rPh>
    <rPh sb="25" eb="26">
      <t>ソツ</t>
    </rPh>
    <rPh sb="27" eb="29">
      <t>カクテイ</t>
    </rPh>
    <rPh sb="29" eb="32">
      <t>ショニンキュウ</t>
    </rPh>
    <phoneticPr fontId="2"/>
  </si>
  <si>
    <t>表9-2　令和元年６月１か月の平均賃金（企業規模：1000人以上）</t>
    <rPh sb="0" eb="1">
      <t>ヒョウ</t>
    </rPh>
    <rPh sb="5" eb="7">
      <t>レイワ</t>
    </rPh>
    <rPh sb="7" eb="9">
      <t>ガンネン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9" eb="32">
      <t>ニンイジョウ</t>
    </rPh>
    <phoneticPr fontId="2"/>
  </si>
  <si>
    <t>表9-3　令和元年６月１か月の平均賃金（企業規模：100人から999人）</t>
    <rPh sb="0" eb="1">
      <t>ヒョウ</t>
    </rPh>
    <rPh sb="5" eb="7">
      <t>レイワ</t>
    </rPh>
    <rPh sb="7" eb="9">
      <t>ガンネン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8" eb="29">
      <t>ニン</t>
    </rPh>
    <rPh sb="34" eb="35">
      <t>ニン</t>
    </rPh>
    <phoneticPr fontId="2"/>
  </si>
  <si>
    <t>表9-4　令和元年６月１か月の平均賃金（企業規模：10人から99人）</t>
    <rPh sb="0" eb="1">
      <t>ヒョウ</t>
    </rPh>
    <rPh sb="5" eb="7">
      <t>レイワ</t>
    </rPh>
    <rPh sb="7" eb="9">
      <t>ガンネン</t>
    </rPh>
    <rPh sb="9" eb="10">
      <t>ヘイネン</t>
    </rPh>
    <rPh sb="10" eb="11">
      <t>ガツ</t>
    </rPh>
    <rPh sb="13" eb="14">
      <t>ゲツ</t>
    </rPh>
    <rPh sb="15" eb="17">
      <t>ヘイキン</t>
    </rPh>
    <rPh sb="17" eb="19">
      <t>チンギン</t>
    </rPh>
    <rPh sb="20" eb="22">
      <t>キギョウ</t>
    </rPh>
    <rPh sb="22" eb="24">
      <t>キボ</t>
    </rPh>
    <rPh sb="27" eb="28">
      <t>ニン</t>
    </rPh>
    <rPh sb="32" eb="33">
      <t>ニン</t>
    </rPh>
    <phoneticPr fontId="2"/>
  </si>
  <si>
    <t>　【令和元年確定初任給】</t>
    <rPh sb="2" eb="6">
      <t>レイワガンネン</t>
    </rPh>
    <phoneticPr fontId="2"/>
  </si>
  <si>
    <t>産業計(平成30年)</t>
    <phoneticPr fontId="2"/>
  </si>
  <si>
    <t>産業計(令和元年）</t>
    <rPh sb="0" eb="2">
      <t>サンギョウ</t>
    </rPh>
    <rPh sb="2" eb="3">
      <t>ケイ</t>
    </rPh>
    <rPh sb="4" eb="7">
      <t>レイワモト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</si>
</sst>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###\ ##0;&quot;-&quot;##\ ##0"/>
    <numFmt numFmtId="188" formatCode="##,##0;&quot;-&quot;#,##0"/>
    <numFmt numFmtId="189" formatCode="\ ##0;&quot;-&quot;##0"/>
    <numFmt numFmtId="190" formatCode="0.0_);[Red]\(0.0\)"/>
    <numFmt numFmtId="191" formatCode="##0.0;&quot;-&quot;#0.0"/>
    <numFmt numFmtId="192" formatCode="#,##0.0;[Red]\-#,##0.0"/>
    <numFmt numFmtId="193" formatCode="0_);[Red]\(0\)"/>
    <numFmt numFmtId="194" formatCode="#,##0.0_ ;[Red]\-#,##0.0\ "/>
    <numFmt numFmtId="195" formatCode="#,##0.0;&quot;△ &quot;#,##0.0"/>
    <numFmt numFmtId="196" formatCode="#,##0.0_);[Red]\(#,##0.0\)"/>
    <numFmt numFmtId="197" formatCode="#,##0_ ;[Red]\-#,##0\ "/>
    <numFmt numFmtId="198" formatCode="#,##0.0_ 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</cellStyleXfs>
  <cellXfs count="924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5" xfId="0" applyNumberFormat="1" applyFont="1" applyFill="1" applyBorder="1" applyAlignment="1">
      <alignment horizontal="center" vertical="center" wrapText="1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5" xfId="0" applyNumberFormat="1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10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27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8" fontId="10" fillId="0" borderId="6" xfId="0" applyNumberFormat="1" applyFont="1" applyFill="1" applyBorder="1" applyAlignment="1">
      <alignment horizontal="center" vertical="center"/>
    </xf>
    <xf numFmtId="188" fontId="0" fillId="0" borderId="0" xfId="0" applyNumberFormat="1">
      <alignment vertical="center"/>
    </xf>
    <xf numFmtId="188" fontId="13" fillId="0" borderId="29" xfId="0" quotePrefix="1" applyNumberFormat="1" applyFont="1" applyFill="1" applyBorder="1" applyAlignment="1">
      <alignment horizontal="right"/>
    </xf>
    <xf numFmtId="188" fontId="4" fillId="0" borderId="30" xfId="0" applyNumberFormat="1" applyFont="1" applyFill="1" applyBorder="1" applyAlignment="1">
      <alignment horizontal="right"/>
    </xf>
    <xf numFmtId="188" fontId="4" fillId="0" borderId="31" xfId="0" quotePrefix="1" applyNumberFormat="1" applyFont="1" applyFill="1" applyBorder="1" applyAlignment="1">
      <alignment horizontal="right"/>
    </xf>
    <xf numFmtId="188" fontId="4" fillId="0" borderId="30" xfId="0" quotePrefix="1" applyNumberFormat="1" applyFont="1" applyFill="1" applyBorder="1" applyAlignment="1">
      <alignment horizontal="right"/>
    </xf>
    <xf numFmtId="188" fontId="13" fillId="0" borderId="32" xfId="0" quotePrefix="1" applyNumberFormat="1" applyFont="1" applyFill="1" applyBorder="1" applyAlignment="1">
      <alignment horizontal="right"/>
    </xf>
    <xf numFmtId="188" fontId="4" fillId="0" borderId="31" xfId="0" applyNumberFormat="1" applyFont="1" applyFill="1" applyBorder="1" applyAlignment="1">
      <alignment horizontal="right"/>
    </xf>
    <xf numFmtId="188" fontId="4" fillId="0" borderId="29" xfId="0" quotePrefix="1" applyNumberFormat="1" applyFont="1" applyFill="1" applyBorder="1" applyAlignment="1">
      <alignment horizontal="right"/>
    </xf>
    <xf numFmtId="188" fontId="13" fillId="2" borderId="29" xfId="0" quotePrefix="1" applyNumberFormat="1" applyFont="1" applyFill="1" applyBorder="1" applyAlignment="1">
      <alignment horizontal="right"/>
    </xf>
    <xf numFmtId="188" fontId="4" fillId="2" borderId="30" xfId="0" applyNumberFormat="1" applyFont="1" applyFill="1" applyBorder="1" applyAlignment="1">
      <alignment horizontal="right"/>
    </xf>
    <xf numFmtId="188" fontId="4" fillId="2" borderId="31" xfId="0" quotePrefix="1" applyNumberFormat="1" applyFont="1" applyFill="1" applyBorder="1" applyAlignment="1">
      <alignment horizontal="right"/>
    </xf>
    <xf numFmtId="188" fontId="4" fillId="2" borderId="30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3" xfId="1" applyFont="1" applyFill="1" applyBorder="1" applyAlignment="1">
      <alignment horizontal="center" vertical="center" wrapText="1"/>
    </xf>
    <xf numFmtId="38" fontId="13" fillId="0" borderId="34" xfId="1" quotePrefix="1" applyFont="1" applyFill="1" applyBorder="1" applyAlignment="1">
      <alignment horizontal="right"/>
    </xf>
    <xf numFmtId="38" fontId="4" fillId="0" borderId="35" xfId="1" applyFont="1" applyFill="1" applyBorder="1" applyAlignment="1">
      <alignment horizontal="right"/>
    </xf>
    <xf numFmtId="38" fontId="4" fillId="0" borderId="36" xfId="1" quotePrefix="1" applyFont="1" applyFill="1" applyBorder="1" applyAlignment="1">
      <alignment horizontal="right"/>
    </xf>
    <xf numFmtId="38" fontId="4" fillId="0" borderId="35" xfId="1" quotePrefix="1" applyFont="1" applyFill="1" applyBorder="1" applyAlignment="1">
      <alignment horizontal="right"/>
    </xf>
    <xf numFmtId="38" fontId="13" fillId="0" borderId="33" xfId="1" quotePrefix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38" fontId="4" fillId="0" borderId="34" xfId="1" quotePrefix="1" applyFont="1" applyFill="1" applyBorder="1" applyAlignment="1">
      <alignment horizontal="right"/>
    </xf>
    <xf numFmtId="0" fontId="14" fillId="0" borderId="3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90" fontId="0" fillId="0" borderId="0" xfId="0" applyNumberFormat="1">
      <alignment vertical="center"/>
    </xf>
    <xf numFmtId="177" fontId="9" fillId="0" borderId="38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5" xfId="0" applyNumberFormat="1" applyBorder="1">
      <alignment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2" xfId="0" applyBorder="1">
      <alignment vertical="center"/>
    </xf>
    <xf numFmtId="184" fontId="0" fillId="0" borderId="43" xfId="0" applyNumberFormat="1" applyBorder="1">
      <alignment vertical="center"/>
    </xf>
    <xf numFmtId="184" fontId="0" fillId="0" borderId="27" xfId="0" applyNumberFormat="1" applyBorder="1">
      <alignment vertical="center"/>
    </xf>
    <xf numFmtId="184" fontId="0" fillId="0" borderId="28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1" fontId="4" fillId="0" borderId="0" xfId="0" applyNumberFormat="1" applyFont="1" applyFill="1" applyAlignment="1">
      <alignment horizontal="right"/>
    </xf>
    <xf numFmtId="0" fontId="3" fillId="0" borderId="45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/>
    </xf>
    <xf numFmtId="192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2" fontId="8" fillId="0" borderId="0" xfId="1" applyNumberFormat="1" applyFont="1">
      <alignment vertical="center"/>
    </xf>
    <xf numFmtId="178" fontId="3" fillId="0" borderId="47" xfId="0" applyNumberFormat="1" applyFont="1" applyFill="1" applyBorder="1" applyAlignment="1">
      <alignment vertical="top" wrapText="1"/>
    </xf>
    <xf numFmtId="187" fontId="4" fillId="0" borderId="0" xfId="0" applyNumberFormat="1" applyFont="1" applyFill="1" applyAlignment="1">
      <alignment horizontal="right"/>
    </xf>
    <xf numFmtId="178" fontId="6" fillId="0" borderId="48" xfId="0" applyNumberFormat="1" applyFont="1" applyFill="1" applyBorder="1" applyAlignment="1">
      <alignment vertical="top" wrapText="1"/>
    </xf>
    <xf numFmtId="192" fontId="5" fillId="0" borderId="49" xfId="1" applyNumberFormat="1" applyFont="1" applyFill="1" applyBorder="1" applyAlignment="1">
      <alignment vertical="top" wrapText="1"/>
    </xf>
    <xf numFmtId="192" fontId="5" fillId="0" borderId="27" xfId="1" applyNumberFormat="1" applyFont="1" applyFill="1" applyBorder="1" applyAlignment="1">
      <alignment vertical="top" wrapText="1"/>
    </xf>
    <xf numFmtId="177" fontId="12" fillId="0" borderId="41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top" wrapText="1"/>
    </xf>
    <xf numFmtId="178" fontId="3" fillId="0" borderId="27" xfId="0" applyNumberFormat="1" applyFont="1" applyFill="1" applyBorder="1" applyAlignment="1">
      <alignment vertical="top" wrapText="1"/>
    </xf>
    <xf numFmtId="178" fontId="3" fillId="0" borderId="50" xfId="0" applyNumberFormat="1" applyFont="1" applyFill="1" applyBorder="1" applyAlignment="1">
      <alignment vertical="top" wrapText="1"/>
    </xf>
    <xf numFmtId="189" fontId="4" fillId="0" borderId="0" xfId="0" applyNumberFormat="1" applyFont="1" applyFill="1" applyAlignment="1">
      <alignment horizontal="right"/>
    </xf>
    <xf numFmtId="177" fontId="3" fillId="0" borderId="51" xfId="0" applyNumberFormat="1" applyFont="1" applyFill="1" applyBorder="1" applyAlignment="1">
      <alignment vertical="center"/>
    </xf>
    <xf numFmtId="38" fontId="8" fillId="0" borderId="25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37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2" fontId="0" fillId="0" borderId="0" xfId="0" applyNumberFormat="1">
      <alignment vertical="center"/>
    </xf>
    <xf numFmtId="192" fontId="0" fillId="0" borderId="0" xfId="0" applyNumberFormat="1" applyFill="1">
      <alignment vertical="center"/>
    </xf>
    <xf numFmtId="0" fontId="0" fillId="0" borderId="44" xfId="0" applyFill="1" applyBorder="1" applyAlignment="1">
      <alignment horizontal="center" vertical="center"/>
    </xf>
    <xf numFmtId="192" fontId="4" fillId="0" borderId="43" xfId="0" applyNumberFormat="1" applyFont="1" applyFill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" fillId="0" borderId="52" xfId="0" applyFont="1" applyFill="1" applyBorder="1" applyAlignment="1">
      <alignment wrapText="1"/>
    </xf>
    <xf numFmtId="178" fontId="13" fillId="0" borderId="53" xfId="0" quotePrefix="1" applyNumberFormat="1" applyFont="1" applyFill="1" applyBorder="1" applyAlignment="1">
      <alignment horizontal="right"/>
    </xf>
    <xf numFmtId="178" fontId="13" fillId="0" borderId="49" xfId="0" quotePrefix="1" applyNumberFormat="1" applyFont="1" applyFill="1" applyBorder="1" applyAlignment="1">
      <alignment horizontal="right"/>
    </xf>
    <xf numFmtId="178" fontId="13" fillId="0" borderId="49" xfId="1" quotePrefix="1" applyNumberFormat="1" applyFont="1" applyFill="1" applyBorder="1" applyAlignment="1">
      <alignment horizontal="right"/>
    </xf>
    <xf numFmtId="195" fontId="18" fillId="0" borderId="27" xfId="1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195" fontId="18" fillId="0" borderId="0" xfId="1" applyNumberFormat="1" applyFont="1" applyFill="1" applyBorder="1" applyAlignment="1" applyProtection="1">
      <alignment horizontal="center" vertical="center"/>
    </xf>
    <xf numFmtId="186" fontId="18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4" xfId="0" applyNumberFormat="1" applyFont="1" applyFill="1" applyBorder="1" applyAlignment="1">
      <alignment vertical="center"/>
    </xf>
    <xf numFmtId="195" fontId="13" fillId="0" borderId="54" xfId="1" quotePrefix="1" applyNumberFormat="1" applyFont="1" applyFill="1" applyBorder="1" applyAlignment="1">
      <alignment horizontal="right"/>
    </xf>
    <xf numFmtId="195" fontId="13" fillId="0" borderId="55" xfId="1" quotePrefix="1" applyNumberFormat="1" applyFont="1" applyFill="1" applyBorder="1" applyAlignment="1">
      <alignment horizontal="right"/>
    </xf>
    <xf numFmtId="186" fontId="4" fillId="0" borderId="56" xfId="0" quotePrefix="1" applyNumberFormat="1" applyFont="1" applyBorder="1" applyAlignment="1">
      <alignment horizontal="center" vertical="center"/>
    </xf>
    <xf numFmtId="186" fontId="4" fillId="0" borderId="46" xfId="0" quotePrefix="1" applyNumberFormat="1" applyFont="1" applyBorder="1" applyAlignment="1">
      <alignment horizontal="center" vertical="center"/>
    </xf>
    <xf numFmtId="186" fontId="4" fillId="0" borderId="57" xfId="0" quotePrefix="1" applyNumberFormat="1" applyFont="1" applyBorder="1" applyAlignment="1">
      <alignment horizontal="center" vertical="center"/>
    </xf>
    <xf numFmtId="184" fontId="19" fillId="3" borderId="58" xfId="0" quotePrefix="1" applyNumberFormat="1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/>
    </xf>
    <xf numFmtId="195" fontId="18" fillId="0" borderId="25" xfId="1" applyNumberFormat="1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186" fontId="4" fillId="0" borderId="61" xfId="0" quotePrefix="1" applyNumberFormat="1" applyFont="1" applyBorder="1" applyAlignment="1">
      <alignment horizontal="center" vertical="center"/>
    </xf>
    <xf numFmtId="186" fontId="4" fillId="0" borderId="62" xfId="0" quotePrefix="1" applyNumberFormat="1" applyFont="1" applyBorder="1" applyAlignment="1">
      <alignment horizontal="center" vertical="center"/>
    </xf>
    <xf numFmtId="186" fontId="4" fillId="0" borderId="63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3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64" xfId="0" applyNumberFormat="1" applyFont="1" applyFill="1" applyBorder="1" applyAlignment="1">
      <alignment horizontal="center" vertical="center"/>
    </xf>
    <xf numFmtId="0" fontId="0" fillId="0" borderId="45" xfId="0" applyFill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184" fontId="4" fillId="0" borderId="68" xfId="0" quotePrefix="1" applyNumberFormat="1" applyFont="1" applyFill="1" applyBorder="1" applyAlignment="1">
      <alignment horizontal="center" vertical="center"/>
    </xf>
    <xf numFmtId="184" fontId="4" fillId="0" borderId="66" xfId="0" quotePrefix="1" applyNumberFormat="1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23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1" xfId="0" quotePrefix="1" applyNumberFormat="1" applyFont="1" applyFill="1" applyBorder="1" applyAlignment="1">
      <alignment horizontal="center" vertical="center"/>
    </xf>
    <xf numFmtId="186" fontId="4" fillId="0" borderId="62" xfId="0" quotePrefix="1" applyNumberFormat="1" applyFont="1" applyFill="1" applyBorder="1" applyAlignment="1">
      <alignment horizontal="center" vertical="center"/>
    </xf>
    <xf numFmtId="186" fontId="4" fillId="0" borderId="63" xfId="0" quotePrefix="1" applyNumberFormat="1" applyFont="1" applyFill="1" applyBorder="1" applyAlignment="1">
      <alignment horizontal="center" vertical="center"/>
    </xf>
    <xf numFmtId="195" fontId="18" fillId="0" borderId="28" xfId="1" applyNumberFormat="1" applyFont="1" applyFill="1" applyBorder="1" applyAlignment="1" applyProtection="1">
      <alignment horizontal="center" vertical="center"/>
    </xf>
    <xf numFmtId="186" fontId="4" fillId="0" borderId="70" xfId="0" quotePrefix="1" applyNumberFormat="1" applyFont="1" applyBorder="1" applyAlignment="1">
      <alignment horizontal="center" vertical="center"/>
    </xf>
    <xf numFmtId="186" fontId="4" fillId="0" borderId="71" xfId="0" quotePrefix="1" applyNumberFormat="1" applyFont="1" applyBorder="1" applyAlignment="1">
      <alignment horizontal="center" vertical="center"/>
    </xf>
    <xf numFmtId="186" fontId="4" fillId="0" borderId="72" xfId="0" quotePrefix="1" applyNumberFormat="1" applyFont="1" applyBorder="1" applyAlignment="1">
      <alignment horizontal="center" vertical="center"/>
    </xf>
    <xf numFmtId="186" fontId="4" fillId="0" borderId="73" xfId="0" quotePrefix="1" applyNumberFormat="1" applyFont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77" xfId="0" applyFont="1" applyBorder="1" applyAlignment="1">
      <alignment horizontal="center" vertical="center"/>
    </xf>
    <xf numFmtId="176" fontId="10" fillId="0" borderId="77" xfId="0" applyNumberFormat="1" applyFont="1" applyFill="1" applyBorder="1" applyAlignment="1">
      <alignment horizontal="center" vertical="center"/>
    </xf>
    <xf numFmtId="176" fontId="10" fillId="0" borderId="78" xfId="0" applyNumberFormat="1" applyFont="1" applyFill="1" applyBorder="1" applyAlignment="1">
      <alignment horizontal="center" vertical="center"/>
    </xf>
    <xf numFmtId="176" fontId="10" fillId="0" borderId="79" xfId="0" applyNumberFormat="1" applyFont="1" applyFill="1" applyBorder="1" applyAlignment="1">
      <alignment horizontal="center" vertical="center"/>
    </xf>
    <xf numFmtId="176" fontId="10" fillId="0" borderId="80" xfId="0" applyNumberFormat="1" applyFont="1" applyFill="1" applyBorder="1" applyAlignment="1">
      <alignment horizontal="center" vertical="center"/>
    </xf>
    <xf numFmtId="176" fontId="10" fillId="0" borderId="81" xfId="0" applyNumberFormat="1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184" fontId="4" fillId="3" borderId="84" xfId="0" quotePrefix="1" applyNumberFormat="1" applyFont="1" applyFill="1" applyBorder="1" applyAlignment="1">
      <alignment horizontal="center" vertical="center"/>
    </xf>
    <xf numFmtId="184" fontId="4" fillId="3" borderId="82" xfId="0" quotePrefix="1" applyNumberFormat="1" applyFont="1" applyFill="1" applyBorder="1" applyAlignment="1">
      <alignment horizontal="center" vertical="center"/>
    </xf>
    <xf numFmtId="184" fontId="4" fillId="3" borderId="85" xfId="0" quotePrefix="1" applyNumberFormat="1" applyFont="1" applyFill="1" applyBorder="1" applyAlignment="1">
      <alignment horizontal="center" vertical="center"/>
    </xf>
    <xf numFmtId="0" fontId="0" fillId="4" borderId="45" xfId="0" applyFill="1" applyBorder="1">
      <alignment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184" fontId="4" fillId="4" borderId="68" xfId="0" quotePrefix="1" applyNumberFormat="1" applyFont="1" applyFill="1" applyBorder="1" applyAlignment="1">
      <alignment horizontal="center" vertical="center"/>
    </xf>
    <xf numFmtId="184" fontId="4" fillId="4" borderId="66" xfId="0" quotePrefix="1" applyNumberFormat="1" applyFont="1" applyFill="1" applyBorder="1" applyAlignment="1">
      <alignment horizontal="center" vertical="center"/>
    </xf>
    <xf numFmtId="184" fontId="4" fillId="4" borderId="69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5" xfId="0" applyNumberFormat="1" applyFont="1" applyFill="1" applyBorder="1" applyAlignment="1">
      <alignment vertical="center"/>
    </xf>
    <xf numFmtId="178" fontId="13" fillId="0" borderId="86" xfId="1" quotePrefix="1" applyNumberFormat="1" applyFont="1" applyFill="1" applyBorder="1" applyAlignment="1">
      <alignment horizontal="right"/>
    </xf>
    <xf numFmtId="195" fontId="13" fillId="0" borderId="38" xfId="1" quotePrefix="1" applyNumberFormat="1" applyFont="1" applyFill="1" applyBorder="1" applyAlignment="1">
      <alignment horizontal="right"/>
    </xf>
    <xf numFmtId="177" fontId="12" fillId="0" borderId="38" xfId="0" applyNumberFormat="1" applyFont="1" applyFill="1" applyBorder="1" applyAlignment="1">
      <alignment vertical="center"/>
    </xf>
    <xf numFmtId="177" fontId="12" fillId="0" borderId="87" xfId="0" applyNumberFormat="1" applyFont="1" applyFill="1" applyBorder="1" applyAlignment="1">
      <alignment vertical="center"/>
    </xf>
    <xf numFmtId="188" fontId="10" fillId="0" borderId="5" xfId="0" applyNumberFormat="1" applyFont="1" applyFill="1" applyBorder="1" applyAlignment="1">
      <alignment horizontal="center" vertical="center"/>
    </xf>
    <xf numFmtId="177" fontId="12" fillId="0" borderId="89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left" vertical="center" wrapText="1"/>
    </xf>
    <xf numFmtId="38" fontId="0" fillId="0" borderId="3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4" borderId="11" xfId="0" applyFill="1" applyBorder="1">
      <alignment vertical="center"/>
    </xf>
    <xf numFmtId="177" fontId="3" fillId="0" borderId="90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7" fontId="4" fillId="0" borderId="25" xfId="0" applyNumberFormat="1" applyFont="1" applyFill="1" applyBorder="1" applyAlignment="1">
      <alignment horizontal="right"/>
    </xf>
    <xf numFmtId="187" fontId="4" fillId="0" borderId="27" xfId="0" applyNumberFormat="1" applyFont="1" applyFill="1" applyBorder="1" applyAlignment="1">
      <alignment horizontal="right"/>
    </xf>
    <xf numFmtId="38" fontId="0" fillId="0" borderId="51" xfId="1" applyFont="1" applyBorder="1">
      <alignment vertical="center"/>
    </xf>
    <xf numFmtId="38" fontId="0" fillId="0" borderId="83" xfId="1" applyFont="1" applyBorder="1">
      <alignment vertical="center"/>
    </xf>
    <xf numFmtId="38" fontId="0" fillId="0" borderId="48" xfId="1" applyFont="1" applyBorder="1">
      <alignment vertical="center"/>
    </xf>
    <xf numFmtId="187" fontId="4" fillId="0" borderId="43" xfId="0" applyNumberFormat="1" applyFont="1" applyFill="1" applyBorder="1" applyAlignment="1">
      <alignment horizontal="right"/>
    </xf>
    <xf numFmtId="187" fontId="4" fillId="0" borderId="28" xfId="0" applyNumberFormat="1" applyFont="1" applyFill="1" applyBorder="1" applyAlignment="1">
      <alignment horizontal="right"/>
    </xf>
    <xf numFmtId="187" fontId="4" fillId="0" borderId="58" xfId="0" applyNumberFormat="1" applyFont="1" applyFill="1" applyBorder="1" applyAlignment="1">
      <alignment horizontal="right"/>
    </xf>
    <xf numFmtId="187" fontId="4" fillId="0" borderId="59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192" fontId="6" fillId="0" borderId="32" xfId="1" applyNumberFormat="1" applyFont="1" applyFill="1" applyBorder="1" applyAlignment="1">
      <alignment vertical="center" wrapText="1"/>
    </xf>
    <xf numFmtId="187" fontId="4" fillId="0" borderId="91" xfId="0" applyNumberFormat="1" applyFont="1" applyFill="1" applyBorder="1" applyAlignment="1">
      <alignment horizontal="right"/>
    </xf>
    <xf numFmtId="187" fontId="4" fillId="0" borderId="26" xfId="0" applyNumberFormat="1" applyFont="1" applyFill="1" applyBorder="1" applyAlignment="1">
      <alignment horizontal="right"/>
    </xf>
    <xf numFmtId="187" fontId="4" fillId="0" borderId="92" xfId="0" applyNumberFormat="1" applyFont="1" applyFill="1" applyBorder="1" applyAlignment="1">
      <alignment horizontal="right"/>
    </xf>
    <xf numFmtId="38" fontId="0" fillId="0" borderId="29" xfId="1" applyFont="1" applyBorder="1">
      <alignment vertical="center"/>
    </xf>
    <xf numFmtId="0" fontId="0" fillId="0" borderId="38" xfId="0" applyBorder="1" applyAlignment="1">
      <alignment horizontal="center" vertical="center"/>
    </xf>
    <xf numFmtId="0" fontId="3" fillId="0" borderId="93" xfId="0" applyFont="1" applyFill="1" applyBorder="1" applyAlignment="1">
      <alignment horizontal="center" wrapText="1"/>
    </xf>
    <xf numFmtId="0" fontId="3" fillId="0" borderId="65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93" xfId="0" applyFont="1" applyFill="1" applyBorder="1" applyAlignment="1">
      <alignment horizontal="center"/>
    </xf>
    <xf numFmtId="38" fontId="0" fillId="0" borderId="94" xfId="1" applyFont="1" applyBorder="1">
      <alignment vertical="center"/>
    </xf>
    <xf numFmtId="38" fontId="15" fillId="0" borderId="38" xfId="1" applyFont="1" applyBorder="1" applyAlignment="1">
      <alignment horizontal="center" vertical="center"/>
    </xf>
    <xf numFmtId="187" fontId="4" fillId="0" borderId="93" xfId="0" applyNumberFormat="1" applyFont="1" applyFill="1" applyBorder="1" applyAlignment="1">
      <alignment horizontal="right"/>
    </xf>
    <xf numFmtId="187" fontId="4" fillId="0" borderId="65" xfId="0" applyNumberFormat="1" applyFont="1" applyFill="1" applyBorder="1" applyAlignment="1">
      <alignment horizontal="right"/>
    </xf>
    <xf numFmtId="187" fontId="4" fillId="0" borderId="60" xfId="0" applyNumberFormat="1" applyFont="1" applyFill="1" applyBorder="1" applyAlignment="1">
      <alignment horizontal="right"/>
    </xf>
    <xf numFmtId="0" fontId="3" fillId="0" borderId="87" xfId="0" applyFont="1" applyFill="1" applyBorder="1" applyAlignment="1">
      <alignment horizontal="center" wrapText="1"/>
    </xf>
    <xf numFmtId="192" fontId="0" fillId="0" borderId="95" xfId="1" applyNumberFormat="1" applyFont="1" applyBorder="1" applyAlignment="1">
      <alignment horizontal="right" vertical="center"/>
    </xf>
    <xf numFmtId="38" fontId="0" fillId="0" borderId="55" xfId="1" applyFont="1" applyBorder="1">
      <alignment vertical="center"/>
    </xf>
    <xf numFmtId="38" fontId="0" fillId="0" borderId="96" xfId="1" applyFont="1" applyBorder="1">
      <alignment vertical="center"/>
    </xf>
    <xf numFmtId="38" fontId="4" fillId="0" borderId="97" xfId="1" applyFont="1" applyFill="1" applyBorder="1" applyAlignment="1">
      <alignment horizontal="right"/>
    </xf>
    <xf numFmtId="38" fontId="0" fillId="0" borderId="95" xfId="1" applyFont="1" applyBorder="1">
      <alignment vertical="center"/>
    </xf>
    <xf numFmtId="38" fontId="0" fillId="0" borderId="98" xfId="1" applyFont="1" applyBorder="1">
      <alignment vertical="center"/>
    </xf>
    <xf numFmtId="177" fontId="6" fillId="0" borderId="33" xfId="0" applyNumberFormat="1" applyFont="1" applyFill="1" applyBorder="1" applyAlignment="1">
      <alignment vertical="center" wrapText="1"/>
    </xf>
    <xf numFmtId="38" fontId="15" fillId="0" borderId="99" xfId="1" applyFont="1" applyBorder="1" applyAlignment="1">
      <alignment horizontal="center" vertical="center"/>
    </xf>
    <xf numFmtId="177" fontId="12" fillId="3" borderId="38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88" xfId="0" applyNumberFormat="1" applyFont="1" applyFill="1" applyBorder="1" applyAlignment="1">
      <alignment vertical="center"/>
    </xf>
    <xf numFmtId="177" fontId="3" fillId="0" borderId="100" xfId="0" applyNumberFormat="1" applyFont="1" applyFill="1" applyBorder="1" applyAlignment="1">
      <alignment vertical="center"/>
    </xf>
    <xf numFmtId="193" fontId="4" fillId="5" borderId="33" xfId="0" applyNumberFormat="1" applyFont="1" applyFill="1" applyBorder="1" applyAlignment="1">
      <alignment horizontal="right"/>
    </xf>
    <xf numFmtId="193" fontId="4" fillId="5" borderId="8" xfId="0" applyNumberFormat="1" applyFont="1" applyFill="1" applyBorder="1" applyAlignment="1">
      <alignment horizontal="right"/>
    </xf>
    <xf numFmtId="185" fontId="4" fillId="5" borderId="33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4" borderId="35" xfId="1" applyNumberFormat="1" applyFont="1" applyFill="1" applyBorder="1" applyAlignment="1">
      <alignment horizontal="right"/>
    </xf>
    <xf numFmtId="178" fontId="4" fillId="4" borderId="0" xfId="1" applyNumberFormat="1" applyFont="1" applyFill="1" applyBorder="1" applyAlignment="1">
      <alignment horizontal="right"/>
    </xf>
    <xf numFmtId="196" fontId="4" fillId="5" borderId="33" xfId="0" applyNumberFormat="1" applyFont="1" applyFill="1" applyBorder="1" applyAlignment="1">
      <alignment horizontal="right"/>
    </xf>
    <xf numFmtId="196" fontId="4" fillId="5" borderId="6" xfId="0" applyNumberFormat="1" applyFont="1" applyFill="1" applyBorder="1" applyAlignment="1">
      <alignment horizontal="right"/>
    </xf>
    <xf numFmtId="196" fontId="13" fillId="0" borderId="53" xfId="0" quotePrefix="1" applyNumberFormat="1" applyFont="1" applyFill="1" applyBorder="1" applyAlignment="1">
      <alignment horizontal="right"/>
    </xf>
    <xf numFmtId="196" fontId="13" fillId="0" borderId="49" xfId="0" quotePrefix="1" applyNumberFormat="1" applyFont="1" applyFill="1" applyBorder="1" applyAlignment="1">
      <alignment horizontal="right"/>
    </xf>
    <xf numFmtId="196" fontId="13" fillId="0" borderId="54" xfId="0" quotePrefix="1" applyNumberFormat="1" applyFont="1" applyFill="1" applyBorder="1" applyAlignment="1">
      <alignment horizontal="right"/>
    </xf>
    <xf numFmtId="196" fontId="13" fillId="0" borderId="86" xfId="0" quotePrefix="1" applyNumberFormat="1" applyFont="1" applyFill="1" applyBorder="1" applyAlignment="1">
      <alignment horizontal="right"/>
    </xf>
    <xf numFmtId="181" fontId="13" fillId="3" borderId="101" xfId="0" quotePrefix="1" applyNumberFormat="1" applyFont="1" applyFill="1" applyBorder="1" applyAlignment="1">
      <alignment horizontal="right"/>
    </xf>
    <xf numFmtId="181" fontId="4" fillId="3" borderId="102" xfId="0" applyNumberFormat="1" applyFont="1" applyFill="1" applyBorder="1" applyAlignment="1">
      <alignment horizontal="right"/>
    </xf>
    <xf numFmtId="181" fontId="4" fillId="3" borderId="103" xfId="0" quotePrefix="1" applyNumberFormat="1" applyFont="1" applyFill="1" applyBorder="1" applyAlignment="1">
      <alignment horizontal="right"/>
    </xf>
    <xf numFmtId="181" fontId="4" fillId="3" borderId="102" xfId="0" quotePrefix="1" applyNumberFormat="1" applyFont="1" applyFill="1" applyBorder="1" applyAlignment="1">
      <alignment horizontal="right"/>
    </xf>
    <xf numFmtId="181" fontId="13" fillId="3" borderId="5" xfId="0" quotePrefix="1" applyNumberFormat="1" applyFont="1" applyFill="1" applyBorder="1" applyAlignment="1">
      <alignment horizontal="right"/>
    </xf>
    <xf numFmtId="181" fontId="4" fillId="3" borderId="103" xfId="0" applyNumberFormat="1" applyFont="1" applyFill="1" applyBorder="1" applyAlignment="1">
      <alignment horizontal="right"/>
    </xf>
    <xf numFmtId="181" fontId="4" fillId="3" borderId="101" xfId="0" quotePrefix="1" applyNumberFormat="1" applyFont="1" applyFill="1" applyBorder="1" applyAlignment="1">
      <alignment horizontal="right"/>
    </xf>
    <xf numFmtId="197" fontId="13" fillId="3" borderId="48" xfId="1" quotePrefix="1" applyNumberFormat="1" applyFont="1" applyFill="1" applyBorder="1" applyAlignment="1">
      <alignment horizontal="right"/>
    </xf>
    <xf numFmtId="197" fontId="4" fillId="3" borderId="2" xfId="1" applyNumberFormat="1" applyFont="1" applyFill="1" applyBorder="1" applyAlignment="1">
      <alignment horizontal="right"/>
    </xf>
    <xf numFmtId="197" fontId="4" fillId="3" borderId="104" xfId="1" quotePrefix="1" applyNumberFormat="1" applyFont="1" applyFill="1" applyBorder="1" applyAlignment="1">
      <alignment horizontal="right"/>
    </xf>
    <xf numFmtId="197" fontId="4" fillId="3" borderId="104" xfId="1" applyNumberFormat="1" applyFont="1" applyFill="1" applyBorder="1" applyAlignment="1">
      <alignment horizontal="right"/>
    </xf>
    <xf numFmtId="197" fontId="4" fillId="3" borderId="2" xfId="1" quotePrefix="1" applyNumberFormat="1" applyFont="1" applyFill="1" applyBorder="1" applyAlignment="1">
      <alignment horizontal="right"/>
    </xf>
    <xf numFmtId="197" fontId="13" fillId="3" borderId="6" xfId="1" quotePrefix="1" applyNumberFormat="1" applyFont="1" applyFill="1" applyBorder="1" applyAlignment="1">
      <alignment horizontal="right"/>
    </xf>
    <xf numFmtId="197" fontId="4" fillId="3" borderId="48" xfId="1" applyNumberFormat="1" applyFont="1" applyFill="1" applyBorder="1" applyAlignment="1">
      <alignment horizontal="right"/>
    </xf>
    <xf numFmtId="197" fontId="4" fillId="3" borderId="48" xfId="1" quotePrefix="1" applyNumberFormat="1" applyFont="1" applyFill="1" applyBorder="1" applyAlignment="1">
      <alignment horizontal="right"/>
    </xf>
    <xf numFmtId="184" fontId="13" fillId="0" borderId="48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04" xfId="0" quotePrefix="1" applyNumberFormat="1" applyFont="1" applyFill="1" applyBorder="1" applyAlignment="1">
      <alignment horizontal="right"/>
    </xf>
    <xf numFmtId="184" fontId="4" fillId="0" borderId="104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48" xfId="0" applyNumberFormat="1" applyFont="1" applyFill="1" applyBorder="1" applyAlignment="1">
      <alignment horizontal="right"/>
    </xf>
    <xf numFmtId="184" fontId="13" fillId="0" borderId="94" xfId="0" quotePrefix="1" applyNumberFormat="1" applyFont="1" applyFill="1" applyBorder="1" applyAlignment="1">
      <alignment horizontal="right"/>
    </xf>
    <xf numFmtId="184" fontId="13" fillId="0" borderId="51" xfId="0" quotePrefix="1" applyNumberFormat="1" applyFont="1" applyFill="1" applyBorder="1" applyAlignment="1">
      <alignment horizontal="right"/>
    </xf>
    <xf numFmtId="184" fontId="4" fillId="0" borderId="105" xfId="0" applyNumberFormat="1" applyFont="1" applyFill="1" applyBorder="1" applyAlignment="1">
      <alignment horizontal="right"/>
    </xf>
    <xf numFmtId="184" fontId="4" fillId="0" borderId="90" xfId="0" applyNumberFormat="1" applyFont="1" applyFill="1" applyBorder="1" applyAlignment="1">
      <alignment horizontal="right"/>
    </xf>
    <xf numFmtId="184" fontId="4" fillId="0" borderId="106" xfId="0" quotePrefix="1" applyNumberFormat="1" applyFont="1" applyFill="1" applyBorder="1" applyAlignment="1">
      <alignment horizontal="right"/>
    </xf>
    <xf numFmtId="184" fontId="4" fillId="0" borderId="100" xfId="0" quotePrefix="1" applyNumberFormat="1" applyFont="1" applyFill="1" applyBorder="1" applyAlignment="1">
      <alignment horizontal="right"/>
    </xf>
    <xf numFmtId="184" fontId="4" fillId="0" borderId="106" xfId="0" applyNumberFormat="1" applyFont="1" applyFill="1" applyBorder="1" applyAlignment="1">
      <alignment horizontal="right"/>
    </xf>
    <xf numFmtId="184" fontId="4" fillId="0" borderId="100" xfId="0" applyNumberFormat="1" applyFont="1" applyFill="1" applyBorder="1" applyAlignment="1">
      <alignment horizontal="right"/>
    </xf>
    <xf numFmtId="184" fontId="4" fillId="0" borderId="105" xfId="0" quotePrefix="1" applyNumberFormat="1" applyFont="1" applyFill="1" applyBorder="1" applyAlignment="1">
      <alignment horizontal="right"/>
    </xf>
    <xf numFmtId="184" fontId="4" fillId="0" borderId="90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38" xfId="0" quotePrefix="1" applyNumberFormat="1" applyFont="1" applyFill="1" applyBorder="1" applyAlignment="1">
      <alignment horizontal="right"/>
    </xf>
    <xf numFmtId="184" fontId="4" fillId="0" borderId="94" xfId="0" applyNumberFormat="1" applyFont="1" applyFill="1" applyBorder="1" applyAlignment="1">
      <alignment horizontal="right"/>
    </xf>
    <xf numFmtId="184" fontId="4" fillId="0" borderId="51" xfId="0" applyNumberFormat="1" applyFont="1" applyFill="1" applyBorder="1" applyAlignment="1">
      <alignment horizontal="right"/>
    </xf>
    <xf numFmtId="194" fontId="0" fillId="0" borderId="91" xfId="1" applyNumberFormat="1" applyFont="1" applyBorder="1" applyAlignment="1">
      <alignment horizontal="right" vertical="center"/>
    </xf>
    <xf numFmtId="194" fontId="0" fillId="0" borderId="58" xfId="1" applyNumberFormat="1" applyFont="1" applyBorder="1" applyAlignment="1">
      <alignment horizontal="right" vertical="center"/>
    </xf>
    <xf numFmtId="194" fontId="0" fillId="0" borderId="25" xfId="1" applyNumberFormat="1" applyFont="1" applyBorder="1" applyAlignment="1">
      <alignment horizontal="right" vertical="center"/>
    </xf>
    <xf numFmtId="194" fontId="0" fillId="0" borderId="59" xfId="1" applyNumberFormat="1" applyFont="1" applyBorder="1" applyAlignment="1">
      <alignment horizontal="right" vertical="center"/>
    </xf>
    <xf numFmtId="194" fontId="0" fillId="0" borderId="26" xfId="1" applyNumberFormat="1" applyFont="1" applyBorder="1" applyAlignment="1">
      <alignment horizontal="right" vertical="center"/>
    </xf>
    <xf numFmtId="194" fontId="0" fillId="0" borderId="43" xfId="1" applyNumberFormat="1" applyFont="1" applyBorder="1" applyAlignment="1">
      <alignment horizontal="right" vertical="center"/>
    </xf>
    <xf numFmtId="194" fontId="0" fillId="0" borderId="92" xfId="1" applyNumberFormat="1" applyFont="1" applyBorder="1" applyAlignment="1">
      <alignment horizontal="right" vertical="center"/>
    </xf>
    <xf numFmtId="194" fontId="0" fillId="0" borderId="27" xfId="1" applyNumberFormat="1" applyFont="1" applyBorder="1" applyAlignment="1">
      <alignment horizontal="right" vertical="center"/>
    </xf>
    <xf numFmtId="194" fontId="0" fillId="0" borderId="28" xfId="1" applyNumberFormat="1" applyFont="1" applyBorder="1" applyAlignment="1">
      <alignment horizontal="right" vertical="center"/>
    </xf>
    <xf numFmtId="196" fontId="13" fillId="0" borderId="37" xfId="0" quotePrefix="1" applyNumberFormat="1" applyFont="1" applyFill="1" applyBorder="1" applyAlignment="1">
      <alignment horizontal="right"/>
    </xf>
    <xf numFmtId="193" fontId="13" fillId="0" borderId="49" xfId="1" quotePrefix="1" applyNumberFormat="1" applyFont="1" applyFill="1" applyBorder="1" applyAlignment="1">
      <alignment horizontal="right"/>
    </xf>
    <xf numFmtId="193" fontId="13" fillId="0" borderId="37" xfId="1" quotePrefix="1" applyNumberFormat="1" applyFont="1" applyFill="1" applyBorder="1" applyAlignment="1">
      <alignment horizontal="right"/>
    </xf>
    <xf numFmtId="193" fontId="13" fillId="0" borderId="86" xfId="1" quotePrefix="1" applyNumberFormat="1" applyFont="1" applyFill="1" applyBorder="1" applyAlignment="1">
      <alignment horizontal="right"/>
    </xf>
    <xf numFmtId="196" fontId="4" fillId="4" borderId="35" xfId="0" applyNumberFormat="1" applyFont="1" applyFill="1" applyBorder="1" applyAlignment="1">
      <alignment horizontal="right"/>
    </xf>
    <xf numFmtId="177" fontId="3" fillId="0" borderId="107" xfId="0" applyNumberFormat="1" applyFont="1" applyFill="1" applyBorder="1" applyAlignment="1">
      <alignment vertical="center"/>
    </xf>
    <xf numFmtId="196" fontId="4" fillId="5" borderId="5" xfId="0" applyNumberFormat="1" applyFont="1" applyFill="1" applyBorder="1" applyAlignment="1">
      <alignment horizontal="right"/>
    </xf>
    <xf numFmtId="196" fontId="13" fillId="0" borderId="3" xfId="0" quotePrefix="1" applyNumberFormat="1" applyFont="1" applyFill="1" applyBorder="1" applyAlignment="1">
      <alignment horizontal="right"/>
    </xf>
    <xf numFmtId="0" fontId="20" fillId="0" borderId="0" xfId="0" applyFont="1" applyAlignment="1">
      <alignment horizontal="justify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0" fillId="0" borderId="108" xfId="0" applyFont="1" applyBorder="1" applyAlignment="1">
      <alignment horizontal="justify" vertical="top" wrapText="1"/>
    </xf>
    <xf numFmtId="0" fontId="4" fillId="0" borderId="109" xfId="0" applyFont="1" applyBorder="1" applyAlignment="1">
      <alignment horizontal="justify" vertical="top" wrapText="1"/>
    </xf>
    <xf numFmtId="0" fontId="4" fillId="0" borderId="109" xfId="0" applyFont="1" applyBorder="1" applyAlignment="1">
      <alignment horizontal="left" vertical="top" wrapText="1"/>
    </xf>
    <xf numFmtId="0" fontId="20" fillId="0" borderId="110" xfId="0" applyFont="1" applyBorder="1" applyAlignment="1">
      <alignment horizontal="justify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93" fontId="13" fillId="4" borderId="49" xfId="1" quotePrefix="1" applyNumberFormat="1" applyFont="1" applyFill="1" applyBorder="1" applyAlignment="1">
      <alignment horizontal="right"/>
    </xf>
    <xf numFmtId="177" fontId="12" fillId="4" borderId="112" xfId="0" applyNumberFormat="1" applyFont="1" applyFill="1" applyBorder="1" applyAlignment="1">
      <alignment vertical="center"/>
    </xf>
    <xf numFmtId="193" fontId="13" fillId="4" borderId="37" xfId="1" quotePrefix="1" applyNumberFormat="1" applyFont="1" applyFill="1" applyBorder="1" applyAlignment="1">
      <alignment horizontal="right"/>
    </xf>
    <xf numFmtId="0" fontId="18" fillId="5" borderId="58" xfId="0" applyFont="1" applyFill="1" applyBorder="1" applyAlignment="1">
      <alignment horizontal="center" vertical="center"/>
    </xf>
    <xf numFmtId="192" fontId="18" fillId="5" borderId="58" xfId="1" quotePrefix="1" applyNumberFormat="1" applyFont="1" applyFill="1" applyBorder="1" applyAlignment="1">
      <alignment horizontal="center" vertical="center"/>
    </xf>
    <xf numFmtId="184" fontId="18" fillId="5" borderId="59" xfId="0" applyNumberFormat="1" applyFont="1" applyFill="1" applyBorder="1" applyAlignment="1">
      <alignment horizontal="center" vertical="center"/>
    </xf>
    <xf numFmtId="190" fontId="4" fillId="5" borderId="25" xfId="0" applyNumberFormat="1" applyFont="1" applyFill="1" applyBorder="1" applyAlignment="1">
      <alignment vertical="center"/>
    </xf>
    <xf numFmtId="190" fontId="0" fillId="5" borderId="26" xfId="0" applyNumberFormat="1" applyFill="1" applyBorder="1">
      <alignment vertical="center"/>
    </xf>
    <xf numFmtId="190" fontId="4" fillId="5" borderId="25" xfId="0" quotePrefix="1" applyNumberFormat="1" applyFont="1" applyFill="1" applyBorder="1" applyAlignment="1">
      <alignment vertical="center"/>
    </xf>
    <xf numFmtId="190" fontId="4" fillId="5" borderId="5" xfId="0" quotePrefix="1" applyNumberFormat="1" applyFont="1" applyFill="1" applyBorder="1" applyAlignment="1">
      <alignment horizontal="right"/>
    </xf>
    <xf numFmtId="190" fontId="4" fillId="5" borderId="6" xfId="0" quotePrefix="1" applyNumberFormat="1" applyFont="1" applyFill="1" applyBorder="1" applyAlignment="1">
      <alignment horizontal="right"/>
    </xf>
    <xf numFmtId="190" fontId="4" fillId="5" borderId="76" xfId="0" quotePrefix="1" applyNumberFormat="1" applyFont="1" applyFill="1" applyBorder="1" applyAlignment="1">
      <alignment horizontal="right"/>
    </xf>
    <xf numFmtId="190" fontId="4" fillId="5" borderId="102" xfId="0" quotePrefix="1" applyNumberFormat="1" applyFont="1" applyFill="1" applyBorder="1" applyAlignment="1">
      <alignment horizontal="right"/>
    </xf>
    <xf numFmtId="190" fontId="4" fillId="5" borderId="2" xfId="0" quotePrefix="1" applyNumberFormat="1" applyFont="1" applyFill="1" applyBorder="1" applyAlignment="1">
      <alignment horizontal="right"/>
    </xf>
    <xf numFmtId="190" fontId="4" fillId="5" borderId="2" xfId="0" applyNumberFormat="1" applyFont="1" applyFill="1" applyBorder="1" applyAlignment="1">
      <alignment horizontal="right"/>
    </xf>
    <xf numFmtId="190" fontId="4" fillId="5" borderId="103" xfId="0" quotePrefix="1" applyNumberFormat="1" applyFont="1" applyFill="1" applyBorder="1" applyAlignment="1">
      <alignment horizontal="right"/>
    </xf>
    <xf numFmtId="190" fontId="4" fillId="5" borderId="104" xfId="0" quotePrefix="1" applyNumberFormat="1" applyFont="1" applyFill="1" applyBorder="1" applyAlignment="1">
      <alignment horizontal="right"/>
    </xf>
    <xf numFmtId="190" fontId="4" fillId="5" borderId="113" xfId="0" quotePrefix="1" applyNumberFormat="1" applyFont="1" applyFill="1" applyBorder="1" applyAlignment="1">
      <alignment horizontal="right"/>
    </xf>
    <xf numFmtId="190" fontId="4" fillId="5" borderId="104" xfId="0" applyNumberFormat="1" applyFont="1" applyFill="1" applyBorder="1" applyAlignment="1">
      <alignment horizontal="right"/>
    </xf>
    <xf numFmtId="190" fontId="4" fillId="5" borderId="113" xfId="0" applyNumberFormat="1" applyFont="1" applyFill="1" applyBorder="1" applyAlignment="1">
      <alignment horizontal="right"/>
    </xf>
    <xf numFmtId="190" fontId="4" fillId="5" borderId="114" xfId="0" quotePrefix="1" applyNumberFormat="1" applyFont="1" applyFill="1" applyBorder="1" applyAlignment="1">
      <alignment horizontal="right"/>
    </xf>
    <xf numFmtId="190" fontId="4" fillId="5" borderId="115" xfId="0" quotePrefix="1" applyNumberFormat="1" applyFont="1" applyFill="1" applyBorder="1" applyAlignment="1">
      <alignment horizontal="right"/>
    </xf>
    <xf numFmtId="190" fontId="4" fillId="5" borderId="102" xfId="0" applyNumberFormat="1" applyFont="1" applyFill="1" applyBorder="1" applyAlignment="1">
      <alignment horizontal="right"/>
    </xf>
    <xf numFmtId="190" fontId="4" fillId="5" borderId="42" xfId="0" applyNumberFormat="1" applyFont="1" applyFill="1" applyBorder="1" applyAlignment="1">
      <alignment horizontal="right"/>
    </xf>
    <xf numFmtId="190" fontId="4" fillId="5" borderId="103" xfId="0" applyNumberFormat="1" applyFont="1" applyFill="1" applyBorder="1" applyAlignment="1">
      <alignment horizontal="right"/>
    </xf>
    <xf numFmtId="190" fontId="4" fillId="5" borderId="101" xfId="0" quotePrefix="1" applyNumberFormat="1" applyFont="1" applyFill="1" applyBorder="1" applyAlignment="1">
      <alignment horizontal="right"/>
    </xf>
    <xf numFmtId="190" fontId="4" fillId="5" borderId="48" xfId="0" quotePrefix="1" applyNumberFormat="1" applyFont="1" applyFill="1" applyBorder="1" applyAlignment="1">
      <alignment horizontal="right"/>
    </xf>
    <xf numFmtId="0" fontId="0" fillId="5" borderId="11" xfId="0" applyFill="1" applyBorder="1">
      <alignment vertical="center"/>
    </xf>
    <xf numFmtId="184" fontId="4" fillId="5" borderId="58" xfId="0" quotePrefix="1" applyNumberFormat="1" applyFont="1" applyFill="1" applyBorder="1" applyAlignment="1">
      <alignment horizontal="center" vertical="center"/>
    </xf>
    <xf numFmtId="184" fontId="4" fillId="5" borderId="59" xfId="0" quotePrefix="1" applyNumberFormat="1" applyFont="1" applyFill="1" applyBorder="1" applyAlignment="1">
      <alignment horizontal="center" vertical="center"/>
    </xf>
    <xf numFmtId="194" fontId="8" fillId="5" borderId="58" xfId="1" applyNumberFormat="1" applyFont="1" applyFill="1" applyBorder="1" applyAlignment="1">
      <alignment horizontal="right" vertical="center"/>
    </xf>
    <xf numFmtId="194" fontId="8" fillId="5" borderId="25" xfId="1" applyNumberFormat="1" applyFont="1" applyFill="1" applyBorder="1" applyAlignment="1">
      <alignment horizontal="right" vertical="center"/>
    </xf>
    <xf numFmtId="194" fontId="8" fillId="5" borderId="117" xfId="1" applyNumberFormat="1" applyFont="1" applyFill="1" applyBorder="1" applyAlignment="1">
      <alignment horizontal="right" vertical="center"/>
    </xf>
    <xf numFmtId="194" fontId="8" fillId="5" borderId="118" xfId="1" applyNumberFormat="1" applyFont="1" applyFill="1" applyBorder="1" applyAlignment="1">
      <alignment horizontal="right" vertical="center"/>
    </xf>
    <xf numFmtId="194" fontId="8" fillId="5" borderId="26" xfId="1" applyNumberFormat="1" applyFont="1" applyFill="1" applyBorder="1" applyAlignment="1">
      <alignment horizontal="right" vertical="center"/>
    </xf>
    <xf numFmtId="194" fontId="8" fillId="5" borderId="111" xfId="1" applyNumberFormat="1" applyFont="1" applyFill="1" applyBorder="1" applyAlignment="1">
      <alignment horizontal="right" vertical="center"/>
    </xf>
    <xf numFmtId="194" fontId="8" fillId="5" borderId="119" xfId="1" applyNumberFormat="1" applyFont="1" applyFill="1" applyBorder="1" applyAlignment="1">
      <alignment horizontal="right" vertical="center"/>
    </xf>
    <xf numFmtId="194" fontId="8" fillId="5" borderId="27" xfId="1" applyNumberFormat="1" applyFont="1" applyFill="1" applyBorder="1" applyAlignment="1">
      <alignment horizontal="right" vertical="center"/>
    </xf>
    <xf numFmtId="194" fontId="8" fillId="5" borderId="112" xfId="1" applyNumberFormat="1" applyFont="1" applyFill="1" applyBorder="1" applyAlignment="1">
      <alignment horizontal="right" vertical="center"/>
    </xf>
    <xf numFmtId="194" fontId="8" fillId="5" borderId="120" xfId="1" applyNumberFormat="1" applyFont="1" applyFill="1" applyBorder="1" applyAlignment="1">
      <alignment horizontal="right" vertical="center"/>
    </xf>
    <xf numFmtId="196" fontId="4" fillId="5" borderId="121" xfId="0" applyNumberFormat="1" applyFont="1" applyFill="1" applyBorder="1" applyAlignment="1">
      <alignment horizontal="right"/>
    </xf>
    <xf numFmtId="196" fontId="4" fillId="5" borderId="122" xfId="0" applyNumberFormat="1" applyFont="1" applyFill="1" applyBorder="1" applyAlignment="1">
      <alignment horizontal="right"/>
    </xf>
    <xf numFmtId="196" fontId="4" fillId="5" borderId="39" xfId="0" applyNumberFormat="1" applyFont="1" applyFill="1" applyBorder="1" applyAlignment="1">
      <alignment horizontal="right"/>
    </xf>
    <xf numFmtId="193" fontId="4" fillId="5" borderId="39" xfId="0" applyNumberFormat="1" applyFont="1" applyFill="1" applyBorder="1" applyAlignment="1">
      <alignment horizontal="right"/>
    </xf>
    <xf numFmtId="193" fontId="4" fillId="5" borderId="40" xfId="0" applyNumberFormat="1" applyFont="1" applyFill="1" applyBorder="1" applyAlignment="1">
      <alignment horizontal="right"/>
    </xf>
    <xf numFmtId="196" fontId="4" fillId="5" borderId="31" xfId="0" applyNumberFormat="1" applyFont="1" applyFill="1" applyBorder="1" applyAlignment="1">
      <alignment horizontal="right"/>
    </xf>
    <xf numFmtId="196" fontId="4" fillId="5" borderId="104" xfId="0" applyNumberFormat="1" applyFont="1" applyFill="1" applyBorder="1" applyAlignment="1">
      <alignment horizontal="right"/>
    </xf>
    <xf numFmtId="193" fontId="4" fillId="5" borderId="104" xfId="0" applyNumberFormat="1" applyFont="1" applyFill="1" applyBorder="1" applyAlignment="1">
      <alignment horizontal="right"/>
    </xf>
    <xf numFmtId="193" fontId="4" fillId="5" borderId="106" xfId="0" applyNumberFormat="1" applyFont="1" applyFill="1" applyBorder="1" applyAlignment="1">
      <alignment horizontal="right"/>
    </xf>
    <xf numFmtId="196" fontId="4" fillId="5" borderId="114" xfId="0" applyNumberFormat="1" applyFont="1" applyFill="1" applyBorder="1" applyAlignment="1">
      <alignment horizontal="right"/>
    </xf>
    <xf numFmtId="196" fontId="4" fillId="5" borderId="115" xfId="0" applyNumberFormat="1" applyFont="1" applyFill="1" applyBorder="1" applyAlignment="1">
      <alignment horizontal="right"/>
    </xf>
    <xf numFmtId="193" fontId="4" fillId="5" borderId="115" xfId="0" applyNumberFormat="1" applyFont="1" applyFill="1" applyBorder="1" applyAlignment="1">
      <alignment horizontal="right"/>
    </xf>
    <xf numFmtId="193" fontId="4" fillId="5" borderId="123" xfId="0" applyNumberFormat="1" applyFont="1" applyFill="1" applyBorder="1" applyAlignment="1">
      <alignment horizontal="right"/>
    </xf>
    <xf numFmtId="196" fontId="4" fillId="5" borderId="124" xfId="0" applyNumberFormat="1" applyFont="1" applyFill="1" applyBorder="1" applyAlignment="1">
      <alignment horizontal="right"/>
    </xf>
    <xf numFmtId="196" fontId="4" fillId="5" borderId="125" xfId="0" applyNumberFormat="1" applyFont="1" applyFill="1" applyBorder="1" applyAlignment="1">
      <alignment horizontal="right"/>
    </xf>
    <xf numFmtId="185" fontId="4" fillId="5" borderId="125" xfId="0" applyNumberFormat="1" applyFont="1" applyFill="1" applyBorder="1" applyAlignment="1">
      <alignment horizontal="right"/>
    </xf>
    <xf numFmtId="185" fontId="4" fillId="5" borderId="126" xfId="0" applyNumberFormat="1" applyFont="1" applyFill="1" applyBorder="1" applyAlignment="1">
      <alignment horizontal="right"/>
    </xf>
    <xf numFmtId="196" fontId="4" fillId="5" borderId="103" xfId="0" applyNumberFormat="1" applyFont="1" applyFill="1" applyBorder="1" applyAlignment="1">
      <alignment horizontal="right"/>
    </xf>
    <xf numFmtId="185" fontId="4" fillId="5" borderId="104" xfId="0" applyNumberFormat="1" applyFont="1" applyFill="1" applyBorder="1" applyAlignment="1">
      <alignment horizontal="right"/>
    </xf>
    <xf numFmtId="185" fontId="4" fillId="5" borderId="113" xfId="0" applyNumberFormat="1" applyFont="1" applyFill="1" applyBorder="1" applyAlignment="1">
      <alignment horizontal="right"/>
    </xf>
    <xf numFmtId="185" fontId="4" fillId="5" borderId="115" xfId="0" applyNumberFormat="1" applyFont="1" applyFill="1" applyBorder="1" applyAlignment="1">
      <alignment horizontal="right"/>
    </xf>
    <xf numFmtId="185" fontId="4" fillId="5" borderId="116" xfId="0" applyNumberFormat="1" applyFont="1" applyFill="1" applyBorder="1" applyAlignment="1">
      <alignment horizontal="right"/>
    </xf>
    <xf numFmtId="185" fontId="4" fillId="5" borderId="106" xfId="0" applyNumberFormat="1" applyFont="1" applyFill="1" applyBorder="1" applyAlignment="1">
      <alignment horizontal="right"/>
    </xf>
    <xf numFmtId="185" fontId="4" fillId="5" borderId="123" xfId="0" applyNumberFormat="1" applyFont="1" applyFill="1" applyBorder="1" applyAlignment="1">
      <alignment horizontal="right"/>
    </xf>
    <xf numFmtId="196" fontId="4" fillId="5" borderId="102" xfId="1" applyNumberFormat="1" applyFont="1" applyFill="1" applyBorder="1" applyAlignment="1">
      <alignment horizontal="right"/>
    </xf>
    <xf numFmtId="196" fontId="4" fillId="5" borderId="30" xfId="0" applyNumberFormat="1" applyFont="1" applyFill="1" applyBorder="1" applyAlignment="1">
      <alignment horizontal="right"/>
    </xf>
    <xf numFmtId="196" fontId="4" fillId="5" borderId="2" xfId="0" applyNumberFormat="1" applyFont="1" applyFill="1" applyBorder="1" applyAlignment="1">
      <alignment horizontal="right"/>
    </xf>
    <xf numFmtId="193" fontId="4" fillId="5" borderId="2" xfId="1" applyNumberFormat="1" applyFont="1" applyFill="1" applyBorder="1" applyAlignment="1">
      <alignment horizontal="right"/>
    </xf>
    <xf numFmtId="193" fontId="4" fillId="5" borderId="105" xfId="1" applyNumberFormat="1" applyFont="1" applyFill="1" applyBorder="1" applyAlignment="1">
      <alignment horizontal="right"/>
    </xf>
    <xf numFmtId="195" fontId="13" fillId="5" borderId="25" xfId="0" applyNumberFormat="1" applyFont="1" applyFill="1" applyBorder="1" applyAlignment="1">
      <alignment horizontal="right" vertical="center"/>
    </xf>
    <xf numFmtId="193" fontId="13" fillId="5" borderId="25" xfId="0" applyNumberFormat="1" applyFont="1" applyFill="1" applyBorder="1" applyAlignment="1">
      <alignment horizontal="right" vertical="center"/>
    </xf>
    <xf numFmtId="193" fontId="13" fillId="5" borderId="43" xfId="0" applyNumberFormat="1" applyFont="1" applyFill="1" applyBorder="1" applyAlignment="1">
      <alignment horizontal="right" vertical="center"/>
    </xf>
    <xf numFmtId="196" fontId="4" fillId="5" borderId="130" xfId="0" applyNumberFormat="1" applyFont="1" applyFill="1" applyBorder="1" applyAlignment="1">
      <alignment horizontal="right"/>
    </xf>
    <xf numFmtId="185" fontId="4" fillId="5" borderId="130" xfId="0" applyNumberFormat="1" applyFont="1" applyFill="1" applyBorder="1" applyAlignment="1">
      <alignment horizontal="right"/>
    </xf>
    <xf numFmtId="185" fontId="4" fillId="5" borderId="131" xfId="0" applyNumberFormat="1" applyFont="1" applyFill="1" applyBorder="1" applyAlignment="1">
      <alignment horizontal="right"/>
    </xf>
    <xf numFmtId="185" fontId="4" fillId="5" borderId="2" xfId="0" applyNumberFormat="1" applyFont="1" applyFill="1" applyBorder="1" applyAlignment="1">
      <alignment horizontal="right"/>
    </xf>
    <xf numFmtId="185" fontId="4" fillId="5" borderId="105" xfId="0" applyNumberFormat="1" applyFont="1" applyFill="1" applyBorder="1" applyAlignment="1">
      <alignment horizontal="right"/>
    </xf>
    <xf numFmtId="196" fontId="4" fillId="5" borderId="48" xfId="0" applyNumberFormat="1" applyFont="1" applyFill="1" applyBorder="1" applyAlignment="1">
      <alignment horizontal="right"/>
    </xf>
    <xf numFmtId="185" fontId="4" fillId="5" borderId="48" xfId="0" applyNumberFormat="1" applyFont="1" applyFill="1" applyBorder="1" applyAlignment="1">
      <alignment horizontal="right"/>
    </xf>
    <xf numFmtId="185" fontId="4" fillId="5" borderId="94" xfId="0" applyNumberFormat="1" applyFont="1" applyFill="1" applyBorder="1" applyAlignment="1">
      <alignment horizontal="right"/>
    </xf>
    <xf numFmtId="196" fontId="4" fillId="5" borderId="132" xfId="0" applyNumberFormat="1" applyFont="1" applyFill="1" applyBorder="1" applyAlignment="1">
      <alignment horizontal="right"/>
    </xf>
    <xf numFmtId="196" fontId="4" fillId="5" borderId="133" xfId="0" applyNumberFormat="1" applyFont="1" applyFill="1" applyBorder="1" applyAlignment="1">
      <alignment horizontal="right"/>
    </xf>
    <xf numFmtId="185" fontId="4" fillId="5" borderId="133" xfId="0" applyNumberFormat="1" applyFont="1" applyFill="1" applyBorder="1" applyAlignment="1">
      <alignment horizontal="right"/>
    </xf>
    <xf numFmtId="177" fontId="12" fillId="5" borderId="134" xfId="0" applyNumberFormat="1" applyFont="1" applyFill="1" applyBorder="1" applyAlignment="1">
      <alignment vertical="center"/>
    </xf>
    <xf numFmtId="193" fontId="13" fillId="5" borderId="52" xfId="1" applyNumberFormat="1" applyFont="1" applyFill="1" applyBorder="1">
      <alignment vertical="center"/>
    </xf>
    <xf numFmtId="193" fontId="13" fillId="5" borderId="129" xfId="1" applyNumberFormat="1" applyFont="1" applyFill="1" applyBorder="1">
      <alignment vertical="center"/>
    </xf>
    <xf numFmtId="193" fontId="13" fillId="5" borderId="27" xfId="1" applyNumberFormat="1" applyFont="1" applyFill="1" applyBorder="1">
      <alignment vertical="center"/>
    </xf>
    <xf numFmtId="193" fontId="13" fillId="5" borderId="28" xfId="1" applyNumberFormat="1" applyFont="1" applyFill="1" applyBorder="1">
      <alignment vertical="center"/>
    </xf>
    <xf numFmtId="38" fontId="8" fillId="5" borderId="25" xfId="1" applyFont="1" applyFill="1" applyBorder="1">
      <alignment vertical="center"/>
    </xf>
    <xf numFmtId="192" fontId="4" fillId="0" borderId="127" xfId="0" applyNumberFormat="1" applyFont="1" applyFill="1" applyBorder="1" applyAlignment="1">
      <alignment horizontal="right"/>
    </xf>
    <xf numFmtId="192" fontId="4" fillId="0" borderId="127" xfId="0" applyNumberFormat="1" applyFont="1" applyFill="1" applyBorder="1" applyAlignment="1">
      <alignment horizontal="center"/>
    </xf>
    <xf numFmtId="190" fontId="4" fillId="5" borderId="25" xfId="0" applyNumberFormat="1" applyFont="1" applyFill="1" applyBorder="1" applyAlignment="1">
      <alignment horizontal="right"/>
    </xf>
    <xf numFmtId="190" fontId="4" fillId="0" borderId="25" xfId="0" applyNumberFormat="1" applyFont="1" applyFill="1" applyBorder="1" applyAlignment="1">
      <alignment horizontal="right"/>
    </xf>
    <xf numFmtId="190" fontId="4" fillId="0" borderId="67" xfId="0" applyNumberFormat="1" applyFont="1" applyFill="1" applyBorder="1" applyAlignment="1">
      <alignment horizontal="right"/>
    </xf>
    <xf numFmtId="190" fontId="4" fillId="5" borderId="27" xfId="0" applyNumberFormat="1" applyFont="1" applyFill="1" applyBorder="1" applyAlignment="1">
      <alignment horizontal="right"/>
    </xf>
    <xf numFmtId="190" fontId="4" fillId="0" borderId="27" xfId="0" applyNumberFormat="1" applyFont="1" applyFill="1" applyBorder="1" applyAlignment="1">
      <alignment horizontal="right"/>
    </xf>
    <xf numFmtId="190" fontId="4" fillId="0" borderId="135" xfId="0" applyNumberFormat="1" applyFont="1" applyFill="1" applyBorder="1" applyAlignment="1">
      <alignment horizontal="right"/>
    </xf>
    <xf numFmtId="184" fontId="4" fillId="5" borderId="25" xfId="0" applyNumberFormat="1" applyFont="1" applyFill="1" applyBorder="1" applyAlignment="1">
      <alignment horizontal="right"/>
    </xf>
    <xf numFmtId="184" fontId="4" fillId="5" borderId="43" xfId="0" applyNumberFormat="1" applyFont="1" applyFill="1" applyBorder="1" applyAlignment="1">
      <alignment horizontal="right"/>
    </xf>
    <xf numFmtId="184" fontId="4" fillId="5" borderId="27" xfId="0" applyNumberFormat="1" applyFont="1" applyFill="1" applyBorder="1" applyAlignment="1">
      <alignment horizontal="right"/>
    </xf>
    <xf numFmtId="184" fontId="4" fillId="5" borderId="28" xfId="0" applyNumberFormat="1" applyFont="1" applyFill="1" applyBorder="1" applyAlignment="1">
      <alignment horizontal="right"/>
    </xf>
    <xf numFmtId="190" fontId="13" fillId="5" borderId="25" xfId="0" applyNumberFormat="1" applyFont="1" applyFill="1" applyBorder="1">
      <alignment vertical="center"/>
    </xf>
    <xf numFmtId="190" fontId="0" fillId="5" borderId="25" xfId="0" applyNumberFormat="1" applyFill="1" applyBorder="1">
      <alignment vertical="center"/>
    </xf>
    <xf numFmtId="190" fontId="13" fillId="5" borderId="25" xfId="1" quotePrefix="1" applyNumberFormat="1" applyFont="1" applyFill="1" applyBorder="1" applyAlignment="1">
      <alignment horizontal="right"/>
    </xf>
    <xf numFmtId="186" fontId="13" fillId="5" borderId="136" xfId="1" quotePrefix="1" applyNumberFormat="1" applyFont="1" applyFill="1" applyBorder="1" applyAlignment="1">
      <alignment horizontal="right"/>
    </xf>
    <xf numFmtId="186" fontId="13" fillId="5" borderId="39" xfId="0" quotePrefix="1" applyNumberFormat="1" applyFont="1" applyFill="1" applyBorder="1" applyAlignment="1">
      <alignment horizontal="right"/>
    </xf>
    <xf numFmtId="186" fontId="13" fillId="4" borderId="53" xfId="0" quotePrefix="1" applyNumberFormat="1" applyFont="1" applyFill="1" applyBorder="1" applyAlignment="1">
      <alignment horizontal="right"/>
    </xf>
    <xf numFmtId="186" fontId="13" fillId="4" borderId="49" xfId="0" quotePrefix="1" applyNumberFormat="1" applyFont="1" applyFill="1" applyBorder="1" applyAlignment="1">
      <alignment horizontal="right"/>
    </xf>
    <xf numFmtId="186" fontId="13" fillId="4" borderId="10" xfId="1" quotePrefix="1" applyNumberFormat="1" applyFont="1" applyFill="1" applyBorder="1" applyAlignment="1">
      <alignment horizontal="right"/>
    </xf>
    <xf numFmtId="186" fontId="13" fillId="4" borderId="27" xfId="1" quotePrefix="1" applyNumberFormat="1" applyFont="1" applyFill="1" applyBorder="1" applyAlignment="1">
      <alignment horizontal="right"/>
    </xf>
    <xf numFmtId="186" fontId="13" fillId="4" borderId="112" xfId="1" quotePrefix="1" applyNumberFormat="1" applyFont="1" applyFill="1" applyBorder="1" applyAlignment="1">
      <alignment horizontal="right"/>
    </xf>
    <xf numFmtId="186" fontId="13" fillId="4" borderId="3" xfId="0" quotePrefix="1" applyNumberFormat="1" applyFont="1" applyFill="1" applyBorder="1" applyAlignment="1">
      <alignment horizontal="right"/>
    </xf>
    <xf numFmtId="186" fontId="13" fillId="4" borderId="37" xfId="0" quotePrefix="1" applyNumberFormat="1" applyFont="1" applyFill="1" applyBorder="1" applyAlignment="1">
      <alignment horizontal="right"/>
    </xf>
    <xf numFmtId="186" fontId="13" fillId="5" borderId="44" xfId="1" applyNumberFormat="1" applyFont="1" applyFill="1" applyBorder="1">
      <alignment vertical="center"/>
    </xf>
    <xf numFmtId="186" fontId="13" fillId="5" borderId="52" xfId="1" applyNumberFormat="1" applyFont="1" applyFill="1" applyBorder="1">
      <alignment vertical="center"/>
    </xf>
    <xf numFmtId="186" fontId="13" fillId="5" borderId="134" xfId="1" applyNumberFormat="1" applyFont="1" applyFill="1" applyBorder="1">
      <alignment vertical="center"/>
    </xf>
    <xf numFmtId="186" fontId="13" fillId="5" borderId="10" xfId="1" applyNumberFormat="1" applyFont="1" applyFill="1" applyBorder="1">
      <alignment vertical="center"/>
    </xf>
    <xf numFmtId="186" fontId="13" fillId="5" borderId="27" xfId="1" applyNumberFormat="1" applyFont="1" applyFill="1" applyBorder="1">
      <alignment vertical="center"/>
    </xf>
    <xf numFmtId="186" fontId="13" fillId="5" borderId="112" xfId="1" applyNumberFormat="1" applyFont="1" applyFill="1" applyBorder="1">
      <alignment vertical="center"/>
    </xf>
    <xf numFmtId="192" fontId="4" fillId="0" borderId="27" xfId="0" applyNumberFormat="1" applyFont="1" applyFill="1" applyBorder="1" applyAlignment="1">
      <alignment horizontal="center" wrapText="1"/>
    </xf>
    <xf numFmtId="192" fontId="17" fillId="0" borderId="27" xfId="0" applyNumberFormat="1" applyFont="1" applyFill="1" applyBorder="1" applyAlignment="1">
      <alignment horizontal="center" wrapText="1"/>
    </xf>
    <xf numFmtId="192" fontId="17" fillId="0" borderId="28" xfId="0" applyNumberFormat="1" applyFont="1" applyFill="1" applyBorder="1" applyAlignment="1">
      <alignment horizontal="center" wrapText="1"/>
    </xf>
    <xf numFmtId="192" fontId="4" fillId="0" borderId="92" xfId="0" applyNumberFormat="1" applyFont="1" applyFill="1" applyBorder="1" applyAlignment="1">
      <alignment horizontal="center" wrapText="1"/>
    </xf>
    <xf numFmtId="0" fontId="3" fillId="0" borderId="137" xfId="0" applyFont="1" applyFill="1" applyBorder="1" applyAlignment="1">
      <alignment horizontal="center" wrapText="1"/>
    </xf>
    <xf numFmtId="0" fontId="6" fillId="0" borderId="65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wrapText="1"/>
    </xf>
    <xf numFmtId="0" fontId="6" fillId="0" borderId="60" xfId="0" applyFont="1" applyFill="1" applyBorder="1" applyAlignment="1">
      <alignment horizontal="center"/>
    </xf>
    <xf numFmtId="190" fontId="4" fillId="5" borderId="91" xfId="0" applyNumberFormat="1" applyFont="1" applyFill="1" applyBorder="1" applyAlignment="1">
      <alignment horizontal="right"/>
    </xf>
    <xf numFmtId="190" fontId="4" fillId="5" borderId="58" xfId="0" applyNumberFormat="1" applyFont="1" applyFill="1" applyBorder="1" applyAlignment="1">
      <alignment horizontal="right"/>
    </xf>
    <xf numFmtId="190" fontId="4" fillId="3" borderId="59" xfId="0" applyNumberFormat="1" applyFont="1" applyFill="1" applyBorder="1" applyAlignment="1">
      <alignment horizontal="right"/>
    </xf>
    <xf numFmtId="190" fontId="4" fillId="5" borderId="26" xfId="0" applyNumberFormat="1" applyFont="1" applyFill="1" applyBorder="1" applyAlignment="1">
      <alignment horizontal="right"/>
    </xf>
    <xf numFmtId="190" fontId="4" fillId="3" borderId="43" xfId="0" applyNumberFormat="1" applyFont="1" applyFill="1" applyBorder="1" applyAlignment="1">
      <alignment horizontal="right"/>
    </xf>
    <xf numFmtId="190" fontId="4" fillId="5" borderId="92" xfId="0" applyNumberFormat="1" applyFont="1" applyFill="1" applyBorder="1" applyAlignment="1">
      <alignment horizontal="right"/>
    </xf>
    <xf numFmtId="190" fontId="4" fillId="3" borderId="28" xfId="0" applyNumberFormat="1" applyFont="1" applyFill="1" applyBorder="1" applyAlignment="1">
      <alignment horizontal="right"/>
    </xf>
    <xf numFmtId="190" fontId="4" fillId="5" borderId="59" xfId="0" applyNumberFormat="1" applyFont="1" applyFill="1" applyBorder="1" applyAlignment="1">
      <alignment horizontal="right"/>
    </xf>
    <xf numFmtId="190" fontId="4" fillId="5" borderId="43" xfId="0" applyNumberFormat="1" applyFont="1" applyFill="1" applyBorder="1" applyAlignment="1">
      <alignment horizontal="right"/>
    </xf>
    <xf numFmtId="190" fontId="4" fillId="5" borderId="28" xfId="0" applyNumberFormat="1" applyFont="1" applyFill="1" applyBorder="1" applyAlignment="1">
      <alignment horizontal="right"/>
    </xf>
    <xf numFmtId="0" fontId="5" fillId="0" borderId="33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38" xfId="0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/>
    </xf>
    <xf numFmtId="184" fontId="4" fillId="5" borderId="91" xfId="0" applyNumberFormat="1" applyFont="1" applyFill="1" applyBorder="1" applyAlignment="1">
      <alignment horizontal="right"/>
    </xf>
    <xf numFmtId="184" fontId="4" fillId="5" borderId="58" xfId="0" applyNumberFormat="1" applyFont="1" applyFill="1" applyBorder="1" applyAlignment="1">
      <alignment horizontal="right"/>
    </xf>
    <xf numFmtId="184" fontId="4" fillId="5" borderId="59" xfId="0" applyNumberFormat="1" applyFont="1" applyFill="1" applyBorder="1" applyAlignment="1">
      <alignment horizontal="right"/>
    </xf>
    <xf numFmtId="184" fontId="4" fillId="5" borderId="26" xfId="0" applyNumberFormat="1" applyFont="1" applyFill="1" applyBorder="1" applyAlignment="1">
      <alignment horizontal="right"/>
    </xf>
    <xf numFmtId="184" fontId="4" fillId="5" borderId="92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justify" vertical="top" wrapText="1"/>
    </xf>
    <xf numFmtId="38" fontId="3" fillId="4" borderId="0" xfId="1" applyFont="1" applyFill="1" applyBorder="1" applyAlignment="1">
      <alignment horizontal="center" vertical="center"/>
    </xf>
    <xf numFmtId="196" fontId="3" fillId="4" borderId="0" xfId="0" applyNumberFormat="1" applyFont="1" applyFill="1" applyBorder="1" applyAlignment="1">
      <alignment horizontal="right"/>
    </xf>
    <xf numFmtId="193" fontId="3" fillId="4" borderId="0" xfId="0" applyNumberFormat="1" applyFont="1" applyFill="1" applyBorder="1" applyAlignment="1">
      <alignment horizontal="right"/>
    </xf>
    <xf numFmtId="0" fontId="0" fillId="0" borderId="37" xfId="0" applyBorder="1">
      <alignment vertical="center"/>
    </xf>
    <xf numFmtId="177" fontId="3" fillId="5" borderId="147" xfId="0" applyNumberFormat="1" applyFont="1" applyFill="1" applyBorder="1" applyAlignment="1">
      <alignment horizontal="center" vertical="center"/>
    </xf>
    <xf numFmtId="177" fontId="3" fillId="5" borderId="48" xfId="0" applyNumberFormat="1" applyFont="1" applyFill="1" applyBorder="1" applyAlignment="1">
      <alignment horizontal="center" vertical="center"/>
    </xf>
    <xf numFmtId="177" fontId="3" fillId="5" borderId="130" xfId="0" applyNumberFormat="1" applyFont="1" applyFill="1" applyBorder="1" applyAlignment="1">
      <alignment horizontal="center" vertical="center"/>
    </xf>
    <xf numFmtId="177" fontId="3" fillId="5" borderId="58" xfId="0" applyNumberFormat="1" applyFont="1" applyFill="1" applyBorder="1" applyAlignment="1">
      <alignment horizontal="center" vertical="center"/>
    </xf>
    <xf numFmtId="177" fontId="3" fillId="5" borderId="133" xfId="0" applyNumberFormat="1" applyFont="1" applyFill="1" applyBorder="1" applyAlignment="1">
      <alignment horizontal="center" vertical="center"/>
    </xf>
    <xf numFmtId="177" fontId="3" fillId="5" borderId="2" xfId="0" applyNumberFormat="1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1" xfId="0" applyBorder="1">
      <alignment vertical="center"/>
    </xf>
    <xf numFmtId="191" fontId="4" fillId="0" borderId="37" xfId="0" applyNumberFormat="1" applyFont="1" applyFill="1" applyBorder="1" applyAlignment="1">
      <alignment horizontal="right"/>
    </xf>
    <xf numFmtId="189" fontId="4" fillId="0" borderId="37" xfId="0" applyNumberFormat="1" applyFont="1" applyFill="1" applyBorder="1" applyAlignment="1">
      <alignment horizontal="right"/>
    </xf>
    <xf numFmtId="180" fontId="4" fillId="0" borderId="37" xfId="0" applyNumberFormat="1" applyFont="1" applyFill="1" applyBorder="1" applyAlignment="1">
      <alignment horizontal="right"/>
    </xf>
    <xf numFmtId="179" fontId="4" fillId="0" borderId="37" xfId="0" applyNumberFormat="1" applyFont="1" applyFill="1" applyBorder="1" applyAlignment="1">
      <alignment horizontal="right"/>
    </xf>
    <xf numFmtId="185" fontId="4" fillId="5" borderId="141" xfId="0" applyNumberFormat="1" applyFont="1" applyFill="1" applyBorder="1" applyAlignment="1">
      <alignment horizontal="right"/>
    </xf>
    <xf numFmtId="196" fontId="4" fillId="5" borderId="146" xfId="0" applyNumberFormat="1" applyFont="1" applyFill="1" applyBorder="1" applyAlignment="1">
      <alignment horizontal="right"/>
    </xf>
    <xf numFmtId="196" fontId="4" fillId="5" borderId="147" xfId="0" applyNumberFormat="1" applyFont="1" applyFill="1" applyBorder="1" applyAlignment="1">
      <alignment horizontal="right"/>
    </xf>
    <xf numFmtId="185" fontId="4" fillId="5" borderId="147" xfId="0" applyNumberFormat="1" applyFont="1" applyFill="1" applyBorder="1" applyAlignment="1">
      <alignment horizontal="right"/>
    </xf>
    <xf numFmtId="196" fontId="4" fillId="5" borderId="91" xfId="0" applyNumberFormat="1" applyFont="1" applyFill="1" applyBorder="1" applyAlignment="1">
      <alignment horizontal="right"/>
    </xf>
    <xf numFmtId="196" fontId="4" fillId="5" borderId="58" xfId="0" applyNumberFormat="1" applyFont="1" applyFill="1" applyBorder="1" applyAlignment="1">
      <alignment horizontal="right"/>
    </xf>
    <xf numFmtId="185" fontId="4" fillId="5" borderId="58" xfId="0" applyNumberFormat="1" applyFont="1" applyFill="1" applyBorder="1" applyAlignment="1">
      <alignment horizontal="right"/>
    </xf>
    <xf numFmtId="196" fontId="4" fillId="5" borderId="138" xfId="0" applyNumberFormat="1" applyFont="1" applyFill="1" applyBorder="1" applyAlignment="1">
      <alignment horizontal="right"/>
    </xf>
    <xf numFmtId="185" fontId="4" fillId="5" borderId="59" xfId="0" applyNumberFormat="1" applyFont="1" applyFill="1" applyBorder="1" applyAlignment="1">
      <alignment horizontal="right"/>
    </xf>
    <xf numFmtId="196" fontId="4" fillId="5" borderId="29" xfId="0" applyNumberFormat="1" applyFont="1" applyFill="1" applyBorder="1" applyAlignment="1">
      <alignment horizontal="right"/>
    </xf>
    <xf numFmtId="185" fontId="4" fillId="5" borderId="154" xfId="0" applyNumberFormat="1" applyFont="1" applyFill="1" applyBorder="1" applyAlignment="1">
      <alignment horizontal="right"/>
    </xf>
    <xf numFmtId="38" fontId="4" fillId="5" borderId="48" xfId="1" applyFont="1" applyFill="1" applyBorder="1" applyAlignment="1">
      <alignment horizontal="center" vertical="center"/>
    </xf>
    <xf numFmtId="0" fontId="3" fillId="0" borderId="129" xfId="0" applyFont="1" applyFill="1" applyBorder="1" applyAlignment="1">
      <alignment wrapText="1"/>
    </xf>
    <xf numFmtId="38" fontId="8" fillId="0" borderId="83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4" borderId="0" xfId="1" applyFont="1" applyFill="1" applyBorder="1" applyAlignment="1">
      <alignment wrapText="1"/>
    </xf>
    <xf numFmtId="0" fontId="0" fillId="4" borderId="0" xfId="0" applyFill="1" applyBorder="1">
      <alignment vertical="center"/>
    </xf>
    <xf numFmtId="38" fontId="8" fillId="4" borderId="0" xfId="1" applyFont="1" applyFill="1" applyBorder="1">
      <alignment vertical="center"/>
    </xf>
    <xf numFmtId="187" fontId="0" fillId="4" borderId="0" xfId="0" applyNumberFormat="1" applyFill="1" applyBorder="1">
      <alignment vertical="center"/>
    </xf>
    <xf numFmtId="0" fontId="3" fillId="0" borderId="52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/>
    </xf>
    <xf numFmtId="192" fontId="3" fillId="0" borderId="134" xfId="0" applyNumberFormat="1" applyFont="1" applyFill="1" applyBorder="1" applyAlignment="1">
      <alignment wrapText="1"/>
    </xf>
    <xf numFmtId="192" fontId="3" fillId="0" borderId="129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0" fontId="4" fillId="4" borderId="0" xfId="0" quotePrefix="1" applyNumberFormat="1" applyFont="1" applyFill="1" applyBorder="1" applyAlignment="1">
      <alignment vertical="center"/>
    </xf>
    <xf numFmtId="190" fontId="0" fillId="4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19" fillId="4" borderId="0" xfId="0" quotePrefix="1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vertical="center"/>
    </xf>
    <xf numFmtId="177" fontId="3" fillId="0" borderId="49" xfId="0" applyNumberFormat="1" applyFont="1" applyFill="1" applyBorder="1" applyAlignment="1">
      <alignment vertical="center"/>
    </xf>
    <xf numFmtId="0" fontId="0" fillId="0" borderId="49" xfId="0" applyBorder="1">
      <alignment vertical="center"/>
    </xf>
    <xf numFmtId="38" fontId="4" fillId="0" borderId="0" xfId="1" applyFont="1">
      <alignment vertical="center"/>
    </xf>
    <xf numFmtId="0" fontId="24" fillId="0" borderId="0" xfId="0" applyFont="1" applyAlignment="1">
      <alignment horizontal="center" vertical="center"/>
    </xf>
    <xf numFmtId="184" fontId="4" fillId="3" borderId="3" xfId="0" applyNumberFormat="1" applyFont="1" applyFill="1" applyBorder="1" applyAlignment="1">
      <alignment horizontal="center" vertical="center"/>
    </xf>
    <xf numFmtId="190" fontId="4" fillId="5" borderId="116" xfId="0" applyNumberFormat="1" applyFont="1" applyFill="1" applyBorder="1" applyAlignment="1">
      <alignment horizontal="right"/>
    </xf>
    <xf numFmtId="190" fontId="4" fillId="5" borderId="48" xfId="0" applyNumberFormat="1" applyFont="1" applyFill="1" applyBorder="1" applyAlignment="1">
      <alignment horizontal="right"/>
    </xf>
    <xf numFmtId="190" fontId="4" fillId="5" borderId="83" xfId="0" applyNumberFormat="1" applyFont="1" applyFill="1" applyBorder="1" applyAlignment="1">
      <alignment horizontal="right"/>
    </xf>
    <xf numFmtId="184" fontId="19" fillId="3" borderId="58" xfId="0" applyNumberFormat="1" applyFont="1" applyFill="1" applyBorder="1" applyAlignment="1">
      <alignment horizontal="center" vertical="center"/>
    </xf>
    <xf numFmtId="196" fontId="4" fillId="5" borderId="50" xfId="0" applyNumberFormat="1" applyFont="1" applyFill="1" applyBorder="1" applyAlignment="1">
      <alignment horizontal="right"/>
    </xf>
    <xf numFmtId="195" fontId="13" fillId="0" borderId="25" xfId="1" quotePrefix="1" applyNumberFormat="1" applyFont="1" applyFill="1" applyBorder="1" applyAlignment="1">
      <alignment horizontal="right" vertical="center"/>
    </xf>
    <xf numFmtId="195" fontId="13" fillId="5" borderId="25" xfId="0" applyNumberFormat="1" applyFont="1" applyFill="1" applyBorder="1" applyAlignment="1">
      <alignment vertical="center"/>
    </xf>
    <xf numFmtId="195" fontId="13" fillId="5" borderId="25" xfId="1" quotePrefix="1" applyNumberFormat="1" applyFont="1" applyFill="1" applyBorder="1" applyAlignment="1">
      <alignment horizontal="right" vertical="center"/>
    </xf>
    <xf numFmtId="195" fontId="13" fillId="5" borderId="25" xfId="0" quotePrefix="1" applyNumberFormat="1" applyFont="1" applyFill="1" applyBorder="1" applyAlignment="1">
      <alignment horizontal="right" vertical="center"/>
    </xf>
    <xf numFmtId="193" fontId="13" fillId="5" borderId="25" xfId="1" quotePrefix="1" applyNumberFormat="1" applyFont="1" applyFill="1" applyBorder="1" applyAlignment="1">
      <alignment horizontal="right" vertical="center"/>
    </xf>
    <xf numFmtId="193" fontId="13" fillId="5" borderId="43" xfId="1" quotePrefix="1" applyNumberFormat="1" applyFont="1" applyFill="1" applyBorder="1" applyAlignment="1">
      <alignment horizontal="right" vertical="center"/>
    </xf>
    <xf numFmtId="195" fontId="13" fillId="5" borderId="25" xfId="1" applyNumberFormat="1" applyFont="1" applyFill="1" applyBorder="1" applyAlignment="1">
      <alignment vertical="center"/>
    </xf>
    <xf numFmtId="195" fontId="13" fillId="5" borderId="0" xfId="1" applyNumberFormat="1" applyFont="1" applyFill="1" applyBorder="1" applyAlignment="1">
      <alignment vertical="center"/>
    </xf>
    <xf numFmtId="195" fontId="13" fillId="5" borderId="128" xfId="0" applyNumberFormat="1" applyFont="1" applyFill="1" applyBorder="1" applyAlignment="1">
      <alignment vertical="center"/>
    </xf>
    <xf numFmtId="195" fontId="13" fillId="5" borderId="128" xfId="1" applyNumberFormat="1" applyFont="1" applyFill="1" applyBorder="1" applyAlignment="1">
      <alignment vertical="center"/>
    </xf>
    <xf numFmtId="195" fontId="13" fillId="4" borderId="25" xfId="1" quotePrefix="1" applyNumberFormat="1" applyFont="1" applyFill="1" applyBorder="1" applyAlignment="1">
      <alignment horizontal="right" vertical="center"/>
    </xf>
    <xf numFmtId="177" fontId="12" fillId="0" borderId="102" xfId="0" applyNumberFormat="1" applyFont="1" applyFill="1" applyBorder="1" applyAlignment="1">
      <alignment vertical="center"/>
    </xf>
    <xf numFmtId="195" fontId="13" fillId="5" borderId="2" xfId="1" applyNumberFormat="1" applyFont="1" applyFill="1" applyBorder="1" applyAlignment="1">
      <alignment vertical="center"/>
    </xf>
    <xf numFmtId="195" fontId="13" fillId="4" borderId="2" xfId="1" quotePrefix="1" applyNumberFormat="1" applyFont="1" applyFill="1" applyBorder="1" applyAlignment="1">
      <alignment horizontal="right" vertical="center"/>
    </xf>
    <xf numFmtId="195" fontId="13" fillId="5" borderId="0" xfId="0" applyNumberFormat="1" applyFont="1" applyFill="1" applyBorder="1" applyAlignment="1">
      <alignment vertical="center"/>
    </xf>
    <xf numFmtId="195" fontId="13" fillId="5" borderId="2" xfId="0" applyNumberFormat="1" applyFont="1" applyFill="1" applyBorder="1" applyAlignment="1">
      <alignment horizontal="right" vertical="center"/>
    </xf>
    <xf numFmtId="193" fontId="13" fillId="5" borderId="2" xfId="0" applyNumberFormat="1" applyFont="1" applyFill="1" applyBorder="1" applyAlignment="1">
      <alignment horizontal="right" vertical="center"/>
    </xf>
    <xf numFmtId="193" fontId="13" fillId="5" borderId="105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vertical="center"/>
    </xf>
    <xf numFmtId="195" fontId="13" fillId="5" borderId="27" xfId="1" applyNumberFormat="1" applyFont="1" applyFill="1" applyBorder="1" applyAlignment="1">
      <alignment vertical="center"/>
    </xf>
    <xf numFmtId="195" fontId="13" fillId="4" borderId="27" xfId="1" quotePrefix="1" applyNumberFormat="1" applyFont="1" applyFill="1" applyBorder="1" applyAlignment="1">
      <alignment horizontal="right" vertical="center"/>
    </xf>
    <xf numFmtId="195" fontId="13" fillId="5" borderId="27" xfId="0" applyNumberFormat="1" applyFont="1" applyFill="1" applyBorder="1" applyAlignment="1">
      <alignment horizontal="right" vertical="center"/>
    </xf>
    <xf numFmtId="193" fontId="13" fillId="5" borderId="27" xfId="0" applyNumberFormat="1" applyFont="1" applyFill="1" applyBorder="1" applyAlignment="1">
      <alignment horizontal="right" vertical="center"/>
    </xf>
    <xf numFmtId="193" fontId="13" fillId="5" borderId="28" xfId="0" applyNumberFormat="1" applyFont="1" applyFill="1" applyBorder="1" applyAlignment="1">
      <alignment horizontal="right" vertical="center"/>
    </xf>
    <xf numFmtId="38" fontId="0" fillId="5" borderId="134" xfId="1" applyFont="1" applyFill="1" applyBorder="1">
      <alignment vertical="center"/>
    </xf>
    <xf numFmtId="38" fontId="0" fillId="5" borderId="112" xfId="1" applyFont="1" applyFill="1" applyBorder="1">
      <alignment vertical="center"/>
    </xf>
    <xf numFmtId="38" fontId="0" fillId="5" borderId="25" xfId="1" applyFont="1" applyFill="1" applyBorder="1">
      <alignment vertical="center"/>
    </xf>
    <xf numFmtId="184" fontId="4" fillId="4" borderId="45" xfId="0" applyNumberFormat="1" applyFont="1" applyFill="1" applyBorder="1" applyAlignment="1">
      <alignment horizontal="center" vertical="center"/>
    </xf>
    <xf numFmtId="184" fontId="4" fillId="4" borderId="66" xfId="0" applyNumberFormat="1" applyFont="1" applyFill="1" applyBorder="1" applyAlignment="1">
      <alignment horizontal="center" vertical="center"/>
    </xf>
    <xf numFmtId="195" fontId="13" fillId="0" borderId="88" xfId="1" quotePrefix="1" applyNumberFormat="1" applyFont="1" applyFill="1" applyBorder="1" applyAlignment="1">
      <alignment horizontal="right"/>
    </xf>
    <xf numFmtId="195" fontId="13" fillId="0" borderId="49" xfId="1" quotePrefix="1" applyNumberFormat="1" applyFont="1" applyFill="1" applyBorder="1" applyAlignment="1">
      <alignment horizontal="right"/>
    </xf>
    <xf numFmtId="195" fontId="13" fillId="0" borderId="39" xfId="1" quotePrefix="1" applyNumberFormat="1" applyFont="1" applyFill="1" applyBorder="1" applyAlignment="1">
      <alignment horizontal="right"/>
    </xf>
    <xf numFmtId="195" fontId="13" fillId="0" borderId="16" xfId="1" quotePrefix="1" applyNumberFormat="1" applyFont="1" applyFill="1" applyBorder="1" applyAlignment="1">
      <alignment horizontal="right"/>
    </xf>
    <xf numFmtId="195" fontId="13" fillId="0" borderId="13" xfId="1" quotePrefix="1" applyNumberFormat="1" applyFont="1" applyFill="1" applyBorder="1" applyAlignment="1">
      <alignment horizontal="right"/>
    </xf>
    <xf numFmtId="195" fontId="13" fillId="0" borderId="14" xfId="1" quotePrefix="1" applyNumberFormat="1" applyFont="1" applyFill="1" applyBorder="1" applyAlignment="1">
      <alignment horizontal="right"/>
    </xf>
    <xf numFmtId="195" fontId="13" fillId="0" borderId="9" xfId="1" quotePrefix="1" applyNumberFormat="1" applyFont="1" applyFill="1" applyBorder="1" applyAlignment="1">
      <alignment horizontal="right"/>
    </xf>
    <xf numFmtId="195" fontId="13" fillId="0" borderId="6" xfId="1" quotePrefix="1" applyNumberFormat="1" applyFont="1" applyFill="1" applyBorder="1" applyAlignment="1">
      <alignment horizontal="right"/>
    </xf>
    <xf numFmtId="195" fontId="13" fillId="0" borderId="32" xfId="1" quotePrefix="1" applyNumberFormat="1" applyFont="1" applyFill="1" applyBorder="1" applyAlignment="1">
      <alignment horizontal="right"/>
    </xf>
    <xf numFmtId="195" fontId="13" fillId="0" borderId="95" xfId="1" quotePrefix="1" applyNumberFormat="1" applyFont="1" applyFill="1" applyBorder="1" applyAlignment="1">
      <alignment horizontal="right"/>
    </xf>
    <xf numFmtId="195" fontId="13" fillId="5" borderId="127" xfId="1" applyNumberFormat="1" applyFont="1" applyFill="1" applyBorder="1" applyAlignment="1">
      <alignment vertical="center"/>
    </xf>
    <xf numFmtId="195" fontId="13" fillId="4" borderId="127" xfId="1" quotePrefix="1" applyNumberFormat="1" applyFont="1" applyFill="1" applyBorder="1" applyAlignment="1">
      <alignment horizontal="right" vertical="center"/>
    </xf>
    <xf numFmtId="195" fontId="13" fillId="5" borderId="164" xfId="0" applyNumberFormat="1" applyFont="1" applyFill="1" applyBorder="1" applyAlignment="1">
      <alignment vertical="center"/>
    </xf>
    <xf numFmtId="195" fontId="13" fillId="5" borderId="164" xfId="1" applyNumberFormat="1" applyFont="1" applyFill="1" applyBorder="1" applyAlignment="1">
      <alignment vertical="center"/>
    </xf>
    <xf numFmtId="195" fontId="13" fillId="5" borderId="127" xfId="0" applyNumberFormat="1" applyFont="1" applyFill="1" applyBorder="1" applyAlignment="1">
      <alignment horizontal="right" vertical="center"/>
    </xf>
    <xf numFmtId="193" fontId="13" fillId="5" borderId="127" xfId="0" applyNumberFormat="1" applyFont="1" applyFill="1" applyBorder="1" applyAlignment="1">
      <alignment horizontal="right" vertical="center"/>
    </xf>
    <xf numFmtId="193" fontId="13" fillId="5" borderId="165" xfId="0" applyNumberFormat="1" applyFont="1" applyFill="1" applyBorder="1" applyAlignment="1">
      <alignment horizontal="right" vertical="center"/>
    </xf>
    <xf numFmtId="190" fontId="4" fillId="5" borderId="58" xfId="0" applyNumberFormat="1" applyFont="1" applyFill="1" applyBorder="1" applyAlignment="1" applyProtection="1">
      <alignment horizontal="right"/>
    </xf>
    <xf numFmtId="190" fontId="4" fillId="5" borderId="25" xfId="0" applyNumberFormat="1" applyFont="1" applyFill="1" applyBorder="1" applyAlignment="1" applyProtection="1">
      <alignment horizontal="right"/>
    </xf>
    <xf numFmtId="190" fontId="4" fillId="5" borderId="27" xfId="0" applyNumberFormat="1" applyFont="1" applyFill="1" applyBorder="1" applyAlignment="1" applyProtection="1">
      <alignment horizontal="right"/>
    </xf>
    <xf numFmtId="182" fontId="18" fillId="5" borderId="58" xfId="0" applyNumberFormat="1" applyFont="1" applyFill="1" applyBorder="1" applyAlignment="1">
      <alignment horizontal="center" vertical="center"/>
    </xf>
    <xf numFmtId="190" fontId="4" fillId="5" borderId="2" xfId="0" applyNumberFormat="1" applyFont="1" applyFill="1" applyBorder="1" applyAlignment="1" applyProtection="1">
      <alignment horizontal="right"/>
    </xf>
    <xf numFmtId="190" fontId="4" fillId="5" borderId="113" xfId="0" applyNumberFormat="1" applyFont="1" applyFill="1" applyBorder="1" applyAlignment="1" applyProtection="1">
      <alignment horizontal="right"/>
    </xf>
    <xf numFmtId="190" fontId="4" fillId="5" borderId="166" xfId="0" applyNumberFormat="1" applyFont="1" applyFill="1" applyBorder="1" applyAlignment="1" applyProtection="1">
      <alignment horizontal="right"/>
    </xf>
    <xf numFmtId="195" fontId="13" fillId="0" borderId="1" xfId="1" quotePrefix="1" applyNumberFormat="1" applyFont="1" applyFill="1" applyBorder="1" applyAlignment="1">
      <alignment horizontal="right"/>
    </xf>
    <xf numFmtId="195" fontId="13" fillId="0" borderId="2" xfId="1" quotePrefix="1" applyNumberFormat="1" applyFont="1" applyFill="1" applyBorder="1" applyAlignment="1">
      <alignment horizontal="right"/>
    </xf>
    <xf numFmtId="195" fontId="13" fillId="0" borderId="0" xfId="1" quotePrefix="1" applyNumberFormat="1" applyFont="1" applyFill="1" applyBorder="1" applyAlignment="1">
      <alignment horizontal="right"/>
    </xf>
    <xf numFmtId="178" fontId="13" fillId="0" borderId="1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8" fontId="13" fillId="0" borderId="0" xfId="1" quotePrefix="1" applyNumberFormat="1" applyFont="1" applyFill="1" applyBorder="1" applyAlignment="1">
      <alignment horizontal="right"/>
    </xf>
    <xf numFmtId="192" fontId="4" fillId="5" borderId="124" xfId="1" applyNumberFormat="1" applyFont="1" applyFill="1" applyBorder="1" applyAlignment="1">
      <alignment horizontal="right"/>
    </xf>
    <xf numFmtId="192" fontId="4" fillId="5" borderId="125" xfId="1" applyNumberFormat="1" applyFont="1" applyFill="1" applyBorder="1" applyAlignment="1">
      <alignment horizontal="right"/>
    </xf>
    <xf numFmtId="192" fontId="4" fillId="5" borderId="167" xfId="1" applyNumberFormat="1" applyFont="1" applyFill="1" applyBorder="1" applyAlignment="1">
      <alignment horizontal="right"/>
    </xf>
    <xf numFmtId="177" fontId="6" fillId="5" borderId="133" xfId="0" applyNumberFormat="1" applyFont="1" applyFill="1" applyBorder="1" applyAlignment="1">
      <alignment horizontal="center" vertical="center"/>
    </xf>
    <xf numFmtId="177" fontId="6" fillId="5" borderId="48" xfId="0" applyNumberFormat="1" applyFont="1" applyFill="1" applyBorder="1" applyAlignment="1">
      <alignment horizontal="center" vertical="center"/>
    </xf>
    <xf numFmtId="177" fontId="6" fillId="5" borderId="130" xfId="0" applyNumberFormat="1" applyFont="1" applyFill="1" applyBorder="1" applyAlignment="1">
      <alignment horizontal="center" vertical="center"/>
    </xf>
    <xf numFmtId="177" fontId="6" fillId="5" borderId="58" xfId="0" applyNumberFormat="1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/>
    </xf>
    <xf numFmtId="177" fontId="6" fillId="5" borderId="147" xfId="0" applyNumberFormat="1" applyFont="1" applyFill="1" applyBorder="1" applyAlignment="1">
      <alignment horizontal="center" vertical="center"/>
    </xf>
    <xf numFmtId="38" fontId="6" fillId="5" borderId="48" xfId="1" applyFont="1" applyFill="1" applyBorder="1" applyAlignment="1">
      <alignment horizontal="center" vertical="center"/>
    </xf>
    <xf numFmtId="198" fontId="5" fillId="5" borderId="132" xfId="0" applyNumberFormat="1" applyFont="1" applyFill="1" applyBorder="1" applyAlignment="1">
      <alignment horizontal="right" vertical="center"/>
    </xf>
    <xf numFmtId="198" fontId="5" fillId="5" borderId="130" xfId="0" applyNumberFormat="1" applyFont="1" applyFill="1" applyBorder="1" applyAlignment="1">
      <alignment horizontal="right" vertical="center"/>
    </xf>
    <xf numFmtId="193" fontId="5" fillId="5" borderId="130" xfId="0" applyNumberFormat="1" applyFont="1" applyFill="1" applyBorder="1" applyAlignment="1">
      <alignment horizontal="right" vertical="center"/>
    </xf>
    <xf numFmtId="193" fontId="5" fillId="5" borderId="131" xfId="0" applyNumberFormat="1" applyFont="1" applyFill="1" applyBorder="1" applyAlignment="1">
      <alignment horizontal="right" vertical="center"/>
    </xf>
    <xf numFmtId="198" fontId="5" fillId="5" borderId="29" xfId="0" applyNumberFormat="1" applyFont="1" applyFill="1" applyBorder="1" applyAlignment="1">
      <alignment horizontal="right" vertical="center"/>
    </xf>
    <xf numFmtId="198" fontId="5" fillId="5" borderId="48" xfId="0" applyNumberFormat="1" applyFont="1" applyFill="1" applyBorder="1" applyAlignment="1">
      <alignment horizontal="right" vertical="center"/>
    </xf>
    <xf numFmtId="193" fontId="5" fillId="5" borderId="48" xfId="0" applyNumberFormat="1" applyFont="1" applyFill="1" applyBorder="1" applyAlignment="1">
      <alignment horizontal="right" vertical="center"/>
    </xf>
    <xf numFmtId="193" fontId="5" fillId="5" borderId="105" xfId="0" applyNumberFormat="1" applyFont="1" applyFill="1" applyBorder="1" applyAlignment="1">
      <alignment horizontal="right" vertical="center"/>
    </xf>
    <xf numFmtId="198" fontId="5" fillId="5" borderId="132" xfId="1" applyNumberFormat="1" applyFont="1" applyFill="1" applyBorder="1" applyAlignment="1">
      <alignment horizontal="right" vertical="center"/>
    </xf>
    <xf numFmtId="193" fontId="5" fillId="5" borderId="130" xfId="1" applyNumberFormat="1" applyFont="1" applyFill="1" applyBorder="1" applyAlignment="1">
      <alignment horizontal="right" vertical="center"/>
    </xf>
    <xf numFmtId="193" fontId="5" fillId="5" borderId="131" xfId="1" applyNumberFormat="1" applyFont="1" applyFill="1" applyBorder="1" applyAlignment="1">
      <alignment horizontal="right" vertical="center"/>
    </xf>
    <xf numFmtId="198" fontId="5" fillId="5" borderId="91" xfId="1" applyNumberFormat="1" applyFont="1" applyFill="1" applyBorder="1" applyAlignment="1">
      <alignment horizontal="right" vertical="center"/>
    </xf>
    <xf numFmtId="198" fontId="5" fillId="5" borderId="91" xfId="0" applyNumberFormat="1" applyFont="1" applyFill="1" applyBorder="1" applyAlignment="1">
      <alignment horizontal="right" vertical="center"/>
    </xf>
    <xf numFmtId="198" fontId="5" fillId="5" borderId="58" xfId="0" applyNumberFormat="1" applyFont="1" applyFill="1" applyBorder="1" applyAlignment="1">
      <alignment horizontal="right" vertical="center"/>
    </xf>
    <xf numFmtId="193" fontId="5" fillId="5" borderId="58" xfId="1" applyNumberFormat="1" applyFont="1" applyFill="1" applyBorder="1" applyAlignment="1">
      <alignment horizontal="right" vertical="center"/>
    </xf>
    <xf numFmtId="193" fontId="5" fillId="5" borderId="59" xfId="1" applyNumberFormat="1" applyFont="1" applyFill="1" applyBorder="1" applyAlignment="1">
      <alignment horizontal="right" vertical="center"/>
    </xf>
    <xf numFmtId="198" fontId="5" fillId="5" borderId="138" xfId="0" applyNumberFormat="1" applyFont="1" applyFill="1" applyBorder="1" applyAlignment="1">
      <alignment horizontal="right" vertical="center"/>
    </xf>
    <xf numFmtId="198" fontId="5" fillId="5" borderId="133" xfId="0" applyNumberFormat="1" applyFont="1" applyFill="1" applyBorder="1" applyAlignment="1">
      <alignment horizontal="right" vertical="center"/>
    </xf>
    <xf numFmtId="193" fontId="5" fillId="5" borderId="145" xfId="0" applyNumberFormat="1" applyFont="1" applyFill="1" applyBorder="1" applyAlignment="1">
      <alignment horizontal="right" vertical="center"/>
    </xf>
    <xf numFmtId="193" fontId="5" fillId="5" borderId="141" xfId="0" applyNumberFormat="1" applyFont="1" applyFill="1" applyBorder="1" applyAlignment="1">
      <alignment horizontal="right" vertical="center"/>
    </xf>
    <xf numFmtId="193" fontId="5" fillId="5" borderId="58" xfId="0" applyNumberFormat="1" applyFont="1" applyFill="1" applyBorder="1" applyAlignment="1">
      <alignment horizontal="right" vertical="center"/>
    </xf>
    <xf numFmtId="193" fontId="5" fillId="5" borderId="59" xfId="0" applyNumberFormat="1" applyFont="1" applyFill="1" applyBorder="1" applyAlignment="1">
      <alignment horizontal="right" vertical="center"/>
    </xf>
    <xf numFmtId="193" fontId="5" fillId="5" borderId="133" xfId="0" applyNumberFormat="1" applyFont="1" applyFill="1" applyBorder="1" applyAlignment="1">
      <alignment horizontal="right" vertical="center"/>
    </xf>
    <xf numFmtId="198" fontId="5" fillId="5" borderId="30" xfId="0" applyNumberFormat="1" applyFont="1" applyFill="1" applyBorder="1" applyAlignment="1">
      <alignment horizontal="right" vertical="center"/>
    </xf>
    <xf numFmtId="198" fontId="5" fillId="5" borderId="2" xfId="0" applyNumberFormat="1" applyFont="1" applyFill="1" applyBorder="1" applyAlignment="1">
      <alignment horizontal="right" vertical="center"/>
    </xf>
    <xf numFmtId="193" fontId="5" fillId="5" borderId="2" xfId="0" applyNumberFormat="1" applyFont="1" applyFill="1" applyBorder="1" applyAlignment="1">
      <alignment horizontal="right" vertical="center"/>
    </xf>
    <xf numFmtId="198" fontId="5" fillId="5" borderId="146" xfId="0" applyNumberFormat="1" applyFont="1" applyFill="1" applyBorder="1" applyAlignment="1">
      <alignment horizontal="right" vertical="center"/>
    </xf>
    <xf numFmtId="198" fontId="5" fillId="5" borderId="147" xfId="0" applyNumberFormat="1" applyFont="1" applyFill="1" applyBorder="1" applyAlignment="1">
      <alignment horizontal="right" vertical="center"/>
    </xf>
    <xf numFmtId="193" fontId="5" fillId="5" borderId="147" xfId="0" applyNumberFormat="1" applyFont="1" applyFill="1" applyBorder="1" applyAlignment="1">
      <alignment horizontal="right" vertical="center"/>
    </xf>
    <xf numFmtId="193" fontId="5" fillId="5" borderId="154" xfId="0" applyNumberFormat="1" applyFont="1" applyFill="1" applyBorder="1" applyAlignment="1">
      <alignment horizontal="right" vertical="center"/>
    </xf>
    <xf numFmtId="193" fontId="5" fillId="5" borderId="94" xfId="0" applyNumberFormat="1" applyFont="1" applyFill="1" applyBorder="1" applyAlignment="1">
      <alignment horizontal="right" vertical="center"/>
    </xf>
    <xf numFmtId="196" fontId="5" fillId="5" borderId="132" xfId="0" applyNumberFormat="1" applyFont="1" applyFill="1" applyBorder="1" applyAlignment="1">
      <alignment horizontal="right" vertical="center"/>
    </xf>
    <xf numFmtId="196" fontId="5" fillId="5" borderId="130" xfId="0" applyNumberFormat="1" applyFont="1" applyFill="1" applyBorder="1" applyAlignment="1">
      <alignment horizontal="right" vertical="center"/>
    </xf>
    <xf numFmtId="193" fontId="5" fillId="5" borderId="132" xfId="0" applyNumberFormat="1" applyFont="1" applyFill="1" applyBorder="1" applyAlignment="1">
      <alignment horizontal="right" vertical="center"/>
    </xf>
    <xf numFmtId="196" fontId="5" fillId="5" borderId="30" xfId="0" applyNumberFormat="1" applyFont="1" applyFill="1" applyBorder="1" applyAlignment="1">
      <alignment horizontal="right" vertical="center"/>
    </xf>
    <xf numFmtId="196" fontId="5" fillId="5" borderId="2" xfId="0" applyNumberFormat="1" applyFont="1" applyFill="1" applyBorder="1" applyAlignment="1">
      <alignment horizontal="right" vertical="center"/>
    </xf>
    <xf numFmtId="193" fontId="5" fillId="5" borderId="30" xfId="0" applyNumberFormat="1" applyFont="1" applyFill="1" applyBorder="1" applyAlignment="1">
      <alignment horizontal="right" vertical="center"/>
    </xf>
    <xf numFmtId="196" fontId="5" fillId="5" borderId="132" xfId="1" applyNumberFormat="1" applyFont="1" applyFill="1" applyBorder="1" applyAlignment="1">
      <alignment horizontal="right" vertical="center"/>
    </xf>
    <xf numFmtId="193" fontId="5" fillId="5" borderId="132" xfId="1" applyNumberFormat="1" applyFont="1" applyFill="1" applyBorder="1" applyAlignment="1">
      <alignment horizontal="right" vertical="center"/>
    </xf>
    <xf numFmtId="196" fontId="5" fillId="5" borderId="30" xfId="1" applyNumberFormat="1" applyFont="1" applyFill="1" applyBorder="1" applyAlignment="1">
      <alignment horizontal="right" vertical="center"/>
    </xf>
    <xf numFmtId="193" fontId="5" fillId="5" borderId="30" xfId="1" applyNumberFormat="1" applyFont="1" applyFill="1" applyBorder="1" applyAlignment="1">
      <alignment horizontal="right" vertical="center"/>
    </xf>
    <xf numFmtId="193" fontId="5" fillId="5" borderId="105" xfId="1" applyNumberFormat="1" applyFont="1" applyFill="1" applyBorder="1" applyAlignment="1">
      <alignment horizontal="right" vertical="center"/>
    </xf>
    <xf numFmtId="196" fontId="5" fillId="5" borderId="146" xfId="0" applyNumberFormat="1" applyFont="1" applyFill="1" applyBorder="1" applyAlignment="1">
      <alignment horizontal="right" vertical="center"/>
    </xf>
    <xf numFmtId="196" fontId="5" fillId="5" borderId="147" xfId="0" applyNumberFormat="1" applyFont="1" applyFill="1" applyBorder="1" applyAlignment="1">
      <alignment horizontal="right" vertical="center"/>
    </xf>
    <xf numFmtId="193" fontId="5" fillId="5" borderId="146" xfId="0" applyNumberFormat="1" applyFont="1" applyFill="1" applyBorder="1" applyAlignment="1">
      <alignment horizontal="right" vertical="center"/>
    </xf>
    <xf numFmtId="196" fontId="5" fillId="5" borderId="91" xfId="0" applyNumberFormat="1" applyFont="1" applyFill="1" applyBorder="1" applyAlignment="1">
      <alignment horizontal="right" vertical="center"/>
    </xf>
    <xf numFmtId="196" fontId="5" fillId="5" borderId="58" xfId="0" applyNumberFormat="1" applyFont="1" applyFill="1" applyBorder="1" applyAlignment="1">
      <alignment horizontal="right" vertical="center"/>
    </xf>
    <xf numFmtId="193" fontId="5" fillId="5" borderId="91" xfId="0" applyNumberFormat="1" applyFont="1" applyFill="1" applyBorder="1" applyAlignment="1">
      <alignment horizontal="right" vertical="center"/>
    </xf>
    <xf numFmtId="196" fontId="5" fillId="5" borderId="138" xfId="0" applyNumberFormat="1" applyFont="1" applyFill="1" applyBorder="1" applyAlignment="1">
      <alignment horizontal="right" vertical="center"/>
    </xf>
    <xf numFmtId="196" fontId="5" fillId="5" borderId="133" xfId="0" applyNumberFormat="1" applyFont="1" applyFill="1" applyBorder="1" applyAlignment="1">
      <alignment horizontal="right" vertical="center"/>
    </xf>
    <xf numFmtId="193" fontId="5" fillId="5" borderId="138" xfId="0" applyNumberFormat="1" applyFont="1" applyFill="1" applyBorder="1" applyAlignment="1">
      <alignment horizontal="right" vertical="center"/>
    </xf>
    <xf numFmtId="196" fontId="5" fillId="5" borderId="149" xfId="0" applyNumberFormat="1" applyFont="1" applyFill="1" applyBorder="1" applyAlignment="1">
      <alignment horizontal="right" vertical="center"/>
    </xf>
    <xf numFmtId="196" fontId="5" fillId="5" borderId="148" xfId="0" applyNumberFormat="1" applyFont="1" applyFill="1" applyBorder="1" applyAlignment="1">
      <alignment horizontal="right" vertical="center"/>
    </xf>
    <xf numFmtId="193" fontId="5" fillId="5" borderId="149" xfId="0" applyNumberFormat="1" applyFont="1" applyFill="1" applyBorder="1" applyAlignment="1">
      <alignment horizontal="right" vertical="center"/>
    </xf>
    <xf numFmtId="193" fontId="5" fillId="5" borderId="150" xfId="0" applyNumberFormat="1" applyFont="1" applyFill="1" applyBorder="1" applyAlignment="1">
      <alignment horizontal="right" vertical="center"/>
    </xf>
    <xf numFmtId="196" fontId="5" fillId="5" borderId="152" xfId="0" applyNumberFormat="1" applyFont="1" applyFill="1" applyBorder="1" applyAlignment="1">
      <alignment horizontal="right" vertical="center"/>
    </xf>
    <xf numFmtId="196" fontId="5" fillId="5" borderId="151" xfId="0" applyNumberFormat="1" applyFont="1" applyFill="1" applyBorder="1" applyAlignment="1">
      <alignment horizontal="right" vertical="center"/>
    </xf>
    <xf numFmtId="193" fontId="5" fillId="5" borderId="152" xfId="0" applyNumberFormat="1" applyFont="1" applyFill="1" applyBorder="1" applyAlignment="1">
      <alignment horizontal="right" vertical="center"/>
    </xf>
    <xf numFmtId="193" fontId="5" fillId="5" borderId="153" xfId="0" applyNumberFormat="1" applyFont="1" applyFill="1" applyBorder="1" applyAlignment="1">
      <alignment horizontal="right" vertical="center"/>
    </xf>
    <xf numFmtId="196" fontId="5" fillId="5" borderId="158" xfId="0" applyNumberFormat="1" applyFont="1" applyFill="1" applyBorder="1" applyAlignment="1">
      <alignment horizontal="right" vertical="center"/>
    </xf>
    <xf numFmtId="196" fontId="5" fillId="5" borderId="139" xfId="0" applyNumberFormat="1" applyFont="1" applyFill="1" applyBorder="1" applyAlignment="1">
      <alignment horizontal="right" vertical="center"/>
    </xf>
    <xf numFmtId="196" fontId="5" fillId="5" borderId="142" xfId="0" applyNumberFormat="1" applyFont="1" applyFill="1" applyBorder="1" applyAlignment="1">
      <alignment horizontal="right" vertical="center"/>
    </xf>
    <xf numFmtId="193" fontId="5" fillId="5" borderId="139" xfId="0" applyNumberFormat="1" applyFont="1" applyFill="1" applyBorder="1" applyAlignment="1">
      <alignment horizontal="right" vertical="center"/>
    </xf>
    <xf numFmtId="193" fontId="5" fillId="5" borderId="140" xfId="0" applyNumberFormat="1" applyFont="1" applyFill="1" applyBorder="1" applyAlignment="1">
      <alignment horizontal="right" vertical="center"/>
    </xf>
    <xf numFmtId="196" fontId="5" fillId="5" borderId="132" xfId="0" applyNumberFormat="1" applyFont="1" applyFill="1" applyBorder="1" applyAlignment="1">
      <alignment vertical="center"/>
    </xf>
    <xf numFmtId="196" fontId="5" fillId="5" borderId="130" xfId="0" applyNumberFormat="1" applyFont="1" applyFill="1" applyBorder="1" applyAlignment="1">
      <alignment vertical="center"/>
    </xf>
    <xf numFmtId="185" fontId="5" fillId="5" borderId="130" xfId="0" applyNumberFormat="1" applyFont="1" applyFill="1" applyBorder="1" applyAlignment="1">
      <alignment vertical="center"/>
    </xf>
    <xf numFmtId="185" fontId="5" fillId="5" borderId="143" xfId="0" applyNumberFormat="1" applyFont="1" applyFill="1" applyBorder="1" applyAlignment="1">
      <alignment vertical="center"/>
    </xf>
    <xf numFmtId="196" fontId="5" fillId="5" borderId="30" xfId="0" applyNumberFormat="1" applyFont="1" applyFill="1" applyBorder="1" applyAlignment="1">
      <alignment vertical="center"/>
    </xf>
    <xf numFmtId="196" fontId="5" fillId="5" borderId="2" xfId="0" applyNumberFormat="1" applyFont="1" applyFill="1" applyBorder="1" applyAlignment="1">
      <alignment vertical="center"/>
    </xf>
    <xf numFmtId="185" fontId="5" fillId="5" borderId="2" xfId="0" applyNumberFormat="1" applyFont="1" applyFill="1" applyBorder="1" applyAlignment="1">
      <alignment vertical="center"/>
    </xf>
    <xf numFmtId="185" fontId="5" fillId="5" borderId="42" xfId="0" applyNumberFormat="1" applyFont="1" applyFill="1" applyBorder="1" applyAlignment="1">
      <alignment vertical="center"/>
    </xf>
    <xf numFmtId="196" fontId="5" fillId="5" borderId="146" xfId="0" applyNumberFormat="1" applyFont="1" applyFill="1" applyBorder="1" applyAlignment="1">
      <alignment vertical="center"/>
    </xf>
    <xf numFmtId="196" fontId="5" fillId="5" borderId="147" xfId="0" applyNumberFormat="1" applyFont="1" applyFill="1" applyBorder="1" applyAlignment="1">
      <alignment vertical="center"/>
    </xf>
    <xf numFmtId="185" fontId="5" fillId="5" borderId="147" xfId="0" applyNumberFormat="1" applyFont="1" applyFill="1" applyBorder="1" applyAlignment="1">
      <alignment vertical="center"/>
    </xf>
    <xf numFmtId="185" fontId="5" fillId="5" borderId="155" xfId="0" applyNumberFormat="1" applyFont="1" applyFill="1" applyBorder="1" applyAlignment="1">
      <alignment vertical="center"/>
    </xf>
    <xf numFmtId="196" fontId="5" fillId="5" borderId="91" xfId="0" applyNumberFormat="1" applyFont="1" applyFill="1" applyBorder="1" applyAlignment="1">
      <alignment vertical="center"/>
    </xf>
    <xf numFmtId="196" fontId="5" fillId="5" borderId="58" xfId="0" applyNumberFormat="1" applyFont="1" applyFill="1" applyBorder="1" applyAlignment="1">
      <alignment vertical="center"/>
    </xf>
    <xf numFmtId="185" fontId="5" fillId="5" borderId="58" xfId="0" applyNumberFormat="1" applyFont="1" applyFill="1" applyBorder="1" applyAlignment="1">
      <alignment vertical="center"/>
    </xf>
    <xf numFmtId="185" fontId="5" fillId="5" borderId="22" xfId="0" applyNumberFormat="1" applyFont="1" applyFill="1" applyBorder="1" applyAlignment="1">
      <alignment vertical="center"/>
    </xf>
    <xf numFmtId="196" fontId="5" fillId="5" borderId="138" xfId="0" applyNumberFormat="1" applyFont="1" applyFill="1" applyBorder="1" applyAlignment="1">
      <alignment vertical="center"/>
    </xf>
    <xf numFmtId="196" fontId="5" fillId="5" borderId="133" xfId="0" applyNumberFormat="1" applyFont="1" applyFill="1" applyBorder="1" applyAlignment="1">
      <alignment vertical="center"/>
    </xf>
    <xf numFmtId="185" fontId="5" fillId="5" borderId="133" xfId="0" applyNumberFormat="1" applyFont="1" applyFill="1" applyBorder="1" applyAlignment="1">
      <alignment vertical="center"/>
    </xf>
    <xf numFmtId="185" fontId="5" fillId="5" borderId="144" xfId="0" applyNumberFormat="1" applyFont="1" applyFill="1" applyBorder="1" applyAlignment="1">
      <alignment vertical="center"/>
    </xf>
    <xf numFmtId="185" fontId="5" fillId="5" borderId="156" xfId="0" applyNumberFormat="1" applyFont="1" applyFill="1" applyBorder="1" applyAlignment="1">
      <alignment vertical="center"/>
    </xf>
    <xf numFmtId="185" fontId="5" fillId="5" borderId="157" xfId="0" applyNumberFormat="1" applyFont="1" applyFill="1" applyBorder="1" applyAlignment="1">
      <alignment vertical="center"/>
    </xf>
    <xf numFmtId="196" fontId="5" fillId="5" borderId="29" xfId="0" applyNumberFormat="1" applyFont="1" applyFill="1" applyBorder="1" applyAlignment="1">
      <alignment vertical="center"/>
    </xf>
    <xf numFmtId="196" fontId="5" fillId="5" borderId="48" xfId="0" applyNumberFormat="1" applyFont="1" applyFill="1" applyBorder="1" applyAlignment="1">
      <alignment vertical="center"/>
    </xf>
    <xf numFmtId="185" fontId="5" fillId="5" borderId="48" xfId="0" applyNumberFormat="1" applyFont="1" applyFill="1" applyBorder="1" applyAlignment="1">
      <alignment vertical="center"/>
    </xf>
    <xf numFmtId="185" fontId="5" fillId="5" borderId="83" xfId="0" applyNumberFormat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97" fontId="4" fillId="3" borderId="168" xfId="1" applyNumberFormat="1" applyFont="1" applyFill="1" applyBorder="1" applyAlignment="1" applyProtection="1">
      <alignment horizontal="right"/>
    </xf>
    <xf numFmtId="0" fontId="4" fillId="0" borderId="7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87" fontId="0" fillId="0" borderId="0" xfId="0" applyNumberFormat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190" fontId="4" fillId="0" borderId="23" xfId="0" applyNumberFormat="1" applyFont="1" applyFill="1" applyBorder="1" applyAlignment="1">
      <alignment horizontal="center" vertical="center"/>
    </xf>
    <xf numFmtId="182" fontId="4" fillId="4" borderId="66" xfId="0" applyNumberFormat="1" applyFont="1" applyFill="1" applyBorder="1" applyAlignment="1">
      <alignment horizontal="center" vertical="center"/>
    </xf>
    <xf numFmtId="182" fontId="4" fillId="4" borderId="67" xfId="0" applyNumberFormat="1" applyFont="1" applyFill="1" applyBorder="1" applyAlignment="1">
      <alignment horizontal="center" vertical="center"/>
    </xf>
    <xf numFmtId="182" fontId="4" fillId="0" borderId="66" xfId="0" applyNumberFormat="1" applyFont="1" applyFill="1" applyBorder="1" applyAlignment="1">
      <alignment horizontal="center" vertical="center"/>
    </xf>
    <xf numFmtId="182" fontId="4" fillId="4" borderId="45" xfId="0" applyNumberFormat="1" applyFont="1" applyFill="1" applyBorder="1" applyAlignment="1">
      <alignment horizontal="center" vertical="center"/>
    </xf>
    <xf numFmtId="190" fontId="4" fillId="5" borderId="106" xfId="0" applyNumberFormat="1" applyFont="1" applyFill="1" applyBorder="1" applyAlignment="1">
      <alignment horizontal="right"/>
    </xf>
    <xf numFmtId="190" fontId="4" fillId="5" borderId="31" xfId="0" quotePrefix="1" applyNumberFormat="1" applyFont="1" applyFill="1" applyBorder="1" applyAlignment="1">
      <alignment horizontal="right"/>
    </xf>
    <xf numFmtId="194" fontId="0" fillId="5" borderId="91" xfId="1" applyNumberFormat="1" applyFont="1" applyFill="1" applyBorder="1" applyAlignment="1">
      <alignment horizontal="right" vertical="center"/>
    </xf>
    <xf numFmtId="194" fontId="0" fillId="5" borderId="58" xfId="1" applyNumberFormat="1" applyFont="1" applyFill="1" applyBorder="1" applyAlignment="1">
      <alignment horizontal="right" vertical="center"/>
    </xf>
    <xf numFmtId="194" fontId="0" fillId="5" borderId="27" xfId="1" applyNumberFormat="1" applyFont="1" applyFill="1" applyBorder="1" applyAlignment="1">
      <alignment horizontal="right" vertical="center"/>
    </xf>
    <xf numFmtId="195" fontId="13" fillId="5" borderId="27" xfId="0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horizontal="center" vertical="center"/>
    </xf>
    <xf numFmtId="186" fontId="13" fillId="5" borderId="39" xfId="0" applyNumberFormat="1" applyFont="1" applyFill="1" applyBorder="1" applyAlignment="1">
      <alignment horizontal="right"/>
    </xf>
    <xf numFmtId="193" fontId="13" fillId="5" borderId="39" xfId="1" quotePrefix="1" applyNumberFormat="1" applyFont="1" applyFill="1" applyBorder="1" applyAlignment="1">
      <alignment horizontal="right"/>
    </xf>
    <xf numFmtId="193" fontId="13" fillId="5" borderId="40" xfId="1" quotePrefix="1" applyNumberFormat="1" applyFont="1" applyFill="1" applyBorder="1" applyAlignment="1">
      <alignment horizontal="right"/>
    </xf>
    <xf numFmtId="186" fontId="13" fillId="4" borderId="11" xfId="1" quotePrefix="1" applyNumberFormat="1" applyFont="1" applyFill="1" applyBorder="1" applyAlignment="1">
      <alignment horizontal="right"/>
    </xf>
    <xf numFmtId="186" fontId="13" fillId="4" borderId="58" xfId="1" quotePrefix="1" applyNumberFormat="1" applyFont="1" applyFill="1" applyBorder="1" applyAlignment="1">
      <alignment horizontal="right"/>
    </xf>
    <xf numFmtId="186" fontId="13" fillId="4" borderId="117" xfId="1" quotePrefix="1" applyNumberFormat="1" applyFont="1" applyFill="1" applyBorder="1" applyAlignment="1">
      <alignment horizontal="right"/>
    </xf>
    <xf numFmtId="186" fontId="13" fillId="5" borderId="50" xfId="0" quotePrefix="1" applyNumberFormat="1" applyFont="1" applyFill="1" applyBorder="1" applyAlignment="1">
      <alignment horizontal="right"/>
    </xf>
    <xf numFmtId="177" fontId="12" fillId="4" borderId="117" xfId="0" applyNumberFormat="1" applyFont="1" applyFill="1" applyBorder="1" applyAlignment="1">
      <alignment vertical="center"/>
    </xf>
    <xf numFmtId="177" fontId="12" fillId="5" borderId="28" xfId="0" applyNumberFormat="1" applyFont="1" applyFill="1" applyBorder="1" applyAlignment="1">
      <alignment vertical="center"/>
    </xf>
    <xf numFmtId="182" fontId="4" fillId="0" borderId="169" xfId="6" applyNumberFormat="1" applyFont="1" applyFill="1" applyBorder="1" applyAlignment="1" applyProtection="1">
      <alignment horizontal="center" vertical="center"/>
    </xf>
    <xf numFmtId="182" fontId="4" fillId="0" borderId="75" xfId="6" applyNumberFormat="1" applyFont="1" applyFill="1" applyBorder="1" applyAlignment="1" applyProtection="1">
      <alignment horizontal="center" vertical="center"/>
    </xf>
    <xf numFmtId="182" fontId="4" fillId="0" borderId="170" xfId="6" applyNumberFormat="1" applyFont="1" applyFill="1" applyBorder="1" applyAlignment="1" applyProtection="1">
      <alignment horizontal="center" vertical="center"/>
    </xf>
    <xf numFmtId="182" fontId="4" fillId="0" borderId="9" xfId="6" applyNumberFormat="1" applyFont="1" applyFill="1" applyBorder="1" applyAlignment="1" applyProtection="1">
      <alignment horizontal="center" vertical="center"/>
    </xf>
    <xf numFmtId="182" fontId="4" fillId="0" borderId="76" xfId="6" applyNumberFormat="1" applyFont="1" applyFill="1" applyBorder="1" applyAlignment="1" applyProtection="1">
      <alignment horizontal="center" vertical="center"/>
    </xf>
    <xf numFmtId="195" fontId="13" fillId="5" borderId="127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182" fontId="4" fillId="4" borderId="9" xfId="0" applyNumberFormat="1" applyFont="1" applyFill="1" applyBorder="1" applyAlignment="1">
      <alignment horizontal="center" vertical="center"/>
    </xf>
    <xf numFmtId="182" fontId="4" fillId="4" borderId="76" xfId="0" applyNumberFormat="1" applyFont="1" applyFill="1" applyBorder="1" applyAlignment="1">
      <alignment horizontal="center" vertical="center"/>
    </xf>
    <xf numFmtId="194" fontId="0" fillId="5" borderId="92" xfId="1" applyNumberFormat="1" applyFont="1" applyFill="1" applyBorder="1" applyAlignment="1">
      <alignment horizontal="right" vertical="center"/>
    </xf>
    <xf numFmtId="194" fontId="0" fillId="5" borderId="26" xfId="1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center" wrapText="1"/>
    </xf>
    <xf numFmtId="0" fontId="10" fillId="0" borderId="136" xfId="0" applyFont="1" applyBorder="1" applyAlignment="1">
      <alignment horizontal="center" vertical="center"/>
    </xf>
    <xf numFmtId="176" fontId="10" fillId="0" borderId="39" xfId="0" applyNumberFormat="1" applyFont="1" applyFill="1" applyBorder="1" applyAlignment="1">
      <alignment horizontal="center" vertical="center"/>
    </xf>
    <xf numFmtId="177" fontId="10" fillId="0" borderId="39" xfId="0" applyNumberFormat="1" applyFont="1" applyFill="1" applyBorder="1" applyAlignment="1">
      <alignment horizontal="center" vertical="center"/>
    </xf>
    <xf numFmtId="177" fontId="10" fillId="0" borderId="39" xfId="0" applyNumberFormat="1" applyFont="1" applyFill="1" applyBorder="1" applyAlignment="1">
      <alignment horizontal="center" vertical="center" wrapText="1"/>
    </xf>
    <xf numFmtId="177" fontId="10" fillId="0" borderId="49" xfId="0" applyNumberFormat="1" applyFont="1" applyFill="1" applyBorder="1" applyAlignment="1">
      <alignment horizontal="center" vertical="center"/>
    </xf>
    <xf numFmtId="177" fontId="9" fillId="0" borderId="4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2" xfId="0" applyNumberFormat="1" applyFont="1" applyFill="1" applyBorder="1" applyAlignment="1">
      <alignment horizontal="center" vertical="center"/>
    </xf>
    <xf numFmtId="176" fontId="4" fillId="0" borderId="171" xfId="0" applyNumberFormat="1" applyFont="1" applyFill="1" applyBorder="1" applyAlignment="1">
      <alignment horizontal="center" vertical="center"/>
    </xf>
    <xf numFmtId="176" fontId="4" fillId="0" borderId="172" xfId="0" applyNumberFormat="1" applyFont="1" applyFill="1" applyBorder="1" applyAlignment="1">
      <alignment horizontal="center" vertical="center"/>
    </xf>
    <xf numFmtId="176" fontId="4" fillId="0" borderId="17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82" fontId="18" fillId="5" borderId="25" xfId="0" applyNumberFormat="1" applyFont="1" applyFill="1" applyBorder="1" applyAlignment="1">
      <alignment horizontal="center" vertical="center"/>
    </xf>
    <xf numFmtId="192" fontId="18" fillId="5" borderId="25" xfId="1" quotePrefix="1" applyNumberFormat="1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184" fontId="18" fillId="5" borderId="43" xfId="0" applyNumberFormat="1" applyFont="1" applyFill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195" fontId="18" fillId="0" borderId="43" xfId="1" applyNumberFormat="1" applyFont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4" borderId="1" xfId="0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84" fontId="4" fillId="4" borderId="42" xfId="0" applyNumberFormat="1" applyFont="1" applyFill="1" applyBorder="1" applyAlignment="1">
      <alignment horizontal="center" vertical="center"/>
    </xf>
    <xf numFmtId="184" fontId="4" fillId="4" borderId="1" xfId="0" applyNumberFormat="1" applyFont="1" applyFill="1" applyBorder="1" applyAlignment="1">
      <alignment horizontal="center" vertical="center"/>
    </xf>
    <xf numFmtId="0" fontId="4" fillId="4" borderId="172" xfId="0" applyFont="1" applyFill="1" applyBorder="1" applyAlignment="1">
      <alignment horizontal="center" vertical="center"/>
    </xf>
    <xf numFmtId="184" fontId="4" fillId="4" borderId="174" xfId="0" quotePrefix="1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84" fontId="4" fillId="3" borderId="75" xfId="0" applyNumberFormat="1" applyFont="1" applyFill="1" applyBorder="1" applyAlignment="1">
      <alignment horizontal="center" vertical="center"/>
    </xf>
    <xf numFmtId="184" fontId="4" fillId="3" borderId="76" xfId="0" applyNumberFormat="1" applyFont="1" applyFill="1" applyBorder="1" applyAlignment="1">
      <alignment horizontal="center" vertical="center"/>
    </xf>
    <xf numFmtId="184" fontId="4" fillId="4" borderId="175" xfId="0" applyNumberFormat="1" applyFont="1" applyFill="1" applyBorder="1" applyAlignment="1">
      <alignment horizontal="center" vertical="center"/>
    </xf>
    <xf numFmtId="0" fontId="4" fillId="4" borderId="176" xfId="0" applyFont="1" applyFill="1" applyBorder="1" applyAlignment="1">
      <alignment horizontal="center" vertical="center"/>
    </xf>
    <xf numFmtId="184" fontId="4" fillId="4" borderId="177" xfId="0" quotePrefix="1" applyNumberFormat="1" applyFont="1" applyFill="1" applyBorder="1" applyAlignment="1">
      <alignment horizontal="center" vertical="center"/>
    </xf>
    <xf numFmtId="184" fontId="4" fillId="4" borderId="175" xfId="0" quotePrefix="1" applyNumberFormat="1" applyFont="1" applyFill="1" applyBorder="1" applyAlignment="1">
      <alignment horizontal="center" vertical="center"/>
    </xf>
    <xf numFmtId="0" fontId="0" fillId="4" borderId="179" xfId="0" applyFill="1" applyBorder="1">
      <alignment vertical="center"/>
    </xf>
    <xf numFmtId="0" fontId="4" fillId="4" borderId="177" xfId="0" applyFont="1" applyFill="1" applyBorder="1" applyAlignment="1">
      <alignment horizontal="center" vertical="center"/>
    </xf>
    <xf numFmtId="184" fontId="4" fillId="4" borderId="176" xfId="0" applyNumberFormat="1" applyFont="1" applyFill="1" applyBorder="1" applyAlignment="1">
      <alignment horizontal="center" vertical="center"/>
    </xf>
    <xf numFmtId="184" fontId="4" fillId="4" borderId="178" xfId="0" applyNumberFormat="1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135" xfId="0" applyFont="1" applyFill="1" applyBorder="1" applyAlignment="1">
      <alignment horizontal="center" vertical="center"/>
    </xf>
    <xf numFmtId="184" fontId="4" fillId="4" borderId="178" xfId="0" quotePrefix="1" applyNumberFormat="1" applyFont="1" applyFill="1" applyBorder="1" applyAlignment="1">
      <alignment horizontal="center" vertical="center"/>
    </xf>
    <xf numFmtId="184" fontId="4" fillId="4" borderId="56" xfId="0" quotePrefix="1" applyNumberFormat="1" applyFont="1" applyFill="1" applyBorder="1" applyAlignment="1">
      <alignment horizontal="center" vertical="center"/>
    </xf>
    <xf numFmtId="184" fontId="4" fillId="4" borderId="73" xfId="0" quotePrefix="1" applyNumberFormat="1" applyFont="1" applyFill="1" applyBorder="1" applyAlignment="1">
      <alignment horizontal="center" vertical="center"/>
    </xf>
    <xf numFmtId="177" fontId="12" fillId="0" borderId="53" xfId="0" applyNumberFormat="1" applyFont="1" applyFill="1" applyBorder="1" applyAlignment="1">
      <alignment vertical="center"/>
    </xf>
    <xf numFmtId="195" fontId="13" fillId="5" borderId="39" xfId="1" quotePrefix="1" applyNumberFormat="1" applyFont="1" applyFill="1" applyBorder="1" applyAlignment="1">
      <alignment horizontal="right" vertical="center"/>
    </xf>
    <xf numFmtId="195" fontId="13" fillId="0" borderId="52" xfId="1" quotePrefix="1" applyNumberFormat="1" applyFont="1" applyFill="1" applyBorder="1" applyAlignment="1">
      <alignment horizontal="right" vertical="center"/>
    </xf>
    <xf numFmtId="195" fontId="13" fillId="5" borderId="39" xfId="0" quotePrefix="1" applyNumberFormat="1" applyFont="1" applyFill="1" applyBorder="1" applyAlignment="1">
      <alignment horizontal="right" vertical="center"/>
    </xf>
    <xf numFmtId="193" fontId="13" fillId="5" borderId="39" xfId="1" quotePrefix="1" applyNumberFormat="1" applyFont="1" applyFill="1" applyBorder="1" applyAlignment="1">
      <alignment horizontal="right" vertical="center"/>
    </xf>
    <xf numFmtId="193" fontId="13" fillId="5" borderId="40" xfId="1" quotePrefix="1" applyNumberFormat="1" applyFont="1" applyFill="1" applyBorder="1" applyAlignment="1">
      <alignment horizontal="right" vertical="center"/>
    </xf>
    <xf numFmtId="176" fontId="10" fillId="0" borderId="180" xfId="0" applyNumberFormat="1" applyFont="1" applyFill="1" applyBorder="1" applyAlignment="1">
      <alignment horizontal="center" vertical="center"/>
    </xf>
    <xf numFmtId="176" fontId="10" fillId="0" borderId="181" xfId="0" applyNumberFormat="1" applyFont="1" applyFill="1" applyBorder="1" applyAlignment="1">
      <alignment horizontal="center" vertical="center"/>
    </xf>
    <xf numFmtId="176" fontId="10" fillId="0" borderId="182" xfId="0" applyNumberFormat="1" applyFont="1" applyFill="1" applyBorder="1" applyAlignment="1">
      <alignment horizontal="center" vertical="center"/>
    </xf>
    <xf numFmtId="0" fontId="4" fillId="0" borderId="183" xfId="0" applyFont="1" applyFill="1" applyBorder="1" applyAlignment="1">
      <alignment horizontal="center" vertical="center"/>
    </xf>
    <xf numFmtId="0" fontId="4" fillId="0" borderId="18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57" xfId="0" applyNumberFormat="1" applyFont="1" applyFill="1" applyBorder="1" applyAlignment="1">
      <alignment horizontal="center" vertical="center"/>
    </xf>
    <xf numFmtId="176" fontId="4" fillId="0" borderId="135" xfId="0" applyNumberFormat="1" applyFont="1" applyFill="1" applyBorder="1" applyAlignment="1">
      <alignment horizontal="center" vertical="center"/>
    </xf>
    <xf numFmtId="176" fontId="4" fillId="0" borderId="178" xfId="0" applyNumberFormat="1" applyFont="1" applyFill="1" applyBorder="1" applyAlignment="1">
      <alignment horizontal="center" vertical="center"/>
    </xf>
    <xf numFmtId="176" fontId="4" fillId="0" borderId="56" xfId="0" applyNumberFormat="1" applyFont="1" applyFill="1" applyBorder="1" applyAlignment="1">
      <alignment horizontal="center" vertical="center"/>
    </xf>
    <xf numFmtId="176" fontId="4" fillId="0" borderId="185" xfId="0" applyNumberFormat="1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>
      <alignment horizontal="center" vertical="center"/>
    </xf>
    <xf numFmtId="176" fontId="4" fillId="0" borderId="186" xfId="0" applyNumberFormat="1" applyFont="1" applyFill="1" applyBorder="1" applyAlignment="1">
      <alignment horizontal="center" vertical="center"/>
    </xf>
    <xf numFmtId="176" fontId="4" fillId="0" borderId="187" xfId="0" applyNumberFormat="1" applyFont="1" applyFill="1" applyBorder="1" applyAlignment="1">
      <alignment horizontal="center" vertical="center"/>
    </xf>
    <xf numFmtId="176" fontId="4" fillId="0" borderId="162" xfId="0" applyNumberFormat="1" applyFont="1" applyFill="1" applyBorder="1" applyAlignment="1">
      <alignment horizontal="center" vertical="center"/>
    </xf>
    <xf numFmtId="176" fontId="4" fillId="0" borderId="17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9" fillId="0" borderId="32" xfId="0" applyFont="1" applyBorder="1" applyAlignment="1">
      <alignment horizontal="center" vertical="center"/>
    </xf>
    <xf numFmtId="192" fontId="9" fillId="0" borderId="6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59" xfId="0" applyFont="1" applyBorder="1" applyAlignment="1">
      <alignment horizontal="left" vertical="center"/>
    </xf>
    <xf numFmtId="0" fontId="0" fillId="0" borderId="160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14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0" fillId="0" borderId="9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8" fillId="4" borderId="1" xfId="1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49" xfId="0" applyFont="1" applyBorder="1" applyAlignment="1">
      <alignment horizontal="left" vertical="center"/>
    </xf>
    <xf numFmtId="192" fontId="0" fillId="0" borderId="37" xfId="1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8" fontId="16" fillId="0" borderId="40" xfId="0" applyNumberFormat="1" applyFont="1" applyFill="1" applyBorder="1" applyAlignment="1">
      <alignment vertical="top" wrapText="1"/>
    </xf>
    <xf numFmtId="178" fontId="16" fillId="0" borderId="94" xfId="0" applyNumberFormat="1" applyFont="1" applyFill="1" applyBorder="1" applyAlignment="1">
      <alignment vertical="top" wrapText="1"/>
    </xf>
    <xf numFmtId="178" fontId="16" fillId="0" borderId="39" xfId="0" applyNumberFormat="1" applyFont="1" applyFill="1" applyBorder="1" applyAlignment="1">
      <alignment vertical="top" wrapText="1"/>
    </xf>
    <xf numFmtId="178" fontId="16" fillId="0" borderId="48" xfId="0" applyNumberFormat="1" applyFont="1" applyFill="1" applyBorder="1" applyAlignment="1">
      <alignment vertical="top" wrapText="1"/>
    </xf>
    <xf numFmtId="38" fontId="8" fillId="0" borderId="0" xfId="1" applyFont="1" applyAlignment="1">
      <alignment horizontal="center" vertical="center"/>
    </xf>
    <xf numFmtId="178" fontId="3" fillId="0" borderId="39" xfId="0" applyNumberFormat="1" applyFont="1" applyFill="1" applyBorder="1" applyAlignment="1">
      <alignment vertical="top" wrapText="1"/>
    </xf>
    <xf numFmtId="178" fontId="3" fillId="0" borderId="48" xfId="0" applyNumberFormat="1" applyFont="1" applyFill="1" applyBorder="1" applyAlignment="1">
      <alignment vertical="top" wrapText="1"/>
    </xf>
    <xf numFmtId="178" fontId="0" fillId="0" borderId="48" xfId="0" applyNumberFormat="1" applyFill="1" applyBorder="1" applyAlignment="1">
      <alignment vertical="top" wrapText="1"/>
    </xf>
    <xf numFmtId="0" fontId="8" fillId="0" borderId="16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92" fontId="5" fillId="0" borderId="50" xfId="1" applyNumberFormat="1" applyFont="1" applyFill="1" applyBorder="1" applyAlignment="1">
      <alignment vertical="top" wrapText="1"/>
    </xf>
    <xf numFmtId="192" fontId="8" fillId="0" borderId="34" xfId="1" applyNumberFormat="1" applyFont="1" applyBorder="1">
      <alignment vertical="center"/>
    </xf>
    <xf numFmtId="178" fontId="3" fillId="0" borderId="39" xfId="0" applyNumberFormat="1" applyFont="1" applyFill="1" applyBorder="1" applyAlignment="1">
      <alignment vertical="top"/>
    </xf>
    <xf numFmtId="178" fontId="3" fillId="0" borderId="48" xfId="0" applyNumberFormat="1" applyFont="1" applyFill="1" applyBorder="1" applyAlignment="1">
      <alignment vertical="top"/>
    </xf>
    <xf numFmtId="192" fontId="5" fillId="0" borderId="49" xfId="1" applyNumberFormat="1" applyFont="1" applyFill="1" applyBorder="1" applyAlignment="1">
      <alignment vertical="top" wrapText="1"/>
    </xf>
    <xf numFmtId="192" fontId="0" fillId="0" borderId="37" xfId="1" applyNumberFormat="1" applyFont="1" applyBorder="1">
      <alignment vertical="center"/>
    </xf>
    <xf numFmtId="192" fontId="8" fillId="0" borderId="37" xfId="1" applyNumberFormat="1" applyFont="1" applyBorder="1">
      <alignment vertical="center"/>
    </xf>
    <xf numFmtId="38" fontId="0" fillId="0" borderId="37" xfId="1" applyFont="1" applyBorder="1" applyAlignment="1">
      <alignment horizontal="left" vertical="center"/>
    </xf>
    <xf numFmtId="192" fontId="5" fillId="0" borderId="34" xfId="1" applyNumberFormat="1" applyFont="1" applyFill="1" applyBorder="1" applyAlignment="1">
      <alignment vertical="top" wrapText="1"/>
    </xf>
    <xf numFmtId="178" fontId="3" fillId="0" borderId="50" xfId="0" applyNumberFormat="1" applyFont="1" applyFill="1" applyBorder="1" applyAlignment="1">
      <alignment vertical="top" wrapText="1"/>
    </xf>
    <xf numFmtId="0" fontId="8" fillId="0" borderId="5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177" fontId="3" fillId="0" borderId="1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53" xfId="0" applyNumberFormat="1" applyFont="1" applyFill="1" applyBorder="1" applyAlignment="1">
      <alignment vertical="center"/>
    </xf>
    <xf numFmtId="177" fontId="3" fillId="0" borderId="161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61" xfId="0" applyNumberFormat="1" applyFont="1" applyFill="1" applyBorder="1" applyAlignment="1">
      <alignment horizontal="left" vertical="center"/>
    </xf>
    <xf numFmtId="177" fontId="3" fillId="0" borderId="89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89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02" xfId="0" applyNumberFormat="1" applyFont="1" applyFill="1" applyBorder="1" applyAlignment="1">
      <alignment vertical="center"/>
    </xf>
    <xf numFmtId="177" fontId="3" fillId="0" borderId="136" xfId="0" applyNumberFormat="1" applyFont="1" applyFill="1" applyBorder="1" applyAlignment="1">
      <alignment vertical="center"/>
    </xf>
    <xf numFmtId="177" fontId="3" fillId="0" borderId="101" xfId="0" applyNumberFormat="1" applyFont="1" applyFill="1" applyBorder="1" applyAlignment="1">
      <alignment vertical="center"/>
    </xf>
    <xf numFmtId="177" fontId="3" fillId="0" borderId="102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10" fillId="0" borderId="37" xfId="0" applyFont="1" applyBorder="1" applyAlignment="1">
      <alignment horizontal="right" vertical="center"/>
    </xf>
    <xf numFmtId="178" fontId="16" fillId="0" borderId="105" xfId="0" applyNumberFormat="1" applyFont="1" applyFill="1" applyBorder="1" applyAlignment="1">
      <alignment vertical="top" wrapText="1"/>
    </xf>
    <xf numFmtId="0" fontId="0" fillId="0" borderId="44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192" fontId="5" fillId="0" borderId="53" xfId="1" applyNumberFormat="1" applyFont="1" applyFill="1" applyBorder="1" applyAlignment="1">
      <alignment vertical="top" wrapText="1"/>
    </xf>
    <xf numFmtId="192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192" fontId="3" fillId="0" borderId="134" xfId="0" applyNumberFormat="1" applyFont="1" applyFill="1" applyBorder="1" applyAlignment="1">
      <alignment horizontal="center" wrapText="1"/>
    </xf>
    <xf numFmtId="192" fontId="3" fillId="0" borderId="163" xfId="0" applyNumberFormat="1" applyFont="1" applyFill="1" applyBorder="1" applyAlignment="1">
      <alignment horizontal="center" wrapText="1"/>
    </xf>
    <xf numFmtId="192" fontId="3" fillId="0" borderId="47" xfId="0" applyNumberFormat="1" applyFont="1" applyFill="1" applyBorder="1" applyAlignment="1">
      <alignment horizontal="center" wrapText="1"/>
    </xf>
    <xf numFmtId="192" fontId="3" fillId="0" borderId="21" xfId="0" applyNumberFormat="1" applyFont="1" applyFill="1" applyBorder="1" applyAlignment="1">
      <alignment horizontal="center" wrapText="1"/>
    </xf>
    <xf numFmtId="0" fontId="0" fillId="0" borderId="160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92" fontId="3" fillId="0" borderId="128" xfId="0" applyNumberFormat="1" applyFont="1" applyFill="1" applyBorder="1" applyAlignment="1">
      <alignment horizontal="center" wrapText="1"/>
    </xf>
    <xf numFmtId="192" fontId="3" fillId="0" borderId="111" xfId="0" applyNumberFormat="1" applyFont="1" applyFill="1" applyBorder="1" applyAlignment="1">
      <alignment horizontal="center" wrapText="1"/>
    </xf>
    <xf numFmtId="192" fontId="3" fillId="0" borderId="26" xfId="0" applyNumberFormat="1" applyFont="1" applyFill="1" applyBorder="1" applyAlignment="1">
      <alignment horizontal="center" wrapText="1"/>
    </xf>
    <xf numFmtId="192" fontId="3" fillId="0" borderId="67" xfId="0" applyNumberFormat="1" applyFont="1" applyFill="1" applyBorder="1" applyAlignment="1">
      <alignment horizontal="center" wrapText="1"/>
    </xf>
    <xf numFmtId="0" fontId="28" fillId="0" borderId="1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horizontal="center" wrapText="1"/>
    </xf>
  </cellXfs>
  <cellStyles count="7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</cellStyles>
  <dxfs count="0"/>
  <tableStyles count="0" defaultTableStyle="TableStyleMedium9" defaultPivotStyle="PivotStyleLight16"/>
  <colors>
    <mruColors>
      <color rgb="FFB489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712"/>
          <c:y val="3.178484107579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18700468124105E-2"/>
          <c:y val="0.14914443233356944"/>
          <c:w val="0.78627714727152787"/>
          <c:h val="0.6772624222360446"/>
        </c:manualLayout>
      </c:layout>
      <c:lineChart>
        <c:grouping val="standard"/>
        <c:varyColors val="0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'Ｐ2'!$B$3:$B$9</c:f>
              <c:numCache>
                <c:formatCode>General</c:formatCode>
                <c:ptCount val="7"/>
                <c:pt idx="0">
                  <c:v>205.2</c:v>
                </c:pt>
                <c:pt idx="1">
                  <c:v>204.4</c:v>
                </c:pt>
                <c:pt idx="2">
                  <c:v>207.2</c:v>
                </c:pt>
                <c:pt idx="3">
                  <c:v>207.3</c:v>
                </c:pt>
                <c:pt idx="4">
                  <c:v>207.1</c:v>
                </c:pt>
                <c:pt idx="5">
                  <c:v>210.4</c:v>
                </c:pt>
                <c:pt idx="6">
                  <c:v>210.8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'Ｐ2'!$C$3:$C$9</c:f>
              <c:numCache>
                <c:formatCode>General</c:formatCode>
                <c:ptCount val="7"/>
                <c:pt idx="0">
                  <c:v>206.4</c:v>
                </c:pt>
                <c:pt idx="1">
                  <c:v>206.8</c:v>
                </c:pt>
                <c:pt idx="2" formatCode="0.0">
                  <c:v>208</c:v>
                </c:pt>
                <c:pt idx="3" formatCode="0.0">
                  <c:v>209</c:v>
                </c:pt>
                <c:pt idx="4" formatCode="0.0_ ">
                  <c:v>208.4</c:v>
                </c:pt>
                <c:pt idx="5" formatCode="0.0_ ">
                  <c:v>211.7</c:v>
                </c:pt>
                <c:pt idx="6" formatCode="0.0_ ">
                  <c:v>213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'Ｐ2'!$D$3:$D$9</c:f>
              <c:numCache>
                <c:formatCode>General</c:formatCode>
                <c:ptCount val="7"/>
                <c:pt idx="0">
                  <c:v>203.2</c:v>
                </c:pt>
                <c:pt idx="1">
                  <c:v>201.1</c:v>
                </c:pt>
                <c:pt idx="2" formatCode="0.0">
                  <c:v>206</c:v>
                </c:pt>
                <c:pt idx="3">
                  <c:v>204.6</c:v>
                </c:pt>
                <c:pt idx="4" formatCode="0.0_ ">
                  <c:v>205.6</c:v>
                </c:pt>
                <c:pt idx="5" formatCode="0.0_ ">
                  <c:v>208.7</c:v>
                </c:pt>
                <c:pt idx="6" formatCode="0.0_ ">
                  <c:v>208.1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B489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B489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'Ｐ2'!$E$3:$E$9</c:f>
              <c:numCache>
                <c:formatCode>0.0</c:formatCode>
                <c:ptCount val="7"/>
                <c:pt idx="0" formatCode="General">
                  <c:v>174.1</c:v>
                </c:pt>
                <c:pt idx="1">
                  <c:v>182</c:v>
                </c:pt>
                <c:pt idx="2" formatCode="0.0_ ">
                  <c:v>186</c:v>
                </c:pt>
                <c:pt idx="3" formatCode="0.0_ ">
                  <c:v>182.7</c:v>
                </c:pt>
                <c:pt idx="4" formatCode="0.0_ ">
                  <c:v>186.7</c:v>
                </c:pt>
                <c:pt idx="5" formatCode="0.0_ ">
                  <c:v>190.6</c:v>
                </c:pt>
                <c:pt idx="6" formatCode="0.0_ ">
                  <c:v>188.9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'Ｐ2'!$F$3:$F$9</c:f>
              <c:numCache>
                <c:formatCode>0.0_ </c:formatCode>
                <c:ptCount val="7"/>
                <c:pt idx="0" formatCode="0.0">
                  <c:v>178</c:v>
                </c:pt>
                <c:pt idx="1">
                  <c:v>177.9</c:v>
                </c:pt>
                <c:pt idx="2" formatCode="General">
                  <c:v>184.2</c:v>
                </c:pt>
                <c:pt idx="3" formatCode="0.0">
                  <c:v>183</c:v>
                </c:pt>
                <c:pt idx="4" formatCode="General">
                  <c:v>184.6</c:v>
                </c:pt>
                <c:pt idx="5" formatCode="General">
                  <c:v>190.6</c:v>
                </c:pt>
                <c:pt idx="6" formatCode="General">
                  <c:v>184.9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'Ｐ2'!$G$3:$G$9</c:f>
              <c:numCache>
                <c:formatCode>General</c:formatCode>
                <c:ptCount val="7"/>
                <c:pt idx="0">
                  <c:v>171.7</c:v>
                </c:pt>
                <c:pt idx="1">
                  <c:v>184.4</c:v>
                </c:pt>
                <c:pt idx="2">
                  <c:v>186.9</c:v>
                </c:pt>
                <c:pt idx="3">
                  <c:v>182.5</c:v>
                </c:pt>
                <c:pt idx="4">
                  <c:v>187.7</c:v>
                </c:pt>
                <c:pt idx="5">
                  <c:v>190.7</c:v>
                </c:pt>
                <c:pt idx="6">
                  <c:v>191.2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'Ｐ2'!$H$3:$H$9</c:f>
              <c:numCache>
                <c:formatCode>0.0_ </c:formatCode>
                <c:ptCount val="7"/>
                <c:pt idx="0">
                  <c:v>166.1</c:v>
                </c:pt>
                <c:pt idx="1">
                  <c:v>174.1</c:v>
                </c:pt>
                <c:pt idx="2">
                  <c:v>178.5</c:v>
                </c:pt>
                <c:pt idx="3">
                  <c:v>168</c:v>
                </c:pt>
                <c:pt idx="4">
                  <c:v>171.8</c:v>
                </c:pt>
                <c:pt idx="5">
                  <c:v>174.2</c:v>
                </c:pt>
                <c:pt idx="6">
                  <c:v>175.6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'Ｐ2'!$I$3:$I$9</c:f>
              <c:numCache>
                <c:formatCode>0.0_ </c:formatCode>
                <c:ptCount val="7"/>
                <c:pt idx="0">
                  <c:v>167</c:v>
                </c:pt>
                <c:pt idx="1">
                  <c:v>174.3</c:v>
                </c:pt>
                <c:pt idx="2">
                  <c:v>178.7</c:v>
                </c:pt>
                <c:pt idx="3">
                  <c:v>169.6</c:v>
                </c:pt>
                <c:pt idx="4">
                  <c:v>170.8</c:v>
                </c:pt>
                <c:pt idx="5">
                  <c:v>175</c:v>
                </c:pt>
                <c:pt idx="6">
                  <c:v>175.4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863D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63D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'Ｐ2'!$A$3:$A$9</c:f>
              <c:strCache>
                <c:ptCount val="7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</c:strCache>
            </c:strRef>
          </c:cat>
          <c:val>
            <c:numRef>
              <c:f>'Ｐ2'!$J$3:$J$9</c:f>
              <c:numCache>
                <c:formatCode>0.0_ </c:formatCode>
                <c:ptCount val="7"/>
                <c:pt idx="0">
                  <c:v>162.6</c:v>
                </c:pt>
                <c:pt idx="1">
                  <c:v>173.8</c:v>
                </c:pt>
                <c:pt idx="2">
                  <c:v>177.7</c:v>
                </c:pt>
                <c:pt idx="3">
                  <c:v>164.7</c:v>
                </c:pt>
                <c:pt idx="4">
                  <c:v>173.6</c:v>
                </c:pt>
                <c:pt idx="5">
                  <c:v>172.4</c:v>
                </c:pt>
                <c:pt idx="6">
                  <c:v>176.1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34528"/>
        <c:axId val="162633352"/>
      </c:lineChart>
      <c:catAx>
        <c:axId val="16263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2633352"/>
        <c:crossesAt val="150"/>
        <c:auto val="1"/>
        <c:lblAlgn val="ctr"/>
        <c:lblOffset val="100"/>
        <c:tickLblSkip val="1"/>
        <c:tickMarkSkip val="1"/>
        <c:noMultiLvlLbl val="0"/>
      </c:catAx>
      <c:valAx>
        <c:axId val="162633352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2634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611"/>
          <c:y val="0.11491468211950275"/>
          <c:w val="0.13835782338231328"/>
          <c:h val="0.8166269436369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'P14'!$B$17:$B$27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</c:strCache>
            </c:strRef>
          </c:cat>
          <c:val>
            <c:numRef>
              <c:f>'P14'!$C$17:$C$27</c:f>
              <c:numCache>
                <c:formatCode>0.0_);[Red]\(0.0\)</c:formatCode>
                <c:ptCount val="11"/>
                <c:pt idx="0">
                  <c:v>377.8</c:v>
                </c:pt>
                <c:pt idx="1">
                  <c:v>392</c:v>
                </c:pt>
                <c:pt idx="2">
                  <c:v>393.7</c:v>
                </c:pt>
                <c:pt idx="3">
                  <c:v>395.7</c:v>
                </c:pt>
                <c:pt idx="4">
                  <c:v>390.4</c:v>
                </c:pt>
                <c:pt idx="5">
                  <c:v>405.1</c:v>
                </c:pt>
                <c:pt idx="6">
                  <c:v>402.4</c:v>
                </c:pt>
                <c:pt idx="7">
                  <c:v>403.7</c:v>
                </c:pt>
                <c:pt idx="8">
                  <c:v>398.7</c:v>
                </c:pt>
                <c:pt idx="9">
                  <c:v>406.3</c:v>
                </c:pt>
                <c:pt idx="10">
                  <c:v>409.2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'P14'!$B$17:$B$27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</c:strCache>
            </c:strRef>
          </c:cat>
          <c:val>
            <c:numRef>
              <c:f>'P14'!$D$17:$D$27</c:f>
              <c:numCache>
                <c:formatCode>0.0_);[Red]\(0.0\)</c:formatCode>
                <c:ptCount val="11"/>
                <c:pt idx="0">
                  <c:v>271</c:v>
                </c:pt>
                <c:pt idx="1">
                  <c:v>271.89999999999998</c:v>
                </c:pt>
                <c:pt idx="2">
                  <c:v>279.10000000000002</c:v>
                </c:pt>
                <c:pt idx="3">
                  <c:v>282</c:v>
                </c:pt>
                <c:pt idx="4">
                  <c:v>277.3</c:v>
                </c:pt>
                <c:pt idx="5">
                  <c:v>286.3</c:v>
                </c:pt>
                <c:pt idx="6">
                  <c:v>288.8</c:v>
                </c:pt>
                <c:pt idx="7">
                  <c:v>291.7</c:v>
                </c:pt>
                <c:pt idx="8">
                  <c:v>286.2</c:v>
                </c:pt>
                <c:pt idx="9">
                  <c:v>299.10000000000002</c:v>
                </c:pt>
                <c:pt idx="10">
                  <c:v>301.10000000000002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34920"/>
        <c:axId val="169050280"/>
      </c:barChart>
      <c:lineChart>
        <c:grouping val="standard"/>
        <c:varyColors val="0"/>
        <c:ser>
          <c:idx val="2"/>
          <c:order val="2"/>
          <c:tx>
            <c:strRef>
              <c:f>'P14'!$E$16</c:f>
              <c:strCache>
                <c:ptCount val="1"/>
                <c:pt idx="0">
                  <c:v>男女間格差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'P14'!$B$17:$B$27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</c:strCache>
            </c:strRef>
          </c:cat>
          <c:val>
            <c:numRef>
              <c:f>'P14'!$E$17:$E$27</c:f>
              <c:numCache>
                <c:formatCode>0.0_);[Red]\(0.0\)</c:formatCode>
                <c:ptCount val="11"/>
                <c:pt idx="0">
                  <c:v>71.731074642668077</c:v>
                </c:pt>
                <c:pt idx="1">
                  <c:v>69.362244897959187</c:v>
                </c:pt>
                <c:pt idx="2">
                  <c:v>70.891541783083582</c:v>
                </c:pt>
                <c:pt idx="3">
                  <c:v>71.266110689916601</c:v>
                </c:pt>
                <c:pt idx="4">
                  <c:v>71.029713114754102</c:v>
                </c:pt>
                <c:pt idx="5">
                  <c:v>70.673907677116759</c:v>
                </c:pt>
                <c:pt idx="6">
                  <c:v>71.769383697813126</c:v>
                </c:pt>
                <c:pt idx="7">
                  <c:v>72.256626207579885</c:v>
                </c:pt>
                <c:pt idx="8">
                  <c:v>71.783295711060944</c:v>
                </c:pt>
                <c:pt idx="9">
                  <c:v>73.615555008614336</c:v>
                </c:pt>
                <c:pt idx="10">
                  <c:v>73.582600195503431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51456"/>
        <c:axId val="169049888"/>
      </c:lineChart>
      <c:catAx>
        <c:axId val="16263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050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05028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2634920"/>
        <c:crosses val="autoZero"/>
        <c:crossBetween val="between"/>
      </c:valAx>
      <c:catAx>
        <c:axId val="1690514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one"/>
        <c:crossAx val="169049888"/>
        <c:crosses val="autoZero"/>
        <c:auto val="0"/>
        <c:lblAlgn val="ctr"/>
        <c:lblOffset val="100"/>
        <c:noMultiLvlLbl val="0"/>
      </c:catAx>
      <c:valAx>
        <c:axId val="169049888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05145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189.7</c:v>
                </c:pt>
                <c:pt idx="1">
                  <c:v>226.8</c:v>
                </c:pt>
                <c:pt idx="2">
                  <c:v>270.7</c:v>
                </c:pt>
                <c:pt idx="3">
                  <c:v>311.8</c:v>
                </c:pt>
                <c:pt idx="4">
                  <c:v>354.9</c:v>
                </c:pt>
                <c:pt idx="5">
                  <c:v>383.5</c:v>
                </c:pt>
                <c:pt idx="6">
                  <c:v>414.2</c:v>
                </c:pt>
                <c:pt idx="7">
                  <c:v>455.1</c:v>
                </c:pt>
                <c:pt idx="8">
                  <c:v>453.4</c:v>
                </c:pt>
                <c:pt idx="9">
                  <c:v>321.89999999999998</c:v>
                </c:pt>
                <c:pt idx="10">
                  <c:v>261.3</c:v>
                </c:pt>
                <c:pt idx="11">
                  <c:v>250.5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193.7</c:v>
                </c:pt>
                <c:pt idx="1">
                  <c:v>223.1</c:v>
                </c:pt>
                <c:pt idx="2">
                  <c:v>252.5</c:v>
                </c:pt>
                <c:pt idx="3">
                  <c:v>274.60000000000002</c:v>
                </c:pt>
                <c:pt idx="4">
                  <c:v>292</c:v>
                </c:pt>
                <c:pt idx="5">
                  <c:v>301.2</c:v>
                </c:pt>
                <c:pt idx="6">
                  <c:v>293.39999999999998</c:v>
                </c:pt>
                <c:pt idx="7">
                  <c:v>311.8</c:v>
                </c:pt>
                <c:pt idx="8">
                  <c:v>303.5</c:v>
                </c:pt>
                <c:pt idx="9">
                  <c:v>269.3</c:v>
                </c:pt>
                <c:pt idx="10">
                  <c:v>251.8</c:v>
                </c:pt>
                <c:pt idx="11">
                  <c:v>250.2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48712"/>
        <c:axId val="169047144"/>
      </c:lineChart>
      <c:catAx>
        <c:axId val="169048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9047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47144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9048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0.0_);[Red]\(0.0\)</c:formatCode>
                <c:ptCount val="12"/>
                <c:pt idx="0">
                  <c:v>186.1</c:v>
                </c:pt>
                <c:pt idx="1">
                  <c:v>225.8</c:v>
                </c:pt>
                <c:pt idx="2">
                  <c:v>282.3</c:v>
                </c:pt>
                <c:pt idx="3">
                  <c:v>333.7</c:v>
                </c:pt>
                <c:pt idx="4">
                  <c:v>378.4</c:v>
                </c:pt>
                <c:pt idx="5">
                  <c:v>419.2</c:v>
                </c:pt>
                <c:pt idx="6">
                  <c:v>442.2</c:v>
                </c:pt>
                <c:pt idx="7">
                  <c:v>490.9</c:v>
                </c:pt>
                <c:pt idx="8">
                  <c:v>483.9</c:v>
                </c:pt>
                <c:pt idx="9">
                  <c:v>333.5</c:v>
                </c:pt>
                <c:pt idx="10">
                  <c:v>237.5</c:v>
                </c:pt>
                <c:pt idx="11">
                  <c:v>191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0.0_);[Red]\(0.0\)</c:formatCode>
                <c:ptCount val="12"/>
                <c:pt idx="0">
                  <c:v>189</c:v>
                </c:pt>
                <c:pt idx="1">
                  <c:v>219.9</c:v>
                </c:pt>
                <c:pt idx="2">
                  <c:v>252.9</c:v>
                </c:pt>
                <c:pt idx="3">
                  <c:v>290.3</c:v>
                </c:pt>
                <c:pt idx="4">
                  <c:v>325.60000000000002</c:v>
                </c:pt>
                <c:pt idx="5">
                  <c:v>356.7</c:v>
                </c:pt>
                <c:pt idx="6">
                  <c:v>403.5</c:v>
                </c:pt>
                <c:pt idx="7">
                  <c:v>438.2</c:v>
                </c:pt>
                <c:pt idx="8">
                  <c:v>465.2</c:v>
                </c:pt>
                <c:pt idx="9">
                  <c:v>306.60000000000002</c:v>
                </c:pt>
                <c:pt idx="10">
                  <c:v>267.7</c:v>
                </c:pt>
                <c:pt idx="11">
                  <c:v>283.2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198.3</c:v>
                </c:pt>
                <c:pt idx="1">
                  <c:v>245.3</c:v>
                </c:pt>
                <c:pt idx="2">
                  <c:v>268.39999999999998</c:v>
                </c:pt>
                <c:pt idx="3">
                  <c:v>293.3</c:v>
                </c:pt>
                <c:pt idx="4">
                  <c:v>347</c:v>
                </c:pt>
                <c:pt idx="5">
                  <c:v>353</c:v>
                </c:pt>
                <c:pt idx="6">
                  <c:v>365.6</c:v>
                </c:pt>
                <c:pt idx="7">
                  <c:v>387.7</c:v>
                </c:pt>
                <c:pt idx="8">
                  <c:v>363.6</c:v>
                </c:pt>
                <c:pt idx="9">
                  <c:v>322.89999999999998</c:v>
                </c:pt>
                <c:pt idx="10">
                  <c:v>270.60000000000002</c:v>
                </c:pt>
                <c:pt idx="11">
                  <c:v>247.7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187.3</c:v>
                </c:pt>
                <c:pt idx="1">
                  <c:v>230.9</c:v>
                </c:pt>
                <c:pt idx="2">
                  <c:v>268</c:v>
                </c:pt>
                <c:pt idx="3">
                  <c:v>292.10000000000002</c:v>
                </c:pt>
                <c:pt idx="4">
                  <c:v>299.2</c:v>
                </c:pt>
                <c:pt idx="5">
                  <c:v>326.10000000000002</c:v>
                </c:pt>
                <c:pt idx="6">
                  <c:v>307.3</c:v>
                </c:pt>
                <c:pt idx="7">
                  <c:v>345.7</c:v>
                </c:pt>
                <c:pt idx="8">
                  <c:v>322.60000000000002</c:v>
                </c:pt>
                <c:pt idx="9">
                  <c:v>263.60000000000002</c:v>
                </c:pt>
                <c:pt idx="10">
                  <c:v>247</c:v>
                </c:pt>
                <c:pt idx="11">
                  <c:v>255.6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199.4</c:v>
                </c:pt>
                <c:pt idx="1">
                  <c:v>217.5</c:v>
                </c:pt>
                <c:pt idx="2">
                  <c:v>231.6</c:v>
                </c:pt>
                <c:pt idx="3">
                  <c:v>259.10000000000002</c:v>
                </c:pt>
                <c:pt idx="4">
                  <c:v>286</c:v>
                </c:pt>
                <c:pt idx="5">
                  <c:v>285.5</c:v>
                </c:pt>
                <c:pt idx="6">
                  <c:v>283.8</c:v>
                </c:pt>
                <c:pt idx="7">
                  <c:v>291.2</c:v>
                </c:pt>
                <c:pt idx="8">
                  <c:v>298.7</c:v>
                </c:pt>
                <c:pt idx="9">
                  <c:v>267.60000000000002</c:v>
                </c:pt>
                <c:pt idx="10">
                  <c:v>256</c:v>
                </c:pt>
                <c:pt idx="11">
                  <c:v>185.3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178.3</c:v>
                </c:pt>
                <c:pt idx="1">
                  <c:v>214.9</c:v>
                </c:pt>
                <c:pt idx="2">
                  <c:v>246.9</c:v>
                </c:pt>
                <c:pt idx="3">
                  <c:v>257.7</c:v>
                </c:pt>
                <c:pt idx="4">
                  <c:v>285.60000000000002</c:v>
                </c:pt>
                <c:pt idx="5">
                  <c:v>273.10000000000002</c:v>
                </c:pt>
                <c:pt idx="6">
                  <c:v>280.5</c:v>
                </c:pt>
                <c:pt idx="7">
                  <c:v>279.3</c:v>
                </c:pt>
                <c:pt idx="8">
                  <c:v>280.60000000000002</c:v>
                </c:pt>
                <c:pt idx="9">
                  <c:v>281.89999999999998</c:v>
                </c:pt>
                <c:pt idx="10">
                  <c:v>251.2</c:v>
                </c:pt>
                <c:pt idx="11">
                  <c:v>282.8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50672"/>
        <c:axId val="169047928"/>
      </c:lineChart>
      <c:catAx>
        <c:axId val="16905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904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47928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9050672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66675</xdr:rowOff>
    </xdr:from>
    <xdr:to>
      <xdr:col>9</xdr:col>
      <xdr:colOff>676275</xdr:colOff>
      <xdr:row>35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29</xdr:row>
      <xdr:rowOff>9525</xdr:rowOff>
    </xdr:from>
    <xdr:to>
      <xdr:col>8</xdr:col>
      <xdr:colOff>219075</xdr:colOff>
      <xdr:row>46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topLeftCell="A16" zoomScale="115" zoomScaleNormal="115" workbookViewId="0">
      <selection activeCell="B5" sqref="B5"/>
    </sheetView>
  </sheetViews>
  <sheetFormatPr defaultRowHeight="13.2"/>
  <cols>
    <col min="1" max="1" width="4.109375" customWidth="1"/>
    <col min="2" max="2" width="81.109375" customWidth="1"/>
    <col min="3" max="3" width="4.109375" customWidth="1"/>
  </cols>
  <sheetData>
    <row r="1" spans="2:2" ht="14.4">
      <c r="B1" s="311" t="s">
        <v>140</v>
      </c>
    </row>
    <row r="2" spans="2:2" ht="14.4">
      <c r="B2" s="311"/>
    </row>
    <row r="3" spans="2:2" ht="28.2">
      <c r="B3" s="312" t="s">
        <v>203</v>
      </c>
    </row>
    <row r="4" spans="2:2" ht="14.4">
      <c r="B4" s="313"/>
    </row>
    <row r="5" spans="2:2" ht="20.100000000000001" customHeight="1">
      <c r="B5" s="314" t="s">
        <v>141</v>
      </c>
    </row>
    <row r="6" spans="2:2" ht="20.100000000000001" customHeight="1">
      <c r="B6" s="315"/>
    </row>
    <row r="7" spans="2:2" ht="20.100000000000001" customHeight="1">
      <c r="B7" s="316" t="s">
        <v>241</v>
      </c>
    </row>
    <row r="8" spans="2:2" ht="20.100000000000001" customHeight="1">
      <c r="B8" s="317" t="s">
        <v>216</v>
      </c>
    </row>
    <row r="9" spans="2:2" ht="20.100000000000001" customHeight="1">
      <c r="B9" s="316" t="s">
        <v>151</v>
      </c>
    </row>
    <row r="10" spans="2:2" ht="20.100000000000001" customHeight="1">
      <c r="B10" s="316" t="s">
        <v>148</v>
      </c>
    </row>
    <row r="11" spans="2:2" ht="20.100000000000001" customHeight="1">
      <c r="B11" s="316" t="s">
        <v>217</v>
      </c>
    </row>
    <row r="12" spans="2:2" ht="20.100000000000001" customHeight="1">
      <c r="B12" s="316" t="s">
        <v>218</v>
      </c>
    </row>
    <row r="13" spans="2:2" ht="20.100000000000001" customHeight="1">
      <c r="B13" s="316" t="s">
        <v>219</v>
      </c>
    </row>
    <row r="14" spans="2:2" ht="20.100000000000001" customHeight="1">
      <c r="B14" s="316"/>
    </row>
    <row r="15" spans="2:2" ht="20.100000000000001" customHeight="1">
      <c r="B15" s="316" t="s">
        <v>143</v>
      </c>
    </row>
    <row r="16" spans="2:2" ht="20.100000000000001" customHeight="1">
      <c r="B16" s="316" t="s">
        <v>149</v>
      </c>
    </row>
    <row r="17" spans="2:2" ht="20.100000000000001" customHeight="1">
      <c r="B17" s="316" t="s">
        <v>150</v>
      </c>
    </row>
    <row r="18" spans="2:2" ht="20.100000000000001" customHeight="1">
      <c r="B18" s="316" t="s">
        <v>152</v>
      </c>
    </row>
    <row r="19" spans="2:2" ht="20.100000000000001" customHeight="1">
      <c r="B19" s="316" t="s">
        <v>220</v>
      </c>
    </row>
    <row r="20" spans="2:2" ht="20.100000000000001" customHeight="1">
      <c r="B20" s="316" t="s">
        <v>221</v>
      </c>
    </row>
    <row r="21" spans="2:2" ht="20.100000000000001" customHeight="1">
      <c r="B21" s="316" t="s">
        <v>222</v>
      </c>
    </row>
    <row r="22" spans="2:2" ht="20.100000000000001" customHeight="1">
      <c r="B22" s="316" t="s">
        <v>223</v>
      </c>
    </row>
    <row r="23" spans="2:2" ht="20.100000000000001" customHeight="1">
      <c r="B23" s="316" t="s">
        <v>154</v>
      </c>
    </row>
    <row r="24" spans="2:2" ht="20.100000000000001" customHeight="1">
      <c r="B24" s="316" t="s">
        <v>153</v>
      </c>
    </row>
    <row r="25" spans="2:2" ht="20.100000000000001" customHeight="1">
      <c r="B25" s="316" t="s">
        <v>155</v>
      </c>
    </row>
    <row r="26" spans="2:2" ht="20.100000000000001" customHeight="1">
      <c r="B26" s="316" t="s">
        <v>177</v>
      </c>
    </row>
    <row r="27" spans="2:2" ht="20.100000000000001" customHeight="1">
      <c r="B27" s="316" t="s">
        <v>156</v>
      </c>
    </row>
    <row r="28" spans="2:2" ht="20.100000000000001" customHeight="1">
      <c r="B28" s="316" t="s">
        <v>157</v>
      </c>
    </row>
    <row r="29" spans="2:2" ht="20.100000000000001" customHeight="1">
      <c r="B29" s="316" t="s">
        <v>169</v>
      </c>
    </row>
    <row r="30" spans="2:2" ht="20.100000000000001" customHeight="1">
      <c r="B30" s="316" t="s">
        <v>170</v>
      </c>
    </row>
    <row r="31" spans="2:2" ht="20.100000000000001" customHeight="1">
      <c r="B31" s="316" t="s">
        <v>158</v>
      </c>
    </row>
    <row r="32" spans="2:2" ht="20.100000000000001" customHeight="1">
      <c r="B32" s="318"/>
    </row>
    <row r="33" spans="2:2" ht="20.100000000000001" customHeight="1">
      <c r="B33" s="473"/>
    </row>
    <row r="34" spans="2:2" ht="20.100000000000001" customHeight="1">
      <c r="B34" s="319"/>
    </row>
    <row r="35" spans="2:2" ht="16.2">
      <c r="B35" s="320" t="s">
        <v>204</v>
      </c>
    </row>
    <row r="38" spans="2:2" ht="16.2">
      <c r="B38" s="320" t="s">
        <v>142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63"/>
  <sheetViews>
    <sheetView tabSelected="1" showWhiteSpace="0" view="pageBreakPreview" zoomScaleNormal="110" zoomScaleSheetLayoutView="100" workbookViewId="0">
      <selection activeCell="D15" sqref="D15"/>
    </sheetView>
  </sheetViews>
  <sheetFormatPr defaultRowHeight="13.2"/>
  <cols>
    <col min="1" max="1" width="1.6640625" customWidth="1"/>
    <col min="2" max="2" width="36.77734375" style="68" customWidth="1"/>
    <col min="3" max="3" width="9.77734375" style="89" bestFit="1" customWidth="1"/>
    <col min="4" max="4" width="9.77734375" bestFit="1" customWidth="1"/>
    <col min="5" max="5" width="10.6640625" style="68" bestFit="1" customWidth="1"/>
    <col min="6" max="6" width="9.33203125" bestFit="1" customWidth="1"/>
    <col min="7" max="7" width="9.77734375" bestFit="1" customWidth="1"/>
    <col min="8" max="9" width="9.44140625" bestFit="1" customWidth="1"/>
    <col min="10" max="12" width="9.109375" bestFit="1" customWidth="1"/>
    <col min="22" max="22" width="5.109375" customWidth="1"/>
    <col min="23" max="23" width="37.44140625" style="68" bestFit="1" customWidth="1"/>
    <col min="25" max="25" width="9" style="89"/>
    <col min="28" max="28" width="9" style="73"/>
    <col min="29" max="29" width="9" style="89"/>
  </cols>
  <sheetData>
    <row r="1" spans="2:9" ht="18.75" customHeight="1" thickBot="1">
      <c r="B1" s="54" t="s">
        <v>229</v>
      </c>
      <c r="H1" s="850" t="s">
        <v>164</v>
      </c>
      <c r="I1" s="850"/>
    </row>
    <row r="2" spans="2:9" ht="10.5" customHeight="1">
      <c r="B2" s="859" t="s">
        <v>29</v>
      </c>
      <c r="C2" s="867" t="s">
        <v>79</v>
      </c>
      <c r="D2" s="90"/>
      <c r="E2" s="856" t="s">
        <v>81</v>
      </c>
      <c r="F2" s="865" t="s">
        <v>82</v>
      </c>
      <c r="G2" s="856" t="s">
        <v>83</v>
      </c>
      <c r="H2" s="853" t="s">
        <v>84</v>
      </c>
      <c r="I2" s="851" t="s">
        <v>85</v>
      </c>
    </row>
    <row r="3" spans="2:9" ht="35.25" customHeight="1" thickBot="1">
      <c r="B3" s="860"/>
      <c r="C3" s="868"/>
      <c r="D3" s="92" t="s">
        <v>80</v>
      </c>
      <c r="E3" s="858"/>
      <c r="F3" s="866"/>
      <c r="G3" s="857"/>
      <c r="H3" s="854"/>
      <c r="I3" s="852"/>
    </row>
    <row r="4" spans="2:9" ht="15" customHeight="1" thickBot="1">
      <c r="B4" s="242" t="s">
        <v>228</v>
      </c>
      <c r="C4" s="309">
        <v>376.5</v>
      </c>
      <c r="D4" s="537">
        <v>341.1</v>
      </c>
      <c r="E4" s="366">
        <v>1084.2</v>
      </c>
      <c r="F4" s="253">
        <v>43.4</v>
      </c>
      <c r="G4" s="252">
        <v>12.5</v>
      </c>
      <c r="H4" s="246">
        <v>159</v>
      </c>
      <c r="I4" s="247">
        <v>15</v>
      </c>
    </row>
    <row r="5" spans="2:9" ht="15" customHeight="1" thickBot="1">
      <c r="B5" s="242" t="s">
        <v>242</v>
      </c>
      <c r="C5" s="309">
        <v>373.5</v>
      </c>
      <c r="D5" s="537">
        <v>339.1</v>
      </c>
      <c r="E5" s="366">
        <v>1050</v>
      </c>
      <c r="F5" s="253">
        <v>43.1</v>
      </c>
      <c r="G5" s="252">
        <v>12.5</v>
      </c>
      <c r="H5" s="246">
        <v>161</v>
      </c>
      <c r="I5" s="247">
        <v>15</v>
      </c>
    </row>
    <row r="6" spans="2:9" ht="15" customHeight="1" thickBot="1">
      <c r="B6" s="243" t="s">
        <v>89</v>
      </c>
      <c r="C6" s="568">
        <f>C4-C5</f>
        <v>3</v>
      </c>
      <c r="D6" s="569">
        <f>D4-D5</f>
        <v>2</v>
      </c>
      <c r="E6" s="568">
        <f>E4-E5</f>
        <v>34.200000000000045</v>
      </c>
      <c r="F6" s="254"/>
      <c r="G6" s="255"/>
      <c r="H6" s="114"/>
      <c r="I6" s="114"/>
    </row>
    <row r="7" spans="2:9" ht="15" customHeight="1" thickBot="1">
      <c r="B7" s="244" t="s">
        <v>88</v>
      </c>
      <c r="C7" s="570">
        <f>C4/C5*100-100</f>
        <v>0.80321285140563248</v>
      </c>
      <c r="D7" s="571">
        <f>D4/D5*100-100</f>
        <v>0.58979652020052242</v>
      </c>
      <c r="E7" s="572">
        <f>E4/E5*100-100</f>
        <v>3.2571428571428669</v>
      </c>
      <c r="F7" s="256"/>
      <c r="G7" s="257"/>
      <c r="H7" s="191"/>
      <c r="I7" s="191"/>
    </row>
    <row r="8" spans="2:9" ht="15" customHeight="1" thickTop="1">
      <c r="B8" s="201" t="s">
        <v>1</v>
      </c>
      <c r="C8" s="377">
        <v>361.6</v>
      </c>
      <c r="D8" s="378">
        <v>323.89999999999998</v>
      </c>
      <c r="E8" s="378">
        <v>1042.3</v>
      </c>
      <c r="F8" s="378">
        <v>45.5</v>
      </c>
      <c r="G8" s="378">
        <v>14.1</v>
      </c>
      <c r="H8" s="379">
        <v>167</v>
      </c>
      <c r="I8" s="380">
        <v>16</v>
      </c>
    </row>
    <row r="9" spans="2:9" ht="15" customHeight="1">
      <c r="B9" s="245" t="s">
        <v>2</v>
      </c>
      <c r="C9" s="381">
        <v>404</v>
      </c>
      <c r="D9" s="370">
        <v>365.2</v>
      </c>
      <c r="E9" s="370">
        <v>1322.6</v>
      </c>
      <c r="F9" s="370">
        <v>45.9</v>
      </c>
      <c r="G9" s="370">
        <v>12.8</v>
      </c>
      <c r="H9" s="382">
        <v>168</v>
      </c>
      <c r="I9" s="383">
        <v>15</v>
      </c>
    </row>
    <row r="10" spans="2:9" ht="15" customHeight="1">
      <c r="B10" s="245" t="s">
        <v>3</v>
      </c>
      <c r="C10" s="381">
        <v>394.9</v>
      </c>
      <c r="D10" s="370">
        <v>351.1</v>
      </c>
      <c r="E10" s="370">
        <v>1299.9000000000001</v>
      </c>
      <c r="F10" s="370">
        <v>43.7</v>
      </c>
      <c r="G10" s="370">
        <v>15.2</v>
      </c>
      <c r="H10" s="382">
        <v>158</v>
      </c>
      <c r="I10" s="383">
        <v>16</v>
      </c>
    </row>
    <row r="11" spans="2:9" ht="15" customHeight="1">
      <c r="B11" s="245" t="s">
        <v>4</v>
      </c>
      <c r="C11" s="381">
        <v>482.8</v>
      </c>
      <c r="D11" s="370">
        <v>430.4</v>
      </c>
      <c r="E11" s="370">
        <v>662.5</v>
      </c>
      <c r="F11" s="370">
        <v>42.6</v>
      </c>
      <c r="G11" s="370">
        <v>19.600000000000001</v>
      </c>
      <c r="H11" s="382">
        <v>152</v>
      </c>
      <c r="I11" s="383">
        <v>10</v>
      </c>
    </row>
    <row r="12" spans="2:9" ht="15" customHeight="1">
      <c r="B12" s="245" t="s">
        <v>5</v>
      </c>
      <c r="C12" s="381">
        <v>429.8</v>
      </c>
      <c r="D12" s="370">
        <v>398.9</v>
      </c>
      <c r="E12" s="370">
        <v>1582.6</v>
      </c>
      <c r="F12" s="370">
        <v>41.5</v>
      </c>
      <c r="G12" s="370">
        <v>15.3</v>
      </c>
      <c r="H12" s="382">
        <v>154</v>
      </c>
      <c r="I12" s="383">
        <v>12</v>
      </c>
    </row>
    <row r="13" spans="2:9" ht="15" customHeight="1">
      <c r="B13" s="245" t="s">
        <v>6</v>
      </c>
      <c r="C13" s="381">
        <v>357.8</v>
      </c>
      <c r="D13" s="370">
        <v>290.39999999999998</v>
      </c>
      <c r="E13" s="370">
        <v>663</v>
      </c>
      <c r="F13" s="370">
        <v>47.6</v>
      </c>
      <c r="G13" s="370">
        <v>11.5</v>
      </c>
      <c r="H13" s="382">
        <v>168</v>
      </c>
      <c r="I13" s="383">
        <v>32</v>
      </c>
    </row>
    <row r="14" spans="2:9" ht="15" customHeight="1">
      <c r="B14" s="245" t="s">
        <v>7</v>
      </c>
      <c r="C14" s="381">
        <v>362.6</v>
      </c>
      <c r="D14" s="370">
        <v>336.1</v>
      </c>
      <c r="E14" s="370">
        <v>963.4</v>
      </c>
      <c r="F14" s="370">
        <v>42</v>
      </c>
      <c r="G14" s="370">
        <v>13.4</v>
      </c>
      <c r="H14" s="382">
        <v>162</v>
      </c>
      <c r="I14" s="383">
        <v>12</v>
      </c>
    </row>
    <row r="15" spans="2:9" ht="15" customHeight="1">
      <c r="B15" s="245" t="s">
        <v>21</v>
      </c>
      <c r="C15" s="381">
        <v>388</v>
      </c>
      <c r="D15" s="370">
        <v>358.7</v>
      </c>
      <c r="E15" s="370">
        <v>1475.2</v>
      </c>
      <c r="F15" s="370">
        <v>41.7</v>
      </c>
      <c r="G15" s="370">
        <v>13.7</v>
      </c>
      <c r="H15" s="382">
        <v>145</v>
      </c>
      <c r="I15" s="383">
        <v>12</v>
      </c>
    </row>
    <row r="16" spans="2:9" ht="15" customHeight="1">
      <c r="B16" s="245" t="s">
        <v>20</v>
      </c>
      <c r="C16" s="381">
        <v>352.4</v>
      </c>
      <c r="D16" s="370">
        <v>324.10000000000002</v>
      </c>
      <c r="E16" s="370">
        <v>1103.5999999999999</v>
      </c>
      <c r="F16" s="370">
        <v>42.8</v>
      </c>
      <c r="G16" s="370">
        <v>10.5</v>
      </c>
      <c r="H16" s="382">
        <v>160</v>
      </c>
      <c r="I16" s="383">
        <v>12</v>
      </c>
    </row>
    <row r="17" spans="2:10" ht="15" customHeight="1">
      <c r="B17" s="245" t="s">
        <v>19</v>
      </c>
      <c r="C17" s="381">
        <v>474.1</v>
      </c>
      <c r="D17" s="370">
        <v>441.5</v>
      </c>
      <c r="E17" s="370">
        <v>1625.2</v>
      </c>
      <c r="F17" s="370">
        <v>43.7</v>
      </c>
      <c r="G17" s="370">
        <v>15</v>
      </c>
      <c r="H17" s="382">
        <v>153</v>
      </c>
      <c r="I17" s="383">
        <v>12</v>
      </c>
    </row>
    <row r="18" spans="2:10" ht="15" customHeight="1">
      <c r="B18" s="245" t="s">
        <v>18</v>
      </c>
      <c r="C18" s="381">
        <v>301</v>
      </c>
      <c r="D18" s="370">
        <v>272.7</v>
      </c>
      <c r="E18" s="370">
        <v>498.7</v>
      </c>
      <c r="F18" s="370">
        <v>41.2</v>
      </c>
      <c r="G18" s="370">
        <v>9.1</v>
      </c>
      <c r="H18" s="382">
        <v>165</v>
      </c>
      <c r="I18" s="383">
        <v>15</v>
      </c>
    </row>
    <row r="19" spans="2:10" ht="15" customHeight="1">
      <c r="B19" s="245" t="s">
        <v>17</v>
      </c>
      <c r="C19" s="381">
        <v>296.8</v>
      </c>
      <c r="D19" s="370">
        <v>274</v>
      </c>
      <c r="E19" s="370">
        <v>508.7</v>
      </c>
      <c r="F19" s="370">
        <v>42.6</v>
      </c>
      <c r="G19" s="370">
        <v>9.4</v>
      </c>
      <c r="H19" s="382">
        <v>164</v>
      </c>
      <c r="I19" s="383">
        <v>11</v>
      </c>
    </row>
    <row r="20" spans="2:10" ht="15" customHeight="1">
      <c r="B20" s="245" t="s">
        <v>16</v>
      </c>
      <c r="C20" s="381">
        <v>419.2</v>
      </c>
      <c r="D20" s="370">
        <v>406.4</v>
      </c>
      <c r="E20" s="370">
        <v>1508.2</v>
      </c>
      <c r="F20" s="370">
        <v>43.6</v>
      </c>
      <c r="G20" s="370">
        <v>12.1</v>
      </c>
      <c r="H20" s="382">
        <v>159</v>
      </c>
      <c r="I20" s="383">
        <v>6</v>
      </c>
    </row>
    <row r="21" spans="2:10" ht="15" customHeight="1">
      <c r="B21" s="245" t="s">
        <v>15</v>
      </c>
      <c r="C21" s="381">
        <v>327.39999999999998</v>
      </c>
      <c r="D21" s="370">
        <v>304.7</v>
      </c>
      <c r="E21" s="370">
        <v>760.8</v>
      </c>
      <c r="F21" s="370">
        <v>41</v>
      </c>
      <c r="G21" s="370">
        <v>7.4</v>
      </c>
      <c r="H21" s="382">
        <v>157</v>
      </c>
      <c r="I21" s="383">
        <v>8</v>
      </c>
    </row>
    <row r="22" spans="2:10" ht="15" customHeight="1">
      <c r="B22" s="245" t="s">
        <v>14</v>
      </c>
      <c r="C22" s="381">
        <v>368</v>
      </c>
      <c r="D22" s="370">
        <v>337.1</v>
      </c>
      <c r="E22" s="370">
        <v>1226.0999999999999</v>
      </c>
      <c r="F22" s="370">
        <v>43.2</v>
      </c>
      <c r="G22" s="370">
        <v>15.4</v>
      </c>
      <c r="H22" s="382">
        <v>152</v>
      </c>
      <c r="I22" s="383">
        <v>14</v>
      </c>
    </row>
    <row r="23" spans="2:10" ht="15" customHeight="1" thickBot="1">
      <c r="B23" s="100" t="s">
        <v>13</v>
      </c>
      <c r="C23" s="373">
        <v>311.7</v>
      </c>
      <c r="D23" s="374">
        <v>282.2</v>
      </c>
      <c r="E23" s="374">
        <v>532.5</v>
      </c>
      <c r="F23" s="374">
        <v>44.5</v>
      </c>
      <c r="G23" s="374">
        <v>9.1999999999999993</v>
      </c>
      <c r="H23" s="384">
        <v>158</v>
      </c>
      <c r="I23" s="385">
        <v>14</v>
      </c>
    </row>
    <row r="24" spans="2:10" ht="15" customHeight="1"/>
    <row r="25" spans="2:10" ht="18.75" customHeight="1" thickBot="1">
      <c r="B25" s="54" t="s">
        <v>238</v>
      </c>
      <c r="H25" s="850" t="s">
        <v>164</v>
      </c>
      <c r="I25" s="850"/>
    </row>
    <row r="26" spans="2:10" ht="10.5" customHeight="1">
      <c r="B26" s="859" t="s">
        <v>29</v>
      </c>
      <c r="C26" s="867" t="s">
        <v>79</v>
      </c>
      <c r="D26" s="90"/>
      <c r="E26" s="856" t="s">
        <v>81</v>
      </c>
      <c r="F26" s="865" t="s">
        <v>82</v>
      </c>
      <c r="G26" s="856" t="s">
        <v>83</v>
      </c>
      <c r="H26" s="853" t="s">
        <v>84</v>
      </c>
      <c r="I26" s="851" t="s">
        <v>85</v>
      </c>
    </row>
    <row r="27" spans="2:10" ht="35.25" customHeight="1" thickBot="1">
      <c r="B27" s="860"/>
      <c r="C27" s="869"/>
      <c r="D27" s="92" t="s">
        <v>80</v>
      </c>
      <c r="E27" s="858"/>
      <c r="F27" s="866"/>
      <c r="G27" s="857"/>
      <c r="H27" s="854"/>
      <c r="I27" s="852"/>
    </row>
    <row r="28" spans="2:10" ht="15" customHeight="1" thickBot="1">
      <c r="B28" s="242" t="s">
        <v>228</v>
      </c>
      <c r="C28" s="309">
        <v>406.3</v>
      </c>
      <c r="D28" s="252">
        <v>365.5</v>
      </c>
      <c r="E28" s="252">
        <v>1433.4</v>
      </c>
      <c r="F28" s="252">
        <v>42.7</v>
      </c>
      <c r="G28" s="252">
        <v>14.2</v>
      </c>
      <c r="H28" s="248">
        <v>154</v>
      </c>
      <c r="I28" s="248">
        <v>16</v>
      </c>
      <c r="J28" s="249"/>
    </row>
    <row r="29" spans="2:10" ht="15" customHeight="1" thickBot="1">
      <c r="B29" s="242" t="s">
        <v>202</v>
      </c>
      <c r="C29" s="309">
        <v>413.1</v>
      </c>
      <c r="D29" s="252">
        <v>373</v>
      </c>
      <c r="E29" s="252">
        <v>1399.7</v>
      </c>
      <c r="F29" s="252">
        <v>42.6</v>
      </c>
      <c r="G29" s="252">
        <v>14.6</v>
      </c>
      <c r="H29" s="248">
        <v>156</v>
      </c>
      <c r="I29" s="248">
        <v>15</v>
      </c>
      <c r="J29" s="249"/>
    </row>
    <row r="30" spans="2:10" ht="15" customHeight="1" thickBot="1">
      <c r="B30" s="193" t="s">
        <v>89</v>
      </c>
      <c r="C30" s="192">
        <f>C28-C29</f>
        <v>-6.8000000000000114</v>
      </c>
      <c r="D30" s="192">
        <f>D28-D29</f>
        <v>-7.5</v>
      </c>
      <c r="E30" s="192">
        <f>E28-E29</f>
        <v>33.700000000000045</v>
      </c>
      <c r="F30" s="112"/>
      <c r="G30" s="113"/>
      <c r="H30" s="114"/>
      <c r="I30" s="114"/>
    </row>
    <row r="31" spans="2:10" ht="15" customHeight="1" thickBot="1">
      <c r="B31" s="120" t="s">
        <v>88</v>
      </c>
      <c r="C31" s="591">
        <f>C28/C29*100-100</f>
        <v>-1.6460905349794217</v>
      </c>
      <c r="D31" s="592">
        <f>D28/D29*100-100</f>
        <v>-2.0107238605898203</v>
      </c>
      <c r="E31" s="593">
        <f>E28/E29*100-100</f>
        <v>2.4076587840251591</v>
      </c>
      <c r="F31" s="594"/>
      <c r="G31" s="595"/>
      <c r="H31" s="596"/>
      <c r="I31" s="596"/>
    </row>
    <row r="32" spans="2:10" ht="15" customHeight="1" thickTop="1">
      <c r="B32" s="4" t="s">
        <v>1</v>
      </c>
      <c r="C32" s="597" t="s">
        <v>186</v>
      </c>
      <c r="D32" s="598" t="s">
        <v>186</v>
      </c>
      <c r="E32" s="598" t="s">
        <v>186</v>
      </c>
      <c r="F32" s="598" t="s">
        <v>186</v>
      </c>
      <c r="G32" s="598" t="s">
        <v>186</v>
      </c>
      <c r="H32" s="598" t="s">
        <v>186</v>
      </c>
      <c r="I32" s="599" t="s">
        <v>186</v>
      </c>
      <c r="J32" s="251"/>
    </row>
    <row r="33" spans="2:11" ht="15" customHeight="1">
      <c r="B33" s="245" t="s">
        <v>2</v>
      </c>
      <c r="C33" s="369">
        <v>472</v>
      </c>
      <c r="D33" s="370">
        <v>414.5</v>
      </c>
      <c r="E33" s="370">
        <v>2641.1</v>
      </c>
      <c r="F33" s="370">
        <v>44.5</v>
      </c>
      <c r="G33" s="370">
        <v>16.899999999999999</v>
      </c>
      <c r="H33" s="382">
        <v>154</v>
      </c>
      <c r="I33" s="386">
        <v>20</v>
      </c>
      <c r="J33" s="250"/>
    </row>
    <row r="34" spans="2:11" ht="15" customHeight="1">
      <c r="B34" s="245" t="s">
        <v>3</v>
      </c>
      <c r="C34" s="369">
        <v>442.8</v>
      </c>
      <c r="D34" s="370">
        <v>392.9</v>
      </c>
      <c r="E34" s="370">
        <v>1854.2</v>
      </c>
      <c r="F34" s="370">
        <v>43.5</v>
      </c>
      <c r="G34" s="370">
        <v>17.7</v>
      </c>
      <c r="H34" s="382">
        <v>152</v>
      </c>
      <c r="I34" s="386">
        <v>17</v>
      </c>
      <c r="J34" s="250"/>
    </row>
    <row r="35" spans="2:11" ht="15" customHeight="1">
      <c r="B35" s="245" t="s">
        <v>4</v>
      </c>
      <c r="C35" s="369">
        <v>499.2</v>
      </c>
      <c r="D35" s="370">
        <v>443.4</v>
      </c>
      <c r="E35" s="370">
        <v>509.4</v>
      </c>
      <c r="F35" s="370">
        <v>42.2</v>
      </c>
      <c r="G35" s="370">
        <v>20.100000000000001</v>
      </c>
      <c r="H35" s="382">
        <v>152</v>
      </c>
      <c r="I35" s="386">
        <v>10</v>
      </c>
      <c r="J35" s="250"/>
    </row>
    <row r="36" spans="2:11" ht="15" customHeight="1">
      <c r="B36" s="245" t="s">
        <v>5</v>
      </c>
      <c r="C36" s="369">
        <v>484.5</v>
      </c>
      <c r="D36" s="370">
        <v>448.7</v>
      </c>
      <c r="E36" s="370">
        <v>2295.4</v>
      </c>
      <c r="F36" s="370">
        <v>42.7</v>
      </c>
      <c r="G36" s="370">
        <v>18.5</v>
      </c>
      <c r="H36" s="382">
        <v>154</v>
      </c>
      <c r="I36" s="386">
        <v>13</v>
      </c>
      <c r="J36" s="250"/>
    </row>
    <row r="37" spans="2:11" ht="15" customHeight="1">
      <c r="B37" s="245" t="s">
        <v>6</v>
      </c>
      <c r="C37" s="369">
        <v>376.4</v>
      </c>
      <c r="D37" s="370">
        <v>297.89999999999998</v>
      </c>
      <c r="E37" s="370">
        <v>958.2</v>
      </c>
      <c r="F37" s="370">
        <v>46</v>
      </c>
      <c r="G37" s="370">
        <v>12.4</v>
      </c>
      <c r="H37" s="382">
        <v>162</v>
      </c>
      <c r="I37" s="386">
        <v>36</v>
      </c>
      <c r="J37" s="250"/>
    </row>
    <row r="38" spans="2:11" ht="15" customHeight="1">
      <c r="B38" s="245" t="s">
        <v>7</v>
      </c>
      <c r="C38" s="369">
        <v>372.2</v>
      </c>
      <c r="D38" s="370">
        <v>343.2</v>
      </c>
      <c r="E38" s="370">
        <v>1138.3</v>
      </c>
      <c r="F38" s="370">
        <v>41.3</v>
      </c>
      <c r="G38" s="370">
        <v>15.3</v>
      </c>
      <c r="H38" s="382">
        <v>158</v>
      </c>
      <c r="I38" s="386">
        <v>12</v>
      </c>
      <c r="J38" s="250"/>
    </row>
    <row r="39" spans="2:11" ht="15" customHeight="1">
      <c r="B39" s="245" t="s">
        <v>21</v>
      </c>
      <c r="C39" s="369">
        <v>396.3</v>
      </c>
      <c r="D39" s="370">
        <v>364.3</v>
      </c>
      <c r="E39" s="370">
        <v>1533.6</v>
      </c>
      <c r="F39" s="370">
        <v>42</v>
      </c>
      <c r="G39" s="370">
        <v>13.9</v>
      </c>
      <c r="H39" s="382">
        <v>143</v>
      </c>
      <c r="I39" s="386">
        <v>13</v>
      </c>
      <c r="J39" s="250"/>
    </row>
    <row r="40" spans="2:11" ht="15" customHeight="1">
      <c r="B40" s="245" t="s">
        <v>20</v>
      </c>
      <c r="C40" s="369">
        <v>349.3</v>
      </c>
      <c r="D40" s="370">
        <v>314.60000000000002</v>
      </c>
      <c r="E40" s="370">
        <v>1207.7</v>
      </c>
      <c r="F40" s="370">
        <v>42.8</v>
      </c>
      <c r="G40" s="370">
        <v>10.4</v>
      </c>
      <c r="H40" s="382">
        <v>160</v>
      </c>
      <c r="I40" s="386">
        <v>15</v>
      </c>
      <c r="J40" s="250"/>
    </row>
    <row r="41" spans="2:11" ht="15" customHeight="1">
      <c r="B41" s="245" t="s">
        <v>19</v>
      </c>
      <c r="C41" s="369">
        <v>504.7</v>
      </c>
      <c r="D41" s="370">
        <v>471</v>
      </c>
      <c r="E41" s="370">
        <v>2035</v>
      </c>
      <c r="F41" s="370">
        <v>43.2</v>
      </c>
      <c r="G41" s="370">
        <v>16.5</v>
      </c>
      <c r="H41" s="382">
        <v>149</v>
      </c>
      <c r="I41" s="386">
        <v>12</v>
      </c>
      <c r="J41" s="250"/>
    </row>
    <row r="42" spans="2:11" ht="15" customHeight="1">
      <c r="B42" s="245" t="s">
        <v>18</v>
      </c>
      <c r="C42" s="369">
        <v>299.7</v>
      </c>
      <c r="D42" s="370">
        <v>269</v>
      </c>
      <c r="E42" s="370">
        <v>635.6</v>
      </c>
      <c r="F42" s="370">
        <v>39.6</v>
      </c>
      <c r="G42" s="370">
        <v>9.3000000000000007</v>
      </c>
      <c r="H42" s="382">
        <v>163</v>
      </c>
      <c r="I42" s="386">
        <v>16</v>
      </c>
      <c r="J42" s="250"/>
    </row>
    <row r="43" spans="2:11" ht="15" customHeight="1">
      <c r="B43" s="245" t="s">
        <v>17</v>
      </c>
      <c r="C43" s="369">
        <v>296.8</v>
      </c>
      <c r="D43" s="370">
        <v>269.39999999999998</v>
      </c>
      <c r="E43" s="370">
        <v>638</v>
      </c>
      <c r="F43" s="370">
        <v>41.5</v>
      </c>
      <c r="G43" s="370">
        <v>8.6</v>
      </c>
      <c r="H43" s="382">
        <v>167</v>
      </c>
      <c r="I43" s="386">
        <v>12</v>
      </c>
      <c r="J43" s="250"/>
    </row>
    <row r="44" spans="2:11" ht="15" customHeight="1">
      <c r="B44" s="245" t="s">
        <v>16</v>
      </c>
      <c r="C44" s="369">
        <v>495.9</v>
      </c>
      <c r="D44" s="370">
        <v>484</v>
      </c>
      <c r="E44" s="370">
        <v>2010.5</v>
      </c>
      <c r="F44" s="370">
        <v>45.4</v>
      </c>
      <c r="G44" s="370">
        <v>13</v>
      </c>
      <c r="H44" s="382">
        <v>157</v>
      </c>
      <c r="I44" s="386">
        <v>5</v>
      </c>
      <c r="J44" s="250"/>
    </row>
    <row r="45" spans="2:11" ht="15" customHeight="1">
      <c r="B45" s="245" t="s">
        <v>15</v>
      </c>
      <c r="C45" s="369">
        <v>354.9</v>
      </c>
      <c r="D45" s="370">
        <v>327.3</v>
      </c>
      <c r="E45" s="370">
        <v>754.3</v>
      </c>
      <c r="F45" s="370">
        <v>38.9</v>
      </c>
      <c r="G45" s="370">
        <v>7.4</v>
      </c>
      <c r="H45" s="382">
        <v>151</v>
      </c>
      <c r="I45" s="386">
        <v>11</v>
      </c>
      <c r="J45" s="250"/>
    </row>
    <row r="46" spans="2:11" ht="15" customHeight="1">
      <c r="B46" s="245" t="s">
        <v>14</v>
      </c>
      <c r="C46" s="369">
        <v>373</v>
      </c>
      <c r="D46" s="370">
        <v>339.8</v>
      </c>
      <c r="E46" s="370">
        <v>1224.8</v>
      </c>
      <c r="F46" s="370">
        <v>43.4</v>
      </c>
      <c r="G46" s="370">
        <v>15.3</v>
      </c>
      <c r="H46" s="382">
        <v>152</v>
      </c>
      <c r="I46" s="386">
        <v>15</v>
      </c>
      <c r="J46" s="250"/>
      <c r="K46" s="251"/>
    </row>
    <row r="47" spans="2:11" ht="15" customHeight="1" thickBot="1">
      <c r="B47" s="100" t="s">
        <v>13</v>
      </c>
      <c r="C47" s="373">
        <v>306.10000000000002</v>
      </c>
      <c r="D47" s="374">
        <v>273.5</v>
      </c>
      <c r="E47" s="374">
        <v>484.9</v>
      </c>
      <c r="F47" s="374">
        <v>41.6</v>
      </c>
      <c r="G47" s="374">
        <v>7.4</v>
      </c>
      <c r="H47" s="384">
        <v>153</v>
      </c>
      <c r="I47" s="387">
        <v>16</v>
      </c>
      <c r="J47" s="250"/>
    </row>
    <row r="48" spans="2:11" ht="15" customHeight="1"/>
    <row r="49" spans="2:10" ht="18.75" customHeight="1" thickBot="1">
      <c r="B49" s="54" t="s">
        <v>239</v>
      </c>
      <c r="C49"/>
      <c r="E49"/>
      <c r="G49" s="89"/>
      <c r="H49" s="850" t="s">
        <v>164</v>
      </c>
      <c r="I49" s="850"/>
    </row>
    <row r="50" spans="2:10" ht="10.5" customHeight="1">
      <c r="B50" s="861" t="s">
        <v>29</v>
      </c>
      <c r="C50" s="863" t="s">
        <v>79</v>
      </c>
      <c r="D50" s="90"/>
      <c r="E50" s="856" t="s">
        <v>81</v>
      </c>
      <c r="F50" s="865" t="s">
        <v>82</v>
      </c>
      <c r="G50" s="856" t="s">
        <v>83</v>
      </c>
      <c r="H50" s="853" t="s">
        <v>84</v>
      </c>
      <c r="I50" s="851" t="s">
        <v>85</v>
      </c>
    </row>
    <row r="51" spans="2:10" ht="35.25" customHeight="1" thickBot="1">
      <c r="B51" s="862"/>
      <c r="C51" s="864"/>
      <c r="D51" s="92" t="s">
        <v>80</v>
      </c>
      <c r="E51" s="858"/>
      <c r="F51" s="866"/>
      <c r="G51" s="857"/>
      <c r="H51" s="854"/>
      <c r="I51" s="852"/>
    </row>
    <row r="52" spans="2:10" ht="15" customHeight="1" thickBot="1">
      <c r="B52" s="242" t="s">
        <v>228</v>
      </c>
      <c r="C52" s="309">
        <v>356.3</v>
      </c>
      <c r="D52" s="537">
        <v>324.8</v>
      </c>
      <c r="E52" s="537">
        <v>921</v>
      </c>
      <c r="F52" s="366">
        <v>43.4</v>
      </c>
      <c r="G52" s="253">
        <v>11.7</v>
      </c>
      <c r="H52" s="367">
        <v>160</v>
      </c>
      <c r="I52" s="247">
        <v>13</v>
      </c>
      <c r="J52" s="249"/>
    </row>
    <row r="53" spans="2:10" ht="15" customHeight="1" thickBot="1">
      <c r="B53" s="242" t="s">
        <v>202</v>
      </c>
      <c r="C53" s="309">
        <v>349.5</v>
      </c>
      <c r="D53" s="537">
        <v>315.5</v>
      </c>
      <c r="E53" s="537">
        <v>897.6</v>
      </c>
      <c r="F53" s="366">
        <v>43.1</v>
      </c>
      <c r="G53" s="253">
        <v>11.4</v>
      </c>
      <c r="H53" s="367">
        <v>163</v>
      </c>
      <c r="I53" s="247">
        <v>15</v>
      </c>
      <c r="J53" s="249"/>
    </row>
    <row r="54" spans="2:10" ht="15" customHeight="1" thickBot="1">
      <c r="B54" s="14" t="s">
        <v>89</v>
      </c>
      <c r="C54" s="192">
        <f>C52-C53</f>
        <v>6.8000000000000114</v>
      </c>
      <c r="D54" s="192">
        <f>D52-D53</f>
        <v>9.3000000000000114</v>
      </c>
      <c r="E54" s="192">
        <f>E52-E53</f>
        <v>23.399999999999977</v>
      </c>
      <c r="F54" s="255"/>
      <c r="G54" s="255"/>
      <c r="H54" s="304"/>
      <c r="I54" s="304"/>
    </row>
    <row r="55" spans="2:10" ht="15" customHeight="1" thickBot="1">
      <c r="B55" s="194" t="s">
        <v>128</v>
      </c>
      <c r="C55" s="567">
        <f>C54/C53*100</f>
        <v>1.9456366237482152</v>
      </c>
      <c r="D55" s="567">
        <f>D54/D53*100</f>
        <v>2.9477020602218738</v>
      </c>
      <c r="E55" s="567">
        <f>E54/E53*100</f>
        <v>2.6069518716577513</v>
      </c>
      <c r="F55" s="257"/>
      <c r="G55" s="257"/>
      <c r="H55" s="306"/>
      <c r="I55" s="306"/>
    </row>
    <row r="56" spans="2:10" ht="15" customHeight="1" thickTop="1">
      <c r="B56" s="4" t="s">
        <v>1</v>
      </c>
      <c r="C56" s="388">
        <v>350.8</v>
      </c>
      <c r="D56" s="389">
        <v>323.2</v>
      </c>
      <c r="E56" s="389">
        <v>1020.3</v>
      </c>
      <c r="F56" s="389">
        <v>39.1</v>
      </c>
      <c r="G56" s="390">
        <v>10.9</v>
      </c>
      <c r="H56" s="391">
        <v>154</v>
      </c>
      <c r="I56" s="392">
        <v>12</v>
      </c>
      <c r="J56" s="307"/>
    </row>
    <row r="57" spans="2:10" ht="15" customHeight="1">
      <c r="B57" s="245" t="s">
        <v>2</v>
      </c>
      <c r="C57" s="369">
        <v>367.5</v>
      </c>
      <c r="D57" s="370">
        <v>352.5</v>
      </c>
      <c r="E57" s="370">
        <v>980.9</v>
      </c>
      <c r="F57" s="370">
        <v>39</v>
      </c>
      <c r="G57" s="370">
        <v>10.6</v>
      </c>
      <c r="H57" s="371">
        <v>173</v>
      </c>
      <c r="I57" s="372">
        <v>8</v>
      </c>
      <c r="J57" s="307"/>
    </row>
    <row r="58" spans="2:10" ht="15" customHeight="1">
      <c r="B58" s="245" t="s">
        <v>3</v>
      </c>
      <c r="C58" s="369">
        <v>380.2</v>
      </c>
      <c r="D58" s="370">
        <v>339.2</v>
      </c>
      <c r="E58" s="370">
        <v>1081.9000000000001</v>
      </c>
      <c r="F58" s="370">
        <v>43.4</v>
      </c>
      <c r="G58" s="370">
        <v>14.8</v>
      </c>
      <c r="H58" s="371">
        <v>158</v>
      </c>
      <c r="I58" s="372">
        <v>15</v>
      </c>
      <c r="J58" s="307"/>
    </row>
    <row r="59" spans="2:10" ht="15" customHeight="1">
      <c r="B59" s="245" t="s">
        <v>4</v>
      </c>
      <c r="C59" s="369">
        <v>373.3</v>
      </c>
      <c r="D59" s="370">
        <v>342.3</v>
      </c>
      <c r="E59" s="370">
        <v>1636.8</v>
      </c>
      <c r="F59" s="370">
        <v>46.9</v>
      </c>
      <c r="G59" s="370">
        <v>18.3</v>
      </c>
      <c r="H59" s="371">
        <v>150</v>
      </c>
      <c r="I59" s="372">
        <v>9</v>
      </c>
      <c r="J59" s="307"/>
    </row>
    <row r="60" spans="2:10" ht="15" customHeight="1">
      <c r="B60" s="245" t="s">
        <v>5</v>
      </c>
      <c r="C60" s="369">
        <v>369</v>
      </c>
      <c r="D60" s="370">
        <v>336</v>
      </c>
      <c r="E60" s="370">
        <v>1134.9000000000001</v>
      </c>
      <c r="F60" s="370">
        <v>41</v>
      </c>
      <c r="G60" s="370">
        <v>14.4</v>
      </c>
      <c r="H60" s="371">
        <v>155</v>
      </c>
      <c r="I60" s="372">
        <v>14</v>
      </c>
      <c r="J60" s="307"/>
    </row>
    <row r="61" spans="2:10" ht="15" customHeight="1">
      <c r="B61" s="245" t="s">
        <v>6</v>
      </c>
      <c r="C61" s="369">
        <v>318.7</v>
      </c>
      <c r="D61" s="370">
        <v>269.10000000000002</v>
      </c>
      <c r="E61" s="370">
        <v>375.6</v>
      </c>
      <c r="F61" s="370">
        <v>48.6</v>
      </c>
      <c r="G61" s="370">
        <v>11</v>
      </c>
      <c r="H61" s="371">
        <v>171</v>
      </c>
      <c r="I61" s="372">
        <v>27</v>
      </c>
      <c r="J61" s="307"/>
    </row>
    <row r="62" spans="2:10" ht="15" customHeight="1">
      <c r="B62" s="245" t="s">
        <v>7</v>
      </c>
      <c r="C62" s="369">
        <v>347.6</v>
      </c>
      <c r="D62" s="370">
        <v>322.10000000000002</v>
      </c>
      <c r="E62" s="370">
        <v>837</v>
      </c>
      <c r="F62" s="370">
        <v>42</v>
      </c>
      <c r="G62" s="370">
        <v>11.4</v>
      </c>
      <c r="H62" s="371">
        <v>166</v>
      </c>
      <c r="I62" s="372">
        <v>12</v>
      </c>
      <c r="J62" s="307"/>
    </row>
    <row r="63" spans="2:10" ht="15" customHeight="1">
      <c r="B63" s="245" t="s">
        <v>21</v>
      </c>
      <c r="C63" s="369">
        <v>341.9</v>
      </c>
      <c r="D63" s="370">
        <v>327.9</v>
      </c>
      <c r="E63" s="370">
        <v>1217.5999999999999</v>
      </c>
      <c r="F63" s="370">
        <v>39.4</v>
      </c>
      <c r="G63" s="370">
        <v>12.8</v>
      </c>
      <c r="H63" s="371">
        <v>150</v>
      </c>
      <c r="I63" s="372">
        <v>6</v>
      </c>
      <c r="J63" s="307"/>
    </row>
    <row r="64" spans="2:10" ht="15" customHeight="1">
      <c r="B64" s="245" t="s">
        <v>20</v>
      </c>
      <c r="C64" s="369">
        <v>358.7</v>
      </c>
      <c r="D64" s="370">
        <v>329</v>
      </c>
      <c r="E64" s="370">
        <v>1162.8</v>
      </c>
      <c r="F64" s="370">
        <v>42.4</v>
      </c>
      <c r="G64" s="370">
        <v>11.9</v>
      </c>
      <c r="H64" s="371">
        <v>156</v>
      </c>
      <c r="I64" s="372">
        <v>14</v>
      </c>
      <c r="J64" s="307"/>
    </row>
    <row r="65" spans="2:12" ht="15" customHeight="1">
      <c r="B65" s="245" t="s">
        <v>19</v>
      </c>
      <c r="C65" s="369">
        <v>462.1</v>
      </c>
      <c r="D65" s="370">
        <v>430.6</v>
      </c>
      <c r="E65" s="370">
        <v>1314.1</v>
      </c>
      <c r="F65" s="370">
        <v>43.9</v>
      </c>
      <c r="G65" s="370">
        <v>13.2</v>
      </c>
      <c r="H65" s="371">
        <v>156</v>
      </c>
      <c r="I65" s="372">
        <v>11</v>
      </c>
      <c r="J65" s="307"/>
    </row>
    <row r="66" spans="2:12" ht="15" customHeight="1">
      <c r="B66" s="245" t="s">
        <v>18</v>
      </c>
      <c r="C66" s="369">
        <v>312.5</v>
      </c>
      <c r="D66" s="370">
        <v>289</v>
      </c>
      <c r="E66" s="370">
        <v>440.6</v>
      </c>
      <c r="F66" s="370">
        <v>40.700000000000003</v>
      </c>
      <c r="G66" s="370">
        <v>8.6</v>
      </c>
      <c r="H66" s="371">
        <v>163</v>
      </c>
      <c r="I66" s="372">
        <v>12</v>
      </c>
      <c r="J66" s="307"/>
    </row>
    <row r="67" spans="2:12" ht="15" customHeight="1">
      <c r="B67" s="245" t="s">
        <v>17</v>
      </c>
      <c r="C67" s="369">
        <v>299.2</v>
      </c>
      <c r="D67" s="370">
        <v>279.7</v>
      </c>
      <c r="E67" s="370">
        <v>442.4</v>
      </c>
      <c r="F67" s="370">
        <v>40.5</v>
      </c>
      <c r="G67" s="370">
        <v>8.3000000000000007</v>
      </c>
      <c r="H67" s="371">
        <v>161</v>
      </c>
      <c r="I67" s="372">
        <v>9</v>
      </c>
      <c r="J67" s="307"/>
    </row>
    <row r="68" spans="2:12" ht="15" customHeight="1">
      <c r="B68" s="245" t="s">
        <v>16</v>
      </c>
      <c r="C68" s="369">
        <v>442.8</v>
      </c>
      <c r="D68" s="370">
        <v>428.1</v>
      </c>
      <c r="E68" s="370">
        <v>1657</v>
      </c>
      <c r="F68" s="370">
        <v>44.6</v>
      </c>
      <c r="G68" s="370">
        <v>13.7</v>
      </c>
      <c r="H68" s="371">
        <v>156</v>
      </c>
      <c r="I68" s="372">
        <v>6</v>
      </c>
      <c r="J68" s="307"/>
    </row>
    <row r="69" spans="2:12" ht="15" customHeight="1">
      <c r="B69" s="245" t="s">
        <v>15</v>
      </c>
      <c r="C69" s="369">
        <v>318.5</v>
      </c>
      <c r="D69" s="370">
        <v>296.7</v>
      </c>
      <c r="E69" s="370">
        <v>837.3</v>
      </c>
      <c r="F69" s="370">
        <v>41.7</v>
      </c>
      <c r="G69" s="370">
        <v>7.4</v>
      </c>
      <c r="H69" s="371">
        <v>159</v>
      </c>
      <c r="I69" s="372">
        <v>7</v>
      </c>
      <c r="J69" s="307"/>
    </row>
    <row r="70" spans="2:12" ht="15" customHeight="1">
      <c r="B70" s="245" t="s">
        <v>14</v>
      </c>
      <c r="C70" s="369">
        <v>330.4</v>
      </c>
      <c r="D70" s="370">
        <v>316.89999999999998</v>
      </c>
      <c r="E70" s="370">
        <v>1269.9000000000001</v>
      </c>
      <c r="F70" s="370">
        <v>41.3</v>
      </c>
      <c r="G70" s="370">
        <v>16.3</v>
      </c>
      <c r="H70" s="371">
        <v>146</v>
      </c>
      <c r="I70" s="372">
        <v>7</v>
      </c>
      <c r="J70" s="307"/>
    </row>
    <row r="71" spans="2:12" ht="15" customHeight="1" thickBot="1">
      <c r="B71" s="100" t="s">
        <v>13</v>
      </c>
      <c r="C71" s="373">
        <v>309.5</v>
      </c>
      <c r="D71" s="374">
        <v>281.5</v>
      </c>
      <c r="E71" s="374">
        <v>564.5</v>
      </c>
      <c r="F71" s="374">
        <v>46.7</v>
      </c>
      <c r="G71" s="374">
        <v>10.8</v>
      </c>
      <c r="H71" s="375">
        <v>159</v>
      </c>
      <c r="I71" s="376">
        <v>13</v>
      </c>
      <c r="J71" s="307"/>
    </row>
    <row r="78" spans="2:12">
      <c r="B78" s="855">
        <v>9</v>
      </c>
      <c r="C78" s="855"/>
      <c r="D78" s="855"/>
      <c r="E78" s="855"/>
      <c r="F78" s="855"/>
      <c r="G78" s="855"/>
      <c r="H78" s="855"/>
      <c r="I78" s="855"/>
      <c r="J78" s="855"/>
      <c r="K78" s="855"/>
      <c r="L78" s="855"/>
    </row>
    <row r="81" spans="2:12">
      <c r="B81" s="855"/>
      <c r="C81" s="855"/>
      <c r="D81" s="855"/>
      <c r="E81" s="855"/>
      <c r="F81" s="855"/>
      <c r="G81" s="855"/>
      <c r="H81" s="855"/>
      <c r="I81" s="855"/>
      <c r="J81" s="855"/>
      <c r="K81" s="855"/>
      <c r="L81" s="855"/>
    </row>
    <row r="82" spans="2:12" ht="18.75" customHeight="1" thickBot="1">
      <c r="B82" s="54" t="s">
        <v>240</v>
      </c>
      <c r="C82"/>
      <c r="E82"/>
      <c r="G82" s="89"/>
      <c r="H82" s="850" t="s">
        <v>164</v>
      </c>
      <c r="I82" s="850"/>
    </row>
    <row r="83" spans="2:12" ht="10.5" customHeight="1">
      <c r="B83" s="861" t="s">
        <v>29</v>
      </c>
      <c r="C83" s="863" t="s">
        <v>79</v>
      </c>
      <c r="D83" s="90"/>
      <c r="E83" s="856" t="s">
        <v>81</v>
      </c>
      <c r="F83" s="865" t="s">
        <v>82</v>
      </c>
      <c r="G83" s="856" t="s">
        <v>83</v>
      </c>
      <c r="H83" s="853" t="s">
        <v>84</v>
      </c>
      <c r="I83" s="851" t="s">
        <v>85</v>
      </c>
    </row>
    <row r="84" spans="2:12" ht="35.25" customHeight="1" thickBot="1">
      <c r="B84" s="862"/>
      <c r="C84" s="864"/>
      <c r="D84" s="92" t="s">
        <v>80</v>
      </c>
      <c r="E84" s="858"/>
      <c r="F84" s="866"/>
      <c r="G84" s="857"/>
      <c r="H84" s="854"/>
      <c r="I84" s="852"/>
    </row>
    <row r="85" spans="2:12" ht="15" customHeight="1" thickBot="1">
      <c r="B85" s="242" t="s">
        <v>228</v>
      </c>
      <c r="C85" s="309">
        <v>343.1</v>
      </c>
      <c r="D85" s="537">
        <v>313.39999999999998</v>
      </c>
      <c r="E85" s="366">
        <v>582.29999999999995</v>
      </c>
      <c r="F85" s="253">
        <v>44.9</v>
      </c>
      <c r="G85" s="252">
        <v>10.1</v>
      </c>
      <c r="H85" s="246">
        <v>168</v>
      </c>
      <c r="I85" s="247">
        <v>14</v>
      </c>
      <c r="J85" s="249"/>
    </row>
    <row r="86" spans="2:12" ht="15" customHeight="1" thickBot="1">
      <c r="B86" s="242" t="s">
        <v>202</v>
      </c>
      <c r="C86" s="309">
        <v>329.8</v>
      </c>
      <c r="D86" s="537">
        <v>306.2</v>
      </c>
      <c r="E86" s="366">
        <v>574.29999999999995</v>
      </c>
      <c r="F86" s="253">
        <v>44.2</v>
      </c>
      <c r="G86" s="252">
        <v>9.9</v>
      </c>
      <c r="H86" s="246">
        <v>169</v>
      </c>
      <c r="I86" s="247">
        <v>12</v>
      </c>
      <c r="J86" s="249"/>
    </row>
    <row r="87" spans="2:12" ht="15" customHeight="1" thickBot="1">
      <c r="B87" s="14" t="s">
        <v>89</v>
      </c>
      <c r="C87" s="573">
        <f>C85-C86</f>
        <v>13.300000000000011</v>
      </c>
      <c r="D87" s="574">
        <f>D85-D86</f>
        <v>7.1999999999999886</v>
      </c>
      <c r="E87" s="575">
        <f>E85-E86</f>
        <v>8</v>
      </c>
      <c r="F87" s="254"/>
      <c r="G87" s="255"/>
      <c r="H87" s="304"/>
      <c r="I87" s="304"/>
      <c r="J87" s="249"/>
    </row>
    <row r="88" spans="2:12" ht="15" customHeight="1" thickBot="1">
      <c r="B88" s="120" t="s">
        <v>88</v>
      </c>
      <c r="C88" s="121">
        <f>C85/C86*100-100</f>
        <v>4.0327471194663502</v>
      </c>
      <c r="D88" s="122">
        <f>D85/D86*100-100</f>
        <v>2.3514043109078955</v>
      </c>
      <c r="E88" s="576">
        <f>E85/E86*100-100</f>
        <v>1.3930001741250209</v>
      </c>
      <c r="F88" s="310"/>
      <c r="G88" s="303"/>
      <c r="H88" s="305"/>
      <c r="I88" s="305"/>
      <c r="J88" s="249"/>
    </row>
    <row r="89" spans="2:12" ht="15" customHeight="1" thickTop="1">
      <c r="B89" s="308" t="s">
        <v>1</v>
      </c>
      <c r="C89" s="364">
        <v>374.3</v>
      </c>
      <c r="D89" s="365">
        <v>324.60000000000002</v>
      </c>
      <c r="E89" s="365">
        <v>1068.3</v>
      </c>
      <c r="F89" s="366">
        <v>53.1</v>
      </c>
      <c r="G89" s="366">
        <v>17.8</v>
      </c>
      <c r="H89" s="367">
        <v>184</v>
      </c>
      <c r="I89" s="368">
        <v>22</v>
      </c>
      <c r="J89" s="249"/>
    </row>
    <row r="90" spans="2:12" ht="15" customHeight="1">
      <c r="B90" s="245" t="s">
        <v>2</v>
      </c>
      <c r="C90" s="369">
        <v>365.5</v>
      </c>
      <c r="D90" s="370">
        <v>334.7</v>
      </c>
      <c r="E90" s="370">
        <v>504.8</v>
      </c>
      <c r="F90" s="370">
        <v>48.1</v>
      </c>
      <c r="G90" s="370">
        <v>10.5</v>
      </c>
      <c r="H90" s="371">
        <v>176</v>
      </c>
      <c r="I90" s="372">
        <v>13</v>
      </c>
      <c r="J90" s="249"/>
    </row>
    <row r="91" spans="2:12" ht="15" customHeight="1">
      <c r="B91" s="245" t="s">
        <v>3</v>
      </c>
      <c r="C91" s="369">
        <v>327.10000000000002</v>
      </c>
      <c r="D91" s="370">
        <v>290.5</v>
      </c>
      <c r="E91" s="370">
        <v>590.20000000000005</v>
      </c>
      <c r="F91" s="370">
        <v>44.6</v>
      </c>
      <c r="G91" s="370">
        <v>10.8</v>
      </c>
      <c r="H91" s="371">
        <v>168</v>
      </c>
      <c r="I91" s="372">
        <v>18</v>
      </c>
      <c r="J91" s="249"/>
    </row>
    <row r="92" spans="2:12" ht="15" customHeight="1">
      <c r="B92" s="245" t="s">
        <v>4</v>
      </c>
      <c r="C92" s="369">
        <v>391.6</v>
      </c>
      <c r="D92" s="370">
        <v>360.5</v>
      </c>
      <c r="E92" s="370">
        <v>1580.9</v>
      </c>
      <c r="F92" s="370">
        <v>43.4</v>
      </c>
      <c r="G92" s="370">
        <v>14.2</v>
      </c>
      <c r="H92" s="371">
        <v>160</v>
      </c>
      <c r="I92" s="372">
        <v>9</v>
      </c>
      <c r="J92" s="249"/>
    </row>
    <row r="93" spans="2:12" ht="15" customHeight="1">
      <c r="B93" s="245" t="s">
        <v>5</v>
      </c>
      <c r="C93" s="369">
        <v>402.5</v>
      </c>
      <c r="D93" s="370">
        <v>386.9</v>
      </c>
      <c r="E93" s="370">
        <v>634.6</v>
      </c>
      <c r="F93" s="370">
        <v>39.5</v>
      </c>
      <c r="G93" s="370">
        <v>9.1</v>
      </c>
      <c r="H93" s="371">
        <v>154</v>
      </c>
      <c r="I93" s="372">
        <v>6</v>
      </c>
      <c r="J93" s="249"/>
    </row>
    <row r="94" spans="2:12" ht="15" customHeight="1">
      <c r="B94" s="245" t="s">
        <v>6</v>
      </c>
      <c r="C94" s="369">
        <v>385.1</v>
      </c>
      <c r="D94" s="370">
        <v>312.60000000000002</v>
      </c>
      <c r="E94" s="370">
        <v>427.7</v>
      </c>
      <c r="F94" s="370">
        <v>50.1</v>
      </c>
      <c r="G94" s="370">
        <v>10</v>
      </c>
      <c r="H94" s="371">
        <v>179</v>
      </c>
      <c r="I94" s="372">
        <v>29</v>
      </c>
      <c r="J94" s="249"/>
    </row>
    <row r="95" spans="2:12" ht="15" customHeight="1">
      <c r="B95" s="245" t="s">
        <v>7</v>
      </c>
      <c r="C95" s="369">
        <v>350.7</v>
      </c>
      <c r="D95" s="370">
        <v>329.8</v>
      </c>
      <c r="E95" s="370">
        <v>605.29999999999995</v>
      </c>
      <c r="F95" s="370">
        <v>43.9</v>
      </c>
      <c r="G95" s="370">
        <v>10</v>
      </c>
      <c r="H95" s="371">
        <v>170</v>
      </c>
      <c r="I95" s="372">
        <v>10</v>
      </c>
      <c r="J95" s="249"/>
    </row>
    <row r="96" spans="2:12" ht="15" customHeight="1">
      <c r="B96" s="245" t="s">
        <v>21</v>
      </c>
      <c r="C96" s="369">
        <v>386.8</v>
      </c>
      <c r="D96" s="370">
        <v>355.3</v>
      </c>
      <c r="E96" s="370">
        <v>896.5</v>
      </c>
      <c r="F96" s="370">
        <v>47.7</v>
      </c>
      <c r="G96" s="370">
        <v>9.6999999999999993</v>
      </c>
      <c r="H96" s="371">
        <v>159</v>
      </c>
      <c r="I96" s="372">
        <v>7</v>
      </c>
      <c r="J96" s="249"/>
    </row>
    <row r="97" spans="2:12" ht="15" customHeight="1">
      <c r="B97" s="245" t="s">
        <v>20</v>
      </c>
      <c r="C97" s="369">
        <v>350.5</v>
      </c>
      <c r="D97" s="370">
        <v>337.7</v>
      </c>
      <c r="E97" s="370">
        <v>806</v>
      </c>
      <c r="F97" s="370">
        <v>43.1</v>
      </c>
      <c r="G97" s="370">
        <v>8.8000000000000007</v>
      </c>
      <c r="H97" s="371">
        <v>164</v>
      </c>
      <c r="I97" s="372">
        <v>4</v>
      </c>
      <c r="J97" s="249"/>
    </row>
    <row r="98" spans="2:12" ht="15" customHeight="1">
      <c r="B98" s="245" t="s">
        <v>19</v>
      </c>
      <c r="C98" s="369">
        <v>391.3</v>
      </c>
      <c r="D98" s="370">
        <v>360</v>
      </c>
      <c r="E98" s="370">
        <v>902.4</v>
      </c>
      <c r="F98" s="370">
        <v>44.9</v>
      </c>
      <c r="G98" s="370">
        <v>13.6</v>
      </c>
      <c r="H98" s="371">
        <v>160</v>
      </c>
      <c r="I98" s="372">
        <v>14</v>
      </c>
      <c r="J98" s="249"/>
    </row>
    <row r="99" spans="2:12" ht="15" customHeight="1">
      <c r="B99" s="245" t="s">
        <v>18</v>
      </c>
      <c r="C99" s="369">
        <v>287.60000000000002</v>
      </c>
      <c r="D99" s="370">
        <v>258.7</v>
      </c>
      <c r="E99" s="370">
        <v>232.9</v>
      </c>
      <c r="F99" s="370">
        <v>46</v>
      </c>
      <c r="G99" s="370">
        <v>9</v>
      </c>
      <c r="H99" s="371">
        <v>172</v>
      </c>
      <c r="I99" s="372">
        <v>15</v>
      </c>
      <c r="J99" s="249"/>
    </row>
    <row r="100" spans="2:12" ht="15" customHeight="1">
      <c r="B100" s="245" t="s">
        <v>17</v>
      </c>
      <c r="C100" s="369">
        <v>295.2</v>
      </c>
      <c r="D100" s="370">
        <v>275.2</v>
      </c>
      <c r="E100" s="370">
        <v>411.7</v>
      </c>
      <c r="F100" s="370">
        <v>45.1</v>
      </c>
      <c r="G100" s="370">
        <v>11</v>
      </c>
      <c r="H100" s="371">
        <v>164</v>
      </c>
      <c r="I100" s="372">
        <v>10</v>
      </c>
      <c r="J100" s="249"/>
    </row>
    <row r="101" spans="2:12" ht="15" customHeight="1">
      <c r="B101" s="245" t="s">
        <v>16</v>
      </c>
      <c r="C101" s="369">
        <v>306.89999999999998</v>
      </c>
      <c r="D101" s="370">
        <v>295.3</v>
      </c>
      <c r="E101" s="370">
        <v>780</v>
      </c>
      <c r="F101" s="370">
        <v>40.299999999999997</v>
      </c>
      <c r="G101" s="370">
        <v>9.1999999999999993</v>
      </c>
      <c r="H101" s="371">
        <v>164</v>
      </c>
      <c r="I101" s="372">
        <v>6</v>
      </c>
      <c r="J101" s="249"/>
    </row>
    <row r="102" spans="2:12" ht="15" customHeight="1">
      <c r="B102" s="245" t="s">
        <v>15</v>
      </c>
      <c r="C102" s="369">
        <v>306.8</v>
      </c>
      <c r="D102" s="370">
        <v>290.2</v>
      </c>
      <c r="E102" s="370">
        <v>551</v>
      </c>
      <c r="F102" s="370">
        <v>42.7</v>
      </c>
      <c r="G102" s="370">
        <v>7.7</v>
      </c>
      <c r="H102" s="371">
        <v>161</v>
      </c>
      <c r="I102" s="372">
        <v>7</v>
      </c>
      <c r="J102" s="249"/>
    </row>
    <row r="103" spans="2:12" ht="15" customHeight="1">
      <c r="B103" s="245" t="s">
        <v>14</v>
      </c>
      <c r="C103" s="369">
        <v>328.1</v>
      </c>
      <c r="D103" s="370">
        <v>314.3</v>
      </c>
      <c r="E103" s="370">
        <v>983.6</v>
      </c>
      <c r="F103" s="370">
        <v>44.4</v>
      </c>
      <c r="G103" s="370">
        <v>16.3</v>
      </c>
      <c r="H103" s="371">
        <v>156</v>
      </c>
      <c r="I103" s="372">
        <v>8</v>
      </c>
      <c r="J103" s="249"/>
    </row>
    <row r="104" spans="2:12" ht="15" customHeight="1" thickBot="1">
      <c r="B104" s="100" t="s">
        <v>13</v>
      </c>
      <c r="C104" s="373">
        <v>325.8</v>
      </c>
      <c r="D104" s="374">
        <v>300.10000000000002</v>
      </c>
      <c r="E104" s="374">
        <v>574.20000000000005</v>
      </c>
      <c r="F104" s="374">
        <v>46.9</v>
      </c>
      <c r="G104" s="374">
        <v>10.199999999999999</v>
      </c>
      <c r="H104" s="375">
        <v>164</v>
      </c>
      <c r="I104" s="376">
        <v>12</v>
      </c>
      <c r="J104" s="249"/>
    </row>
    <row r="105" spans="2:12" ht="13.5" customHeight="1"/>
    <row r="106" spans="2:12" ht="18.75" customHeight="1" thickBot="1">
      <c r="B106" s="870" t="s">
        <v>135</v>
      </c>
      <c r="C106" s="870"/>
      <c r="D106" s="89"/>
      <c r="E106"/>
      <c r="G106" s="68"/>
      <c r="H106" s="68"/>
      <c r="K106" s="850" t="s">
        <v>164</v>
      </c>
      <c r="L106" s="850"/>
    </row>
    <row r="107" spans="2:12" ht="10.5" customHeight="1">
      <c r="B107" s="861" t="s">
        <v>29</v>
      </c>
      <c r="C107" s="863" t="s">
        <v>79</v>
      </c>
      <c r="D107" s="93"/>
      <c r="E107" s="98"/>
      <c r="F107" s="90"/>
      <c r="G107" s="872" t="s">
        <v>81</v>
      </c>
      <c r="H107" s="90"/>
      <c r="I107" s="865" t="s">
        <v>82</v>
      </c>
      <c r="J107" s="856" t="s">
        <v>83</v>
      </c>
      <c r="K107" s="853" t="s">
        <v>84</v>
      </c>
      <c r="L107" s="851" t="s">
        <v>85</v>
      </c>
    </row>
    <row r="108" spans="2:12" ht="35.25" customHeight="1" thickBot="1">
      <c r="B108" s="862"/>
      <c r="C108" s="871"/>
      <c r="D108" s="94" t="s">
        <v>87</v>
      </c>
      <c r="E108" s="92" t="s">
        <v>80</v>
      </c>
      <c r="F108" s="96" t="s">
        <v>87</v>
      </c>
      <c r="G108" s="857"/>
      <c r="H108" s="97" t="s">
        <v>87</v>
      </c>
      <c r="I108" s="866"/>
      <c r="J108" s="857"/>
      <c r="K108" s="854"/>
      <c r="L108" s="852"/>
    </row>
    <row r="109" spans="2:12" ht="20.100000000000001" customHeight="1">
      <c r="B109" s="782" t="s">
        <v>86</v>
      </c>
      <c r="C109" s="783">
        <v>347</v>
      </c>
      <c r="D109" s="784">
        <v>-6.5</v>
      </c>
      <c r="E109" s="785">
        <v>318.3</v>
      </c>
      <c r="F109" s="784">
        <v>-4.5999999999999996</v>
      </c>
      <c r="G109" s="785">
        <v>1029.3</v>
      </c>
      <c r="H109" s="784">
        <v>-5.4</v>
      </c>
      <c r="I109" s="785">
        <v>40.9</v>
      </c>
      <c r="J109" s="785">
        <v>11.3</v>
      </c>
      <c r="K109" s="786">
        <v>160</v>
      </c>
      <c r="L109" s="787">
        <v>13</v>
      </c>
    </row>
    <row r="110" spans="2:12" ht="20.100000000000001" customHeight="1">
      <c r="B110" s="190" t="s">
        <v>116</v>
      </c>
      <c r="C110" s="540">
        <v>359</v>
      </c>
      <c r="D110" s="538">
        <f t="shared" ref="D110:D113" si="0">C110/C109*100-100</f>
        <v>3.458213256484143</v>
      </c>
      <c r="E110" s="541">
        <v>324.89999999999998</v>
      </c>
      <c r="F110" s="538">
        <f t="shared" ref="F110:F113" si="1">E110/E109*100-100</f>
        <v>2.0735155513666399</v>
      </c>
      <c r="G110" s="541">
        <v>879.6</v>
      </c>
      <c r="H110" s="538">
        <f t="shared" ref="H110:H113" si="2">G110/G109*100-100</f>
        <v>-14.543864762459918</v>
      </c>
      <c r="I110" s="541">
        <v>41.7</v>
      </c>
      <c r="J110" s="541">
        <v>11.8</v>
      </c>
      <c r="K110" s="542">
        <v>164</v>
      </c>
      <c r="L110" s="543">
        <v>15</v>
      </c>
    </row>
    <row r="111" spans="2:12" ht="20.100000000000001" customHeight="1">
      <c r="B111" s="190" t="s">
        <v>123</v>
      </c>
      <c r="C111" s="544">
        <v>361.5</v>
      </c>
      <c r="D111" s="538">
        <f t="shared" si="0"/>
        <v>0.69637883008356027</v>
      </c>
      <c r="E111" s="539">
        <v>329.8</v>
      </c>
      <c r="F111" s="538">
        <f t="shared" si="1"/>
        <v>1.5081563558017876</v>
      </c>
      <c r="G111" s="544">
        <v>963.2</v>
      </c>
      <c r="H111" s="538">
        <f t="shared" si="2"/>
        <v>9.504320145520694</v>
      </c>
      <c r="I111" s="393">
        <v>41.3</v>
      </c>
      <c r="J111" s="393">
        <v>11.9</v>
      </c>
      <c r="K111" s="394">
        <v>164</v>
      </c>
      <c r="L111" s="395">
        <v>14</v>
      </c>
    </row>
    <row r="112" spans="2:12" ht="20.100000000000001" customHeight="1">
      <c r="B112" s="196" t="s">
        <v>126</v>
      </c>
      <c r="C112" s="545">
        <v>363.3</v>
      </c>
      <c r="D112" s="538">
        <f t="shared" si="0"/>
        <v>0.49792531120331773</v>
      </c>
      <c r="E112" s="546">
        <v>329</v>
      </c>
      <c r="F112" s="538">
        <f t="shared" si="1"/>
        <v>-0.24257125530624535</v>
      </c>
      <c r="G112" s="547">
        <v>964.6</v>
      </c>
      <c r="H112" s="538">
        <f t="shared" si="2"/>
        <v>0.1453488372092977</v>
      </c>
      <c r="I112" s="393">
        <v>41.7</v>
      </c>
      <c r="J112" s="393">
        <v>11.7</v>
      </c>
      <c r="K112" s="394">
        <v>163</v>
      </c>
      <c r="L112" s="395">
        <v>15</v>
      </c>
    </row>
    <row r="113" spans="2:12" ht="20.100000000000001" customHeight="1">
      <c r="B113" s="95" t="s">
        <v>130</v>
      </c>
      <c r="C113" s="544">
        <v>359.6</v>
      </c>
      <c r="D113" s="548">
        <f t="shared" si="0"/>
        <v>-1.0184420589044834</v>
      </c>
      <c r="E113" s="546">
        <v>325</v>
      </c>
      <c r="F113" s="548">
        <f t="shared" si="1"/>
        <v>-1.2158054711246251</v>
      </c>
      <c r="G113" s="547">
        <v>936.5</v>
      </c>
      <c r="H113" s="548">
        <f t="shared" si="2"/>
        <v>-2.9131246112378193</v>
      </c>
      <c r="I113" s="393">
        <v>41.9</v>
      </c>
      <c r="J113" s="393">
        <v>11.6</v>
      </c>
      <c r="K113" s="394">
        <v>162</v>
      </c>
      <c r="L113" s="395">
        <v>16</v>
      </c>
    </row>
    <row r="114" spans="2:12" ht="20.100000000000001" customHeight="1">
      <c r="B114" s="549" t="s">
        <v>139</v>
      </c>
      <c r="C114" s="550">
        <v>371.1</v>
      </c>
      <c r="D114" s="551">
        <f t="shared" ref="D114:D119" si="3">C114/C113*100-100</f>
        <v>3.1979977753058932</v>
      </c>
      <c r="E114" s="552">
        <v>336</v>
      </c>
      <c r="F114" s="551">
        <f t="shared" ref="F114:F119" si="4">E114/E113*100-100</f>
        <v>3.3846153846153868</v>
      </c>
      <c r="G114" s="545">
        <v>989.2</v>
      </c>
      <c r="H114" s="551">
        <f t="shared" ref="H114:H119" si="5">G114/G113*100-100</f>
        <v>5.6273358248798928</v>
      </c>
      <c r="I114" s="553">
        <v>42.2</v>
      </c>
      <c r="J114" s="553">
        <v>12.2</v>
      </c>
      <c r="K114" s="554">
        <v>160</v>
      </c>
      <c r="L114" s="555">
        <v>15</v>
      </c>
    </row>
    <row r="115" spans="2:12" ht="20.100000000000001" customHeight="1">
      <c r="B115" s="196" t="s">
        <v>174</v>
      </c>
      <c r="C115" s="577">
        <v>367.4</v>
      </c>
      <c r="D115" s="578">
        <f t="shared" si="3"/>
        <v>-0.99703583939640339</v>
      </c>
      <c r="E115" s="579">
        <v>335.1</v>
      </c>
      <c r="F115" s="578">
        <f t="shared" si="4"/>
        <v>-0.26785714285712459</v>
      </c>
      <c r="G115" s="580">
        <v>1033.8</v>
      </c>
      <c r="H115" s="578">
        <f t="shared" si="5"/>
        <v>4.5086938940557957</v>
      </c>
      <c r="I115" s="581">
        <v>42.3</v>
      </c>
      <c r="J115" s="581">
        <v>12</v>
      </c>
      <c r="K115" s="582">
        <v>162</v>
      </c>
      <c r="L115" s="583">
        <v>14</v>
      </c>
    </row>
    <row r="116" spans="2:12" ht="20.100000000000001" customHeight="1">
      <c r="B116" s="196" t="s">
        <v>181</v>
      </c>
      <c r="C116" s="577">
        <v>369.2</v>
      </c>
      <c r="D116" s="578">
        <f t="shared" si="3"/>
        <v>0.48992923244419728</v>
      </c>
      <c r="E116" s="579">
        <v>335.1</v>
      </c>
      <c r="F116" s="578">
        <f t="shared" si="4"/>
        <v>0</v>
      </c>
      <c r="G116" s="580">
        <v>1012.4</v>
      </c>
      <c r="H116" s="578">
        <f t="shared" si="5"/>
        <v>-2.0700328883729924</v>
      </c>
      <c r="I116" s="581">
        <v>42.1</v>
      </c>
      <c r="J116" s="581">
        <v>12</v>
      </c>
      <c r="K116" s="582">
        <v>161</v>
      </c>
      <c r="L116" s="583">
        <v>15</v>
      </c>
    </row>
    <row r="117" spans="2:12" ht="20.100000000000001" customHeight="1">
      <c r="B117" s="196" t="s">
        <v>195</v>
      </c>
      <c r="C117" s="577">
        <v>362.8</v>
      </c>
      <c r="D117" s="578">
        <f t="shared" si="3"/>
        <v>-1.733477789815808</v>
      </c>
      <c r="E117" s="731">
        <v>329.8</v>
      </c>
      <c r="F117" s="578">
        <f t="shared" si="4"/>
        <v>-1.581617427633546</v>
      </c>
      <c r="G117" s="577">
        <v>965.4</v>
      </c>
      <c r="H117" s="578">
        <f t="shared" si="5"/>
        <v>-4.6424338206242624</v>
      </c>
      <c r="I117" s="581">
        <v>42.6</v>
      </c>
      <c r="J117" s="581">
        <v>12</v>
      </c>
      <c r="K117" s="582">
        <v>164</v>
      </c>
      <c r="L117" s="583">
        <v>15</v>
      </c>
    </row>
    <row r="118" spans="2:12" ht="20.100000000000001" customHeight="1">
      <c r="B118" s="196" t="s">
        <v>202</v>
      </c>
      <c r="C118" s="577">
        <v>373.5</v>
      </c>
      <c r="D118" s="578">
        <f t="shared" si="3"/>
        <v>2.9492833517089139</v>
      </c>
      <c r="E118" s="731">
        <v>339.1</v>
      </c>
      <c r="F118" s="578">
        <f t="shared" si="4"/>
        <v>2.8198908429351235</v>
      </c>
      <c r="G118" s="577">
        <v>1050</v>
      </c>
      <c r="H118" s="578">
        <f t="shared" si="5"/>
        <v>8.7632069608452525</v>
      </c>
      <c r="I118" s="581">
        <v>43.1</v>
      </c>
      <c r="J118" s="581">
        <v>12.5</v>
      </c>
      <c r="K118" s="582">
        <v>161</v>
      </c>
      <c r="L118" s="583">
        <v>15</v>
      </c>
    </row>
    <row r="119" spans="2:12" ht="20.100000000000001" customHeight="1" thickBot="1">
      <c r="B119" s="556" t="s">
        <v>228</v>
      </c>
      <c r="C119" s="557">
        <v>376.5</v>
      </c>
      <c r="D119" s="558">
        <f t="shared" si="3"/>
        <v>0.80321285140563248</v>
      </c>
      <c r="E119" s="715">
        <v>341.1</v>
      </c>
      <c r="F119" s="558">
        <f t="shared" si="4"/>
        <v>0.58979652020052242</v>
      </c>
      <c r="G119" s="557">
        <v>1084.2</v>
      </c>
      <c r="H119" s="558">
        <f t="shared" si="5"/>
        <v>3.2571428571428669</v>
      </c>
      <c r="I119" s="559">
        <v>43.4</v>
      </c>
      <c r="J119" s="559">
        <v>12.5</v>
      </c>
      <c r="K119" s="560">
        <v>159</v>
      </c>
      <c r="L119" s="561">
        <v>15</v>
      </c>
    </row>
    <row r="120" spans="2:12" ht="5.25" customHeight="1"/>
    <row r="158" spans="2:12">
      <c r="B158" s="855">
        <v>10</v>
      </c>
      <c r="C158" s="855"/>
      <c r="D158" s="855"/>
      <c r="E158" s="855"/>
      <c r="F158" s="855"/>
      <c r="G158" s="855"/>
      <c r="H158" s="855"/>
      <c r="I158" s="855"/>
      <c r="J158" s="855"/>
      <c r="K158" s="855"/>
      <c r="L158" s="855"/>
    </row>
    <row r="163" spans="2:12">
      <c r="B163" s="855"/>
      <c r="C163" s="855"/>
      <c r="D163" s="855"/>
      <c r="E163" s="855"/>
      <c r="F163" s="855"/>
      <c r="G163" s="855"/>
      <c r="H163" s="855"/>
      <c r="I163" s="855"/>
      <c r="J163" s="855"/>
      <c r="K163" s="855"/>
      <c r="L163" s="855"/>
    </row>
  </sheetData>
  <protectedRanges>
    <protectedRange sqref="I116:L119" name="範囲11"/>
    <protectedRange sqref="E116:E119" name="範囲9"/>
    <protectedRange sqref="C110:C119" name="範囲7"/>
    <protectedRange sqref="C52:I53" name="範囲5"/>
    <protectedRange sqref="C28:I29" name="範囲3"/>
    <protectedRange sqref="C4:I5" name="範囲1"/>
    <protectedRange sqref="C8:I23" name="範囲2"/>
    <protectedRange sqref="C32:I47" name="範囲4"/>
    <protectedRange sqref="C56:I71" name="範囲6"/>
    <protectedRange sqref="C116:C119" name="範囲8"/>
    <protectedRange sqref="G116:G119" name="範囲10"/>
    <protectedRange sqref="C85:I86" name="範囲1_1"/>
    <protectedRange sqref="C109" name="範囲7_5"/>
  </protectedRanges>
  <mergeCells count="45">
    <mergeCell ref="B163:L163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  <mergeCell ref="B158:L158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H1:I1"/>
    <mergeCell ref="H25:I25"/>
    <mergeCell ref="H49:I49"/>
    <mergeCell ref="B26:B27"/>
    <mergeCell ref="B50:B51"/>
    <mergeCell ref="C50:C51"/>
    <mergeCell ref="E50:E51"/>
    <mergeCell ref="F50:F51"/>
    <mergeCell ref="B2:B3"/>
    <mergeCell ref="F2:F3"/>
    <mergeCell ref="G2:G3"/>
    <mergeCell ref="H2:H3"/>
    <mergeCell ref="H82:I82"/>
    <mergeCell ref="K106:L106"/>
    <mergeCell ref="I50:I51"/>
    <mergeCell ref="H83:H84"/>
    <mergeCell ref="H26:H27"/>
    <mergeCell ref="I26:I27"/>
    <mergeCell ref="H50:H51"/>
    <mergeCell ref="B78:L78"/>
    <mergeCell ref="G50:G51"/>
    <mergeCell ref="E26:E27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9"/>
  <sheetViews>
    <sheetView topLeftCell="A46" zoomScale="130" zoomScaleNormal="130" workbookViewId="0">
      <selection activeCell="B4" sqref="B4:B5"/>
    </sheetView>
  </sheetViews>
  <sheetFormatPr defaultRowHeight="13.2"/>
  <cols>
    <col min="1" max="1" width="1.6640625" customWidth="1"/>
    <col min="2" max="2" width="33.6640625" style="68" customWidth="1"/>
    <col min="3" max="3" width="3.6640625" style="68" customWidth="1"/>
    <col min="4" max="4" width="9.77734375" style="89" bestFit="1" customWidth="1"/>
    <col min="5" max="5" width="9.77734375" bestFit="1" customWidth="1"/>
    <col min="6" max="6" width="10.6640625" style="68" bestFit="1" customWidth="1"/>
    <col min="7" max="10" width="9.33203125" bestFit="1" customWidth="1"/>
    <col min="23" max="23" width="5.109375" customWidth="1"/>
    <col min="24" max="24" width="37.44140625" style="68" bestFit="1" customWidth="1"/>
    <col min="26" max="26" width="9" style="89"/>
    <col min="29" max="29" width="9" style="73"/>
    <col min="30" max="30" width="9" style="89"/>
  </cols>
  <sheetData>
    <row r="1" spans="2:10" ht="18.75" customHeight="1" thickBot="1">
      <c r="B1" s="54" t="s">
        <v>145</v>
      </c>
      <c r="I1" s="850" t="s">
        <v>164</v>
      </c>
      <c r="J1" s="850"/>
    </row>
    <row r="2" spans="2:10" ht="10.5" customHeight="1">
      <c r="B2" s="873" t="s">
        <v>29</v>
      </c>
      <c r="C2" s="875" t="s">
        <v>121</v>
      </c>
      <c r="D2" s="867" t="s">
        <v>79</v>
      </c>
      <c r="E2" s="90"/>
      <c r="F2" s="856" t="s">
        <v>81</v>
      </c>
      <c r="G2" s="865" t="s">
        <v>82</v>
      </c>
      <c r="H2" s="856" t="s">
        <v>83</v>
      </c>
      <c r="I2" s="853" t="s">
        <v>84</v>
      </c>
      <c r="J2" s="851" t="s">
        <v>85</v>
      </c>
    </row>
    <row r="3" spans="2:10" ht="35.25" customHeight="1" thickBot="1">
      <c r="B3" s="874"/>
      <c r="C3" s="876"/>
      <c r="D3" s="869"/>
      <c r="E3" s="92" t="s">
        <v>80</v>
      </c>
      <c r="F3" s="858"/>
      <c r="G3" s="866"/>
      <c r="H3" s="857"/>
      <c r="I3" s="854"/>
      <c r="J3" s="852"/>
    </row>
    <row r="4" spans="2:10">
      <c r="B4" s="879" t="s">
        <v>243</v>
      </c>
      <c r="C4" s="482" t="s">
        <v>90</v>
      </c>
      <c r="D4" s="404">
        <v>409.2</v>
      </c>
      <c r="E4" s="396">
        <v>367.6</v>
      </c>
      <c r="F4" s="396">
        <v>1239.4000000000001</v>
      </c>
      <c r="G4" s="396">
        <v>44.2</v>
      </c>
      <c r="H4" s="396">
        <v>13.9</v>
      </c>
      <c r="I4" s="397">
        <v>160</v>
      </c>
      <c r="J4" s="398">
        <v>17</v>
      </c>
    </row>
    <row r="5" spans="2:10" ht="13.8" thickBot="1">
      <c r="B5" s="878"/>
      <c r="C5" s="479" t="s">
        <v>91</v>
      </c>
      <c r="D5" s="389">
        <v>301.10000000000002</v>
      </c>
      <c r="E5" s="390">
        <v>280.2</v>
      </c>
      <c r="F5" s="390">
        <v>727.1</v>
      </c>
      <c r="G5" s="390">
        <v>41.6</v>
      </c>
      <c r="H5" s="390">
        <v>9.4</v>
      </c>
      <c r="I5" s="399">
        <v>156</v>
      </c>
      <c r="J5" s="400">
        <v>9</v>
      </c>
    </row>
    <row r="6" spans="2:10">
      <c r="B6" s="879" t="s">
        <v>1</v>
      </c>
      <c r="C6" s="480" t="s">
        <v>90</v>
      </c>
      <c r="D6" s="404">
        <v>381.7</v>
      </c>
      <c r="E6" s="396">
        <v>337.5</v>
      </c>
      <c r="F6" s="396">
        <v>1135.3</v>
      </c>
      <c r="G6" s="396">
        <v>48.7</v>
      </c>
      <c r="H6" s="396">
        <v>15.8</v>
      </c>
      <c r="I6" s="397">
        <v>171</v>
      </c>
      <c r="J6" s="398">
        <v>19</v>
      </c>
    </row>
    <row r="7" spans="2:10">
      <c r="B7" s="877"/>
      <c r="C7" s="483" t="s">
        <v>91</v>
      </c>
      <c r="D7" s="389">
        <v>297</v>
      </c>
      <c r="E7" s="390">
        <v>279.89999999999998</v>
      </c>
      <c r="F7" s="390">
        <v>743.2</v>
      </c>
      <c r="G7" s="390">
        <v>35.1</v>
      </c>
      <c r="H7" s="390">
        <v>8.3000000000000007</v>
      </c>
      <c r="I7" s="399">
        <v>157</v>
      </c>
      <c r="J7" s="400">
        <v>8</v>
      </c>
    </row>
    <row r="8" spans="2:10">
      <c r="B8" s="880" t="s">
        <v>2</v>
      </c>
      <c r="C8" s="478" t="s">
        <v>90</v>
      </c>
      <c r="D8" s="491">
        <v>416.8</v>
      </c>
      <c r="E8" s="492">
        <v>375.4</v>
      </c>
      <c r="F8" s="492">
        <v>1356.7</v>
      </c>
      <c r="G8" s="492">
        <v>45.9</v>
      </c>
      <c r="H8" s="492">
        <v>12.7</v>
      </c>
      <c r="I8" s="493">
        <v>168</v>
      </c>
      <c r="J8" s="500">
        <v>16</v>
      </c>
    </row>
    <row r="9" spans="2:10">
      <c r="B9" s="881"/>
      <c r="C9" s="481" t="s">
        <v>91</v>
      </c>
      <c r="D9" s="494">
        <v>286.5</v>
      </c>
      <c r="E9" s="495">
        <v>272</v>
      </c>
      <c r="F9" s="495">
        <v>1008.8</v>
      </c>
      <c r="G9" s="495">
        <v>45.7</v>
      </c>
      <c r="H9" s="495">
        <v>13.4</v>
      </c>
      <c r="I9" s="496">
        <v>163</v>
      </c>
      <c r="J9" s="498">
        <v>7</v>
      </c>
    </row>
    <row r="10" spans="2:10">
      <c r="B10" s="877" t="s">
        <v>3</v>
      </c>
      <c r="C10" s="482" t="s">
        <v>90</v>
      </c>
      <c r="D10" s="497">
        <v>420.3</v>
      </c>
      <c r="E10" s="405">
        <v>371.9</v>
      </c>
      <c r="F10" s="405">
        <v>1426.2</v>
      </c>
      <c r="G10" s="405">
        <v>43.8</v>
      </c>
      <c r="H10" s="405">
        <v>15.8</v>
      </c>
      <c r="I10" s="406">
        <v>158</v>
      </c>
      <c r="J10" s="490">
        <v>18</v>
      </c>
    </row>
    <row r="11" spans="2:10">
      <c r="B11" s="877"/>
      <c r="C11" s="483" t="s">
        <v>91</v>
      </c>
      <c r="D11" s="389">
        <v>283.8</v>
      </c>
      <c r="E11" s="390">
        <v>260.3</v>
      </c>
      <c r="F11" s="390">
        <v>748.1</v>
      </c>
      <c r="G11" s="390">
        <v>43.5</v>
      </c>
      <c r="H11" s="390">
        <v>12.2</v>
      </c>
      <c r="I11" s="399">
        <v>156</v>
      </c>
      <c r="J11" s="400">
        <v>11</v>
      </c>
    </row>
    <row r="12" spans="2:10">
      <c r="B12" s="880" t="s">
        <v>4</v>
      </c>
      <c r="C12" s="478" t="s">
        <v>90</v>
      </c>
      <c r="D12" s="491">
        <v>488.6</v>
      </c>
      <c r="E12" s="492">
        <v>435</v>
      </c>
      <c r="F12" s="492">
        <v>670.8</v>
      </c>
      <c r="G12" s="492">
        <v>42.7</v>
      </c>
      <c r="H12" s="492">
        <v>19.7</v>
      </c>
      <c r="I12" s="493">
        <v>152</v>
      </c>
      <c r="J12" s="500">
        <v>10</v>
      </c>
    </row>
    <row r="13" spans="2:10">
      <c r="B13" s="881"/>
      <c r="C13" s="481" t="s">
        <v>91</v>
      </c>
      <c r="D13" s="494">
        <v>419.5</v>
      </c>
      <c r="E13" s="495">
        <v>380.7</v>
      </c>
      <c r="F13" s="495">
        <v>573.20000000000005</v>
      </c>
      <c r="G13" s="495">
        <v>41.7</v>
      </c>
      <c r="H13" s="495">
        <v>19.3</v>
      </c>
      <c r="I13" s="496">
        <v>149</v>
      </c>
      <c r="J13" s="498">
        <v>11</v>
      </c>
    </row>
    <row r="14" spans="2:10">
      <c r="B14" s="877" t="s">
        <v>5</v>
      </c>
      <c r="C14" s="482" t="s">
        <v>90</v>
      </c>
      <c r="D14" s="497">
        <v>449.5</v>
      </c>
      <c r="E14" s="405">
        <v>417.2</v>
      </c>
      <c r="F14" s="405">
        <v>1714.6</v>
      </c>
      <c r="G14" s="405">
        <v>42.1</v>
      </c>
      <c r="H14" s="405">
        <v>16.2</v>
      </c>
      <c r="I14" s="406">
        <v>154</v>
      </c>
      <c r="J14" s="490">
        <v>12</v>
      </c>
    </row>
    <row r="15" spans="2:10">
      <c r="B15" s="877"/>
      <c r="C15" s="483" t="s">
        <v>91</v>
      </c>
      <c r="D15" s="389">
        <v>354.7</v>
      </c>
      <c r="E15" s="390">
        <v>328.8</v>
      </c>
      <c r="F15" s="390">
        <v>1077.5999999999999</v>
      </c>
      <c r="G15" s="390">
        <v>39.200000000000003</v>
      </c>
      <c r="H15" s="390">
        <v>11.6</v>
      </c>
      <c r="I15" s="399">
        <v>154</v>
      </c>
      <c r="J15" s="400">
        <v>11</v>
      </c>
    </row>
    <row r="16" spans="2:10">
      <c r="B16" s="880" t="s">
        <v>6</v>
      </c>
      <c r="C16" s="478" t="s">
        <v>90</v>
      </c>
      <c r="D16" s="491">
        <v>371.2</v>
      </c>
      <c r="E16" s="492">
        <v>298.89999999999998</v>
      </c>
      <c r="F16" s="492">
        <v>694.5</v>
      </c>
      <c r="G16" s="492">
        <v>47.9</v>
      </c>
      <c r="H16" s="492">
        <v>11.9</v>
      </c>
      <c r="I16" s="493">
        <v>169</v>
      </c>
      <c r="J16" s="500">
        <v>34</v>
      </c>
    </row>
    <row r="17" spans="2:10">
      <c r="B17" s="881"/>
      <c r="C17" s="481" t="s">
        <v>91</v>
      </c>
      <c r="D17" s="494">
        <v>265.3</v>
      </c>
      <c r="E17" s="495">
        <v>231.6</v>
      </c>
      <c r="F17" s="495">
        <v>445.5</v>
      </c>
      <c r="G17" s="495">
        <v>45.5</v>
      </c>
      <c r="H17" s="495">
        <v>8.9</v>
      </c>
      <c r="I17" s="496">
        <v>162</v>
      </c>
      <c r="J17" s="498">
        <v>18</v>
      </c>
    </row>
    <row r="18" spans="2:10">
      <c r="B18" s="877" t="s">
        <v>7</v>
      </c>
      <c r="C18" s="482" t="s">
        <v>90</v>
      </c>
      <c r="D18" s="497">
        <v>397.4</v>
      </c>
      <c r="E18" s="405">
        <v>366.7</v>
      </c>
      <c r="F18" s="405">
        <v>1117.0999999999999</v>
      </c>
      <c r="G18" s="405">
        <v>42.9</v>
      </c>
      <c r="H18" s="405">
        <v>15</v>
      </c>
      <c r="I18" s="406">
        <v>163</v>
      </c>
      <c r="J18" s="490">
        <v>13</v>
      </c>
    </row>
    <row r="19" spans="2:10">
      <c r="B19" s="877"/>
      <c r="C19" s="483" t="s">
        <v>91</v>
      </c>
      <c r="D19" s="389">
        <v>281.7</v>
      </c>
      <c r="E19" s="390">
        <v>265</v>
      </c>
      <c r="F19" s="390">
        <v>606.5</v>
      </c>
      <c r="G19" s="390">
        <v>40</v>
      </c>
      <c r="H19" s="390">
        <v>9.6999999999999993</v>
      </c>
      <c r="I19" s="399">
        <v>161</v>
      </c>
      <c r="J19" s="400">
        <v>9</v>
      </c>
    </row>
    <row r="20" spans="2:10">
      <c r="B20" s="880" t="s">
        <v>21</v>
      </c>
      <c r="C20" s="478" t="s">
        <v>90</v>
      </c>
      <c r="D20" s="491">
        <v>493.4</v>
      </c>
      <c r="E20" s="492">
        <v>451.4</v>
      </c>
      <c r="F20" s="492">
        <v>2167.1999999999998</v>
      </c>
      <c r="G20" s="492">
        <v>42</v>
      </c>
      <c r="H20" s="492">
        <v>16.399999999999999</v>
      </c>
      <c r="I20" s="493">
        <v>149</v>
      </c>
      <c r="J20" s="500">
        <v>15</v>
      </c>
    </row>
    <row r="21" spans="2:10">
      <c r="B21" s="881"/>
      <c r="C21" s="481" t="s">
        <v>91</v>
      </c>
      <c r="D21" s="494">
        <v>310.8</v>
      </c>
      <c r="E21" s="495">
        <v>290.60000000000002</v>
      </c>
      <c r="F21" s="495">
        <v>967.8</v>
      </c>
      <c r="G21" s="495">
        <v>41.6</v>
      </c>
      <c r="H21" s="495">
        <v>11.7</v>
      </c>
      <c r="I21" s="496">
        <v>142</v>
      </c>
      <c r="J21" s="498">
        <v>9</v>
      </c>
    </row>
    <row r="22" spans="2:10">
      <c r="B22" s="877" t="s">
        <v>20</v>
      </c>
      <c r="C22" s="482" t="s">
        <v>90</v>
      </c>
      <c r="D22" s="497">
        <v>386.4</v>
      </c>
      <c r="E22" s="405">
        <v>354.2</v>
      </c>
      <c r="F22" s="405">
        <v>1270.2</v>
      </c>
      <c r="G22" s="405">
        <v>43.7</v>
      </c>
      <c r="H22" s="405">
        <v>11.4</v>
      </c>
      <c r="I22" s="406">
        <v>161</v>
      </c>
      <c r="J22" s="490">
        <v>13</v>
      </c>
    </row>
    <row r="23" spans="2:10">
      <c r="B23" s="877"/>
      <c r="C23" s="483" t="s">
        <v>91</v>
      </c>
      <c r="D23" s="389">
        <v>276.8</v>
      </c>
      <c r="E23" s="390">
        <v>257.5</v>
      </c>
      <c r="F23" s="390">
        <v>734</v>
      </c>
      <c r="G23" s="390">
        <v>40.700000000000003</v>
      </c>
      <c r="H23" s="390">
        <v>8.5</v>
      </c>
      <c r="I23" s="399">
        <v>156</v>
      </c>
      <c r="J23" s="400">
        <v>9</v>
      </c>
    </row>
    <row r="24" spans="2:10">
      <c r="B24" s="880" t="s">
        <v>19</v>
      </c>
      <c r="C24" s="478" t="s">
        <v>90</v>
      </c>
      <c r="D24" s="491">
        <v>488.6</v>
      </c>
      <c r="E24" s="492">
        <v>454.1</v>
      </c>
      <c r="F24" s="492">
        <v>1713.9</v>
      </c>
      <c r="G24" s="492">
        <v>44.3</v>
      </c>
      <c r="H24" s="492">
        <v>15.6</v>
      </c>
      <c r="I24" s="493">
        <v>153</v>
      </c>
      <c r="J24" s="500">
        <v>13</v>
      </c>
    </row>
    <row r="25" spans="2:10">
      <c r="B25" s="881"/>
      <c r="C25" s="481" t="s">
        <v>91</v>
      </c>
      <c r="D25" s="494">
        <v>422.5</v>
      </c>
      <c r="E25" s="495">
        <v>396.8</v>
      </c>
      <c r="F25" s="495">
        <v>1310.7</v>
      </c>
      <c r="G25" s="495">
        <v>41.6</v>
      </c>
      <c r="H25" s="495">
        <v>12.6</v>
      </c>
      <c r="I25" s="496">
        <v>152</v>
      </c>
      <c r="J25" s="498">
        <v>10</v>
      </c>
    </row>
    <row r="26" spans="2:10">
      <c r="B26" s="882" t="s">
        <v>18</v>
      </c>
      <c r="C26" s="482" t="s">
        <v>90</v>
      </c>
      <c r="D26" s="497">
        <v>332.6</v>
      </c>
      <c r="E26" s="405">
        <v>298.89999999999998</v>
      </c>
      <c r="F26" s="405">
        <v>615.1</v>
      </c>
      <c r="G26" s="405">
        <v>42.1</v>
      </c>
      <c r="H26" s="405">
        <v>10.1</v>
      </c>
      <c r="I26" s="406">
        <v>168</v>
      </c>
      <c r="J26" s="490">
        <v>17</v>
      </c>
    </row>
    <row r="27" spans="2:10">
      <c r="B27" s="882"/>
      <c r="C27" s="483" t="s">
        <v>91</v>
      </c>
      <c r="D27" s="389">
        <v>251.3</v>
      </c>
      <c r="E27" s="390">
        <v>231.5</v>
      </c>
      <c r="F27" s="390">
        <v>315.7</v>
      </c>
      <c r="G27" s="390">
        <v>39.799999999999997</v>
      </c>
      <c r="H27" s="390">
        <v>7.4</v>
      </c>
      <c r="I27" s="399">
        <v>161</v>
      </c>
      <c r="J27" s="400">
        <v>11</v>
      </c>
    </row>
    <row r="28" spans="2:10">
      <c r="B28" s="884" t="s">
        <v>17</v>
      </c>
      <c r="C28" s="478" t="s">
        <v>90</v>
      </c>
      <c r="D28" s="491">
        <v>327.8</v>
      </c>
      <c r="E28" s="492">
        <v>300.2</v>
      </c>
      <c r="F28" s="492">
        <v>635.70000000000005</v>
      </c>
      <c r="G28" s="492">
        <v>43.3</v>
      </c>
      <c r="H28" s="492">
        <v>9.9</v>
      </c>
      <c r="I28" s="493">
        <v>166</v>
      </c>
      <c r="J28" s="500">
        <v>12</v>
      </c>
    </row>
    <row r="29" spans="2:10">
      <c r="B29" s="883"/>
      <c r="C29" s="481" t="s">
        <v>91</v>
      </c>
      <c r="D29" s="494">
        <v>250.9</v>
      </c>
      <c r="E29" s="495">
        <v>235.3</v>
      </c>
      <c r="F29" s="495">
        <v>320.8</v>
      </c>
      <c r="G29" s="495">
        <v>41.5</v>
      </c>
      <c r="H29" s="495">
        <v>8.6999999999999993</v>
      </c>
      <c r="I29" s="496">
        <v>162</v>
      </c>
      <c r="J29" s="498">
        <v>9</v>
      </c>
    </row>
    <row r="30" spans="2:10">
      <c r="B30" s="882" t="s">
        <v>16</v>
      </c>
      <c r="C30" s="482" t="s">
        <v>90</v>
      </c>
      <c r="D30" s="497">
        <v>495.4</v>
      </c>
      <c r="E30" s="405">
        <v>481.4</v>
      </c>
      <c r="F30" s="405">
        <v>1924.8</v>
      </c>
      <c r="G30" s="405">
        <v>46.9</v>
      </c>
      <c r="H30" s="405">
        <v>14.3</v>
      </c>
      <c r="I30" s="406">
        <v>159</v>
      </c>
      <c r="J30" s="490">
        <v>6</v>
      </c>
    </row>
    <row r="31" spans="2:10">
      <c r="B31" s="882"/>
      <c r="C31" s="483" t="s">
        <v>91</v>
      </c>
      <c r="D31" s="389">
        <v>342.2</v>
      </c>
      <c r="E31" s="390">
        <v>330.6</v>
      </c>
      <c r="F31" s="390">
        <v>1087.3</v>
      </c>
      <c r="G31" s="390">
        <v>40.1</v>
      </c>
      <c r="H31" s="390">
        <v>9.9</v>
      </c>
      <c r="I31" s="399">
        <v>158</v>
      </c>
      <c r="J31" s="400">
        <v>5</v>
      </c>
    </row>
    <row r="32" spans="2:10">
      <c r="B32" s="884" t="s">
        <v>15</v>
      </c>
      <c r="C32" s="478" t="s">
        <v>90</v>
      </c>
      <c r="D32" s="491">
        <v>367.3</v>
      </c>
      <c r="E32" s="492">
        <v>343.8</v>
      </c>
      <c r="F32" s="492">
        <v>861.7</v>
      </c>
      <c r="G32" s="492">
        <v>40.200000000000003</v>
      </c>
      <c r="H32" s="492">
        <v>7.5</v>
      </c>
      <c r="I32" s="493">
        <v>159</v>
      </c>
      <c r="J32" s="500">
        <v>9</v>
      </c>
    </row>
    <row r="33" spans="2:30">
      <c r="B33" s="883"/>
      <c r="C33" s="481" t="s">
        <v>91</v>
      </c>
      <c r="D33" s="494">
        <v>307.39999999999998</v>
      </c>
      <c r="E33" s="495">
        <v>285.2</v>
      </c>
      <c r="F33" s="495">
        <v>710.2</v>
      </c>
      <c r="G33" s="495">
        <v>41.4</v>
      </c>
      <c r="H33" s="495">
        <v>7.4</v>
      </c>
      <c r="I33" s="496">
        <v>156</v>
      </c>
      <c r="J33" s="498">
        <v>8</v>
      </c>
    </row>
    <row r="34" spans="2:30">
      <c r="B34" s="882" t="s">
        <v>14</v>
      </c>
      <c r="C34" s="482" t="s">
        <v>90</v>
      </c>
      <c r="D34" s="497">
        <v>391.8</v>
      </c>
      <c r="E34" s="405">
        <v>357</v>
      </c>
      <c r="F34" s="405">
        <v>1306.4000000000001</v>
      </c>
      <c r="G34" s="405">
        <v>44.1</v>
      </c>
      <c r="H34" s="405">
        <v>16.7</v>
      </c>
      <c r="I34" s="406">
        <v>152</v>
      </c>
      <c r="J34" s="490">
        <v>15</v>
      </c>
    </row>
    <row r="35" spans="2:30">
      <c r="B35" s="883"/>
      <c r="C35" s="481" t="s">
        <v>91</v>
      </c>
      <c r="D35" s="494">
        <v>285.89999999999998</v>
      </c>
      <c r="E35" s="495">
        <v>268.8</v>
      </c>
      <c r="F35" s="495">
        <v>950</v>
      </c>
      <c r="G35" s="495">
        <v>40</v>
      </c>
      <c r="H35" s="495">
        <v>11</v>
      </c>
      <c r="I35" s="496">
        <v>149</v>
      </c>
      <c r="J35" s="498">
        <v>9</v>
      </c>
    </row>
    <row r="36" spans="2:30">
      <c r="B36" s="877" t="s">
        <v>13</v>
      </c>
      <c r="C36" s="482" t="s">
        <v>90</v>
      </c>
      <c r="D36" s="497">
        <v>339.7</v>
      </c>
      <c r="E36" s="405">
        <v>303.7</v>
      </c>
      <c r="F36" s="405">
        <v>659.3</v>
      </c>
      <c r="G36" s="405">
        <v>46</v>
      </c>
      <c r="H36" s="405">
        <v>10.8</v>
      </c>
      <c r="I36" s="406">
        <v>161</v>
      </c>
      <c r="J36" s="490">
        <v>16</v>
      </c>
    </row>
    <row r="37" spans="2:30" ht="13.8" thickBot="1">
      <c r="B37" s="878"/>
      <c r="C37" s="501" t="s">
        <v>91</v>
      </c>
      <c r="D37" s="499">
        <v>259.10000000000002</v>
      </c>
      <c r="E37" s="401">
        <v>241.7</v>
      </c>
      <c r="F37" s="401">
        <v>294.10000000000002</v>
      </c>
      <c r="G37" s="401">
        <v>41.8</v>
      </c>
      <c r="H37" s="401">
        <v>6.2</v>
      </c>
      <c r="I37" s="402">
        <v>152</v>
      </c>
      <c r="J37" s="403">
        <v>9</v>
      </c>
    </row>
    <row r="38" spans="2:30">
      <c r="C38" s="321"/>
      <c r="D38" s="81"/>
      <c r="E38" s="81"/>
      <c r="F38" s="99"/>
      <c r="G38" s="99"/>
      <c r="H38" s="2"/>
      <c r="I38" s="2"/>
      <c r="J38" s="3"/>
      <c r="Q38" s="68"/>
      <c r="S38" s="89"/>
      <c r="V38" s="73"/>
      <c r="W38" s="89"/>
      <c r="X38"/>
      <c r="Z38"/>
      <c r="AC38"/>
      <c r="AD38"/>
    </row>
    <row r="39" spans="2:30" ht="13.5" customHeight="1">
      <c r="D39" s="81"/>
      <c r="E39" s="81"/>
      <c r="F39" s="99"/>
      <c r="G39" s="99"/>
      <c r="H39" s="2"/>
      <c r="I39" s="2"/>
      <c r="J39" s="3"/>
      <c r="P39" s="68"/>
      <c r="S39" s="73"/>
      <c r="T39" s="89"/>
      <c r="X39"/>
      <c r="Z39"/>
      <c r="AC39"/>
      <c r="AD39"/>
    </row>
    <row r="40" spans="2:30">
      <c r="D40"/>
      <c r="F40"/>
      <c r="P40" s="68"/>
      <c r="S40" s="73"/>
      <c r="T40" s="89"/>
      <c r="X40"/>
      <c r="Z40"/>
      <c r="AC40"/>
      <c r="AD40"/>
    </row>
    <row r="41" spans="2:30">
      <c r="D41"/>
      <c r="F41"/>
      <c r="P41" s="68"/>
      <c r="R41" s="89"/>
      <c r="U41" s="73"/>
      <c r="V41" s="89"/>
      <c r="X41"/>
      <c r="Z41"/>
      <c r="AC41"/>
      <c r="AD41"/>
    </row>
    <row r="42" spans="2:30">
      <c r="D42" s="91"/>
      <c r="F42"/>
      <c r="Q42" s="68"/>
      <c r="S42" s="89"/>
      <c r="V42" s="73"/>
      <c r="W42" s="89"/>
      <c r="X42"/>
      <c r="Z42"/>
      <c r="AC42"/>
      <c r="AD42"/>
    </row>
    <row r="43" spans="2:30">
      <c r="D43"/>
      <c r="F43"/>
      <c r="Q43" s="68"/>
      <c r="S43" s="89"/>
      <c r="V43" s="73"/>
      <c r="W43" s="89"/>
      <c r="X43"/>
      <c r="Z43"/>
      <c r="AC43"/>
      <c r="AD43"/>
    </row>
    <row r="44" spans="2:30">
      <c r="D44"/>
      <c r="F44"/>
      <c r="Q44" s="68"/>
      <c r="S44" s="89"/>
      <c r="V44" s="73"/>
      <c r="W44" s="89"/>
      <c r="X44"/>
      <c r="Z44"/>
      <c r="AC44"/>
      <c r="AD44"/>
    </row>
    <row r="69" spans="1:10">
      <c r="A69" s="809">
        <v>11</v>
      </c>
      <c r="B69" s="809"/>
      <c r="C69" s="809"/>
      <c r="D69" s="809"/>
      <c r="E69" s="809"/>
      <c r="F69" s="809"/>
      <c r="G69" s="809"/>
      <c r="H69" s="809"/>
      <c r="I69" s="809"/>
      <c r="J69" s="809"/>
    </row>
  </sheetData>
  <protectedRanges>
    <protectedRange sqref="D4:J37" name="範囲1"/>
  </protectedRanges>
  <mergeCells count="27"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40"/>
  <sheetViews>
    <sheetView showWhiteSpace="0" zoomScale="160" zoomScaleNormal="160" zoomScaleSheetLayoutView="150" workbookViewId="0">
      <pane ySplit="1" topLeftCell="A113" activePane="bottomLeft" state="frozen"/>
      <selection activeCell="C22" sqref="C22"/>
      <selection pane="bottomLeft" activeCell="M105" sqref="M105"/>
    </sheetView>
  </sheetViews>
  <sheetFormatPr defaultRowHeight="13.2"/>
  <cols>
    <col min="1" max="1" width="5.6640625" customWidth="1"/>
    <col min="2" max="2" width="3.77734375" bestFit="1" customWidth="1"/>
    <col min="3" max="3" width="33.6640625" customWidth="1"/>
    <col min="4" max="4" width="3.109375" customWidth="1"/>
    <col min="5" max="6" width="8.109375" customWidth="1"/>
    <col min="7" max="7" width="9.33203125" customWidth="1"/>
    <col min="8" max="11" width="5.88671875" customWidth="1"/>
    <col min="12" max="12" width="5" customWidth="1"/>
  </cols>
  <sheetData>
    <row r="1" spans="2:11" ht="13.8" thickBot="1">
      <c r="B1" s="477"/>
      <c r="C1" s="54" t="s">
        <v>146</v>
      </c>
      <c r="D1" s="68"/>
      <c r="E1" s="89"/>
      <c r="G1" s="68"/>
      <c r="I1" s="527" t="s">
        <v>164</v>
      </c>
      <c r="J1" s="527"/>
      <c r="K1" s="527"/>
    </row>
    <row r="2" spans="2:11" ht="10.5" customHeight="1">
      <c r="B2" s="484"/>
      <c r="C2" s="873" t="s">
        <v>29</v>
      </c>
      <c r="D2" s="875" t="s">
        <v>121</v>
      </c>
      <c r="E2" s="867" t="s">
        <v>79</v>
      </c>
      <c r="F2" s="90"/>
      <c r="G2" s="856" t="s">
        <v>81</v>
      </c>
      <c r="H2" s="865" t="s">
        <v>82</v>
      </c>
      <c r="I2" s="856" t="s">
        <v>83</v>
      </c>
      <c r="J2" s="853" t="s">
        <v>84</v>
      </c>
      <c r="K2" s="851" t="s">
        <v>85</v>
      </c>
    </row>
    <row r="3" spans="2:11" ht="31.5" customHeight="1" thickBot="1">
      <c r="B3" s="485"/>
      <c r="C3" s="874"/>
      <c r="D3" s="876"/>
      <c r="E3" s="869"/>
      <c r="F3" s="92" t="s">
        <v>80</v>
      </c>
      <c r="G3" s="858"/>
      <c r="H3" s="866"/>
      <c r="I3" s="857"/>
      <c r="J3" s="854"/>
      <c r="K3" s="852"/>
    </row>
    <row r="4" spans="2:11" ht="10.65" customHeight="1">
      <c r="B4" s="828" t="s">
        <v>96</v>
      </c>
      <c r="C4" s="879" t="s">
        <v>228</v>
      </c>
      <c r="D4" s="600" t="s">
        <v>90</v>
      </c>
      <c r="E4" s="607">
        <v>441.8</v>
      </c>
      <c r="F4" s="608">
        <v>393.9</v>
      </c>
      <c r="G4" s="608">
        <v>1663.1</v>
      </c>
      <c r="H4" s="608">
        <v>43.5</v>
      </c>
      <c r="I4" s="608">
        <v>15.9</v>
      </c>
      <c r="J4" s="609">
        <v>155</v>
      </c>
      <c r="K4" s="610">
        <v>18</v>
      </c>
    </row>
    <row r="5" spans="2:11" ht="10.65" customHeight="1" thickBot="1">
      <c r="B5" s="828"/>
      <c r="C5" s="878"/>
      <c r="D5" s="601" t="s">
        <v>91</v>
      </c>
      <c r="E5" s="611">
        <v>319.5</v>
      </c>
      <c r="F5" s="612">
        <v>296</v>
      </c>
      <c r="G5" s="612">
        <v>871.4</v>
      </c>
      <c r="H5" s="612">
        <v>40.5</v>
      </c>
      <c r="I5" s="612">
        <v>10.1</v>
      </c>
      <c r="J5" s="613">
        <v>151</v>
      </c>
      <c r="K5" s="614">
        <v>11</v>
      </c>
    </row>
    <row r="6" spans="2:11" ht="10.65" customHeight="1">
      <c r="B6" s="893"/>
      <c r="C6" s="890" t="s">
        <v>1</v>
      </c>
      <c r="D6" s="602" t="s">
        <v>90</v>
      </c>
      <c r="E6" s="615" t="s">
        <v>184</v>
      </c>
      <c r="F6" s="607" t="s">
        <v>184</v>
      </c>
      <c r="G6" s="607" t="s">
        <v>184</v>
      </c>
      <c r="H6" s="607" t="s">
        <v>184</v>
      </c>
      <c r="I6" s="608" t="s">
        <v>185</v>
      </c>
      <c r="J6" s="616" t="s">
        <v>184</v>
      </c>
      <c r="K6" s="617" t="s">
        <v>184</v>
      </c>
    </row>
    <row r="7" spans="2:11" ht="10.65" customHeight="1">
      <c r="B7" s="893"/>
      <c r="C7" s="888"/>
      <c r="D7" s="603" t="s">
        <v>91</v>
      </c>
      <c r="E7" s="618" t="s">
        <v>184</v>
      </c>
      <c r="F7" s="619" t="s">
        <v>184</v>
      </c>
      <c r="G7" s="619" t="s">
        <v>184</v>
      </c>
      <c r="H7" s="619" t="s">
        <v>184</v>
      </c>
      <c r="I7" s="620" t="s">
        <v>184</v>
      </c>
      <c r="J7" s="621" t="s">
        <v>184</v>
      </c>
      <c r="K7" s="622" t="s">
        <v>184</v>
      </c>
    </row>
    <row r="8" spans="2:11" ht="10.65" customHeight="1">
      <c r="B8" s="893"/>
      <c r="C8" s="889" t="s">
        <v>2</v>
      </c>
      <c r="D8" s="600" t="s">
        <v>90</v>
      </c>
      <c r="E8" s="623">
        <v>492.7</v>
      </c>
      <c r="F8" s="624">
        <v>430.1</v>
      </c>
      <c r="G8" s="624">
        <v>2775.5</v>
      </c>
      <c r="H8" s="624">
        <v>45</v>
      </c>
      <c r="I8" s="624">
        <v>16.8</v>
      </c>
      <c r="J8" s="625">
        <v>154</v>
      </c>
      <c r="K8" s="626">
        <v>22</v>
      </c>
    </row>
    <row r="9" spans="2:11" ht="10.65" customHeight="1">
      <c r="B9" s="893"/>
      <c r="C9" s="888"/>
      <c r="D9" s="603" t="s">
        <v>91</v>
      </c>
      <c r="E9" s="619">
        <v>319.8</v>
      </c>
      <c r="F9" s="620">
        <v>299.39999999999998</v>
      </c>
      <c r="G9" s="620">
        <v>1653.4</v>
      </c>
      <c r="H9" s="620">
        <v>41.1</v>
      </c>
      <c r="I9" s="620">
        <v>17.100000000000001</v>
      </c>
      <c r="J9" s="627">
        <v>150</v>
      </c>
      <c r="K9" s="628">
        <v>9</v>
      </c>
    </row>
    <row r="10" spans="2:11" ht="10.65" customHeight="1">
      <c r="B10" s="893"/>
      <c r="C10" s="889" t="s">
        <v>3</v>
      </c>
      <c r="D10" s="600" t="s">
        <v>90</v>
      </c>
      <c r="E10" s="623">
        <v>458.5</v>
      </c>
      <c r="F10" s="624">
        <v>404.9</v>
      </c>
      <c r="G10" s="624">
        <v>1941.4</v>
      </c>
      <c r="H10" s="624">
        <v>43.6</v>
      </c>
      <c r="I10" s="624">
        <v>18.100000000000001</v>
      </c>
      <c r="J10" s="629">
        <v>152</v>
      </c>
      <c r="K10" s="626">
        <v>18</v>
      </c>
    </row>
    <row r="11" spans="2:11" ht="10.65" customHeight="1">
      <c r="B11" s="893"/>
      <c r="C11" s="888"/>
      <c r="D11" s="603" t="s">
        <v>91</v>
      </c>
      <c r="E11" s="619">
        <v>345.1</v>
      </c>
      <c r="F11" s="620">
        <v>318.2</v>
      </c>
      <c r="G11" s="620">
        <v>1313.9</v>
      </c>
      <c r="H11" s="620">
        <v>43.2</v>
      </c>
      <c r="I11" s="620">
        <v>15.5</v>
      </c>
      <c r="J11" s="627">
        <v>150</v>
      </c>
      <c r="K11" s="628">
        <v>11</v>
      </c>
    </row>
    <row r="12" spans="2:11" ht="10.65" customHeight="1">
      <c r="B12" s="893"/>
      <c r="C12" s="889" t="s">
        <v>4</v>
      </c>
      <c r="D12" s="600" t="s">
        <v>90</v>
      </c>
      <c r="E12" s="623">
        <v>502.7</v>
      </c>
      <c r="F12" s="624">
        <v>446.3</v>
      </c>
      <c r="G12" s="624">
        <v>528.9</v>
      </c>
      <c r="H12" s="624">
        <v>42.2</v>
      </c>
      <c r="I12" s="624">
        <v>20.100000000000001</v>
      </c>
      <c r="J12" s="629">
        <v>152</v>
      </c>
      <c r="K12" s="626">
        <v>10</v>
      </c>
    </row>
    <row r="13" spans="2:11" ht="10.65" customHeight="1">
      <c r="B13" s="893"/>
      <c r="C13" s="888"/>
      <c r="D13" s="603" t="s">
        <v>91</v>
      </c>
      <c r="E13" s="619">
        <v>455.9</v>
      </c>
      <c r="F13" s="620">
        <v>407.6</v>
      </c>
      <c r="G13" s="620">
        <v>270.2</v>
      </c>
      <c r="H13" s="620">
        <v>42.1</v>
      </c>
      <c r="I13" s="620">
        <v>20.5</v>
      </c>
      <c r="J13" s="627">
        <v>149</v>
      </c>
      <c r="K13" s="628">
        <v>13</v>
      </c>
    </row>
    <row r="14" spans="2:11" ht="10.65" customHeight="1">
      <c r="B14" s="893"/>
      <c r="C14" s="889" t="s">
        <v>5</v>
      </c>
      <c r="D14" s="600" t="s">
        <v>90</v>
      </c>
      <c r="E14" s="623">
        <v>505.4</v>
      </c>
      <c r="F14" s="624">
        <v>468.7</v>
      </c>
      <c r="G14" s="624">
        <v>2443.8000000000002</v>
      </c>
      <c r="H14" s="624">
        <v>43.5</v>
      </c>
      <c r="I14" s="624">
        <v>19.399999999999999</v>
      </c>
      <c r="J14" s="629">
        <v>154</v>
      </c>
      <c r="K14" s="626">
        <v>13</v>
      </c>
    </row>
    <row r="15" spans="2:11" ht="10.65" customHeight="1">
      <c r="B15" s="893"/>
      <c r="C15" s="889"/>
      <c r="D15" s="604" t="s">
        <v>91</v>
      </c>
      <c r="E15" s="630">
        <v>389.6</v>
      </c>
      <c r="F15" s="631">
        <v>358.2</v>
      </c>
      <c r="G15" s="631">
        <v>1623.3</v>
      </c>
      <c r="H15" s="631">
        <v>39.200000000000003</v>
      </c>
      <c r="I15" s="631">
        <v>14.5</v>
      </c>
      <c r="J15" s="632">
        <v>154</v>
      </c>
      <c r="K15" s="614">
        <v>12</v>
      </c>
    </row>
    <row r="16" spans="2:11" ht="10.65" customHeight="1">
      <c r="B16" s="893"/>
      <c r="C16" s="887" t="s">
        <v>6</v>
      </c>
      <c r="D16" s="605" t="s">
        <v>90</v>
      </c>
      <c r="E16" s="633">
        <v>393.6</v>
      </c>
      <c r="F16" s="634">
        <v>308.89999999999998</v>
      </c>
      <c r="G16" s="634">
        <v>1031.8</v>
      </c>
      <c r="H16" s="634">
        <v>46.2</v>
      </c>
      <c r="I16" s="634">
        <v>13.1</v>
      </c>
      <c r="J16" s="635">
        <v>162</v>
      </c>
      <c r="K16" s="636">
        <v>39</v>
      </c>
    </row>
    <row r="17" spans="2:11" ht="10.65" customHeight="1">
      <c r="B17" s="893"/>
      <c r="C17" s="888"/>
      <c r="D17" s="603" t="s">
        <v>91</v>
      </c>
      <c r="E17" s="619">
        <v>269.5</v>
      </c>
      <c r="F17" s="620">
        <v>229.5</v>
      </c>
      <c r="G17" s="620">
        <v>501.5</v>
      </c>
      <c r="H17" s="620">
        <v>44.4</v>
      </c>
      <c r="I17" s="620">
        <v>8.3000000000000007</v>
      </c>
      <c r="J17" s="627">
        <v>160</v>
      </c>
      <c r="K17" s="628">
        <v>21</v>
      </c>
    </row>
    <row r="18" spans="2:11" ht="10.65" customHeight="1">
      <c r="B18" s="893"/>
      <c r="C18" s="889" t="s">
        <v>7</v>
      </c>
      <c r="D18" s="600" t="s">
        <v>90</v>
      </c>
      <c r="E18" s="623">
        <v>410.3</v>
      </c>
      <c r="F18" s="624">
        <v>377.5</v>
      </c>
      <c r="G18" s="624">
        <v>1315.6</v>
      </c>
      <c r="H18" s="624">
        <v>42.5</v>
      </c>
      <c r="I18" s="624">
        <v>17.3</v>
      </c>
      <c r="J18" s="629">
        <v>157</v>
      </c>
      <c r="K18" s="626">
        <v>13</v>
      </c>
    </row>
    <row r="19" spans="2:11" ht="10.65" customHeight="1">
      <c r="B19" s="893"/>
      <c r="C19" s="889"/>
      <c r="D19" s="604" t="s">
        <v>91</v>
      </c>
      <c r="E19" s="630">
        <v>276.89999999999998</v>
      </c>
      <c r="F19" s="631">
        <v>257.7</v>
      </c>
      <c r="G19" s="631">
        <v>695.5</v>
      </c>
      <c r="H19" s="631">
        <v>38.4</v>
      </c>
      <c r="I19" s="631">
        <v>10.3</v>
      </c>
      <c r="J19" s="632">
        <v>159</v>
      </c>
      <c r="K19" s="614">
        <v>10</v>
      </c>
    </row>
    <row r="20" spans="2:11" ht="10.65" customHeight="1">
      <c r="B20" s="893"/>
      <c r="C20" s="887" t="s">
        <v>21</v>
      </c>
      <c r="D20" s="605" t="s">
        <v>90</v>
      </c>
      <c r="E20" s="633">
        <v>520.9</v>
      </c>
      <c r="F20" s="634">
        <v>472.9</v>
      </c>
      <c r="G20" s="634">
        <v>2354.6999999999998</v>
      </c>
      <c r="H20" s="634">
        <v>42.3</v>
      </c>
      <c r="I20" s="634">
        <v>17</v>
      </c>
      <c r="J20" s="635">
        <v>147</v>
      </c>
      <c r="K20" s="636">
        <v>17</v>
      </c>
    </row>
    <row r="21" spans="2:11" ht="10.65" customHeight="1">
      <c r="B21" s="893"/>
      <c r="C21" s="888"/>
      <c r="D21" s="603" t="s">
        <v>91</v>
      </c>
      <c r="E21" s="619">
        <v>313.8</v>
      </c>
      <c r="F21" s="620">
        <v>292.2</v>
      </c>
      <c r="G21" s="620">
        <v>989.3</v>
      </c>
      <c r="H21" s="620">
        <v>41.8</v>
      </c>
      <c r="I21" s="620">
        <v>11.9</v>
      </c>
      <c r="J21" s="627">
        <v>141</v>
      </c>
      <c r="K21" s="628">
        <v>10</v>
      </c>
    </row>
    <row r="22" spans="2:11" ht="10.65" customHeight="1">
      <c r="B22" s="893"/>
      <c r="C22" s="889" t="s">
        <v>20</v>
      </c>
      <c r="D22" s="600" t="s">
        <v>90</v>
      </c>
      <c r="E22" s="623">
        <v>377.4</v>
      </c>
      <c r="F22" s="624">
        <v>339.7</v>
      </c>
      <c r="G22" s="624">
        <v>1372.9</v>
      </c>
      <c r="H22" s="624">
        <v>44.5</v>
      </c>
      <c r="I22" s="624">
        <v>11.1</v>
      </c>
      <c r="J22" s="629">
        <v>161</v>
      </c>
      <c r="K22" s="626">
        <v>15</v>
      </c>
    </row>
    <row r="23" spans="2:11" ht="10.65" customHeight="1">
      <c r="B23" s="893"/>
      <c r="C23" s="889"/>
      <c r="D23" s="604" t="s">
        <v>91</v>
      </c>
      <c r="E23" s="630">
        <v>265.3</v>
      </c>
      <c r="F23" s="631">
        <v>240</v>
      </c>
      <c r="G23" s="631">
        <v>714.7</v>
      </c>
      <c r="H23" s="631">
        <v>37.799999999999997</v>
      </c>
      <c r="I23" s="631">
        <v>8.1</v>
      </c>
      <c r="J23" s="632">
        <v>156</v>
      </c>
      <c r="K23" s="614">
        <v>13</v>
      </c>
    </row>
    <row r="24" spans="2:11" ht="10.65" customHeight="1">
      <c r="B24" s="893"/>
      <c r="C24" s="887" t="s">
        <v>19</v>
      </c>
      <c r="D24" s="605" t="s">
        <v>90</v>
      </c>
      <c r="E24" s="633">
        <v>502</v>
      </c>
      <c r="F24" s="634">
        <v>466.9</v>
      </c>
      <c r="G24" s="634">
        <v>2096.3000000000002</v>
      </c>
      <c r="H24" s="634">
        <v>43.4</v>
      </c>
      <c r="I24" s="634">
        <v>16.8</v>
      </c>
      <c r="J24" s="635">
        <v>149</v>
      </c>
      <c r="K24" s="636">
        <v>12</v>
      </c>
    </row>
    <row r="25" spans="2:11" ht="10.65" customHeight="1">
      <c r="B25" s="893"/>
      <c r="C25" s="888"/>
      <c r="D25" s="603" t="s">
        <v>91</v>
      </c>
      <c r="E25" s="619">
        <v>514.4</v>
      </c>
      <c r="F25" s="620">
        <v>485.9</v>
      </c>
      <c r="G25" s="620">
        <v>1810.4</v>
      </c>
      <c r="H25" s="620">
        <v>42.5</v>
      </c>
      <c r="I25" s="620">
        <v>15.5</v>
      </c>
      <c r="J25" s="627">
        <v>147</v>
      </c>
      <c r="K25" s="628">
        <v>10</v>
      </c>
    </row>
    <row r="26" spans="2:11" ht="10.65" customHeight="1">
      <c r="B26" s="893"/>
      <c r="C26" s="892" t="s">
        <v>18</v>
      </c>
      <c r="D26" s="600" t="s">
        <v>90</v>
      </c>
      <c r="E26" s="623">
        <v>336.5</v>
      </c>
      <c r="F26" s="624">
        <v>299.60000000000002</v>
      </c>
      <c r="G26" s="624">
        <v>804.1</v>
      </c>
      <c r="H26" s="624">
        <v>40.4</v>
      </c>
      <c r="I26" s="624">
        <v>10.8</v>
      </c>
      <c r="J26" s="629">
        <v>166</v>
      </c>
      <c r="K26" s="626">
        <v>19</v>
      </c>
    </row>
    <row r="27" spans="2:11" ht="10.65" customHeight="1">
      <c r="B27" s="893"/>
      <c r="C27" s="892"/>
      <c r="D27" s="604" t="s">
        <v>91</v>
      </c>
      <c r="E27" s="630">
        <v>250.8</v>
      </c>
      <c r="F27" s="631">
        <v>228.4</v>
      </c>
      <c r="G27" s="631">
        <v>412</v>
      </c>
      <c r="H27" s="631">
        <v>38.6</v>
      </c>
      <c r="I27" s="631">
        <v>7.3</v>
      </c>
      <c r="J27" s="632">
        <v>159</v>
      </c>
      <c r="K27" s="614">
        <v>13</v>
      </c>
    </row>
    <row r="28" spans="2:11" ht="10.65" customHeight="1">
      <c r="B28" s="893"/>
      <c r="C28" s="885" t="s">
        <v>17</v>
      </c>
      <c r="D28" s="605" t="s">
        <v>90</v>
      </c>
      <c r="E28" s="633">
        <v>322.8</v>
      </c>
      <c r="F28" s="634">
        <v>290.60000000000002</v>
      </c>
      <c r="G28" s="634">
        <v>778.8</v>
      </c>
      <c r="H28" s="634">
        <v>43.7</v>
      </c>
      <c r="I28" s="634">
        <v>9.6999999999999993</v>
      </c>
      <c r="J28" s="635">
        <v>167</v>
      </c>
      <c r="K28" s="636">
        <v>13</v>
      </c>
    </row>
    <row r="29" spans="2:11" ht="10.65" customHeight="1">
      <c r="B29" s="893"/>
      <c r="C29" s="886"/>
      <c r="D29" s="603" t="s">
        <v>91</v>
      </c>
      <c r="E29" s="619">
        <v>246.7</v>
      </c>
      <c r="F29" s="620">
        <v>228.6</v>
      </c>
      <c r="G29" s="620">
        <v>367.1</v>
      </c>
      <c r="H29" s="620">
        <v>37.299999999999997</v>
      </c>
      <c r="I29" s="620">
        <v>6.5</v>
      </c>
      <c r="J29" s="627">
        <v>165</v>
      </c>
      <c r="K29" s="628">
        <v>11</v>
      </c>
    </row>
    <row r="30" spans="2:11" ht="10.65" customHeight="1">
      <c r="B30" s="893"/>
      <c r="C30" s="892" t="s">
        <v>16</v>
      </c>
      <c r="D30" s="600" t="s">
        <v>90</v>
      </c>
      <c r="E30" s="623">
        <v>547.5</v>
      </c>
      <c r="F30" s="624">
        <v>535.29999999999995</v>
      </c>
      <c r="G30" s="624">
        <v>2351.1999999999998</v>
      </c>
      <c r="H30" s="624">
        <v>46.7</v>
      </c>
      <c r="I30" s="624">
        <v>14.2</v>
      </c>
      <c r="J30" s="629">
        <v>159</v>
      </c>
      <c r="K30" s="626">
        <v>5</v>
      </c>
    </row>
    <row r="31" spans="2:11" ht="10.65" customHeight="1">
      <c r="B31" s="893"/>
      <c r="C31" s="892"/>
      <c r="D31" s="604" t="s">
        <v>91</v>
      </c>
      <c r="E31" s="630">
        <v>413.1</v>
      </c>
      <c r="F31" s="631">
        <v>401.6</v>
      </c>
      <c r="G31" s="631">
        <v>1464.2</v>
      </c>
      <c r="H31" s="631">
        <v>43.3</v>
      </c>
      <c r="I31" s="631">
        <v>11.1</v>
      </c>
      <c r="J31" s="632">
        <v>155</v>
      </c>
      <c r="K31" s="614">
        <v>5</v>
      </c>
    </row>
    <row r="32" spans="2:11" ht="10.65" customHeight="1">
      <c r="B32" s="893"/>
      <c r="C32" s="885" t="s">
        <v>15</v>
      </c>
      <c r="D32" s="605" t="s">
        <v>90</v>
      </c>
      <c r="E32" s="633">
        <v>423.5</v>
      </c>
      <c r="F32" s="634">
        <v>389.8</v>
      </c>
      <c r="G32" s="634">
        <v>789.7</v>
      </c>
      <c r="H32" s="634">
        <v>38.5</v>
      </c>
      <c r="I32" s="634">
        <v>7.1</v>
      </c>
      <c r="J32" s="635">
        <v>155</v>
      </c>
      <c r="K32" s="636">
        <v>13</v>
      </c>
    </row>
    <row r="33" spans="2:14" ht="10.65" customHeight="1">
      <c r="B33" s="893"/>
      <c r="C33" s="886"/>
      <c r="D33" s="603" t="s">
        <v>91</v>
      </c>
      <c r="E33" s="619">
        <v>325.8</v>
      </c>
      <c r="F33" s="620">
        <v>300.8</v>
      </c>
      <c r="G33" s="620">
        <v>739.3</v>
      </c>
      <c r="H33" s="620">
        <v>39.1</v>
      </c>
      <c r="I33" s="620">
        <v>7.5</v>
      </c>
      <c r="J33" s="627">
        <v>149</v>
      </c>
      <c r="K33" s="628">
        <v>10</v>
      </c>
    </row>
    <row r="34" spans="2:14" ht="10.65" customHeight="1">
      <c r="B34" s="893"/>
      <c r="C34" s="892" t="s">
        <v>14</v>
      </c>
      <c r="D34" s="600" t="s">
        <v>90</v>
      </c>
      <c r="E34" s="623">
        <v>395.1</v>
      </c>
      <c r="F34" s="624">
        <v>358.3</v>
      </c>
      <c r="G34" s="624">
        <v>1302.4000000000001</v>
      </c>
      <c r="H34" s="624">
        <v>44.2</v>
      </c>
      <c r="I34" s="624">
        <v>16.600000000000001</v>
      </c>
      <c r="J34" s="629">
        <v>153</v>
      </c>
      <c r="K34" s="626">
        <v>16</v>
      </c>
    </row>
    <row r="35" spans="2:14" ht="10.65" customHeight="1">
      <c r="B35" s="893"/>
      <c r="C35" s="886"/>
      <c r="D35" s="603" t="s">
        <v>91</v>
      </c>
      <c r="E35" s="619">
        <v>285.8</v>
      </c>
      <c r="F35" s="620">
        <v>266.8</v>
      </c>
      <c r="G35" s="620">
        <v>918.4</v>
      </c>
      <c r="H35" s="620">
        <v>40.1</v>
      </c>
      <c r="I35" s="620">
        <v>10</v>
      </c>
      <c r="J35" s="627">
        <v>150</v>
      </c>
      <c r="K35" s="628">
        <v>10</v>
      </c>
    </row>
    <row r="36" spans="2:14" ht="10.65" customHeight="1">
      <c r="B36" s="893"/>
      <c r="C36" s="889" t="s">
        <v>13</v>
      </c>
      <c r="D36" s="600" t="s">
        <v>90</v>
      </c>
      <c r="E36" s="623">
        <v>343.2</v>
      </c>
      <c r="F36" s="624">
        <v>298.5</v>
      </c>
      <c r="G36" s="624">
        <v>714.5</v>
      </c>
      <c r="H36" s="624">
        <v>42.5</v>
      </c>
      <c r="I36" s="624">
        <v>9.4</v>
      </c>
      <c r="J36" s="629">
        <v>157</v>
      </c>
      <c r="K36" s="626">
        <v>21</v>
      </c>
    </row>
    <row r="37" spans="2:14" ht="10.65" customHeight="1" thickBot="1">
      <c r="B37" s="894"/>
      <c r="C37" s="891"/>
      <c r="D37" s="606" t="s">
        <v>91</v>
      </c>
      <c r="E37" s="611">
        <v>264.89999999999998</v>
      </c>
      <c r="F37" s="612">
        <v>245.7</v>
      </c>
      <c r="G37" s="612">
        <v>229.8</v>
      </c>
      <c r="H37" s="612">
        <v>40.5</v>
      </c>
      <c r="I37" s="612">
        <v>5.2</v>
      </c>
      <c r="J37" s="613">
        <v>150</v>
      </c>
      <c r="K37" s="637">
        <v>10</v>
      </c>
    </row>
    <row r="38" spans="2:14" ht="10.65" customHeight="1" thickBot="1">
      <c r="C38" s="68"/>
      <c r="D38" s="322"/>
      <c r="E38" s="486"/>
      <c r="F38" s="486"/>
      <c r="G38" s="487"/>
      <c r="H38" s="487"/>
      <c r="I38" s="488"/>
      <c r="J38" s="488"/>
      <c r="K38" s="489"/>
    </row>
    <row r="39" spans="2:14" ht="10.65" customHeight="1">
      <c r="B39" s="827" t="s">
        <v>97</v>
      </c>
      <c r="C39" s="890" t="s">
        <v>230</v>
      </c>
      <c r="D39" s="602" t="s">
        <v>90</v>
      </c>
      <c r="E39" s="638">
        <v>388.2</v>
      </c>
      <c r="F39" s="639">
        <v>352</v>
      </c>
      <c r="G39" s="639">
        <v>1038.0999999999999</v>
      </c>
      <c r="H39" s="639">
        <v>44.1</v>
      </c>
      <c r="I39" s="639">
        <v>13.2</v>
      </c>
      <c r="J39" s="640">
        <v>161</v>
      </c>
      <c r="K39" s="610">
        <v>15</v>
      </c>
    </row>
    <row r="40" spans="2:14" ht="10.65" customHeight="1" thickBot="1">
      <c r="B40" s="828"/>
      <c r="C40" s="891"/>
      <c r="D40" s="601" t="s">
        <v>91</v>
      </c>
      <c r="E40" s="641">
        <v>289.89999999999998</v>
      </c>
      <c r="F40" s="642">
        <v>268.3</v>
      </c>
      <c r="G40" s="642">
        <v>678</v>
      </c>
      <c r="H40" s="642">
        <v>42</v>
      </c>
      <c r="I40" s="642">
        <v>8.8000000000000007</v>
      </c>
      <c r="J40" s="643">
        <v>158</v>
      </c>
      <c r="K40" s="614">
        <v>9</v>
      </c>
    </row>
    <row r="41" spans="2:14" ht="10.65" customHeight="1">
      <c r="B41" s="893"/>
      <c r="C41" s="890" t="s">
        <v>1</v>
      </c>
      <c r="D41" s="602" t="s">
        <v>90</v>
      </c>
      <c r="E41" s="644">
        <v>383.7</v>
      </c>
      <c r="F41" s="639">
        <v>350.5</v>
      </c>
      <c r="G41" s="639">
        <v>1200.7</v>
      </c>
      <c r="H41" s="639">
        <v>43.4</v>
      </c>
      <c r="I41" s="639">
        <v>13.8</v>
      </c>
      <c r="J41" s="645">
        <v>155</v>
      </c>
      <c r="K41" s="617">
        <v>14</v>
      </c>
    </row>
    <row r="42" spans="2:14" ht="10.65" customHeight="1">
      <c r="B42" s="893"/>
      <c r="C42" s="889"/>
      <c r="D42" s="604" t="s">
        <v>91</v>
      </c>
      <c r="E42" s="646">
        <v>296.10000000000002</v>
      </c>
      <c r="F42" s="642">
        <v>277.8</v>
      </c>
      <c r="G42" s="642">
        <v>719.6</v>
      </c>
      <c r="H42" s="642">
        <v>32</v>
      </c>
      <c r="I42" s="642">
        <v>6</v>
      </c>
      <c r="J42" s="647">
        <v>152</v>
      </c>
      <c r="K42" s="648">
        <v>9</v>
      </c>
    </row>
    <row r="43" spans="2:14" ht="10.65" customHeight="1">
      <c r="B43" s="893"/>
      <c r="C43" s="887" t="s">
        <v>2</v>
      </c>
      <c r="D43" s="605" t="s">
        <v>90</v>
      </c>
      <c r="E43" s="649">
        <v>379.7</v>
      </c>
      <c r="F43" s="650">
        <v>364.8</v>
      </c>
      <c r="G43" s="650">
        <v>1022.6</v>
      </c>
      <c r="H43" s="650">
        <v>38.6</v>
      </c>
      <c r="I43" s="650">
        <v>11.1</v>
      </c>
      <c r="J43" s="651">
        <v>174</v>
      </c>
      <c r="K43" s="636">
        <v>8</v>
      </c>
    </row>
    <row r="44" spans="2:14" ht="10.65" customHeight="1">
      <c r="B44" s="893"/>
      <c r="C44" s="888"/>
      <c r="D44" s="603" t="s">
        <v>91</v>
      </c>
      <c r="E44" s="652">
        <v>297</v>
      </c>
      <c r="F44" s="653">
        <v>281.39999999999998</v>
      </c>
      <c r="G44" s="653">
        <v>739.3</v>
      </c>
      <c r="H44" s="653">
        <v>41.6</v>
      </c>
      <c r="I44" s="653">
        <v>8.1999999999999993</v>
      </c>
      <c r="J44" s="654">
        <v>168</v>
      </c>
      <c r="K44" s="628">
        <v>8</v>
      </c>
      <c r="N44" s="323"/>
    </row>
    <row r="45" spans="2:14" ht="10.65" customHeight="1">
      <c r="B45" s="893"/>
      <c r="C45" s="889" t="s">
        <v>3</v>
      </c>
      <c r="D45" s="600" t="s">
        <v>90</v>
      </c>
      <c r="E45" s="655">
        <v>417.2</v>
      </c>
      <c r="F45" s="656">
        <v>371.3</v>
      </c>
      <c r="G45" s="656">
        <v>1247.8</v>
      </c>
      <c r="H45" s="656">
        <v>43.7</v>
      </c>
      <c r="I45" s="656">
        <v>16</v>
      </c>
      <c r="J45" s="657">
        <v>159</v>
      </c>
      <c r="K45" s="626">
        <v>16</v>
      </c>
    </row>
    <row r="46" spans="2:14" ht="10.65" customHeight="1">
      <c r="B46" s="893"/>
      <c r="C46" s="889"/>
      <c r="D46" s="604" t="s">
        <v>91</v>
      </c>
      <c r="E46" s="658">
        <v>257.3</v>
      </c>
      <c r="F46" s="659">
        <v>232.6</v>
      </c>
      <c r="G46" s="659">
        <v>530.79999999999995</v>
      </c>
      <c r="H46" s="659">
        <v>42.4</v>
      </c>
      <c r="I46" s="659">
        <v>11</v>
      </c>
      <c r="J46" s="660">
        <v>157</v>
      </c>
      <c r="K46" s="661">
        <v>12</v>
      </c>
    </row>
    <row r="47" spans="2:14" ht="10.65" customHeight="1">
      <c r="B47" s="893"/>
      <c r="C47" s="887" t="s">
        <v>4</v>
      </c>
      <c r="D47" s="605" t="s">
        <v>90</v>
      </c>
      <c r="E47" s="649">
        <v>386</v>
      </c>
      <c r="F47" s="650">
        <v>350.8</v>
      </c>
      <c r="G47" s="650">
        <v>1674.1</v>
      </c>
      <c r="H47" s="650">
        <v>47.9</v>
      </c>
      <c r="I47" s="650">
        <v>18.2</v>
      </c>
      <c r="J47" s="651">
        <v>151</v>
      </c>
      <c r="K47" s="636">
        <v>10</v>
      </c>
    </row>
    <row r="48" spans="2:14" ht="10.65" customHeight="1">
      <c r="B48" s="893"/>
      <c r="C48" s="888"/>
      <c r="D48" s="603" t="s">
        <v>91</v>
      </c>
      <c r="E48" s="652">
        <v>298.5</v>
      </c>
      <c r="F48" s="653">
        <v>292</v>
      </c>
      <c r="G48" s="653">
        <v>1417.9</v>
      </c>
      <c r="H48" s="653">
        <v>41.6</v>
      </c>
      <c r="I48" s="653">
        <v>19.3</v>
      </c>
      <c r="J48" s="654">
        <v>149</v>
      </c>
      <c r="K48" s="628">
        <v>3</v>
      </c>
    </row>
    <row r="49" spans="2:14" ht="10.65" customHeight="1">
      <c r="B49" s="893"/>
      <c r="C49" s="889" t="s">
        <v>5</v>
      </c>
      <c r="D49" s="600" t="s">
        <v>90</v>
      </c>
      <c r="E49" s="655">
        <v>382.7</v>
      </c>
      <c r="F49" s="656">
        <v>348.6</v>
      </c>
      <c r="G49" s="656">
        <v>1212.3</v>
      </c>
      <c r="H49" s="656">
        <v>41.7</v>
      </c>
      <c r="I49" s="656">
        <v>15.3</v>
      </c>
      <c r="J49" s="657">
        <v>155</v>
      </c>
      <c r="K49" s="626">
        <v>15</v>
      </c>
    </row>
    <row r="50" spans="2:14" ht="10.65" customHeight="1">
      <c r="B50" s="893"/>
      <c r="C50" s="889"/>
      <c r="D50" s="604" t="s">
        <v>91</v>
      </c>
      <c r="E50" s="658">
        <v>314.89999999999998</v>
      </c>
      <c r="F50" s="659">
        <v>286.10000000000002</v>
      </c>
      <c r="G50" s="659">
        <v>829</v>
      </c>
      <c r="H50" s="659">
        <v>38.6</v>
      </c>
      <c r="I50" s="659">
        <v>11.1</v>
      </c>
      <c r="J50" s="660">
        <v>153</v>
      </c>
      <c r="K50" s="661">
        <v>12</v>
      </c>
    </row>
    <row r="51" spans="2:14" ht="10.65" customHeight="1">
      <c r="B51" s="893"/>
      <c r="C51" s="887" t="s">
        <v>6</v>
      </c>
      <c r="D51" s="605" t="s">
        <v>90</v>
      </c>
      <c r="E51" s="649">
        <v>328.8</v>
      </c>
      <c r="F51" s="650">
        <v>276.10000000000002</v>
      </c>
      <c r="G51" s="650">
        <v>380.3</v>
      </c>
      <c r="H51" s="650">
        <v>48.9</v>
      </c>
      <c r="I51" s="650">
        <v>11</v>
      </c>
      <c r="J51" s="651">
        <v>172</v>
      </c>
      <c r="K51" s="636">
        <v>28</v>
      </c>
    </row>
    <row r="52" spans="2:14" ht="10.65" customHeight="1">
      <c r="B52" s="893"/>
      <c r="C52" s="888"/>
      <c r="D52" s="603" t="s">
        <v>91</v>
      </c>
      <c r="E52" s="662">
        <v>246.6</v>
      </c>
      <c r="F52" s="663">
        <v>219.4</v>
      </c>
      <c r="G52" s="663">
        <v>341.7</v>
      </c>
      <c r="H52" s="663">
        <v>47.2</v>
      </c>
      <c r="I52" s="663">
        <v>11.2</v>
      </c>
      <c r="J52" s="664">
        <v>164</v>
      </c>
      <c r="K52" s="665">
        <v>17</v>
      </c>
    </row>
    <row r="53" spans="2:14" ht="10.65" customHeight="1">
      <c r="B53" s="893"/>
      <c r="C53" s="889" t="s">
        <v>7</v>
      </c>
      <c r="D53" s="600" t="s">
        <v>90</v>
      </c>
      <c r="E53" s="655">
        <v>379.2</v>
      </c>
      <c r="F53" s="656">
        <v>349.6</v>
      </c>
      <c r="G53" s="656">
        <v>962.4</v>
      </c>
      <c r="H53" s="656">
        <v>42.3</v>
      </c>
      <c r="I53" s="656">
        <v>12.4</v>
      </c>
      <c r="J53" s="657">
        <v>168</v>
      </c>
      <c r="K53" s="626">
        <v>14</v>
      </c>
      <c r="N53" s="73"/>
    </row>
    <row r="54" spans="2:14" ht="10.65" customHeight="1">
      <c r="B54" s="893"/>
      <c r="C54" s="889"/>
      <c r="D54" s="604" t="s">
        <v>91</v>
      </c>
      <c r="E54" s="658">
        <v>268.60000000000002</v>
      </c>
      <c r="F54" s="659">
        <v>253.3</v>
      </c>
      <c r="G54" s="659">
        <v>523.4</v>
      </c>
      <c r="H54" s="659">
        <v>41.2</v>
      </c>
      <c r="I54" s="659">
        <v>8.9</v>
      </c>
      <c r="J54" s="660">
        <v>161</v>
      </c>
      <c r="K54" s="661">
        <v>8</v>
      </c>
    </row>
    <row r="55" spans="2:14" ht="10.65" customHeight="1">
      <c r="B55" s="893"/>
      <c r="C55" s="887" t="s">
        <v>21</v>
      </c>
      <c r="D55" s="605" t="s">
        <v>90</v>
      </c>
      <c r="E55" s="649">
        <v>390.4</v>
      </c>
      <c r="F55" s="650">
        <v>370.5</v>
      </c>
      <c r="G55" s="650">
        <v>1534.4</v>
      </c>
      <c r="H55" s="650">
        <v>39.6</v>
      </c>
      <c r="I55" s="650">
        <v>14.6</v>
      </c>
      <c r="J55" s="651">
        <v>154</v>
      </c>
      <c r="K55" s="636">
        <v>9</v>
      </c>
    </row>
    <row r="56" spans="2:14" ht="10.65" customHeight="1">
      <c r="B56" s="893"/>
      <c r="C56" s="888"/>
      <c r="D56" s="603" t="s">
        <v>91</v>
      </c>
      <c r="E56" s="662">
        <v>283.60000000000002</v>
      </c>
      <c r="F56" s="663">
        <v>276.8</v>
      </c>
      <c r="G56" s="663">
        <v>836.9</v>
      </c>
      <c r="H56" s="663">
        <v>39.1</v>
      </c>
      <c r="I56" s="663">
        <v>10.5</v>
      </c>
      <c r="J56" s="664">
        <v>146</v>
      </c>
      <c r="K56" s="665">
        <v>3</v>
      </c>
    </row>
    <row r="57" spans="2:14" ht="10.65" customHeight="1">
      <c r="B57" s="893"/>
      <c r="C57" s="889" t="s">
        <v>20</v>
      </c>
      <c r="D57" s="600" t="s">
        <v>90</v>
      </c>
      <c r="E57" s="655">
        <v>392.6</v>
      </c>
      <c r="F57" s="656">
        <v>360.5</v>
      </c>
      <c r="G57" s="656">
        <v>1342.5</v>
      </c>
      <c r="H57" s="656">
        <v>42.4</v>
      </c>
      <c r="I57" s="656">
        <v>13.1</v>
      </c>
      <c r="J57" s="657">
        <v>159</v>
      </c>
      <c r="K57" s="626">
        <v>15</v>
      </c>
    </row>
    <row r="58" spans="2:14" ht="10.65" customHeight="1">
      <c r="B58" s="893"/>
      <c r="C58" s="889"/>
      <c r="D58" s="604" t="s">
        <v>91</v>
      </c>
      <c r="E58" s="658">
        <v>284.7</v>
      </c>
      <c r="F58" s="659">
        <v>260.2</v>
      </c>
      <c r="G58" s="659">
        <v>771</v>
      </c>
      <c r="H58" s="659">
        <v>42.4</v>
      </c>
      <c r="I58" s="659">
        <v>9.1999999999999993</v>
      </c>
      <c r="J58" s="660">
        <v>151</v>
      </c>
      <c r="K58" s="661">
        <v>11</v>
      </c>
    </row>
    <row r="59" spans="2:14" ht="10.65" customHeight="1">
      <c r="B59" s="893"/>
      <c r="C59" s="887" t="s">
        <v>19</v>
      </c>
      <c r="D59" s="605" t="s">
        <v>90</v>
      </c>
      <c r="E59" s="649">
        <v>494.5</v>
      </c>
      <c r="F59" s="650">
        <v>460.6</v>
      </c>
      <c r="G59" s="650">
        <v>1443.3</v>
      </c>
      <c r="H59" s="650">
        <v>45</v>
      </c>
      <c r="I59" s="650">
        <v>14.3</v>
      </c>
      <c r="J59" s="651">
        <v>156</v>
      </c>
      <c r="K59" s="636">
        <v>12</v>
      </c>
    </row>
    <row r="60" spans="2:14" ht="10.65" customHeight="1">
      <c r="B60" s="893"/>
      <c r="C60" s="888"/>
      <c r="D60" s="603" t="s">
        <v>91</v>
      </c>
      <c r="E60" s="662">
        <v>340.1</v>
      </c>
      <c r="F60" s="663">
        <v>317.5</v>
      </c>
      <c r="G60" s="663">
        <v>827</v>
      </c>
      <c r="H60" s="663">
        <v>39.700000000000003</v>
      </c>
      <c r="I60" s="663">
        <v>9.1999999999999993</v>
      </c>
      <c r="J60" s="664">
        <v>155</v>
      </c>
      <c r="K60" s="665">
        <v>10</v>
      </c>
    </row>
    <row r="61" spans="2:14" ht="10.65" customHeight="1">
      <c r="B61" s="893"/>
      <c r="C61" s="892" t="s">
        <v>18</v>
      </c>
      <c r="D61" s="600" t="s">
        <v>90</v>
      </c>
      <c r="E61" s="655">
        <v>344.1</v>
      </c>
      <c r="F61" s="656">
        <v>314.8</v>
      </c>
      <c r="G61" s="656">
        <v>586.1</v>
      </c>
      <c r="H61" s="656">
        <v>41.7</v>
      </c>
      <c r="I61" s="656">
        <v>9.6999999999999993</v>
      </c>
      <c r="J61" s="657">
        <v>164</v>
      </c>
      <c r="K61" s="626">
        <v>14</v>
      </c>
    </row>
    <row r="62" spans="2:14" ht="10.65" customHeight="1">
      <c r="B62" s="893"/>
      <c r="C62" s="892"/>
      <c r="D62" s="604" t="s">
        <v>91</v>
      </c>
      <c r="E62" s="658">
        <v>260.60000000000002</v>
      </c>
      <c r="F62" s="659">
        <v>246.6</v>
      </c>
      <c r="G62" s="659">
        <v>201.4</v>
      </c>
      <c r="H62" s="659">
        <v>39</v>
      </c>
      <c r="I62" s="659">
        <v>6.9</v>
      </c>
      <c r="J62" s="660">
        <v>162</v>
      </c>
      <c r="K62" s="661">
        <v>8</v>
      </c>
    </row>
    <row r="63" spans="2:14" ht="10.65" customHeight="1">
      <c r="B63" s="893"/>
      <c r="C63" s="885" t="s">
        <v>17</v>
      </c>
      <c r="D63" s="605" t="s">
        <v>90</v>
      </c>
      <c r="E63" s="649">
        <v>336.1</v>
      </c>
      <c r="F63" s="650">
        <v>311.5</v>
      </c>
      <c r="G63" s="650">
        <v>549.20000000000005</v>
      </c>
      <c r="H63" s="650">
        <v>40.4</v>
      </c>
      <c r="I63" s="650">
        <v>8.6999999999999993</v>
      </c>
      <c r="J63" s="651">
        <v>163</v>
      </c>
      <c r="K63" s="636">
        <v>10</v>
      </c>
    </row>
    <row r="64" spans="2:14" ht="10.65" customHeight="1">
      <c r="B64" s="893"/>
      <c r="C64" s="886"/>
      <c r="D64" s="603" t="s">
        <v>91</v>
      </c>
      <c r="E64" s="662">
        <v>254.9</v>
      </c>
      <c r="F64" s="663">
        <v>241.5</v>
      </c>
      <c r="G64" s="663">
        <v>313.8</v>
      </c>
      <c r="H64" s="663">
        <v>40.700000000000003</v>
      </c>
      <c r="I64" s="663">
        <v>7.8</v>
      </c>
      <c r="J64" s="664">
        <v>159</v>
      </c>
      <c r="K64" s="665">
        <v>6</v>
      </c>
    </row>
    <row r="65" spans="2:12" ht="10.65" customHeight="1">
      <c r="B65" s="893"/>
      <c r="C65" s="892" t="s">
        <v>16</v>
      </c>
      <c r="D65" s="600" t="s">
        <v>90</v>
      </c>
      <c r="E65" s="655">
        <v>494.5</v>
      </c>
      <c r="F65" s="656">
        <v>484.6</v>
      </c>
      <c r="G65" s="656">
        <v>1917.5</v>
      </c>
      <c r="H65" s="656">
        <v>46.4</v>
      </c>
      <c r="I65" s="656">
        <v>15.5</v>
      </c>
      <c r="J65" s="657">
        <v>156</v>
      </c>
      <c r="K65" s="626">
        <v>4</v>
      </c>
    </row>
    <row r="66" spans="2:12" ht="10.65" customHeight="1">
      <c r="B66" s="893"/>
      <c r="C66" s="892"/>
      <c r="D66" s="604" t="s">
        <v>91</v>
      </c>
      <c r="E66" s="658">
        <v>372.4</v>
      </c>
      <c r="F66" s="659">
        <v>351.4</v>
      </c>
      <c r="G66" s="659">
        <v>1303.0999999999999</v>
      </c>
      <c r="H66" s="659">
        <v>42.2</v>
      </c>
      <c r="I66" s="659">
        <v>11.2</v>
      </c>
      <c r="J66" s="660">
        <v>156</v>
      </c>
      <c r="K66" s="661">
        <v>9</v>
      </c>
    </row>
    <row r="67" spans="2:12" ht="10.65" customHeight="1">
      <c r="B67" s="893"/>
      <c r="C67" s="885" t="s">
        <v>15</v>
      </c>
      <c r="D67" s="605" t="s">
        <v>90</v>
      </c>
      <c r="E67" s="649">
        <v>341.7</v>
      </c>
      <c r="F67" s="650">
        <v>320.7</v>
      </c>
      <c r="G67" s="650">
        <v>946.1</v>
      </c>
      <c r="H67" s="650">
        <v>40.4</v>
      </c>
      <c r="I67" s="650">
        <v>7.5</v>
      </c>
      <c r="J67" s="651">
        <v>160</v>
      </c>
      <c r="K67" s="636">
        <v>8</v>
      </c>
    </row>
    <row r="68" spans="2:12" ht="10.65" customHeight="1">
      <c r="B68" s="893"/>
      <c r="C68" s="886"/>
      <c r="D68" s="603" t="s">
        <v>91</v>
      </c>
      <c r="E68" s="662">
        <v>305</v>
      </c>
      <c r="F68" s="663">
        <v>282.7</v>
      </c>
      <c r="G68" s="663">
        <v>774</v>
      </c>
      <c r="H68" s="663">
        <v>42.4</v>
      </c>
      <c r="I68" s="663">
        <v>7.3</v>
      </c>
      <c r="J68" s="664">
        <v>159</v>
      </c>
      <c r="K68" s="665">
        <v>7</v>
      </c>
    </row>
    <row r="69" spans="2:12" ht="10.65" customHeight="1">
      <c r="B69" s="828"/>
      <c r="C69" s="892" t="s">
        <v>14</v>
      </c>
      <c r="D69" s="600" t="s">
        <v>90</v>
      </c>
      <c r="E69" s="655">
        <v>362</v>
      </c>
      <c r="F69" s="656">
        <v>346.5</v>
      </c>
      <c r="G69" s="656">
        <v>1397.5</v>
      </c>
      <c r="H69" s="656">
        <v>43.3</v>
      </c>
      <c r="I69" s="656">
        <v>17.3</v>
      </c>
      <c r="J69" s="657">
        <v>147</v>
      </c>
      <c r="K69" s="626">
        <v>7</v>
      </c>
    </row>
    <row r="70" spans="2:12" ht="10.65" customHeight="1">
      <c r="B70" s="828"/>
      <c r="C70" s="886"/>
      <c r="D70" s="603" t="s">
        <v>91</v>
      </c>
      <c r="E70" s="662">
        <v>286</v>
      </c>
      <c r="F70" s="663">
        <v>275.3</v>
      </c>
      <c r="G70" s="663">
        <v>1090.2</v>
      </c>
      <c r="H70" s="663">
        <v>38.6</v>
      </c>
      <c r="I70" s="663">
        <v>14.9</v>
      </c>
      <c r="J70" s="664">
        <v>145</v>
      </c>
      <c r="K70" s="665">
        <v>6</v>
      </c>
    </row>
    <row r="71" spans="2:12" ht="10.65" customHeight="1">
      <c r="B71" s="828"/>
      <c r="C71" s="889" t="s">
        <v>13</v>
      </c>
      <c r="D71" s="600" t="s">
        <v>90</v>
      </c>
      <c r="E71" s="655">
        <v>333.4</v>
      </c>
      <c r="F71" s="656">
        <v>301.39999999999998</v>
      </c>
      <c r="G71" s="656">
        <v>649.20000000000005</v>
      </c>
      <c r="H71" s="656">
        <v>48.1</v>
      </c>
      <c r="I71" s="656">
        <v>12.3</v>
      </c>
      <c r="J71" s="657">
        <v>160</v>
      </c>
      <c r="K71" s="626">
        <v>15</v>
      </c>
    </row>
    <row r="72" spans="2:12" ht="10.65" customHeight="1" thickBot="1">
      <c r="B72" s="829"/>
      <c r="C72" s="891"/>
      <c r="D72" s="606" t="s">
        <v>91</v>
      </c>
      <c r="E72" s="666">
        <v>247</v>
      </c>
      <c r="F72" s="667">
        <v>229.3</v>
      </c>
      <c r="G72" s="667">
        <v>342.8</v>
      </c>
      <c r="H72" s="667">
        <v>42.9</v>
      </c>
      <c r="I72" s="668">
        <v>7</v>
      </c>
      <c r="J72" s="669">
        <v>156</v>
      </c>
      <c r="K72" s="670">
        <v>9</v>
      </c>
    </row>
    <row r="73" spans="2:12" ht="10.65" customHeight="1">
      <c r="B73" s="471"/>
      <c r="C73" s="472"/>
      <c r="D73" s="474"/>
      <c r="E73" s="475"/>
      <c r="F73" s="475"/>
      <c r="G73" s="475"/>
      <c r="H73" s="475"/>
      <c r="I73" s="475"/>
      <c r="J73" s="476"/>
      <c r="K73" s="476"/>
    </row>
    <row r="74" spans="2:12" ht="10.65" customHeight="1" thickBot="1">
      <c r="B74" s="809">
        <v>12</v>
      </c>
      <c r="C74" s="809"/>
      <c r="D74" s="809"/>
      <c r="E74" s="809"/>
      <c r="F74" s="809"/>
      <c r="G74" s="809"/>
      <c r="H74" s="809"/>
      <c r="I74" s="809"/>
      <c r="J74" s="809"/>
      <c r="K74" s="809"/>
      <c r="L74" s="809"/>
    </row>
    <row r="75" spans="2:12" ht="10.5" customHeight="1">
      <c r="B75" s="484"/>
      <c r="C75" s="873" t="s">
        <v>29</v>
      </c>
      <c r="D75" s="875" t="s">
        <v>121</v>
      </c>
      <c r="E75" s="867" t="s">
        <v>79</v>
      </c>
      <c r="F75" s="90"/>
      <c r="G75" s="856" t="s">
        <v>81</v>
      </c>
      <c r="H75" s="865" t="s">
        <v>82</v>
      </c>
      <c r="I75" s="856" t="s">
        <v>83</v>
      </c>
      <c r="J75" s="853" t="s">
        <v>84</v>
      </c>
      <c r="K75" s="851" t="s">
        <v>85</v>
      </c>
    </row>
    <row r="76" spans="2:12" ht="31.5" customHeight="1" thickBot="1">
      <c r="B76" s="485"/>
      <c r="C76" s="874"/>
      <c r="D76" s="876"/>
      <c r="E76" s="869"/>
      <c r="F76" s="92" t="s">
        <v>80</v>
      </c>
      <c r="G76" s="858"/>
      <c r="H76" s="866"/>
      <c r="I76" s="857"/>
      <c r="J76" s="854"/>
      <c r="K76" s="852"/>
    </row>
    <row r="77" spans="2:12" ht="10.65" customHeight="1">
      <c r="B77" s="827" t="s">
        <v>98</v>
      </c>
      <c r="C77" s="890" t="s">
        <v>230</v>
      </c>
      <c r="D77" s="602" t="s">
        <v>90</v>
      </c>
      <c r="E77" s="671">
        <v>369.2</v>
      </c>
      <c r="F77" s="672">
        <v>333.1</v>
      </c>
      <c r="G77" s="672">
        <v>614.70000000000005</v>
      </c>
      <c r="H77" s="672">
        <v>45.6</v>
      </c>
      <c r="I77" s="672">
        <v>10.7</v>
      </c>
      <c r="J77" s="673">
        <v>170</v>
      </c>
      <c r="K77" s="674">
        <v>16</v>
      </c>
    </row>
    <row r="78" spans="2:12" ht="10.65" customHeight="1" thickBot="1">
      <c r="B78" s="828"/>
      <c r="C78" s="891"/>
      <c r="D78" s="601" t="s">
        <v>91</v>
      </c>
      <c r="E78" s="675">
        <v>280.89999999999998</v>
      </c>
      <c r="F78" s="676">
        <v>266.60000000000002</v>
      </c>
      <c r="G78" s="676">
        <v>505.5</v>
      </c>
      <c r="H78" s="676">
        <v>43.2</v>
      </c>
      <c r="I78" s="676">
        <v>8.6999999999999993</v>
      </c>
      <c r="J78" s="677">
        <v>162</v>
      </c>
      <c r="K78" s="678">
        <v>7</v>
      </c>
    </row>
    <row r="79" spans="2:12" ht="10.65" customHeight="1">
      <c r="B79" s="893"/>
      <c r="C79" s="890" t="s">
        <v>1</v>
      </c>
      <c r="D79" s="602" t="s">
        <v>90</v>
      </c>
      <c r="E79" s="671">
        <v>380.1</v>
      </c>
      <c r="F79" s="672">
        <v>327.2</v>
      </c>
      <c r="G79" s="672">
        <v>1083</v>
      </c>
      <c r="H79" s="672">
        <v>53</v>
      </c>
      <c r="I79" s="672">
        <v>17.5</v>
      </c>
      <c r="J79" s="673">
        <v>183</v>
      </c>
      <c r="K79" s="674">
        <v>23</v>
      </c>
    </row>
    <row r="80" spans="2:12" ht="10.65" customHeight="1">
      <c r="B80" s="893"/>
      <c r="C80" s="889"/>
      <c r="D80" s="604" t="s">
        <v>91</v>
      </c>
      <c r="E80" s="675">
        <v>302.39999999999998</v>
      </c>
      <c r="F80" s="676">
        <v>292.60000000000002</v>
      </c>
      <c r="G80" s="676">
        <v>885.4</v>
      </c>
      <c r="H80" s="676">
        <v>53.8</v>
      </c>
      <c r="I80" s="676">
        <v>22.3</v>
      </c>
      <c r="J80" s="677">
        <v>192</v>
      </c>
      <c r="K80" s="678">
        <v>6</v>
      </c>
    </row>
    <row r="81" spans="2:11" ht="10.65" customHeight="1">
      <c r="B81" s="893"/>
      <c r="C81" s="887" t="s">
        <v>2</v>
      </c>
      <c r="D81" s="605" t="s">
        <v>90</v>
      </c>
      <c r="E81" s="679">
        <v>375</v>
      </c>
      <c r="F81" s="680">
        <v>342.4</v>
      </c>
      <c r="G81" s="680">
        <v>512</v>
      </c>
      <c r="H81" s="680">
        <v>47.8</v>
      </c>
      <c r="I81" s="680">
        <v>10.4</v>
      </c>
      <c r="J81" s="681">
        <v>176</v>
      </c>
      <c r="K81" s="682">
        <v>14</v>
      </c>
    </row>
    <row r="82" spans="2:11" ht="10.65" customHeight="1">
      <c r="B82" s="893"/>
      <c r="C82" s="888"/>
      <c r="D82" s="603" t="s">
        <v>91</v>
      </c>
      <c r="E82" s="683">
        <v>246.3</v>
      </c>
      <c r="F82" s="684">
        <v>238.7</v>
      </c>
      <c r="G82" s="684">
        <v>415.3</v>
      </c>
      <c r="H82" s="684">
        <v>52.2</v>
      </c>
      <c r="I82" s="684">
        <v>11.4</v>
      </c>
      <c r="J82" s="685">
        <v>176</v>
      </c>
      <c r="K82" s="686">
        <v>4</v>
      </c>
    </row>
    <row r="83" spans="2:11" ht="10.65" customHeight="1">
      <c r="B83" s="893"/>
      <c r="C83" s="889" t="s">
        <v>3</v>
      </c>
      <c r="D83" s="600" t="s">
        <v>90</v>
      </c>
      <c r="E83" s="687">
        <v>346.4</v>
      </c>
      <c r="F83" s="688">
        <v>304.8</v>
      </c>
      <c r="G83" s="688">
        <v>637.6</v>
      </c>
      <c r="H83" s="688">
        <v>44.3</v>
      </c>
      <c r="I83" s="688">
        <v>11</v>
      </c>
      <c r="J83" s="689">
        <v>170</v>
      </c>
      <c r="K83" s="690">
        <v>20</v>
      </c>
    </row>
    <row r="84" spans="2:11" ht="10.65" customHeight="1">
      <c r="B84" s="893"/>
      <c r="C84" s="889"/>
      <c r="D84" s="604" t="s">
        <v>91</v>
      </c>
      <c r="E84" s="675">
        <v>252.1</v>
      </c>
      <c r="F84" s="676">
        <v>235.2</v>
      </c>
      <c r="G84" s="676">
        <v>406.5</v>
      </c>
      <c r="H84" s="676">
        <v>45.9</v>
      </c>
      <c r="I84" s="676">
        <v>10.199999999999999</v>
      </c>
      <c r="J84" s="677">
        <v>162</v>
      </c>
      <c r="K84" s="678">
        <v>10</v>
      </c>
    </row>
    <row r="85" spans="2:11" ht="10.65" customHeight="1">
      <c r="B85" s="893"/>
      <c r="C85" s="887" t="s">
        <v>4</v>
      </c>
      <c r="D85" s="605" t="s">
        <v>90</v>
      </c>
      <c r="E85" s="679">
        <v>405.7</v>
      </c>
      <c r="F85" s="680">
        <v>371.3</v>
      </c>
      <c r="G85" s="680">
        <v>1557</v>
      </c>
      <c r="H85" s="680">
        <v>44.2</v>
      </c>
      <c r="I85" s="680">
        <v>14.9</v>
      </c>
      <c r="J85" s="681">
        <v>160</v>
      </c>
      <c r="K85" s="682">
        <v>9</v>
      </c>
    </row>
    <row r="86" spans="2:11" ht="10.65" customHeight="1">
      <c r="B86" s="893"/>
      <c r="C86" s="888"/>
      <c r="D86" s="603" t="s">
        <v>91</v>
      </c>
      <c r="E86" s="683">
        <v>310.10000000000002</v>
      </c>
      <c r="F86" s="684">
        <v>298.7</v>
      </c>
      <c r="G86" s="684">
        <v>1718.3</v>
      </c>
      <c r="H86" s="684">
        <v>38.700000000000003</v>
      </c>
      <c r="I86" s="684">
        <v>10.199999999999999</v>
      </c>
      <c r="J86" s="685">
        <v>158</v>
      </c>
      <c r="K86" s="686">
        <v>5</v>
      </c>
    </row>
    <row r="87" spans="2:11" ht="10.65" customHeight="1">
      <c r="B87" s="893"/>
      <c r="C87" s="889" t="s">
        <v>5</v>
      </c>
      <c r="D87" s="600" t="s">
        <v>90</v>
      </c>
      <c r="E87" s="687">
        <v>423.1</v>
      </c>
      <c r="F87" s="688">
        <v>406.6</v>
      </c>
      <c r="G87" s="688">
        <v>673</v>
      </c>
      <c r="H87" s="688">
        <v>39.299999999999997</v>
      </c>
      <c r="I87" s="688">
        <v>9.5</v>
      </c>
      <c r="J87" s="689">
        <v>154</v>
      </c>
      <c r="K87" s="690">
        <v>7</v>
      </c>
    </row>
    <row r="88" spans="2:11" ht="10.65" customHeight="1">
      <c r="B88" s="893"/>
      <c r="C88" s="889"/>
      <c r="D88" s="604" t="s">
        <v>91</v>
      </c>
      <c r="E88" s="675">
        <v>349.5</v>
      </c>
      <c r="F88" s="676">
        <v>336</v>
      </c>
      <c r="G88" s="676">
        <v>535.5</v>
      </c>
      <c r="H88" s="676">
        <v>39.9</v>
      </c>
      <c r="I88" s="676">
        <v>7.9</v>
      </c>
      <c r="J88" s="677">
        <v>156</v>
      </c>
      <c r="K88" s="678">
        <v>6</v>
      </c>
    </row>
    <row r="89" spans="2:11" ht="10.65" customHeight="1">
      <c r="B89" s="893"/>
      <c r="C89" s="887" t="s">
        <v>6</v>
      </c>
      <c r="D89" s="605" t="s">
        <v>90</v>
      </c>
      <c r="E89" s="679">
        <v>394.7</v>
      </c>
      <c r="F89" s="680">
        <v>317.10000000000002</v>
      </c>
      <c r="G89" s="680">
        <v>421.1</v>
      </c>
      <c r="H89" s="680">
        <v>50.6</v>
      </c>
      <c r="I89" s="680">
        <v>10.5</v>
      </c>
      <c r="J89" s="681">
        <v>180</v>
      </c>
      <c r="K89" s="682">
        <v>31</v>
      </c>
    </row>
    <row r="90" spans="2:11" ht="10.65" customHeight="1">
      <c r="B90" s="893"/>
      <c r="C90" s="888"/>
      <c r="D90" s="603" t="s">
        <v>91</v>
      </c>
      <c r="E90" s="683">
        <v>296.3</v>
      </c>
      <c r="F90" s="684">
        <v>270.7</v>
      </c>
      <c r="G90" s="684">
        <v>489.7</v>
      </c>
      <c r="H90" s="684">
        <v>45.8</v>
      </c>
      <c r="I90" s="684">
        <v>5.2</v>
      </c>
      <c r="J90" s="685">
        <v>167</v>
      </c>
      <c r="K90" s="686">
        <v>10</v>
      </c>
    </row>
    <row r="91" spans="2:11" ht="10.65" customHeight="1">
      <c r="B91" s="893"/>
      <c r="C91" s="889" t="s">
        <v>7</v>
      </c>
      <c r="D91" s="600" t="s">
        <v>90</v>
      </c>
      <c r="E91" s="687">
        <v>377.6</v>
      </c>
      <c r="F91" s="688">
        <v>351.8</v>
      </c>
      <c r="G91" s="688">
        <v>677.7</v>
      </c>
      <c r="H91" s="688">
        <v>44.5</v>
      </c>
      <c r="I91" s="688">
        <v>10.5</v>
      </c>
      <c r="J91" s="689">
        <v>172</v>
      </c>
      <c r="K91" s="690">
        <v>13</v>
      </c>
    </row>
    <row r="92" spans="2:11" ht="10.65" customHeight="1">
      <c r="B92" s="893"/>
      <c r="C92" s="889"/>
      <c r="D92" s="604" t="s">
        <v>91</v>
      </c>
      <c r="E92" s="675">
        <v>302.3</v>
      </c>
      <c r="F92" s="676">
        <v>290</v>
      </c>
      <c r="G92" s="676">
        <v>475</v>
      </c>
      <c r="H92" s="676">
        <v>42.7</v>
      </c>
      <c r="I92" s="676">
        <v>8.9</v>
      </c>
      <c r="J92" s="677">
        <v>166</v>
      </c>
      <c r="K92" s="678">
        <v>6</v>
      </c>
    </row>
    <row r="93" spans="2:11" ht="10.65" customHeight="1">
      <c r="B93" s="893"/>
      <c r="C93" s="887" t="s">
        <v>21</v>
      </c>
      <c r="D93" s="605" t="s">
        <v>90</v>
      </c>
      <c r="E93" s="679">
        <v>416.1</v>
      </c>
      <c r="F93" s="680">
        <v>395.4</v>
      </c>
      <c r="G93" s="680">
        <v>1038.2</v>
      </c>
      <c r="H93" s="680">
        <v>49.5</v>
      </c>
      <c r="I93" s="680">
        <v>10.3</v>
      </c>
      <c r="J93" s="681">
        <v>163</v>
      </c>
      <c r="K93" s="691">
        <v>6</v>
      </c>
    </row>
    <row r="94" spans="2:11" ht="10.65" customHeight="1">
      <c r="B94" s="893"/>
      <c r="C94" s="888"/>
      <c r="D94" s="603" t="s">
        <v>91</v>
      </c>
      <c r="E94" s="683">
        <v>352.9</v>
      </c>
      <c r="F94" s="684">
        <v>309</v>
      </c>
      <c r="G94" s="684">
        <v>732.6</v>
      </c>
      <c r="H94" s="684">
        <v>45.5</v>
      </c>
      <c r="I94" s="684">
        <v>8.9</v>
      </c>
      <c r="J94" s="685">
        <v>154</v>
      </c>
      <c r="K94" s="692">
        <v>8</v>
      </c>
    </row>
    <row r="95" spans="2:11" ht="10.65" customHeight="1">
      <c r="B95" s="893"/>
      <c r="C95" s="889" t="s">
        <v>20</v>
      </c>
      <c r="D95" s="600" t="s">
        <v>90</v>
      </c>
      <c r="E95" s="687">
        <v>401.4</v>
      </c>
      <c r="F95" s="688">
        <v>384.1</v>
      </c>
      <c r="G95" s="688">
        <v>869.9</v>
      </c>
      <c r="H95" s="688">
        <v>43.7</v>
      </c>
      <c r="I95" s="688">
        <v>9.1</v>
      </c>
      <c r="J95" s="689">
        <v>166</v>
      </c>
      <c r="K95" s="690">
        <v>4</v>
      </c>
    </row>
    <row r="96" spans="2:11" ht="10.65" customHeight="1">
      <c r="B96" s="893"/>
      <c r="C96" s="889"/>
      <c r="D96" s="604" t="s">
        <v>91</v>
      </c>
      <c r="E96" s="675">
        <v>283.3</v>
      </c>
      <c r="F96" s="676">
        <v>276.39999999999998</v>
      </c>
      <c r="G96" s="676">
        <v>721.6</v>
      </c>
      <c r="H96" s="676">
        <v>42.4</v>
      </c>
      <c r="I96" s="676">
        <v>8.4</v>
      </c>
      <c r="J96" s="677">
        <v>162</v>
      </c>
      <c r="K96" s="678">
        <v>3</v>
      </c>
    </row>
    <row r="97" spans="2:11" ht="10.65" customHeight="1">
      <c r="B97" s="893"/>
      <c r="C97" s="887" t="s">
        <v>19</v>
      </c>
      <c r="D97" s="605" t="s">
        <v>90</v>
      </c>
      <c r="E97" s="679">
        <v>419.2</v>
      </c>
      <c r="F97" s="680">
        <v>385.1</v>
      </c>
      <c r="G97" s="680">
        <v>941.6</v>
      </c>
      <c r="H97" s="680">
        <v>45.6</v>
      </c>
      <c r="I97" s="680">
        <v>14.7</v>
      </c>
      <c r="J97" s="681">
        <v>161</v>
      </c>
      <c r="K97" s="682">
        <v>15</v>
      </c>
    </row>
    <row r="98" spans="2:11" ht="10.65" customHeight="1">
      <c r="B98" s="893"/>
      <c r="C98" s="888"/>
      <c r="D98" s="603" t="s">
        <v>91</v>
      </c>
      <c r="E98" s="683">
        <v>314.39999999999998</v>
      </c>
      <c r="F98" s="684">
        <v>290.7</v>
      </c>
      <c r="G98" s="684">
        <v>794.4</v>
      </c>
      <c r="H98" s="684">
        <v>42.8</v>
      </c>
      <c r="I98" s="684">
        <v>10.7</v>
      </c>
      <c r="J98" s="685">
        <v>157</v>
      </c>
      <c r="K98" s="686">
        <v>12</v>
      </c>
    </row>
    <row r="99" spans="2:11" ht="10.65" customHeight="1">
      <c r="B99" s="893"/>
      <c r="C99" s="892" t="s">
        <v>18</v>
      </c>
      <c r="D99" s="600" t="s">
        <v>90</v>
      </c>
      <c r="E99" s="687">
        <v>309.60000000000002</v>
      </c>
      <c r="F99" s="688">
        <v>277.2</v>
      </c>
      <c r="G99" s="688">
        <v>259.10000000000002</v>
      </c>
      <c r="H99" s="688">
        <v>46.2</v>
      </c>
      <c r="I99" s="688">
        <v>9.1</v>
      </c>
      <c r="J99" s="689">
        <v>176</v>
      </c>
      <c r="K99" s="690">
        <v>17</v>
      </c>
    </row>
    <row r="100" spans="2:11" ht="10.65" customHeight="1">
      <c r="B100" s="893"/>
      <c r="C100" s="892"/>
      <c r="D100" s="604" t="s">
        <v>91</v>
      </c>
      <c r="E100" s="675">
        <v>236.3</v>
      </c>
      <c r="F100" s="676">
        <v>215.7</v>
      </c>
      <c r="G100" s="676">
        <v>171.8</v>
      </c>
      <c r="H100" s="676">
        <v>45.6</v>
      </c>
      <c r="I100" s="676">
        <v>8.8000000000000007</v>
      </c>
      <c r="J100" s="677">
        <v>164</v>
      </c>
      <c r="K100" s="678">
        <v>10</v>
      </c>
    </row>
    <row r="101" spans="2:11" ht="10.65" customHeight="1">
      <c r="B101" s="893"/>
      <c r="C101" s="885" t="s">
        <v>17</v>
      </c>
      <c r="D101" s="605" t="s">
        <v>90</v>
      </c>
      <c r="E101" s="679">
        <v>328.9</v>
      </c>
      <c r="F101" s="680">
        <v>305</v>
      </c>
      <c r="G101" s="680">
        <v>509.2</v>
      </c>
      <c r="H101" s="680">
        <v>44.6</v>
      </c>
      <c r="I101" s="680">
        <v>10.9</v>
      </c>
      <c r="J101" s="681">
        <v>167</v>
      </c>
      <c r="K101" s="682">
        <v>12</v>
      </c>
    </row>
    <row r="102" spans="2:11" ht="10.65" customHeight="1">
      <c r="B102" s="893"/>
      <c r="C102" s="886"/>
      <c r="D102" s="603" t="s">
        <v>91</v>
      </c>
      <c r="E102" s="683">
        <v>251.8</v>
      </c>
      <c r="F102" s="684">
        <v>236.8</v>
      </c>
      <c r="G102" s="684">
        <v>286</v>
      </c>
      <c r="H102" s="684">
        <v>45.8</v>
      </c>
      <c r="I102" s="684">
        <v>11.1</v>
      </c>
      <c r="J102" s="685">
        <v>162</v>
      </c>
      <c r="K102" s="686">
        <v>9</v>
      </c>
    </row>
    <row r="103" spans="2:11" ht="10.65" customHeight="1">
      <c r="B103" s="893"/>
      <c r="C103" s="892" t="s">
        <v>16</v>
      </c>
      <c r="D103" s="600" t="s">
        <v>90</v>
      </c>
      <c r="E103" s="687">
        <v>376.3</v>
      </c>
      <c r="F103" s="688">
        <v>348.1</v>
      </c>
      <c r="G103" s="688">
        <v>950.5</v>
      </c>
      <c r="H103" s="688">
        <v>48.8</v>
      </c>
      <c r="I103" s="688">
        <v>11.5</v>
      </c>
      <c r="J103" s="689">
        <v>166</v>
      </c>
      <c r="K103" s="690">
        <v>15</v>
      </c>
    </row>
    <row r="104" spans="2:11" ht="10.65" customHeight="1">
      <c r="B104" s="893"/>
      <c r="C104" s="892"/>
      <c r="D104" s="604" t="s">
        <v>91</v>
      </c>
      <c r="E104" s="675">
        <v>278.5</v>
      </c>
      <c r="F104" s="676">
        <v>273.60000000000002</v>
      </c>
      <c r="G104" s="676">
        <v>710</v>
      </c>
      <c r="H104" s="676">
        <v>36.700000000000003</v>
      </c>
      <c r="I104" s="676">
        <v>8.3000000000000007</v>
      </c>
      <c r="J104" s="677">
        <v>163</v>
      </c>
      <c r="K104" s="678">
        <v>3</v>
      </c>
    </row>
    <row r="105" spans="2:11" ht="10.65" customHeight="1">
      <c r="B105" s="893"/>
      <c r="C105" s="885" t="s">
        <v>15</v>
      </c>
      <c r="D105" s="605" t="s">
        <v>90</v>
      </c>
      <c r="E105" s="679">
        <v>364.4</v>
      </c>
      <c r="F105" s="680">
        <v>349.2</v>
      </c>
      <c r="G105" s="680">
        <v>679.1</v>
      </c>
      <c r="H105" s="680">
        <v>42.3</v>
      </c>
      <c r="I105" s="680">
        <v>8.6</v>
      </c>
      <c r="J105" s="681">
        <v>163</v>
      </c>
      <c r="K105" s="682">
        <v>7</v>
      </c>
    </row>
    <row r="106" spans="2:11" ht="10.65" customHeight="1">
      <c r="B106" s="893"/>
      <c r="C106" s="886"/>
      <c r="D106" s="603" t="s">
        <v>91</v>
      </c>
      <c r="E106" s="683">
        <v>282.8</v>
      </c>
      <c r="F106" s="684">
        <v>265.60000000000002</v>
      </c>
      <c r="G106" s="684">
        <v>497.5</v>
      </c>
      <c r="H106" s="684">
        <v>42.9</v>
      </c>
      <c r="I106" s="684">
        <v>7.4</v>
      </c>
      <c r="J106" s="685">
        <v>161</v>
      </c>
      <c r="K106" s="686">
        <v>7</v>
      </c>
    </row>
    <row r="107" spans="2:11" ht="10.65" customHeight="1">
      <c r="B107" s="828"/>
      <c r="C107" s="892" t="s">
        <v>14</v>
      </c>
      <c r="D107" s="600" t="s">
        <v>90</v>
      </c>
      <c r="E107" s="687">
        <v>345.1</v>
      </c>
      <c r="F107" s="688">
        <v>326.39999999999998</v>
      </c>
      <c r="G107" s="688">
        <v>1035.2</v>
      </c>
      <c r="H107" s="688">
        <v>42.4</v>
      </c>
      <c r="I107" s="688">
        <v>16.2</v>
      </c>
      <c r="J107" s="689">
        <v>157</v>
      </c>
      <c r="K107" s="690">
        <v>11</v>
      </c>
    </row>
    <row r="108" spans="2:11" ht="10.65" customHeight="1">
      <c r="B108" s="828"/>
      <c r="C108" s="886"/>
      <c r="D108" s="603" t="s">
        <v>91</v>
      </c>
      <c r="E108" s="683">
        <v>285.60000000000002</v>
      </c>
      <c r="F108" s="684">
        <v>284.10000000000002</v>
      </c>
      <c r="G108" s="684">
        <v>854.7</v>
      </c>
      <c r="H108" s="684">
        <v>49.5</v>
      </c>
      <c r="I108" s="684">
        <v>16.5</v>
      </c>
      <c r="J108" s="685">
        <v>152</v>
      </c>
      <c r="K108" s="686">
        <v>1</v>
      </c>
    </row>
    <row r="109" spans="2:11" ht="10.65" customHeight="1">
      <c r="B109" s="828"/>
      <c r="C109" s="889" t="s">
        <v>13</v>
      </c>
      <c r="D109" s="600" t="s">
        <v>90</v>
      </c>
      <c r="E109" s="687">
        <v>344.2</v>
      </c>
      <c r="F109" s="688">
        <v>314</v>
      </c>
      <c r="G109" s="688">
        <v>602</v>
      </c>
      <c r="H109" s="688">
        <v>47.4</v>
      </c>
      <c r="I109" s="688">
        <v>10.5</v>
      </c>
      <c r="J109" s="689">
        <v>165</v>
      </c>
      <c r="K109" s="690">
        <v>13</v>
      </c>
    </row>
    <row r="110" spans="2:11" ht="10.65" customHeight="1" thickBot="1">
      <c r="B110" s="829"/>
      <c r="C110" s="891"/>
      <c r="D110" s="606" t="s">
        <v>91</v>
      </c>
      <c r="E110" s="693">
        <v>258.3</v>
      </c>
      <c r="F110" s="694">
        <v>249.2</v>
      </c>
      <c r="G110" s="694">
        <v>472</v>
      </c>
      <c r="H110" s="694">
        <v>45.1</v>
      </c>
      <c r="I110" s="694">
        <v>9.1</v>
      </c>
      <c r="J110" s="695">
        <v>158</v>
      </c>
      <c r="K110" s="696">
        <v>6</v>
      </c>
    </row>
    <row r="140" spans="2:12">
      <c r="B140" s="809">
        <v>13</v>
      </c>
      <c r="C140" s="809"/>
      <c r="D140" s="809"/>
      <c r="E140" s="809"/>
      <c r="F140" s="809"/>
      <c r="G140" s="809"/>
      <c r="H140" s="809"/>
      <c r="I140" s="809"/>
      <c r="J140" s="809"/>
      <c r="K140" s="809"/>
      <c r="L140" s="809"/>
    </row>
  </sheetData>
  <protectedRanges>
    <protectedRange sqref="E39:K72" name="範囲3"/>
    <protectedRange sqref="E4:K37" name="範囲1"/>
    <protectedRange sqref="E77:K110" name="範囲2"/>
  </protectedRanges>
  <mergeCells count="72"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77:C78"/>
    <mergeCell ref="C79:C80"/>
    <mergeCell ref="C65:C66"/>
    <mergeCell ref="C67:C68"/>
    <mergeCell ref="C69:C70"/>
    <mergeCell ref="C71:C72"/>
    <mergeCell ref="B74:L74"/>
    <mergeCell ref="B77:B110"/>
    <mergeCell ref="C85:C86"/>
    <mergeCell ref="C103:C104"/>
    <mergeCell ref="C107:C108"/>
    <mergeCell ref="C109:C110"/>
    <mergeCell ref="C95:C96"/>
    <mergeCell ref="C97:C98"/>
    <mergeCell ref="C99:C100"/>
    <mergeCell ref="C101:C102"/>
    <mergeCell ref="C105:C106"/>
    <mergeCell ref="C89:C90"/>
    <mergeCell ref="C91:C92"/>
    <mergeCell ref="C93:C94"/>
    <mergeCell ref="C81:C82"/>
    <mergeCell ref="C83:C84"/>
    <mergeCell ref="C87:C88"/>
    <mergeCell ref="I75:I76"/>
    <mergeCell ref="J75:J76"/>
    <mergeCell ref="K75:K76"/>
    <mergeCell ref="C75:C76"/>
    <mergeCell ref="D75:D76"/>
    <mergeCell ref="E75:E76"/>
    <mergeCell ref="G75:G76"/>
    <mergeCell ref="H75:H76"/>
  </mergeCells>
  <phoneticPr fontId="2"/>
  <pageMargins left="0.25" right="0.25" top="0.75" bottom="0.75" header="0.3" footer="0.3"/>
  <pageSetup paperSize="9" scale="98" orientation="portrait" r:id="rId1"/>
  <rowBreaks count="1" manualBreakCount="1">
    <brk id="7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topLeftCell="A42" zoomScale="130" zoomScaleNormal="130" workbookViewId="0">
      <selection activeCell="H24" sqref="H24"/>
    </sheetView>
  </sheetViews>
  <sheetFormatPr defaultRowHeight="13.2"/>
  <cols>
    <col min="1" max="1" width="6.88671875" customWidth="1"/>
    <col min="2" max="2" width="22.88671875" style="68" bestFit="1" customWidth="1"/>
    <col min="3" max="4" width="13" bestFit="1" customWidth="1"/>
    <col min="5" max="5" width="12.77734375" bestFit="1" customWidth="1"/>
    <col min="6" max="6" width="9.33203125" bestFit="1" customWidth="1"/>
    <col min="7" max="7" width="9.77734375" style="89" bestFit="1" customWidth="1"/>
    <col min="8" max="8" width="9.77734375" bestFit="1" customWidth="1"/>
    <col min="9" max="9" width="10.6640625" style="68" bestFit="1" customWidth="1"/>
    <col min="21" max="21" width="5.109375" customWidth="1"/>
    <col min="22" max="22" width="37.44140625" style="68" bestFit="1" customWidth="1"/>
    <col min="24" max="24" width="9" style="89"/>
    <col min="27" max="27" width="9" style="73"/>
    <col min="28" max="28" width="9" style="89"/>
  </cols>
  <sheetData>
    <row r="1" spans="1:9" ht="13.8" thickBot="1">
      <c r="A1" s="198" t="s">
        <v>147</v>
      </c>
      <c r="B1" s="103"/>
      <c r="H1" s="895" t="s">
        <v>164</v>
      </c>
      <c r="I1" s="895"/>
    </row>
    <row r="2" spans="1:9">
      <c r="A2" s="873" t="s">
        <v>30</v>
      </c>
      <c r="B2" s="902"/>
      <c r="C2" s="904" t="s">
        <v>79</v>
      </c>
      <c r="D2" s="90"/>
      <c r="E2" s="856" t="s">
        <v>81</v>
      </c>
      <c r="F2" s="865" t="s">
        <v>82</v>
      </c>
      <c r="G2" s="856" t="s">
        <v>83</v>
      </c>
      <c r="H2" s="853" t="s">
        <v>84</v>
      </c>
      <c r="I2" s="851" t="s">
        <v>85</v>
      </c>
    </row>
    <row r="3" spans="1:9" ht="38.25" customHeight="1" thickBot="1">
      <c r="A3" s="874"/>
      <c r="B3" s="903"/>
      <c r="C3" s="905"/>
      <c r="D3" s="102" t="s">
        <v>80</v>
      </c>
      <c r="E3" s="906"/>
      <c r="F3" s="907"/>
      <c r="G3" s="908"/>
      <c r="H3" s="909"/>
      <c r="I3" s="896"/>
    </row>
    <row r="4" spans="1:9" ht="13.8" thickBot="1">
      <c r="A4" s="897" t="s">
        <v>32</v>
      </c>
      <c r="B4" s="407" t="s">
        <v>234</v>
      </c>
      <c r="C4" s="428">
        <v>409.2</v>
      </c>
      <c r="D4" s="429">
        <v>367.6</v>
      </c>
      <c r="E4" s="717">
        <v>1239.4000000000001</v>
      </c>
      <c r="F4" s="429">
        <v>44.2</v>
      </c>
      <c r="G4" s="429">
        <v>13.9</v>
      </c>
      <c r="H4" s="718">
        <v>160</v>
      </c>
      <c r="I4" s="719">
        <v>17</v>
      </c>
    </row>
    <row r="5" spans="1:9" ht="13.8" thickBot="1">
      <c r="A5" s="898"/>
      <c r="B5" s="725" t="s">
        <v>231</v>
      </c>
      <c r="C5" s="428">
        <v>406.3</v>
      </c>
      <c r="D5" s="429">
        <v>366.3</v>
      </c>
      <c r="E5" s="717">
        <v>1193.7</v>
      </c>
      <c r="F5" s="429">
        <v>43.9</v>
      </c>
      <c r="G5" s="429">
        <v>13.9</v>
      </c>
      <c r="H5" s="718">
        <v>162</v>
      </c>
      <c r="I5" s="719">
        <v>17</v>
      </c>
    </row>
    <row r="6" spans="1:9">
      <c r="A6" s="898"/>
      <c r="B6" s="724" t="s">
        <v>89</v>
      </c>
      <c r="C6" s="720">
        <f>C4-C5</f>
        <v>2.8999999999999773</v>
      </c>
      <c r="D6" s="721">
        <f>D4-D5</f>
        <v>1.3000000000000114</v>
      </c>
      <c r="E6" s="722">
        <f>E4-E5</f>
        <v>45.700000000000045</v>
      </c>
      <c r="F6" s="430"/>
      <c r="G6" s="431"/>
      <c r="H6" s="324"/>
      <c r="I6" s="324"/>
    </row>
    <row r="7" spans="1:9" ht="13.8" thickBot="1">
      <c r="A7" s="899"/>
      <c r="B7" s="325" t="s">
        <v>88</v>
      </c>
      <c r="C7" s="432">
        <f>C4/C5*100-100</f>
        <v>0.7137583066699591</v>
      </c>
      <c r="D7" s="433">
        <f>D4/D5*100-100</f>
        <v>0.35490035490035154</v>
      </c>
      <c r="E7" s="434">
        <f>E4/E5*100-100</f>
        <v>3.8284326045070003</v>
      </c>
      <c r="F7" s="435"/>
      <c r="G7" s="436"/>
      <c r="H7" s="326"/>
      <c r="I7" s="326"/>
    </row>
    <row r="8" spans="1:9" ht="13.8" thickBot="1">
      <c r="A8" s="897" t="s">
        <v>33</v>
      </c>
      <c r="B8" s="407" t="s">
        <v>235</v>
      </c>
      <c r="C8" s="428">
        <v>301.10000000000002</v>
      </c>
      <c r="D8" s="429">
        <v>280.2</v>
      </c>
      <c r="E8" s="723">
        <v>727.1</v>
      </c>
      <c r="F8" s="429">
        <v>41.6</v>
      </c>
      <c r="G8" s="429">
        <v>9.4</v>
      </c>
      <c r="H8" s="718">
        <v>156</v>
      </c>
      <c r="I8" s="719">
        <v>9</v>
      </c>
    </row>
    <row r="9" spans="1:9" ht="13.8" thickBot="1">
      <c r="A9" s="898"/>
      <c r="B9" s="725" t="s">
        <v>232</v>
      </c>
      <c r="C9" s="428">
        <v>299.10000000000002</v>
      </c>
      <c r="D9" s="429">
        <v>277.39999999999998</v>
      </c>
      <c r="E9" s="723">
        <v>724.6</v>
      </c>
      <c r="F9" s="429">
        <v>41.4</v>
      </c>
      <c r="G9" s="429">
        <v>9.4</v>
      </c>
      <c r="H9" s="718">
        <v>159</v>
      </c>
      <c r="I9" s="719">
        <v>9</v>
      </c>
    </row>
    <row r="10" spans="1:9">
      <c r="A10" s="898"/>
      <c r="B10" s="724" t="s">
        <v>89</v>
      </c>
      <c r="C10" s="720">
        <f>C8-C9</f>
        <v>2</v>
      </c>
      <c r="D10" s="721">
        <f>D8-D9</f>
        <v>2.8000000000000114</v>
      </c>
      <c r="E10" s="722">
        <f>E8-E9</f>
        <v>2.5</v>
      </c>
      <c r="F10" s="430"/>
      <c r="G10" s="431"/>
      <c r="H10" s="324"/>
      <c r="I10" s="324"/>
    </row>
    <row r="11" spans="1:9" ht="13.8" thickBot="1">
      <c r="A11" s="899"/>
      <c r="B11" s="325" t="s">
        <v>88</v>
      </c>
      <c r="C11" s="432">
        <f>C8/C9*100-100</f>
        <v>0.66867268472083197</v>
      </c>
      <c r="D11" s="433">
        <f>D8/D9*100-100</f>
        <v>1.0093727469358384</v>
      </c>
      <c r="E11" s="434">
        <f>E8/E9*100-100</f>
        <v>0.3450179409329337</v>
      </c>
      <c r="F11" s="435"/>
      <c r="G11" s="436"/>
      <c r="H11" s="326"/>
      <c r="I11" s="326"/>
    </row>
    <row r="12" spans="1:9">
      <c r="A12" s="900" t="s">
        <v>93</v>
      </c>
      <c r="B12" s="562" t="s">
        <v>236</v>
      </c>
      <c r="C12" s="437">
        <f>C4-C8</f>
        <v>108.09999999999997</v>
      </c>
      <c r="D12" s="438">
        <f t="shared" ref="C12:I13" si="0">D4-D8</f>
        <v>87.400000000000034</v>
      </c>
      <c r="E12" s="439">
        <f t="shared" si="0"/>
        <v>512.30000000000007</v>
      </c>
      <c r="F12" s="438">
        <f t="shared" si="0"/>
        <v>2.6000000000000014</v>
      </c>
      <c r="G12" s="438">
        <f t="shared" si="0"/>
        <v>4.5</v>
      </c>
      <c r="H12" s="408">
        <f t="shared" si="0"/>
        <v>4</v>
      </c>
      <c r="I12" s="409">
        <f>I4-I8</f>
        <v>8</v>
      </c>
    </row>
    <row r="13" spans="1:9" ht="13.8" thickBot="1">
      <c r="A13" s="901"/>
      <c r="B13" s="563" t="s">
        <v>233</v>
      </c>
      <c r="C13" s="440">
        <f t="shared" si="0"/>
        <v>107.19999999999999</v>
      </c>
      <c r="D13" s="441">
        <f t="shared" si="0"/>
        <v>88.900000000000034</v>
      </c>
      <c r="E13" s="442">
        <f t="shared" si="0"/>
        <v>469.1</v>
      </c>
      <c r="F13" s="441">
        <f t="shared" si="0"/>
        <v>2.5</v>
      </c>
      <c r="G13" s="441">
        <f t="shared" si="0"/>
        <v>4.5</v>
      </c>
      <c r="H13" s="410">
        <f t="shared" si="0"/>
        <v>3</v>
      </c>
      <c r="I13" s="411">
        <f t="shared" si="0"/>
        <v>8</v>
      </c>
    </row>
    <row r="14" spans="1:9" ht="104.25" customHeight="1"/>
    <row r="15" spans="1:9" ht="18.75" customHeight="1">
      <c r="A15" s="199" t="s">
        <v>165</v>
      </c>
      <c r="E15" s="119" t="s">
        <v>159</v>
      </c>
    </row>
    <row r="16" spans="1:9">
      <c r="B16" s="101"/>
      <c r="C16" s="32" t="s">
        <v>94</v>
      </c>
      <c r="D16" s="32" t="s">
        <v>95</v>
      </c>
      <c r="E16" s="697" t="s">
        <v>192</v>
      </c>
    </row>
    <row r="17" spans="2:9">
      <c r="B17" s="412" t="s">
        <v>92</v>
      </c>
      <c r="C17" s="427">
        <v>377.8</v>
      </c>
      <c r="D17" s="427">
        <v>271</v>
      </c>
      <c r="E17" s="426">
        <f t="shared" ref="E17:E21" si="1">D17/C17*100</f>
        <v>71.731074642668077</v>
      </c>
      <c r="G17" s="104"/>
    </row>
    <row r="18" spans="2:9">
      <c r="B18" s="412" t="s">
        <v>117</v>
      </c>
      <c r="C18" s="427">
        <v>392</v>
      </c>
      <c r="D18" s="427">
        <v>271.89999999999998</v>
      </c>
      <c r="E18" s="426">
        <f t="shared" si="1"/>
        <v>69.362244897959187</v>
      </c>
      <c r="G18" s="104"/>
      <c r="H18" s="104"/>
      <c r="I18" s="104"/>
    </row>
    <row r="19" spans="2:9">
      <c r="B19" s="412" t="s">
        <v>124</v>
      </c>
      <c r="C19" s="427">
        <v>393.7</v>
      </c>
      <c r="D19" s="427">
        <v>279.10000000000002</v>
      </c>
      <c r="E19" s="426">
        <f t="shared" si="1"/>
        <v>70.891541783083582</v>
      </c>
      <c r="H19" s="104"/>
      <c r="I19" s="104"/>
    </row>
    <row r="20" spans="2:9">
      <c r="B20" s="412" t="s">
        <v>127</v>
      </c>
      <c r="C20" s="427">
        <v>395.7</v>
      </c>
      <c r="D20" s="427">
        <v>282</v>
      </c>
      <c r="E20" s="426">
        <f t="shared" si="1"/>
        <v>71.266110689916601</v>
      </c>
      <c r="H20" s="104"/>
      <c r="I20" s="104"/>
    </row>
    <row r="21" spans="2:9">
      <c r="B21" s="412" t="s">
        <v>131</v>
      </c>
      <c r="C21" s="425">
        <v>390.4</v>
      </c>
      <c r="D21" s="425">
        <v>277.3</v>
      </c>
      <c r="E21" s="426">
        <f t="shared" si="1"/>
        <v>71.029713114754102</v>
      </c>
      <c r="H21" s="104"/>
      <c r="I21" s="104"/>
    </row>
    <row r="22" spans="2:9">
      <c r="B22" s="412" t="s">
        <v>144</v>
      </c>
      <c r="C22" s="425">
        <v>405.1</v>
      </c>
      <c r="D22" s="425">
        <v>286.3</v>
      </c>
      <c r="E22" s="426">
        <f>D22/C22*100</f>
        <v>70.673907677116759</v>
      </c>
      <c r="H22" s="104"/>
      <c r="I22" s="104"/>
    </row>
    <row r="23" spans="2:9">
      <c r="B23" s="564" t="s">
        <v>175</v>
      </c>
      <c r="C23" s="425">
        <v>402.4</v>
      </c>
      <c r="D23" s="425">
        <v>288.8</v>
      </c>
      <c r="E23" s="426">
        <f>D23/C23*100</f>
        <v>71.769383697813126</v>
      </c>
      <c r="H23" s="104"/>
      <c r="I23" s="104"/>
    </row>
    <row r="24" spans="2:9">
      <c r="B24" s="564" t="s">
        <v>182</v>
      </c>
      <c r="C24" s="427">
        <v>403.7</v>
      </c>
      <c r="D24" s="427">
        <v>291.7</v>
      </c>
      <c r="E24" s="426">
        <f t="shared" ref="E24:E25" si="2">D24/C24*100</f>
        <v>72.256626207579885</v>
      </c>
      <c r="H24" s="104"/>
      <c r="I24" s="104"/>
    </row>
    <row r="25" spans="2:9">
      <c r="B25" s="564" t="s">
        <v>193</v>
      </c>
      <c r="C25" s="427">
        <v>398.7</v>
      </c>
      <c r="D25" s="427">
        <v>286.2</v>
      </c>
      <c r="E25" s="426">
        <f t="shared" si="2"/>
        <v>71.783295711060944</v>
      </c>
      <c r="H25" s="104"/>
    </row>
    <row r="26" spans="2:9">
      <c r="B26" s="564" t="s">
        <v>200</v>
      </c>
      <c r="C26" s="427">
        <v>406.3</v>
      </c>
      <c r="D26" s="427">
        <v>299.10000000000002</v>
      </c>
      <c r="E26" s="426">
        <f>D26/C26*100</f>
        <v>73.615555008614336</v>
      </c>
      <c r="H26" s="104"/>
      <c r="I26" s="104"/>
    </row>
    <row r="27" spans="2:9">
      <c r="B27" s="564" t="s">
        <v>205</v>
      </c>
      <c r="C27" s="427">
        <v>409.2</v>
      </c>
      <c r="D27" s="427">
        <v>301.10000000000002</v>
      </c>
      <c r="E27" s="426">
        <f>D27/C27*100</f>
        <v>73.582600195503431</v>
      </c>
    </row>
    <row r="64" spans="1:9">
      <c r="A64" s="809">
        <v>14</v>
      </c>
      <c r="B64" s="809"/>
      <c r="C64" s="809"/>
      <c r="D64" s="809"/>
      <c r="E64" s="809"/>
      <c r="F64" s="809"/>
      <c r="G64" s="809"/>
      <c r="H64" s="809"/>
      <c r="I64" s="809"/>
    </row>
  </sheetData>
  <protectedRanges>
    <protectedRange sqref="C24:D27" name="範囲3"/>
    <protectedRange sqref="C4:I5" name="範囲1"/>
    <protectedRange sqref="C8:I9" name="範囲2"/>
  </protectedRanges>
  <mergeCells count="12">
    <mergeCell ref="H1:I1"/>
    <mergeCell ref="A64:I64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zoomScale="120" zoomScaleNormal="120" zoomScaleSheetLayoutView="110" workbookViewId="0">
      <selection activeCell="L52" sqref="L52"/>
    </sheetView>
  </sheetViews>
  <sheetFormatPr defaultRowHeight="13.2"/>
  <cols>
    <col min="1" max="1" width="15" customWidth="1"/>
    <col min="2" max="2" width="13.88671875" style="89" customWidth="1"/>
    <col min="3" max="3" width="13.88671875" style="105" customWidth="1"/>
    <col min="5" max="6" width="13.88671875" customWidth="1"/>
    <col min="7" max="7" width="11.109375" customWidth="1"/>
    <col min="9" max="9" width="4.77734375" customWidth="1"/>
  </cols>
  <sheetData>
    <row r="1" spans="1:7" ht="19.5" customHeight="1" thickBot="1">
      <c r="A1" t="s">
        <v>163</v>
      </c>
    </row>
    <row r="2" spans="1:7" ht="13.5" customHeight="1">
      <c r="A2" s="107"/>
      <c r="B2" s="512" t="s">
        <v>72</v>
      </c>
      <c r="C2" s="513" t="s">
        <v>73</v>
      </c>
      <c r="D2" s="910"/>
      <c r="E2" s="910"/>
      <c r="F2" s="910"/>
      <c r="G2" s="910"/>
    </row>
    <row r="3" spans="1:7" ht="13.5" customHeight="1">
      <c r="A3" s="79" t="s">
        <v>59</v>
      </c>
      <c r="B3" s="421">
        <v>189.7</v>
      </c>
      <c r="C3" s="422">
        <v>193.7</v>
      </c>
      <c r="D3" s="910"/>
      <c r="E3" s="910"/>
      <c r="F3" s="910"/>
      <c r="G3" s="910"/>
    </row>
    <row r="4" spans="1:7">
      <c r="A4" s="79" t="s">
        <v>60</v>
      </c>
      <c r="B4" s="421">
        <v>226.8</v>
      </c>
      <c r="C4" s="422">
        <v>223.1</v>
      </c>
    </row>
    <row r="5" spans="1:7">
      <c r="A5" s="72" t="s">
        <v>61</v>
      </c>
      <c r="B5" s="421">
        <v>270.7</v>
      </c>
      <c r="C5" s="422">
        <v>252.5</v>
      </c>
    </row>
    <row r="6" spans="1:7">
      <c r="A6" s="79" t="s">
        <v>62</v>
      </c>
      <c r="B6" s="421">
        <v>311.8</v>
      </c>
      <c r="C6" s="422">
        <v>274.60000000000002</v>
      </c>
    </row>
    <row r="7" spans="1:7">
      <c r="A7" s="79" t="s">
        <v>63</v>
      </c>
      <c r="B7" s="421">
        <v>354.9</v>
      </c>
      <c r="C7" s="422">
        <v>292</v>
      </c>
    </row>
    <row r="8" spans="1:7">
      <c r="A8" s="79" t="s">
        <v>64</v>
      </c>
      <c r="B8" s="421">
        <v>383.5</v>
      </c>
      <c r="C8" s="422">
        <v>301.2</v>
      </c>
    </row>
    <row r="9" spans="1:7">
      <c r="A9" s="79" t="s">
        <v>65</v>
      </c>
      <c r="B9" s="421">
        <v>414.2</v>
      </c>
      <c r="C9" s="422">
        <v>293.39999999999998</v>
      </c>
    </row>
    <row r="10" spans="1:7">
      <c r="A10" s="79" t="s">
        <v>66</v>
      </c>
      <c r="B10" s="421">
        <v>455.1</v>
      </c>
      <c r="C10" s="422">
        <v>311.8</v>
      </c>
    </row>
    <row r="11" spans="1:7">
      <c r="A11" s="79" t="s">
        <v>67</v>
      </c>
      <c r="B11" s="421">
        <v>453.4</v>
      </c>
      <c r="C11" s="422">
        <v>303.5</v>
      </c>
    </row>
    <row r="12" spans="1:7">
      <c r="A12" s="79" t="s">
        <v>68</v>
      </c>
      <c r="B12" s="421">
        <v>321.89999999999998</v>
      </c>
      <c r="C12" s="422">
        <v>269.3</v>
      </c>
    </row>
    <row r="13" spans="1:7">
      <c r="A13" s="79" t="s">
        <v>69</v>
      </c>
      <c r="B13" s="421">
        <v>261.3</v>
      </c>
      <c r="C13" s="422">
        <v>251.8</v>
      </c>
    </row>
    <row r="14" spans="1:7" ht="13.8" thickBot="1">
      <c r="A14" s="80" t="s">
        <v>70</v>
      </c>
      <c r="B14" s="423">
        <v>250.5</v>
      </c>
      <c r="C14" s="424">
        <v>250.2</v>
      </c>
    </row>
    <row r="15" spans="1:7">
      <c r="C15" s="89"/>
    </row>
    <row r="21" spans="3:3">
      <c r="C21" s="106"/>
    </row>
    <row r="46" spans="1:7" ht="13.8" thickBot="1">
      <c r="A46" t="s">
        <v>171</v>
      </c>
      <c r="C46" s="89"/>
      <c r="D46" s="89"/>
      <c r="E46" s="105"/>
      <c r="F46" s="895" t="s">
        <v>164</v>
      </c>
      <c r="G46" s="895"/>
    </row>
    <row r="47" spans="1:7">
      <c r="A47" s="107" t="s">
        <v>30</v>
      </c>
      <c r="B47" s="911" t="s">
        <v>72</v>
      </c>
      <c r="C47" s="912"/>
      <c r="D47" s="913"/>
      <c r="E47" s="911" t="s">
        <v>73</v>
      </c>
      <c r="F47" s="912"/>
      <c r="G47" s="914"/>
    </row>
    <row r="48" spans="1:7">
      <c r="A48" s="72"/>
      <c r="B48" s="413" t="s">
        <v>99</v>
      </c>
      <c r="C48" s="413" t="s">
        <v>100</v>
      </c>
      <c r="D48" s="414" t="s">
        <v>101</v>
      </c>
      <c r="E48" s="413" t="s">
        <v>99</v>
      </c>
      <c r="F48" s="413" t="s">
        <v>100</v>
      </c>
      <c r="G48" s="108" t="s">
        <v>101</v>
      </c>
    </row>
    <row r="49" spans="1:7">
      <c r="A49" s="83" t="s">
        <v>22</v>
      </c>
      <c r="B49" s="415">
        <v>367.6</v>
      </c>
      <c r="C49" s="415">
        <v>13.9</v>
      </c>
      <c r="D49" s="416">
        <f>B49/$B$51*100</f>
        <v>162.08112874779542</v>
      </c>
      <c r="E49" s="415">
        <v>280.2</v>
      </c>
      <c r="F49" s="415">
        <v>9.4</v>
      </c>
      <c r="G49" s="417">
        <f>E49/$E$51*100</f>
        <v>125.5939040788884</v>
      </c>
    </row>
    <row r="50" spans="1:7">
      <c r="A50" s="82" t="s">
        <v>59</v>
      </c>
      <c r="B50" s="415">
        <v>189.7</v>
      </c>
      <c r="C50" s="415">
        <v>1.2</v>
      </c>
      <c r="D50" s="416">
        <f t="shared" ref="D50:D61" si="0">B50/$B$51*100</f>
        <v>83.641975308641975</v>
      </c>
      <c r="E50" s="415">
        <v>193.7</v>
      </c>
      <c r="F50" s="415">
        <v>1</v>
      </c>
      <c r="G50" s="417">
        <f t="shared" ref="G50:G61" si="1">E50/$E$51*100</f>
        <v>86.822052891080233</v>
      </c>
    </row>
    <row r="51" spans="1:7">
      <c r="A51" s="82" t="s">
        <v>60</v>
      </c>
      <c r="B51" s="415">
        <v>226.8</v>
      </c>
      <c r="C51" s="415">
        <v>2.1</v>
      </c>
      <c r="D51" s="416">
        <f t="shared" si="0"/>
        <v>100</v>
      </c>
      <c r="E51" s="415">
        <v>223.1</v>
      </c>
      <c r="F51" s="415">
        <v>1.6</v>
      </c>
      <c r="G51" s="417">
        <f t="shared" si="1"/>
        <v>100</v>
      </c>
    </row>
    <row r="52" spans="1:7">
      <c r="A52" s="83" t="s">
        <v>61</v>
      </c>
      <c r="B52" s="415">
        <v>270.7</v>
      </c>
      <c r="C52" s="415">
        <v>4.3</v>
      </c>
      <c r="D52" s="416">
        <f t="shared" si="0"/>
        <v>119.35626102292767</v>
      </c>
      <c r="E52" s="415">
        <v>252.5</v>
      </c>
      <c r="F52" s="415">
        <v>3.7</v>
      </c>
      <c r="G52" s="417">
        <f t="shared" si="1"/>
        <v>113.17794710891977</v>
      </c>
    </row>
    <row r="53" spans="1:7">
      <c r="A53" s="82" t="s">
        <v>62</v>
      </c>
      <c r="B53" s="415">
        <v>311.8</v>
      </c>
      <c r="C53" s="415">
        <v>7.4</v>
      </c>
      <c r="D53" s="416">
        <f t="shared" si="0"/>
        <v>137.47795414462081</v>
      </c>
      <c r="E53" s="415">
        <v>274.60000000000002</v>
      </c>
      <c r="F53" s="415">
        <v>6.5</v>
      </c>
      <c r="G53" s="417">
        <f t="shared" si="1"/>
        <v>123.08381891528464</v>
      </c>
    </row>
    <row r="54" spans="1:7">
      <c r="A54" s="82" t="s">
        <v>63</v>
      </c>
      <c r="B54" s="415">
        <v>354.9</v>
      </c>
      <c r="C54" s="415">
        <v>10.199999999999999</v>
      </c>
      <c r="D54" s="416">
        <f t="shared" si="0"/>
        <v>156.48148148148147</v>
      </c>
      <c r="E54" s="415">
        <v>292</v>
      </c>
      <c r="F54" s="415">
        <v>8.4</v>
      </c>
      <c r="G54" s="417">
        <f t="shared" si="1"/>
        <v>130.88301210219632</v>
      </c>
    </row>
    <row r="55" spans="1:7">
      <c r="A55" s="82" t="s">
        <v>64</v>
      </c>
      <c r="B55" s="415">
        <v>383.5</v>
      </c>
      <c r="C55" s="415">
        <v>13.7</v>
      </c>
      <c r="D55" s="416">
        <f t="shared" si="0"/>
        <v>169.09171075837742</v>
      </c>
      <c r="E55" s="415">
        <v>301.2</v>
      </c>
      <c r="F55" s="415">
        <v>10.4</v>
      </c>
      <c r="G55" s="417">
        <f t="shared" si="1"/>
        <v>135.00672344240249</v>
      </c>
    </row>
    <row r="56" spans="1:7">
      <c r="A56" s="82" t="s">
        <v>65</v>
      </c>
      <c r="B56" s="415">
        <v>414.2</v>
      </c>
      <c r="C56" s="415">
        <v>17.2</v>
      </c>
      <c r="D56" s="416">
        <f t="shared" si="0"/>
        <v>182.62786596119929</v>
      </c>
      <c r="E56" s="415">
        <v>293.39999999999998</v>
      </c>
      <c r="F56" s="415">
        <v>12.1</v>
      </c>
      <c r="G56" s="417">
        <f t="shared" si="1"/>
        <v>131.51053339309726</v>
      </c>
    </row>
    <row r="57" spans="1:7">
      <c r="A57" s="82" t="s">
        <v>66</v>
      </c>
      <c r="B57" s="415">
        <v>455.1</v>
      </c>
      <c r="C57" s="415">
        <v>20.8</v>
      </c>
      <c r="D57" s="416">
        <f t="shared" si="0"/>
        <v>200.66137566137567</v>
      </c>
      <c r="E57" s="415">
        <v>311.8</v>
      </c>
      <c r="F57" s="415">
        <v>13.1</v>
      </c>
      <c r="G57" s="417">
        <f t="shared" si="1"/>
        <v>139.75795607350966</v>
      </c>
    </row>
    <row r="58" spans="1:7">
      <c r="A58" s="82" t="s">
        <v>67</v>
      </c>
      <c r="B58" s="415">
        <v>453.4</v>
      </c>
      <c r="C58" s="415">
        <v>22.9</v>
      </c>
      <c r="D58" s="416">
        <f t="shared" si="0"/>
        <v>199.91181657848324</v>
      </c>
      <c r="E58" s="415">
        <v>303.5</v>
      </c>
      <c r="F58" s="415">
        <v>15.9</v>
      </c>
      <c r="G58" s="417">
        <f t="shared" si="1"/>
        <v>136.03765127745407</v>
      </c>
    </row>
    <row r="59" spans="1:7">
      <c r="A59" s="82" t="s">
        <v>68</v>
      </c>
      <c r="B59" s="415">
        <v>321.89999999999998</v>
      </c>
      <c r="C59" s="415">
        <v>18.600000000000001</v>
      </c>
      <c r="D59" s="416">
        <f t="shared" si="0"/>
        <v>141.93121693121691</v>
      </c>
      <c r="E59" s="415">
        <v>269.3</v>
      </c>
      <c r="F59" s="415">
        <v>15.3</v>
      </c>
      <c r="G59" s="417">
        <f t="shared" si="1"/>
        <v>120.70820259973107</v>
      </c>
    </row>
    <row r="60" spans="1:7">
      <c r="A60" s="82" t="s">
        <v>69</v>
      </c>
      <c r="B60" s="415">
        <v>261.3</v>
      </c>
      <c r="C60" s="415">
        <v>13.2</v>
      </c>
      <c r="D60" s="416">
        <f t="shared" si="0"/>
        <v>115.21164021164022</v>
      </c>
      <c r="E60" s="415">
        <v>251.8</v>
      </c>
      <c r="F60" s="415">
        <v>14.7</v>
      </c>
      <c r="G60" s="417">
        <f t="shared" si="1"/>
        <v>112.8641864634693</v>
      </c>
    </row>
    <row r="61" spans="1:7" ht="13.8" thickBot="1">
      <c r="A61" s="84" t="s">
        <v>70</v>
      </c>
      <c r="B61" s="418">
        <v>250.5</v>
      </c>
      <c r="C61" s="418">
        <v>15.1</v>
      </c>
      <c r="D61" s="419">
        <f t="shared" si="0"/>
        <v>110.44973544973544</v>
      </c>
      <c r="E61" s="418">
        <v>250.2</v>
      </c>
      <c r="F61" s="418">
        <v>21</v>
      </c>
      <c r="G61" s="420">
        <f t="shared" si="1"/>
        <v>112.14701927386821</v>
      </c>
    </row>
    <row r="75" spans="1:9">
      <c r="A75" s="809">
        <v>15</v>
      </c>
      <c r="B75" s="809"/>
      <c r="C75" s="809"/>
      <c r="D75" s="809"/>
      <c r="E75" s="809"/>
      <c r="F75" s="809"/>
      <c r="G75" s="809"/>
      <c r="H75" s="809"/>
      <c r="I75" s="809"/>
    </row>
  </sheetData>
  <protectedRanges>
    <protectedRange sqref="F49:F61" name="範囲5"/>
    <protectedRange sqref="B49" name="範囲3"/>
    <protectedRange sqref="B3:C14" name="範囲1"/>
    <protectedRange sqref="C49:C61" name="範囲2"/>
    <protectedRange sqref="E49:E50" name="範囲4"/>
  </protectedRanges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topLeftCell="A7" zoomScale="145" zoomScaleNormal="145" workbookViewId="0">
      <selection activeCell="H36" sqref="H36"/>
    </sheetView>
  </sheetViews>
  <sheetFormatPr defaultRowHeight="13.2"/>
  <cols>
    <col min="1" max="1" width="11.6640625" customWidth="1"/>
    <col min="2" max="9" width="8.6640625" customWidth="1"/>
  </cols>
  <sheetData>
    <row r="1" spans="1:9" ht="13.8" thickBot="1">
      <c r="A1" t="s">
        <v>168</v>
      </c>
      <c r="B1" s="89"/>
      <c r="C1" s="89"/>
      <c r="D1" s="89"/>
      <c r="E1" s="89"/>
      <c r="F1" s="89"/>
      <c r="G1" s="89"/>
      <c r="H1" s="527" t="s">
        <v>164</v>
      </c>
      <c r="I1" s="527"/>
    </row>
    <row r="2" spans="1:9">
      <c r="A2" s="915" t="s">
        <v>30</v>
      </c>
      <c r="B2" s="912" t="s">
        <v>72</v>
      </c>
      <c r="C2" s="912"/>
      <c r="D2" s="912"/>
      <c r="E2" s="912"/>
      <c r="F2" s="912"/>
      <c r="G2" s="912"/>
      <c r="H2" s="912"/>
      <c r="I2" s="914"/>
    </row>
    <row r="3" spans="1:9">
      <c r="A3" s="916"/>
      <c r="B3" s="918" t="s">
        <v>102</v>
      </c>
      <c r="C3" s="918"/>
      <c r="D3" s="919" t="s">
        <v>97</v>
      </c>
      <c r="E3" s="918"/>
      <c r="F3" s="920"/>
      <c r="G3" s="919" t="s">
        <v>98</v>
      </c>
      <c r="H3" s="918"/>
      <c r="I3" s="921"/>
    </row>
    <row r="4" spans="1:9" ht="27" thickBot="1">
      <c r="A4" s="917"/>
      <c r="B4" s="446" t="s">
        <v>104</v>
      </c>
      <c r="C4" s="443" t="s">
        <v>191</v>
      </c>
      <c r="D4" s="443" t="s">
        <v>104</v>
      </c>
      <c r="E4" s="443" t="s">
        <v>191</v>
      </c>
      <c r="F4" s="444" t="s">
        <v>105</v>
      </c>
      <c r="G4" s="443" t="s">
        <v>104</v>
      </c>
      <c r="H4" s="443" t="s">
        <v>191</v>
      </c>
      <c r="I4" s="445" t="s">
        <v>105</v>
      </c>
    </row>
    <row r="5" spans="1:9">
      <c r="A5" s="447" t="s">
        <v>22</v>
      </c>
      <c r="B5" s="451">
        <v>393.9</v>
      </c>
      <c r="C5" s="452">
        <v>15.9</v>
      </c>
      <c r="D5" s="584">
        <v>352</v>
      </c>
      <c r="E5" s="452">
        <v>13.2</v>
      </c>
      <c r="F5" s="452">
        <f>D5/B5*100</f>
        <v>89.362782432089375</v>
      </c>
      <c r="G5" s="452">
        <v>333.1</v>
      </c>
      <c r="H5" s="452">
        <v>10.7</v>
      </c>
      <c r="I5" s="453">
        <f>G5/B5*100</f>
        <v>84.56461030718458</v>
      </c>
    </row>
    <row r="6" spans="1:9">
      <c r="A6" s="448" t="s">
        <v>59</v>
      </c>
      <c r="B6" s="454">
        <v>186.1</v>
      </c>
      <c r="C6" s="415">
        <v>1.1000000000000001</v>
      </c>
      <c r="D6" s="585">
        <v>189</v>
      </c>
      <c r="E6" s="415">
        <v>1.4</v>
      </c>
      <c r="F6" s="415">
        <f t="shared" ref="F6:F17" si="0">D6/B6*100</f>
        <v>101.55830198817841</v>
      </c>
      <c r="G6" s="415">
        <v>198.3</v>
      </c>
      <c r="H6" s="415">
        <v>1</v>
      </c>
      <c r="I6" s="455">
        <f t="shared" ref="I6:I17" si="1">G6/B6*100</f>
        <v>106.5556152606126</v>
      </c>
    </row>
    <row r="7" spans="1:9">
      <c r="A7" s="448" t="s">
        <v>60</v>
      </c>
      <c r="B7" s="454">
        <v>225.8</v>
      </c>
      <c r="C7" s="415">
        <v>2.2000000000000002</v>
      </c>
      <c r="D7" s="585">
        <v>219.9</v>
      </c>
      <c r="E7" s="415">
        <v>1.9</v>
      </c>
      <c r="F7" s="415">
        <f t="shared" si="0"/>
        <v>97.387068201948622</v>
      </c>
      <c r="G7" s="415">
        <v>245.3</v>
      </c>
      <c r="H7" s="415">
        <v>2.2000000000000002</v>
      </c>
      <c r="I7" s="455">
        <f t="shared" si="1"/>
        <v>108.63596102745791</v>
      </c>
    </row>
    <row r="8" spans="1:9">
      <c r="A8" s="449" t="s">
        <v>61</v>
      </c>
      <c r="B8" s="454">
        <v>282.3</v>
      </c>
      <c r="C8" s="415">
        <v>4.5999999999999996</v>
      </c>
      <c r="D8" s="585">
        <v>252.9</v>
      </c>
      <c r="E8" s="415">
        <v>4.0999999999999996</v>
      </c>
      <c r="F8" s="415">
        <f t="shared" si="0"/>
        <v>89.585547290116892</v>
      </c>
      <c r="G8" s="415">
        <v>268.39999999999998</v>
      </c>
      <c r="H8" s="415">
        <v>3.9</v>
      </c>
      <c r="I8" s="455">
        <f t="shared" si="1"/>
        <v>95.076160113354575</v>
      </c>
    </row>
    <row r="9" spans="1:9">
      <c r="A9" s="448" t="s">
        <v>62</v>
      </c>
      <c r="B9" s="454">
        <v>333.7</v>
      </c>
      <c r="C9" s="415">
        <v>8</v>
      </c>
      <c r="D9" s="585">
        <v>290.3</v>
      </c>
      <c r="E9" s="415">
        <v>7.1</v>
      </c>
      <c r="F9" s="415">
        <f t="shared" si="0"/>
        <v>86.994306263110587</v>
      </c>
      <c r="G9" s="415">
        <v>293.3</v>
      </c>
      <c r="H9" s="415">
        <v>6.3</v>
      </c>
      <c r="I9" s="455">
        <f t="shared" si="1"/>
        <v>87.893317350914003</v>
      </c>
    </row>
    <row r="10" spans="1:9">
      <c r="A10" s="448" t="s">
        <v>63</v>
      </c>
      <c r="B10" s="454">
        <v>378.4</v>
      </c>
      <c r="C10" s="415">
        <v>11.6</v>
      </c>
      <c r="D10" s="585">
        <v>325.60000000000002</v>
      </c>
      <c r="E10" s="415">
        <v>9.9</v>
      </c>
      <c r="F10" s="415">
        <f t="shared" si="0"/>
        <v>86.04651162790698</v>
      </c>
      <c r="G10" s="415">
        <v>347</v>
      </c>
      <c r="H10" s="415">
        <v>7.6</v>
      </c>
      <c r="I10" s="455">
        <f t="shared" si="1"/>
        <v>91.701902748414383</v>
      </c>
    </row>
    <row r="11" spans="1:9">
      <c r="A11" s="448" t="s">
        <v>64</v>
      </c>
      <c r="B11" s="454">
        <v>419.2</v>
      </c>
      <c r="C11" s="415">
        <v>15.5</v>
      </c>
      <c r="D11" s="585">
        <v>356.7</v>
      </c>
      <c r="E11" s="415">
        <v>13.1</v>
      </c>
      <c r="F11" s="415">
        <f t="shared" si="0"/>
        <v>85.090648854961842</v>
      </c>
      <c r="G11" s="415">
        <v>353</v>
      </c>
      <c r="H11" s="415">
        <v>10.9</v>
      </c>
      <c r="I11" s="455">
        <f t="shared" si="1"/>
        <v>84.208015267175568</v>
      </c>
    </row>
    <row r="12" spans="1:9">
      <c r="A12" s="448" t="s">
        <v>65</v>
      </c>
      <c r="B12" s="454">
        <v>442.2</v>
      </c>
      <c r="C12" s="415">
        <v>19.399999999999999</v>
      </c>
      <c r="D12" s="585">
        <v>403.5</v>
      </c>
      <c r="E12" s="415">
        <v>16.600000000000001</v>
      </c>
      <c r="F12" s="415">
        <f t="shared" si="0"/>
        <v>91.248303934871103</v>
      </c>
      <c r="G12" s="415">
        <v>365.6</v>
      </c>
      <c r="H12" s="415">
        <v>13</v>
      </c>
      <c r="I12" s="455">
        <f t="shared" si="1"/>
        <v>82.677521483491645</v>
      </c>
    </row>
    <row r="13" spans="1:9">
      <c r="A13" s="448" t="s">
        <v>66</v>
      </c>
      <c r="B13" s="454">
        <v>490.9</v>
      </c>
      <c r="C13" s="415">
        <v>24.2</v>
      </c>
      <c r="D13" s="585">
        <v>438.2</v>
      </c>
      <c r="E13" s="415">
        <v>19.5</v>
      </c>
      <c r="F13" s="415">
        <f t="shared" si="0"/>
        <v>89.264616011407611</v>
      </c>
      <c r="G13" s="415">
        <v>387.7</v>
      </c>
      <c r="H13" s="415">
        <v>14.1</v>
      </c>
      <c r="I13" s="455">
        <f t="shared" si="1"/>
        <v>78.977388470156853</v>
      </c>
    </row>
    <row r="14" spans="1:9">
      <c r="A14" s="448" t="s">
        <v>67</v>
      </c>
      <c r="B14" s="454">
        <v>483.9</v>
      </c>
      <c r="C14" s="415">
        <v>27.7</v>
      </c>
      <c r="D14" s="585">
        <v>465.2</v>
      </c>
      <c r="E14" s="415">
        <v>20.7</v>
      </c>
      <c r="F14" s="415">
        <f t="shared" si="0"/>
        <v>96.135565199421364</v>
      </c>
      <c r="G14" s="415">
        <v>363.6</v>
      </c>
      <c r="H14" s="415">
        <v>14.8</v>
      </c>
      <c r="I14" s="455">
        <f t="shared" si="1"/>
        <v>75.139491630502178</v>
      </c>
    </row>
    <row r="15" spans="1:9">
      <c r="A15" s="448" t="s">
        <v>68</v>
      </c>
      <c r="B15" s="454">
        <v>333.5</v>
      </c>
      <c r="C15" s="415">
        <v>22</v>
      </c>
      <c r="D15" s="585">
        <v>306.60000000000002</v>
      </c>
      <c r="E15" s="415">
        <v>19</v>
      </c>
      <c r="F15" s="415">
        <f t="shared" si="0"/>
        <v>91.934032983508246</v>
      </c>
      <c r="G15" s="415">
        <v>322.89999999999998</v>
      </c>
      <c r="H15" s="415">
        <v>13</v>
      </c>
      <c r="I15" s="455">
        <f t="shared" si="1"/>
        <v>96.821589205397302</v>
      </c>
    </row>
    <row r="16" spans="1:9">
      <c r="A16" s="448" t="s">
        <v>69</v>
      </c>
      <c r="B16" s="454">
        <v>237.5</v>
      </c>
      <c r="C16" s="415">
        <v>10.7</v>
      </c>
      <c r="D16" s="585">
        <v>267.7</v>
      </c>
      <c r="E16" s="415">
        <v>12.9</v>
      </c>
      <c r="F16" s="415">
        <f t="shared" si="0"/>
        <v>112.71578947368421</v>
      </c>
      <c r="G16" s="415">
        <v>270.60000000000002</v>
      </c>
      <c r="H16" s="415">
        <v>14.8</v>
      </c>
      <c r="I16" s="455">
        <f t="shared" si="1"/>
        <v>113.93684210526315</v>
      </c>
    </row>
    <row r="17" spans="1:9" ht="13.8" thickBot="1">
      <c r="A17" s="450" t="s">
        <v>70</v>
      </c>
      <c r="B17" s="456">
        <v>191</v>
      </c>
      <c r="C17" s="418">
        <v>12.4</v>
      </c>
      <c r="D17" s="586">
        <v>283.2</v>
      </c>
      <c r="E17" s="418">
        <v>13</v>
      </c>
      <c r="F17" s="418">
        <f t="shared" si="0"/>
        <v>148.27225130890051</v>
      </c>
      <c r="G17" s="418">
        <v>247.7</v>
      </c>
      <c r="H17" s="418">
        <v>17.100000000000001</v>
      </c>
      <c r="I17" s="457">
        <f t="shared" si="1"/>
        <v>129.68586387434556</v>
      </c>
    </row>
    <row r="18" spans="1:9">
      <c r="B18" s="89"/>
      <c r="C18" s="89"/>
      <c r="D18" s="89"/>
      <c r="E18" s="89"/>
      <c r="F18" s="89"/>
      <c r="G18" s="89"/>
      <c r="H18" s="89"/>
      <c r="I18" s="89"/>
    </row>
    <row r="19" spans="1:9" ht="13.8" thickBot="1">
      <c r="B19" s="89"/>
      <c r="C19" s="89"/>
      <c r="D19" s="89"/>
      <c r="E19" s="89"/>
      <c r="F19" s="89"/>
      <c r="G19" s="89"/>
      <c r="H19" s="89"/>
      <c r="I19" s="89"/>
    </row>
    <row r="20" spans="1:9">
      <c r="A20" s="915" t="s">
        <v>30</v>
      </c>
      <c r="B20" s="912" t="s">
        <v>103</v>
      </c>
      <c r="C20" s="912"/>
      <c r="D20" s="912"/>
      <c r="E20" s="912"/>
      <c r="F20" s="912"/>
      <c r="G20" s="912"/>
      <c r="H20" s="912"/>
      <c r="I20" s="914"/>
    </row>
    <row r="21" spans="1:9">
      <c r="A21" s="916"/>
      <c r="B21" s="918" t="s">
        <v>102</v>
      </c>
      <c r="C21" s="918"/>
      <c r="D21" s="919" t="s">
        <v>97</v>
      </c>
      <c r="E21" s="918"/>
      <c r="F21" s="920"/>
      <c r="G21" s="919" t="s">
        <v>98</v>
      </c>
      <c r="H21" s="918"/>
      <c r="I21" s="921"/>
    </row>
    <row r="22" spans="1:9" ht="27" thickBot="1">
      <c r="A22" s="917"/>
      <c r="B22" s="446" t="s">
        <v>104</v>
      </c>
      <c r="C22" s="443" t="s">
        <v>191</v>
      </c>
      <c r="D22" s="443" t="s">
        <v>104</v>
      </c>
      <c r="E22" s="443" t="s">
        <v>191</v>
      </c>
      <c r="F22" s="444" t="s">
        <v>105</v>
      </c>
      <c r="G22" s="443" t="s">
        <v>104</v>
      </c>
      <c r="H22" s="443" t="s">
        <v>191</v>
      </c>
      <c r="I22" s="445" t="s">
        <v>105</v>
      </c>
    </row>
    <row r="23" spans="1:9">
      <c r="A23" s="447" t="s">
        <v>22</v>
      </c>
      <c r="B23" s="451">
        <v>296</v>
      </c>
      <c r="C23" s="452">
        <v>10.1</v>
      </c>
      <c r="D23" s="452">
        <v>268.3</v>
      </c>
      <c r="E23" s="452">
        <v>8.8000000000000007</v>
      </c>
      <c r="F23" s="452">
        <f>D23/B23*100</f>
        <v>90.641891891891888</v>
      </c>
      <c r="G23" s="452">
        <v>266.60000000000002</v>
      </c>
      <c r="H23" s="452">
        <v>8.6999999999999993</v>
      </c>
      <c r="I23" s="458">
        <f>G23/B23*100</f>
        <v>90.067567567567579</v>
      </c>
    </row>
    <row r="24" spans="1:9">
      <c r="A24" s="448" t="s">
        <v>59</v>
      </c>
      <c r="B24" s="454">
        <v>187.3</v>
      </c>
      <c r="C24" s="415">
        <v>0.6</v>
      </c>
      <c r="D24" s="415">
        <v>199.4</v>
      </c>
      <c r="E24" s="415">
        <v>1.1000000000000001</v>
      </c>
      <c r="F24" s="415">
        <f t="shared" ref="F24:F35" si="2">D24/B24*100</f>
        <v>106.46022423918846</v>
      </c>
      <c r="G24" s="415">
        <v>178.3</v>
      </c>
      <c r="H24" s="415">
        <v>0.9</v>
      </c>
      <c r="I24" s="459">
        <f t="shared" ref="I24:I35" si="3">G24/B24*100</f>
        <v>95.19487453283503</v>
      </c>
    </row>
    <row r="25" spans="1:9">
      <c r="A25" s="448" t="s">
        <v>60</v>
      </c>
      <c r="B25" s="454">
        <v>230.9</v>
      </c>
      <c r="C25" s="415">
        <v>1.6</v>
      </c>
      <c r="D25" s="415">
        <v>217.5</v>
      </c>
      <c r="E25" s="415">
        <v>1.6</v>
      </c>
      <c r="F25" s="415">
        <f t="shared" si="2"/>
        <v>94.196621914248595</v>
      </c>
      <c r="G25" s="415">
        <v>214.9</v>
      </c>
      <c r="H25" s="415">
        <v>1.8</v>
      </c>
      <c r="I25" s="459">
        <f t="shared" si="3"/>
        <v>93.070593330446087</v>
      </c>
    </row>
    <row r="26" spans="1:9">
      <c r="A26" s="449" t="s">
        <v>61</v>
      </c>
      <c r="B26" s="454">
        <v>268</v>
      </c>
      <c r="C26" s="415">
        <v>3.7</v>
      </c>
      <c r="D26" s="415">
        <v>231.6</v>
      </c>
      <c r="E26" s="415">
        <v>3.8</v>
      </c>
      <c r="F26" s="415">
        <f t="shared" si="2"/>
        <v>86.417910447761187</v>
      </c>
      <c r="G26" s="415">
        <v>246.9</v>
      </c>
      <c r="H26" s="415">
        <v>3.8</v>
      </c>
      <c r="I26" s="459">
        <f t="shared" si="3"/>
        <v>92.126865671641795</v>
      </c>
    </row>
    <row r="27" spans="1:9">
      <c r="A27" s="448" t="s">
        <v>62</v>
      </c>
      <c r="B27" s="454">
        <v>292.10000000000002</v>
      </c>
      <c r="C27" s="415">
        <v>6.9</v>
      </c>
      <c r="D27" s="415">
        <v>259.10000000000002</v>
      </c>
      <c r="E27" s="415">
        <v>5.9</v>
      </c>
      <c r="F27" s="415">
        <f t="shared" si="2"/>
        <v>88.702499144128723</v>
      </c>
      <c r="G27" s="415">
        <v>257.7</v>
      </c>
      <c r="H27" s="415">
        <v>6.3</v>
      </c>
      <c r="I27" s="459">
        <f t="shared" si="3"/>
        <v>88.223211229031136</v>
      </c>
    </row>
    <row r="28" spans="1:9">
      <c r="A28" s="448" t="s">
        <v>63</v>
      </c>
      <c r="B28" s="454">
        <v>299.2</v>
      </c>
      <c r="C28" s="415">
        <v>8.6999999999999993</v>
      </c>
      <c r="D28" s="415">
        <v>286</v>
      </c>
      <c r="E28" s="415">
        <v>8.3000000000000007</v>
      </c>
      <c r="F28" s="415">
        <f t="shared" si="2"/>
        <v>95.588235294117652</v>
      </c>
      <c r="G28" s="415">
        <v>285.60000000000002</v>
      </c>
      <c r="H28" s="415">
        <v>7.6</v>
      </c>
      <c r="I28" s="459">
        <f t="shared" si="3"/>
        <v>95.454545454545467</v>
      </c>
    </row>
    <row r="29" spans="1:9">
      <c r="A29" s="448" t="s">
        <v>64</v>
      </c>
      <c r="B29" s="454">
        <v>326.10000000000002</v>
      </c>
      <c r="C29" s="415">
        <v>12</v>
      </c>
      <c r="D29" s="415">
        <v>285.5</v>
      </c>
      <c r="E29" s="415">
        <v>9.9</v>
      </c>
      <c r="F29" s="415">
        <f t="shared" si="2"/>
        <v>87.54983134007972</v>
      </c>
      <c r="G29" s="415">
        <v>273.10000000000002</v>
      </c>
      <c r="H29" s="415">
        <v>7.6</v>
      </c>
      <c r="I29" s="459">
        <f t="shared" si="3"/>
        <v>83.747316773995706</v>
      </c>
    </row>
    <row r="30" spans="1:9">
      <c r="A30" s="448" t="s">
        <v>65</v>
      </c>
      <c r="B30" s="454">
        <v>307.3</v>
      </c>
      <c r="C30" s="415">
        <v>14</v>
      </c>
      <c r="D30" s="415">
        <v>283.8</v>
      </c>
      <c r="E30" s="415">
        <v>11.5</v>
      </c>
      <c r="F30" s="415">
        <f t="shared" si="2"/>
        <v>92.352749755938817</v>
      </c>
      <c r="G30" s="415">
        <v>280.5</v>
      </c>
      <c r="H30" s="415">
        <v>9.4</v>
      </c>
      <c r="I30" s="459">
        <f t="shared" si="3"/>
        <v>91.27888057273023</v>
      </c>
    </row>
    <row r="31" spans="1:9">
      <c r="A31" s="448" t="s">
        <v>66</v>
      </c>
      <c r="B31" s="454">
        <v>345.7</v>
      </c>
      <c r="C31" s="415">
        <v>15.7</v>
      </c>
      <c r="D31" s="415">
        <v>291.2</v>
      </c>
      <c r="E31" s="415">
        <v>11.2</v>
      </c>
      <c r="F31" s="415">
        <f>D31/B31*100</f>
        <v>84.234885739080127</v>
      </c>
      <c r="G31" s="415">
        <v>279.3</v>
      </c>
      <c r="H31" s="415">
        <v>11.4</v>
      </c>
      <c r="I31" s="459">
        <f t="shared" si="3"/>
        <v>80.792594735319639</v>
      </c>
    </row>
    <row r="32" spans="1:9">
      <c r="A32" s="448" t="s">
        <v>67</v>
      </c>
      <c r="B32" s="454">
        <v>322.60000000000002</v>
      </c>
      <c r="C32" s="415">
        <v>18.2</v>
      </c>
      <c r="D32" s="415">
        <v>298.7</v>
      </c>
      <c r="E32" s="415">
        <v>14.8</v>
      </c>
      <c r="F32" s="415">
        <f t="shared" si="2"/>
        <v>92.591444513329193</v>
      </c>
      <c r="G32" s="415">
        <v>280.60000000000002</v>
      </c>
      <c r="H32" s="415">
        <v>14.1</v>
      </c>
      <c r="I32" s="459">
        <f t="shared" si="3"/>
        <v>86.98078115313082</v>
      </c>
    </row>
    <row r="33" spans="1:12">
      <c r="A33" s="448" t="s">
        <v>68</v>
      </c>
      <c r="B33" s="454">
        <v>263.60000000000002</v>
      </c>
      <c r="C33" s="415">
        <v>17.100000000000001</v>
      </c>
      <c r="D33" s="415">
        <v>267.60000000000002</v>
      </c>
      <c r="E33" s="415">
        <v>13.8</v>
      </c>
      <c r="F33" s="415">
        <f t="shared" si="2"/>
        <v>101.51745068285281</v>
      </c>
      <c r="G33" s="415">
        <v>281.89999999999998</v>
      </c>
      <c r="H33" s="415">
        <v>15.4</v>
      </c>
      <c r="I33" s="459">
        <f t="shared" si="3"/>
        <v>106.94233687405156</v>
      </c>
    </row>
    <row r="34" spans="1:12">
      <c r="A34" s="448" t="s">
        <v>69</v>
      </c>
      <c r="B34" s="454">
        <v>247</v>
      </c>
      <c r="C34" s="415">
        <v>16.100000000000001</v>
      </c>
      <c r="D34" s="415">
        <v>256</v>
      </c>
      <c r="E34" s="415">
        <v>12.3</v>
      </c>
      <c r="F34" s="415">
        <f t="shared" si="2"/>
        <v>103.64372469635627</v>
      </c>
      <c r="G34" s="415">
        <v>251.2</v>
      </c>
      <c r="H34" s="415">
        <v>15.9</v>
      </c>
      <c r="I34" s="459">
        <f t="shared" si="3"/>
        <v>101.70040485829959</v>
      </c>
    </row>
    <row r="35" spans="1:12" ht="13.8" thickBot="1">
      <c r="A35" s="450" t="s">
        <v>70</v>
      </c>
      <c r="B35" s="456">
        <v>255.6</v>
      </c>
      <c r="C35" s="418">
        <v>23.2</v>
      </c>
      <c r="D35" s="418">
        <v>185.3</v>
      </c>
      <c r="E35" s="418">
        <v>14.5</v>
      </c>
      <c r="F35" s="418">
        <f t="shared" si="2"/>
        <v>72.496087636932714</v>
      </c>
      <c r="G35" s="418">
        <v>282.8</v>
      </c>
      <c r="H35" s="418">
        <v>22.8</v>
      </c>
      <c r="I35" s="460">
        <f t="shared" si="3"/>
        <v>110.64162754303599</v>
      </c>
    </row>
    <row r="36" spans="1:12">
      <c r="B36" s="89"/>
      <c r="C36" s="89"/>
      <c r="D36" s="89"/>
      <c r="E36" s="89"/>
      <c r="F36" s="89"/>
      <c r="G36" s="89"/>
      <c r="H36" s="89"/>
      <c r="I36" s="89"/>
    </row>
    <row r="37" spans="1:12">
      <c r="B37" s="89"/>
      <c r="C37" s="89"/>
      <c r="D37" s="89"/>
      <c r="E37" s="89"/>
      <c r="F37" s="89"/>
      <c r="G37" s="89"/>
      <c r="H37" s="89"/>
      <c r="I37" s="89"/>
    </row>
    <row r="38" spans="1:12">
      <c r="B38" s="89"/>
      <c r="C38" s="89"/>
      <c r="D38" s="89"/>
      <c r="E38" s="89"/>
      <c r="F38" s="89"/>
      <c r="G38" s="89"/>
      <c r="H38" s="89"/>
      <c r="I38" s="89"/>
      <c r="L38" s="119"/>
    </row>
    <row r="39" spans="1:12">
      <c r="B39" s="89"/>
      <c r="C39" s="89"/>
      <c r="D39" s="89"/>
      <c r="E39" s="89"/>
      <c r="F39" s="89"/>
      <c r="G39" s="89"/>
      <c r="H39" s="89"/>
      <c r="I39" s="89"/>
    </row>
    <row r="40" spans="1:12">
      <c r="B40" s="89"/>
      <c r="C40" s="89"/>
      <c r="D40" s="89"/>
      <c r="E40" s="89"/>
      <c r="F40" s="89"/>
      <c r="G40" s="89"/>
      <c r="H40" s="89"/>
      <c r="I40" s="89"/>
    </row>
    <row r="41" spans="1:12">
      <c r="B41" s="89"/>
      <c r="C41" s="89"/>
      <c r="D41" s="89"/>
      <c r="E41" s="89"/>
      <c r="F41" s="89"/>
      <c r="G41" s="89"/>
      <c r="H41" s="89"/>
      <c r="I41" s="89"/>
    </row>
    <row r="42" spans="1:12">
      <c r="B42" s="89"/>
      <c r="C42" s="89"/>
      <c r="D42" s="89"/>
      <c r="E42" s="89"/>
      <c r="F42" s="89"/>
      <c r="G42" s="89"/>
      <c r="H42" s="89"/>
      <c r="I42" s="89"/>
    </row>
    <row r="43" spans="1:12">
      <c r="B43" s="89"/>
      <c r="C43" s="89"/>
      <c r="D43" s="89"/>
      <c r="E43" s="89"/>
      <c r="F43" s="89"/>
      <c r="G43" s="89"/>
      <c r="H43" s="89"/>
      <c r="I43" s="89"/>
    </row>
    <row r="44" spans="1:12">
      <c r="B44" s="89"/>
      <c r="C44" s="89"/>
      <c r="D44" s="89"/>
      <c r="E44" s="89"/>
      <c r="F44" s="89"/>
      <c r="G44" s="89"/>
      <c r="H44" s="89"/>
      <c r="I44" s="89"/>
    </row>
    <row r="45" spans="1:12">
      <c r="B45" s="89"/>
      <c r="C45" s="89"/>
      <c r="D45" s="89"/>
      <c r="E45" s="89"/>
      <c r="F45" s="89"/>
      <c r="G45" s="89"/>
      <c r="H45" s="89"/>
      <c r="I45" s="89"/>
    </row>
    <row r="46" spans="1:12">
      <c r="B46" s="89"/>
      <c r="C46" s="89"/>
      <c r="D46" s="89"/>
      <c r="E46" s="89"/>
      <c r="F46" s="89"/>
      <c r="G46" s="89"/>
      <c r="H46" s="89"/>
      <c r="I46" s="89"/>
    </row>
    <row r="47" spans="1:12">
      <c r="B47" s="89"/>
      <c r="C47" s="89"/>
      <c r="D47" s="89"/>
      <c r="E47" s="89"/>
      <c r="F47" s="89"/>
      <c r="G47" s="89"/>
      <c r="H47" s="89"/>
      <c r="I47" s="89"/>
    </row>
    <row r="48" spans="1:12">
      <c r="B48" s="89"/>
      <c r="C48" s="89"/>
      <c r="D48" s="89"/>
      <c r="E48" s="89"/>
      <c r="F48" s="89"/>
      <c r="G48" s="89"/>
      <c r="H48" s="89"/>
      <c r="I48" s="89"/>
    </row>
    <row r="49" spans="2:9">
      <c r="B49" s="89"/>
      <c r="C49" s="89"/>
      <c r="D49" s="89"/>
      <c r="E49" s="89"/>
      <c r="F49" s="89"/>
      <c r="G49" s="89"/>
      <c r="H49" s="89"/>
      <c r="I49" s="89"/>
    </row>
    <row r="50" spans="2:9">
      <c r="B50" s="89"/>
      <c r="C50" s="89"/>
      <c r="D50" s="89"/>
      <c r="E50" s="89"/>
      <c r="F50" s="89"/>
      <c r="G50" s="89"/>
      <c r="H50" s="89"/>
      <c r="I50" s="89"/>
    </row>
    <row r="51" spans="2:9">
      <c r="B51" s="89"/>
      <c r="C51" s="89"/>
      <c r="D51" s="89"/>
      <c r="E51" s="89"/>
      <c r="F51" s="89"/>
      <c r="G51" s="89"/>
      <c r="H51" s="89"/>
      <c r="I51" s="89"/>
    </row>
    <row r="52" spans="2:9">
      <c r="B52" s="89"/>
      <c r="C52" s="89"/>
      <c r="D52" s="89"/>
      <c r="E52" s="89"/>
      <c r="F52" s="89"/>
      <c r="G52" s="89"/>
      <c r="H52" s="89"/>
      <c r="I52" s="89"/>
    </row>
    <row r="53" spans="2:9">
      <c r="B53" s="89"/>
      <c r="C53" s="89"/>
      <c r="D53" s="89"/>
      <c r="E53" s="89"/>
      <c r="F53" s="89"/>
      <c r="G53" s="89"/>
      <c r="H53" s="89"/>
      <c r="I53" s="89"/>
    </row>
    <row r="54" spans="2:9">
      <c r="B54" s="89"/>
      <c r="C54" s="89"/>
      <c r="D54" s="89"/>
      <c r="E54" s="89"/>
      <c r="F54" s="89"/>
      <c r="G54" s="89"/>
      <c r="H54" s="89"/>
      <c r="I54" s="89"/>
    </row>
    <row r="55" spans="2:9">
      <c r="B55" s="89"/>
      <c r="C55" s="89"/>
      <c r="D55" s="89"/>
      <c r="E55" s="89"/>
      <c r="F55" s="89"/>
      <c r="G55" s="89"/>
      <c r="H55" s="89"/>
      <c r="I55" s="89"/>
    </row>
    <row r="56" spans="2:9">
      <c r="B56" s="89"/>
      <c r="C56" s="89"/>
      <c r="D56" s="89"/>
      <c r="E56" s="89"/>
      <c r="F56" s="89"/>
      <c r="G56" s="89"/>
      <c r="H56" s="89"/>
      <c r="I56" s="89"/>
    </row>
    <row r="57" spans="2:9">
      <c r="B57" s="89"/>
      <c r="C57" s="89"/>
      <c r="D57" s="89"/>
      <c r="E57" s="89"/>
      <c r="F57" s="89"/>
      <c r="G57" s="89"/>
      <c r="H57" s="89"/>
      <c r="I57" s="89"/>
    </row>
    <row r="58" spans="2:9">
      <c r="B58" s="89"/>
      <c r="C58" s="89"/>
      <c r="D58" s="89"/>
      <c r="E58" s="89"/>
      <c r="F58" s="89"/>
      <c r="G58" s="89"/>
      <c r="H58" s="89"/>
      <c r="I58" s="89"/>
    </row>
    <row r="67" spans="1:11" ht="14.4">
      <c r="A67" s="836">
        <v>16</v>
      </c>
      <c r="B67" s="836"/>
      <c r="C67" s="836"/>
      <c r="D67" s="836"/>
      <c r="E67" s="836"/>
      <c r="F67" s="836"/>
      <c r="G67" s="836"/>
      <c r="H67" s="836"/>
      <c r="I67" s="836"/>
      <c r="J67" s="836"/>
      <c r="K67" s="836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2:A4"/>
    <mergeCell ref="B2:I2"/>
    <mergeCell ref="B3:C3"/>
    <mergeCell ref="D3:F3"/>
    <mergeCell ref="G3:I3"/>
    <mergeCell ref="A67:K67"/>
    <mergeCell ref="A20:A22"/>
    <mergeCell ref="B20:I20"/>
    <mergeCell ref="B21:C21"/>
    <mergeCell ref="D21:F21"/>
    <mergeCell ref="G21:I21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zoomScale="150" zoomScaleNormal="150" workbookViewId="0">
      <selection activeCell="I11" sqref="I11"/>
    </sheetView>
  </sheetViews>
  <sheetFormatPr defaultRowHeight="13.2"/>
  <cols>
    <col min="1" max="1" width="11.6640625" customWidth="1"/>
    <col min="2" max="4" width="8.6640625" style="89" customWidth="1"/>
    <col min="14" max="14" width="5.77734375" customWidth="1"/>
  </cols>
  <sheetData>
    <row r="1" spans="1:14" ht="19.5" customHeight="1" thickBot="1">
      <c r="A1" t="s">
        <v>166</v>
      </c>
      <c r="G1" s="526" t="s">
        <v>159</v>
      </c>
    </row>
    <row r="2" spans="1:14" ht="22.5" customHeight="1" thickBot="1">
      <c r="A2" s="464"/>
      <c r="B2" s="463" t="s">
        <v>109</v>
      </c>
      <c r="C2" s="461" t="s">
        <v>110</v>
      </c>
      <c r="D2" s="462" t="s">
        <v>111</v>
      </c>
      <c r="E2" s="463" t="s">
        <v>106</v>
      </c>
      <c r="F2" s="461" t="s">
        <v>107</v>
      </c>
      <c r="G2" s="462" t="s">
        <v>108</v>
      </c>
      <c r="H2" s="922"/>
      <c r="I2" s="923"/>
      <c r="J2" s="923"/>
      <c r="K2" s="923"/>
      <c r="N2" s="740"/>
    </row>
    <row r="3" spans="1:14">
      <c r="A3" s="465" t="s">
        <v>59</v>
      </c>
      <c r="B3" s="454">
        <v>186.1</v>
      </c>
      <c r="C3" s="415">
        <v>189</v>
      </c>
      <c r="D3" s="468">
        <v>198.3</v>
      </c>
      <c r="E3" s="466">
        <v>187.3</v>
      </c>
      <c r="F3" s="467">
        <v>199.4</v>
      </c>
      <c r="G3" s="468">
        <v>178.3</v>
      </c>
    </row>
    <row r="4" spans="1:14">
      <c r="A4" s="448" t="s">
        <v>60</v>
      </c>
      <c r="B4" s="454">
        <v>225.8</v>
      </c>
      <c r="C4" s="415">
        <v>219.9</v>
      </c>
      <c r="D4" s="422">
        <v>245.3</v>
      </c>
      <c r="E4" s="469">
        <v>230.9</v>
      </c>
      <c r="F4" s="421">
        <v>217.5</v>
      </c>
      <c r="G4" s="422">
        <v>214.9</v>
      </c>
    </row>
    <row r="5" spans="1:14">
      <c r="A5" s="449" t="s">
        <v>61</v>
      </c>
      <c r="B5" s="454">
        <v>282.3</v>
      </c>
      <c r="C5" s="415">
        <v>252.9</v>
      </c>
      <c r="D5" s="422">
        <v>268.39999999999998</v>
      </c>
      <c r="E5" s="469">
        <v>268</v>
      </c>
      <c r="F5" s="421">
        <v>231.6</v>
      </c>
      <c r="G5" s="422">
        <v>246.9</v>
      </c>
    </row>
    <row r="6" spans="1:14">
      <c r="A6" s="448" t="s">
        <v>62</v>
      </c>
      <c r="B6" s="454">
        <v>333.7</v>
      </c>
      <c r="C6" s="415">
        <v>290.3</v>
      </c>
      <c r="D6" s="422">
        <v>293.3</v>
      </c>
      <c r="E6" s="469">
        <v>292.10000000000002</v>
      </c>
      <c r="F6" s="421">
        <v>259.10000000000002</v>
      </c>
      <c r="G6" s="422">
        <v>257.7</v>
      </c>
    </row>
    <row r="7" spans="1:14">
      <c r="A7" s="448" t="s">
        <v>63</v>
      </c>
      <c r="B7" s="454">
        <v>378.4</v>
      </c>
      <c r="C7" s="415">
        <v>325.60000000000002</v>
      </c>
      <c r="D7" s="422">
        <v>347</v>
      </c>
      <c r="E7" s="469">
        <v>299.2</v>
      </c>
      <c r="F7" s="421">
        <v>286</v>
      </c>
      <c r="G7" s="422">
        <v>285.60000000000002</v>
      </c>
    </row>
    <row r="8" spans="1:14">
      <c r="A8" s="448" t="s">
        <v>64</v>
      </c>
      <c r="B8" s="454">
        <v>419.2</v>
      </c>
      <c r="C8" s="415">
        <v>356.7</v>
      </c>
      <c r="D8" s="422">
        <v>353</v>
      </c>
      <c r="E8" s="469">
        <v>326.10000000000002</v>
      </c>
      <c r="F8" s="421">
        <v>285.5</v>
      </c>
      <c r="G8" s="422">
        <v>273.10000000000002</v>
      </c>
    </row>
    <row r="9" spans="1:14">
      <c r="A9" s="448" t="s">
        <v>65</v>
      </c>
      <c r="B9" s="454">
        <v>442.2</v>
      </c>
      <c r="C9" s="415">
        <v>403.5</v>
      </c>
      <c r="D9" s="422">
        <v>365.6</v>
      </c>
      <c r="E9" s="469">
        <v>307.3</v>
      </c>
      <c r="F9" s="421">
        <v>283.8</v>
      </c>
      <c r="G9" s="422">
        <v>280.5</v>
      </c>
    </row>
    <row r="10" spans="1:14">
      <c r="A10" s="448" t="s">
        <v>66</v>
      </c>
      <c r="B10" s="454">
        <v>490.9</v>
      </c>
      <c r="C10" s="415">
        <v>438.2</v>
      </c>
      <c r="D10" s="422">
        <v>387.7</v>
      </c>
      <c r="E10" s="469">
        <v>345.7</v>
      </c>
      <c r="F10" s="421">
        <v>291.2</v>
      </c>
      <c r="G10" s="422">
        <v>279.3</v>
      </c>
    </row>
    <row r="11" spans="1:14">
      <c r="A11" s="448" t="s">
        <v>67</v>
      </c>
      <c r="B11" s="454">
        <v>483.9</v>
      </c>
      <c r="C11" s="415">
        <v>465.2</v>
      </c>
      <c r="D11" s="422">
        <v>363.6</v>
      </c>
      <c r="E11" s="469">
        <v>322.60000000000002</v>
      </c>
      <c r="F11" s="421">
        <v>298.7</v>
      </c>
      <c r="G11" s="422">
        <v>280.60000000000002</v>
      </c>
    </row>
    <row r="12" spans="1:14">
      <c r="A12" s="448" t="s">
        <v>68</v>
      </c>
      <c r="B12" s="454">
        <v>333.5</v>
      </c>
      <c r="C12" s="415">
        <v>306.60000000000002</v>
      </c>
      <c r="D12" s="422">
        <v>322.89999999999998</v>
      </c>
      <c r="E12" s="469">
        <v>263.60000000000002</v>
      </c>
      <c r="F12" s="421">
        <v>267.60000000000002</v>
      </c>
      <c r="G12" s="422">
        <v>281.89999999999998</v>
      </c>
    </row>
    <row r="13" spans="1:14">
      <c r="A13" s="448" t="s">
        <v>69</v>
      </c>
      <c r="B13" s="454">
        <v>237.5</v>
      </c>
      <c r="C13" s="415">
        <v>267.7</v>
      </c>
      <c r="D13" s="422">
        <v>270.60000000000002</v>
      </c>
      <c r="E13" s="469">
        <v>247</v>
      </c>
      <c r="F13" s="421">
        <v>256</v>
      </c>
      <c r="G13" s="422">
        <v>251.2</v>
      </c>
    </row>
    <row r="14" spans="1:14" ht="13.8" thickBot="1">
      <c r="A14" s="450" t="s">
        <v>70</v>
      </c>
      <c r="B14" s="456">
        <v>191</v>
      </c>
      <c r="C14" s="418">
        <v>283.2</v>
      </c>
      <c r="D14" s="424">
        <v>247.7</v>
      </c>
      <c r="E14" s="470">
        <v>255.6</v>
      </c>
      <c r="F14" s="423">
        <v>185.3</v>
      </c>
      <c r="G14" s="424">
        <v>282.8</v>
      </c>
    </row>
    <row r="74" spans="1:13">
      <c r="A74" s="809">
        <v>17</v>
      </c>
      <c r="B74" s="809"/>
      <c r="C74" s="809"/>
      <c r="D74" s="809"/>
      <c r="E74" s="809"/>
      <c r="F74" s="809"/>
      <c r="G74" s="809"/>
      <c r="H74" s="809"/>
      <c r="I74" s="809"/>
      <c r="J74" s="809"/>
      <c r="K74" s="809"/>
      <c r="L74" s="809"/>
      <c r="M74" s="809"/>
    </row>
  </sheetData>
  <protectedRanges>
    <protectedRange sqref="B3:G14" name="範囲1"/>
  </protectedRanges>
  <mergeCells count="2">
    <mergeCell ref="H2:K2"/>
    <mergeCell ref="A74:M74"/>
  </mergeCells>
  <phoneticPr fontId="2"/>
  <pageMargins left="0.49" right="0.2" top="0.75" bottom="0.47" header="0.3" footer="0.3"/>
  <pageSetup paperSize="9" scale="7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0"/>
  <sheetViews>
    <sheetView zoomScale="120" zoomScaleNormal="120" zoomScaleSheetLayoutView="50" workbookViewId="0">
      <selection activeCell="H6" sqref="H6"/>
    </sheetView>
  </sheetViews>
  <sheetFormatPr defaultRowHeight="13.2"/>
  <cols>
    <col min="1" max="1" width="12.6640625" customWidth="1"/>
    <col min="2" max="24" width="7.44140625" customWidth="1"/>
  </cols>
  <sheetData>
    <row r="1" spans="1:17" ht="15" thickBot="1">
      <c r="A1" s="810" t="s">
        <v>208</v>
      </c>
      <c r="B1" s="810"/>
      <c r="C1" s="810"/>
      <c r="D1" s="810"/>
      <c r="E1" s="810"/>
      <c r="F1" s="810"/>
      <c r="G1" s="810"/>
      <c r="H1" s="810"/>
      <c r="I1" s="810"/>
      <c r="J1" s="810"/>
      <c r="K1" s="523"/>
      <c r="L1" s="523"/>
      <c r="M1" s="523"/>
      <c r="N1" s="523"/>
      <c r="O1" s="523"/>
      <c r="P1" s="523"/>
    </row>
    <row r="2" spans="1:17" ht="28.8">
      <c r="A2" s="741" t="s">
        <v>30</v>
      </c>
      <c r="B2" s="742" t="s">
        <v>9</v>
      </c>
      <c r="C2" s="743" t="s">
        <v>10</v>
      </c>
      <c r="D2" s="744" t="s">
        <v>27</v>
      </c>
      <c r="E2" s="745" t="s">
        <v>11</v>
      </c>
      <c r="F2" s="746" t="s">
        <v>26</v>
      </c>
    </row>
    <row r="3" spans="1:17">
      <c r="A3" s="757" t="s">
        <v>205</v>
      </c>
      <c r="B3" s="753">
        <v>206.6</v>
      </c>
      <c r="C3" s="754">
        <v>175.6</v>
      </c>
      <c r="D3" s="754">
        <v>188.9</v>
      </c>
      <c r="E3" s="755">
        <v>210.8</v>
      </c>
      <c r="F3" s="756">
        <v>238.8</v>
      </c>
    </row>
    <row r="4" spans="1:17">
      <c r="A4" s="200" t="s">
        <v>199</v>
      </c>
      <c r="B4" s="587">
        <v>202.2</v>
      </c>
      <c r="C4" s="328">
        <v>174.2</v>
      </c>
      <c r="D4" s="328">
        <v>190.6</v>
      </c>
      <c r="E4" s="327">
        <v>210.4</v>
      </c>
      <c r="F4" s="329">
        <v>235.6</v>
      </c>
    </row>
    <row r="5" spans="1:17">
      <c r="A5" s="109" t="s">
        <v>114</v>
      </c>
      <c r="B5" s="128">
        <f>B3-B4</f>
        <v>4.4000000000000057</v>
      </c>
      <c r="C5" s="128">
        <f t="shared" ref="C5:F5" si="0">C3-C4</f>
        <v>1.4000000000000057</v>
      </c>
      <c r="D5" s="128">
        <f t="shared" si="0"/>
        <v>-1.6999999999999886</v>
      </c>
      <c r="E5" s="128">
        <f t="shared" si="0"/>
        <v>0.40000000000000568</v>
      </c>
      <c r="F5" s="758">
        <f t="shared" si="0"/>
        <v>3.2000000000000171</v>
      </c>
    </row>
    <row r="6" spans="1:17" ht="13.8" thickBot="1">
      <c r="A6" s="110" t="s">
        <v>115</v>
      </c>
      <c r="B6" s="115">
        <f>(B3/B4:4:4*100)-100</f>
        <v>2.1760633036597312</v>
      </c>
      <c r="C6" s="115">
        <f>(C3/C4:4:4*100)-100</f>
        <v>0.80367393800229081</v>
      </c>
      <c r="D6" s="115">
        <f>(D3/D4:4:4*100)-100</f>
        <v>-0.89192025183629653</v>
      </c>
      <c r="E6" s="115">
        <f>(E3/E4:4:4*100)-100</f>
        <v>0.19011406844107626</v>
      </c>
      <c r="F6" s="164">
        <f>(F3/F4:4:4*100)-100</f>
        <v>1.3582342954159685</v>
      </c>
      <c r="G6" s="17"/>
    </row>
    <row r="7" spans="1:17">
      <c r="A7" s="116"/>
      <c r="B7" s="116"/>
      <c r="C7" s="117"/>
      <c r="D7" s="118"/>
      <c r="E7" s="118"/>
      <c r="F7" s="116"/>
      <c r="G7" s="17"/>
    </row>
    <row r="9" spans="1:17" ht="19.5" customHeight="1" thickBot="1">
      <c r="A9" s="810" t="s">
        <v>176</v>
      </c>
      <c r="B9" s="810"/>
      <c r="C9" s="810"/>
      <c r="D9" s="810"/>
      <c r="E9" s="810"/>
      <c r="F9" s="810"/>
      <c r="G9" s="810"/>
      <c r="H9" s="810"/>
      <c r="I9" s="810"/>
      <c r="J9" s="810"/>
      <c r="K9" s="810"/>
      <c r="L9" s="810"/>
      <c r="M9" s="810"/>
      <c r="N9" s="810"/>
      <c r="O9" s="810"/>
      <c r="P9" s="810"/>
      <c r="Q9" s="810"/>
    </row>
    <row r="10" spans="1:17" ht="29.25" customHeight="1" thickBot="1">
      <c r="A10" s="23" t="s">
        <v>30</v>
      </c>
      <c r="B10" s="811" t="s">
        <v>9</v>
      </c>
      <c r="C10" s="812"/>
      <c r="D10" s="813"/>
      <c r="E10" s="814" t="s">
        <v>10</v>
      </c>
      <c r="F10" s="814"/>
      <c r="G10" s="814"/>
      <c r="H10" s="815" t="s">
        <v>27</v>
      </c>
      <c r="I10" s="816"/>
      <c r="J10" s="817"/>
      <c r="K10" s="818" t="s">
        <v>11</v>
      </c>
      <c r="L10" s="814"/>
      <c r="M10" s="819"/>
      <c r="N10" s="820" t="s">
        <v>26</v>
      </c>
      <c r="O10" s="821"/>
      <c r="P10" s="822"/>
    </row>
    <row r="11" spans="1:17" ht="36" customHeight="1" thickTop="1" thickBot="1">
      <c r="A11" s="171"/>
      <c r="B11" s="788" t="s">
        <v>8</v>
      </c>
      <c r="C11" s="789" t="s">
        <v>32</v>
      </c>
      <c r="D11" s="790" t="s">
        <v>33</v>
      </c>
      <c r="E11" s="175" t="s">
        <v>8</v>
      </c>
      <c r="F11" s="173" t="s">
        <v>32</v>
      </c>
      <c r="G11" s="176" t="s">
        <v>33</v>
      </c>
      <c r="H11" s="172" t="s">
        <v>8</v>
      </c>
      <c r="I11" s="173" t="s">
        <v>32</v>
      </c>
      <c r="J11" s="174" t="s">
        <v>33</v>
      </c>
      <c r="K11" s="172" t="s">
        <v>8</v>
      </c>
      <c r="L11" s="173" t="s">
        <v>32</v>
      </c>
      <c r="M11" s="174" t="s">
        <v>33</v>
      </c>
      <c r="N11" s="172" t="s">
        <v>8</v>
      </c>
      <c r="O11" s="173" t="s">
        <v>32</v>
      </c>
      <c r="P11" s="174" t="s">
        <v>33</v>
      </c>
    </row>
    <row r="12" spans="1:17" ht="36" customHeight="1">
      <c r="A12" s="752" t="s">
        <v>205</v>
      </c>
      <c r="B12" s="800">
        <v>206.6</v>
      </c>
      <c r="C12" s="801">
        <v>208.6</v>
      </c>
      <c r="D12" s="802">
        <v>203.7</v>
      </c>
      <c r="E12" s="749">
        <v>175.6</v>
      </c>
      <c r="F12" s="750">
        <v>175.4</v>
      </c>
      <c r="G12" s="751">
        <v>176.1</v>
      </c>
      <c r="H12" s="747">
        <v>188.9</v>
      </c>
      <c r="I12" s="750">
        <v>184.9</v>
      </c>
      <c r="J12" s="748">
        <v>191.2</v>
      </c>
      <c r="K12" s="747">
        <v>210.8</v>
      </c>
      <c r="L12" s="750">
        <v>213</v>
      </c>
      <c r="M12" s="748">
        <v>208.1</v>
      </c>
      <c r="N12" s="747">
        <v>238.8</v>
      </c>
      <c r="O12" s="750">
        <v>238.9</v>
      </c>
      <c r="P12" s="748">
        <v>238.3</v>
      </c>
    </row>
    <row r="13" spans="1:17" ht="29.4" customHeight="1" thickBot="1">
      <c r="A13" s="129" t="s">
        <v>206</v>
      </c>
      <c r="B13" s="803">
        <f t="shared" ref="B13:P13" si="1">(B12/B14*100)-100</f>
        <v>2.1760633036597312</v>
      </c>
      <c r="C13" s="794">
        <f t="shared" si="1"/>
        <v>2.5061425061424956</v>
      </c>
      <c r="D13" s="795">
        <f t="shared" si="1"/>
        <v>1.7482517482517466</v>
      </c>
      <c r="E13" s="796">
        <f t="shared" si="1"/>
        <v>0.80367393800229081</v>
      </c>
      <c r="F13" s="797">
        <f t="shared" si="1"/>
        <v>0.22857142857142776</v>
      </c>
      <c r="G13" s="798">
        <f t="shared" si="1"/>
        <v>2.1461716937354964</v>
      </c>
      <c r="H13" s="799">
        <f t="shared" si="1"/>
        <v>-0.89192025183629653</v>
      </c>
      <c r="I13" s="797">
        <f t="shared" si="1"/>
        <v>-2.9905561385099588</v>
      </c>
      <c r="J13" s="795">
        <f t="shared" si="1"/>
        <v>0.2621919244887323</v>
      </c>
      <c r="K13" s="799">
        <f t="shared" si="1"/>
        <v>0.19011406844107626</v>
      </c>
      <c r="L13" s="797">
        <f t="shared" si="1"/>
        <v>0.61407652338215257</v>
      </c>
      <c r="M13" s="795">
        <f t="shared" si="1"/>
        <v>-0.28749401054145096</v>
      </c>
      <c r="N13" s="799">
        <f t="shared" si="1"/>
        <v>1.3582342954159685</v>
      </c>
      <c r="O13" s="797">
        <f t="shared" si="1"/>
        <v>1.3576580398812155</v>
      </c>
      <c r="P13" s="795">
        <f t="shared" si="1"/>
        <v>1.5338730293992455</v>
      </c>
    </row>
    <row r="14" spans="1:17" ht="36" customHeight="1">
      <c r="A14" s="133" t="s">
        <v>199</v>
      </c>
      <c r="B14" s="791">
        <v>202.2</v>
      </c>
      <c r="C14" s="792">
        <v>203.5</v>
      </c>
      <c r="D14" s="793">
        <v>200.2</v>
      </c>
      <c r="E14" s="156">
        <v>174.2</v>
      </c>
      <c r="F14" s="138">
        <v>175</v>
      </c>
      <c r="G14" s="139">
        <v>172.4</v>
      </c>
      <c r="H14" s="156">
        <v>190.6</v>
      </c>
      <c r="I14" s="157">
        <v>190.6</v>
      </c>
      <c r="J14" s="136">
        <v>190.7</v>
      </c>
      <c r="K14" s="134">
        <v>210.4</v>
      </c>
      <c r="L14" s="157">
        <v>211.7</v>
      </c>
      <c r="M14" s="158">
        <v>208.7</v>
      </c>
      <c r="N14" s="159">
        <v>235.6</v>
      </c>
      <c r="O14" s="189">
        <v>235.7</v>
      </c>
      <c r="P14" s="158">
        <v>234.7</v>
      </c>
    </row>
    <row r="15" spans="1:17" ht="28.5" customHeight="1" thickBot="1">
      <c r="A15" s="24" t="s">
        <v>34</v>
      </c>
      <c r="B15" s="165">
        <f>(B14/B16*100)-100</f>
        <v>0.99900099900101225</v>
      </c>
      <c r="C15" s="166">
        <f>(C14/C16*100)-100</f>
        <v>0.34516765285994211</v>
      </c>
      <c r="D15" s="167">
        <f t="shared" ref="D15:N15" si="2">(D14/D16*100)-100</f>
        <v>1.6759776536312785</v>
      </c>
      <c r="E15" s="124">
        <f t="shared" si="2"/>
        <v>1.3969732246798401</v>
      </c>
      <c r="F15" s="123">
        <f t="shared" si="2"/>
        <v>2.4590163934426101</v>
      </c>
      <c r="G15" s="125">
        <f t="shared" si="2"/>
        <v>-0.69124423963133097</v>
      </c>
      <c r="H15" s="124">
        <f t="shared" si="2"/>
        <v>2.0889126941617633</v>
      </c>
      <c r="I15" s="123">
        <f t="shared" si="2"/>
        <v>3.2502708559046596</v>
      </c>
      <c r="J15" s="125">
        <f t="shared" si="2"/>
        <v>1.5982951518380446</v>
      </c>
      <c r="K15" s="124">
        <f t="shared" si="2"/>
        <v>1.5934331240946591</v>
      </c>
      <c r="L15" s="123">
        <f t="shared" si="2"/>
        <v>1.5834932821497034</v>
      </c>
      <c r="M15" s="168">
        <f>(M14/M16*100)-100</f>
        <v>1.507782101167308</v>
      </c>
      <c r="N15" s="125">
        <f t="shared" si="2"/>
        <v>-2.0781379883624282</v>
      </c>
      <c r="O15" s="125">
        <f>(O14/O16*100)-100</f>
        <v>-2.4420529801324449</v>
      </c>
      <c r="P15" s="168">
        <f>(P14/P16*100)-100</f>
        <v>4.2625745950559235E-2</v>
      </c>
    </row>
    <row r="16" spans="1:17" ht="36" customHeight="1">
      <c r="A16" s="133" t="s">
        <v>194</v>
      </c>
      <c r="B16" s="704">
        <v>200.2</v>
      </c>
      <c r="C16" s="169">
        <v>202.8</v>
      </c>
      <c r="D16" s="136">
        <v>196.9</v>
      </c>
      <c r="E16" s="156">
        <v>171.8</v>
      </c>
      <c r="F16" s="138">
        <v>170.8</v>
      </c>
      <c r="G16" s="139">
        <v>173.6</v>
      </c>
      <c r="H16" s="156">
        <v>186.7</v>
      </c>
      <c r="I16" s="157">
        <v>184.6</v>
      </c>
      <c r="J16" s="136">
        <v>187.7</v>
      </c>
      <c r="K16" s="134">
        <v>207.1</v>
      </c>
      <c r="L16" s="157">
        <v>208.4</v>
      </c>
      <c r="M16" s="158">
        <v>205.6</v>
      </c>
      <c r="N16" s="159">
        <v>240.6</v>
      </c>
      <c r="O16" s="189">
        <v>241.6</v>
      </c>
      <c r="P16" s="158">
        <v>234.6</v>
      </c>
    </row>
    <row r="17" spans="1:16" ht="28.5" customHeight="1" thickBot="1">
      <c r="A17" s="24" t="s">
        <v>34</v>
      </c>
      <c r="B17" s="165">
        <f>(B16/B18*100)-100</f>
        <v>1.6243654822335003</v>
      </c>
      <c r="C17" s="166">
        <f>(C16/C18*100)-100</f>
        <v>1.2987012987013031</v>
      </c>
      <c r="D17" s="167">
        <f t="shared" ref="D17:N17" si="3">(D16/D18*100)-100</f>
        <v>2.6055237102657713</v>
      </c>
      <c r="E17" s="124">
        <f t="shared" si="3"/>
        <v>2.2619047619047734</v>
      </c>
      <c r="F17" s="123">
        <f t="shared" si="3"/>
        <v>0.7075471698113347</v>
      </c>
      <c r="G17" s="125">
        <f t="shared" si="3"/>
        <v>5.4037644201578701</v>
      </c>
      <c r="H17" s="124">
        <f t="shared" si="3"/>
        <v>2.1893814997263235</v>
      </c>
      <c r="I17" s="123">
        <f t="shared" si="3"/>
        <v>0.87431693989070425</v>
      </c>
      <c r="J17" s="125">
        <f t="shared" si="3"/>
        <v>2.849315068493155</v>
      </c>
      <c r="K17" s="124">
        <f t="shared" si="3"/>
        <v>-9.6478533526294541E-2</v>
      </c>
      <c r="L17" s="123">
        <f t="shared" si="3"/>
        <v>-0.28708133971291261</v>
      </c>
      <c r="M17" s="168">
        <f t="shared" si="3"/>
        <v>0.48875855327467832</v>
      </c>
      <c r="N17" s="125">
        <f t="shared" si="3"/>
        <v>3.7963761863675387</v>
      </c>
      <c r="O17" s="125">
        <f>(O16/O18*100)-100</f>
        <v>4.0482342807924141</v>
      </c>
      <c r="P17" s="168">
        <f>(P16/P18*100)-100</f>
        <v>2.3560209424083922</v>
      </c>
    </row>
    <row r="18" spans="1:16" ht="36" customHeight="1">
      <c r="A18" s="133" t="s">
        <v>179</v>
      </c>
      <c r="B18" s="705">
        <v>197</v>
      </c>
      <c r="C18" s="169">
        <v>200.2</v>
      </c>
      <c r="D18" s="136">
        <v>191.9</v>
      </c>
      <c r="E18" s="156">
        <v>168</v>
      </c>
      <c r="F18" s="138">
        <v>169.6</v>
      </c>
      <c r="G18" s="139">
        <v>164.7</v>
      </c>
      <c r="H18" s="156">
        <v>182.7</v>
      </c>
      <c r="I18" s="157">
        <v>183</v>
      </c>
      <c r="J18" s="136">
        <v>182.5</v>
      </c>
      <c r="K18" s="134">
        <v>207.3</v>
      </c>
      <c r="L18" s="157">
        <v>209</v>
      </c>
      <c r="M18" s="158">
        <v>204.6</v>
      </c>
      <c r="N18" s="159">
        <v>231.8</v>
      </c>
      <c r="O18" s="189">
        <v>232.2</v>
      </c>
      <c r="P18" s="158">
        <v>229.2</v>
      </c>
    </row>
    <row r="19" spans="1:16" ht="28.5" customHeight="1" thickBot="1">
      <c r="A19" s="24" t="s">
        <v>34</v>
      </c>
      <c r="B19" s="165">
        <f>(B18/B20*100)-100</f>
        <v>-1.2531328320802118</v>
      </c>
      <c r="C19" s="166">
        <f>(C18/C20*100)-100</f>
        <v>-0.49701789264413776</v>
      </c>
      <c r="D19" s="167">
        <f t="shared" ref="D19:N19" si="4">(D18/D20*100)-100</f>
        <v>-2.6382546930492197</v>
      </c>
      <c r="E19" s="124">
        <f t="shared" si="4"/>
        <v>-5.8823529411764781</v>
      </c>
      <c r="F19" s="123">
        <f t="shared" si="4"/>
        <v>-5.0923335198657043</v>
      </c>
      <c r="G19" s="125">
        <f t="shared" si="4"/>
        <v>-7.3157006190208307</v>
      </c>
      <c r="H19" s="124">
        <f t="shared" si="4"/>
        <v>-1.7741935483871032</v>
      </c>
      <c r="I19" s="123">
        <f t="shared" si="4"/>
        <v>-0.65146579804559224</v>
      </c>
      <c r="J19" s="125">
        <f t="shared" si="4"/>
        <v>-2.3542001070090919</v>
      </c>
      <c r="K19" s="124">
        <f t="shared" si="4"/>
        <v>4.8262548262556493E-2</v>
      </c>
      <c r="L19" s="123">
        <f t="shared" si="4"/>
        <v>0.4807692307692264</v>
      </c>
      <c r="M19" s="168">
        <f t="shared" si="4"/>
        <v>-0.67961165048544103</v>
      </c>
      <c r="N19" s="125">
        <f t="shared" si="4"/>
        <v>-0.47230571060539717</v>
      </c>
      <c r="O19" s="125">
        <f>(O18/O20*100)-100</f>
        <v>-0.25773195876290345</v>
      </c>
      <c r="P19" s="168">
        <f>(P18/P20*100)-100</f>
        <v>-1.7994858611825322</v>
      </c>
    </row>
    <row r="20" spans="1:16" ht="36" customHeight="1">
      <c r="A20" s="133" t="s">
        <v>172</v>
      </c>
      <c r="B20" s="704">
        <v>199.5</v>
      </c>
      <c r="C20" s="169">
        <v>201.2</v>
      </c>
      <c r="D20" s="136">
        <v>197.1</v>
      </c>
      <c r="E20" s="156">
        <v>178.5</v>
      </c>
      <c r="F20" s="138">
        <v>178.7</v>
      </c>
      <c r="G20" s="139">
        <v>177.7</v>
      </c>
      <c r="H20" s="156">
        <v>186</v>
      </c>
      <c r="I20" s="157">
        <v>184.2</v>
      </c>
      <c r="J20" s="136">
        <v>186.9</v>
      </c>
      <c r="K20" s="134">
        <v>207.2</v>
      </c>
      <c r="L20" s="157">
        <v>208</v>
      </c>
      <c r="M20" s="158">
        <v>206</v>
      </c>
      <c r="N20" s="159">
        <v>232.9</v>
      </c>
      <c r="O20" s="189">
        <v>232.8</v>
      </c>
      <c r="P20" s="158">
        <v>233.4</v>
      </c>
    </row>
    <row r="21" spans="1:16" ht="28.5" customHeight="1" thickBot="1">
      <c r="A21" s="24" t="s">
        <v>34</v>
      </c>
      <c r="B21" s="165">
        <f>(B20/B22*100)-100</f>
        <v>0.55443548387097508</v>
      </c>
      <c r="C21" s="166">
        <f>(C20/C22*100)-100</f>
        <v>-0.24789291026277738</v>
      </c>
      <c r="D21" s="167">
        <f t="shared" ref="D21:N21" si="5">(D20/D22*100)-100</f>
        <v>1.8604651162790589</v>
      </c>
      <c r="E21" s="124">
        <f t="shared" si="5"/>
        <v>2.5272831705916161</v>
      </c>
      <c r="F21" s="123">
        <f t="shared" si="5"/>
        <v>2.5243832472747982</v>
      </c>
      <c r="G21" s="125">
        <f t="shared" si="5"/>
        <v>2.24395857307249</v>
      </c>
      <c r="H21" s="124">
        <f t="shared" si="5"/>
        <v>2.19780219780219</v>
      </c>
      <c r="I21" s="123">
        <f t="shared" si="5"/>
        <v>3.5413153456998145</v>
      </c>
      <c r="J21" s="125">
        <f t="shared" si="5"/>
        <v>1.355748373101946</v>
      </c>
      <c r="K21" s="124">
        <f t="shared" si="5"/>
        <v>1.3698630136986196</v>
      </c>
      <c r="L21" s="123">
        <f t="shared" si="5"/>
        <v>0.58027079303674611</v>
      </c>
      <c r="M21" s="168">
        <f t="shared" si="5"/>
        <v>2.4365987071109032</v>
      </c>
      <c r="N21" s="125">
        <f t="shared" si="5"/>
        <v>2.1939447125932361</v>
      </c>
      <c r="O21" s="125">
        <f>(O20/O22*100)-100</f>
        <v>1.7038007863695981</v>
      </c>
      <c r="P21" s="168">
        <f>(P20/P22*100)-100</f>
        <v>4.8988764044943736</v>
      </c>
    </row>
    <row r="22" spans="1:16" ht="36" customHeight="1">
      <c r="A22" s="133" t="s">
        <v>136</v>
      </c>
      <c r="B22" s="704">
        <v>198.4</v>
      </c>
      <c r="C22" s="169">
        <v>201.7</v>
      </c>
      <c r="D22" s="136">
        <v>193.5</v>
      </c>
      <c r="E22" s="156">
        <v>174.1</v>
      </c>
      <c r="F22" s="138">
        <v>174.3</v>
      </c>
      <c r="G22" s="139">
        <v>173.8</v>
      </c>
      <c r="H22" s="156">
        <v>182</v>
      </c>
      <c r="I22" s="157">
        <v>177.9</v>
      </c>
      <c r="J22" s="136">
        <v>184.4</v>
      </c>
      <c r="K22" s="134">
        <v>204.4</v>
      </c>
      <c r="L22" s="157">
        <v>206.8</v>
      </c>
      <c r="M22" s="158">
        <v>201.1</v>
      </c>
      <c r="N22" s="159">
        <v>227.9</v>
      </c>
      <c r="O22" s="189">
        <v>228.9</v>
      </c>
      <c r="P22" s="158">
        <v>222.5</v>
      </c>
    </row>
    <row r="23" spans="1:16" ht="24.6" thickBot="1">
      <c r="A23" s="24" t="s">
        <v>34</v>
      </c>
      <c r="B23" s="165">
        <f>(B22/B24*100)-100</f>
        <v>1.1728709841917464</v>
      </c>
      <c r="C23" s="166">
        <f>(C22/C24*100)-100</f>
        <v>1.1027568922305591</v>
      </c>
      <c r="D23" s="167">
        <f t="shared" ref="D23:N23" si="6">(D22/D24*100)-100</f>
        <v>1.7885323513939966</v>
      </c>
      <c r="E23" s="124">
        <f t="shared" si="6"/>
        <v>4.8163756773028155</v>
      </c>
      <c r="F23" s="123">
        <f t="shared" si="6"/>
        <v>4.3712574850299575</v>
      </c>
      <c r="G23" s="125">
        <f t="shared" si="6"/>
        <v>6.8880688806888202</v>
      </c>
      <c r="H23" s="124">
        <f t="shared" si="6"/>
        <v>4.5376220562894929</v>
      </c>
      <c r="I23" s="123">
        <f t="shared" si="6"/>
        <v>-5.6179775280895683E-2</v>
      </c>
      <c r="J23" s="125">
        <f t="shared" si="6"/>
        <v>7.3966220151427109</v>
      </c>
      <c r="K23" s="124">
        <f t="shared" si="6"/>
        <v>-0.38986354775826726</v>
      </c>
      <c r="L23" s="123">
        <f t="shared" si="6"/>
        <v>0.19379844961240167</v>
      </c>
      <c r="M23" s="168">
        <f t="shared" si="6"/>
        <v>-1.0334645669291262</v>
      </c>
      <c r="N23" s="125">
        <f t="shared" si="6"/>
        <v>-0.21891418563923537</v>
      </c>
      <c r="O23" s="125">
        <f>(O22/O24*100)-100</f>
        <v>0.13123359580053773</v>
      </c>
      <c r="P23" s="168">
        <f>(P22/P24*100)-100</f>
        <v>-2.1978021978022042</v>
      </c>
    </row>
    <row r="24" spans="1:16" s="160" customFormat="1" ht="36" customHeight="1">
      <c r="A24" s="133" t="s">
        <v>129</v>
      </c>
      <c r="B24" s="704">
        <v>196.1</v>
      </c>
      <c r="C24" s="169">
        <v>199.5</v>
      </c>
      <c r="D24" s="136">
        <v>190.1</v>
      </c>
      <c r="E24" s="156">
        <v>166.1</v>
      </c>
      <c r="F24" s="138">
        <v>167</v>
      </c>
      <c r="G24" s="139">
        <v>162.6</v>
      </c>
      <c r="H24" s="134">
        <v>174.1</v>
      </c>
      <c r="I24" s="157">
        <v>178</v>
      </c>
      <c r="J24" s="136">
        <v>171.7</v>
      </c>
      <c r="K24" s="134">
        <v>205.2</v>
      </c>
      <c r="L24" s="157">
        <v>206.4</v>
      </c>
      <c r="M24" s="158">
        <v>203.2</v>
      </c>
      <c r="N24" s="159">
        <v>228.4</v>
      </c>
      <c r="O24" s="189">
        <v>228.6</v>
      </c>
      <c r="P24" s="158">
        <v>227.5</v>
      </c>
    </row>
    <row r="25" spans="1:16" ht="24.6" thickBot="1">
      <c r="A25" s="24" t="s">
        <v>34</v>
      </c>
      <c r="B25" s="165">
        <f>(B24/B26*100)-100</f>
        <v>-0.50735667174024002</v>
      </c>
      <c r="C25" s="166">
        <f>(C24/C26*100)-100</f>
        <v>1.1663286004056914</v>
      </c>
      <c r="D25" s="167">
        <f t="shared" ref="D25:N25" si="7">(D24/D26*100)-100</f>
        <v>-3.5514967021816375</v>
      </c>
      <c r="E25" s="124">
        <f t="shared" si="7"/>
        <v>1.714635639926513</v>
      </c>
      <c r="F25" s="123">
        <f t="shared" si="7"/>
        <v>2.6429010448678696</v>
      </c>
      <c r="G25" s="125">
        <f t="shared" si="7"/>
        <v>-1.5142337976983669</v>
      </c>
      <c r="H25" s="124">
        <f t="shared" si="7"/>
        <v>-6.1961206896551744</v>
      </c>
      <c r="I25" s="123">
        <f t="shared" si="7"/>
        <v>-0.61418202121718934</v>
      </c>
      <c r="J25" s="125">
        <f t="shared" si="7"/>
        <v>-8.4754797441364644</v>
      </c>
      <c r="K25" s="124">
        <f t="shared" si="7"/>
        <v>0.34229828850855881</v>
      </c>
      <c r="L25" s="123">
        <f t="shared" si="7"/>
        <v>0.97847358121330785</v>
      </c>
      <c r="M25" s="168">
        <f t="shared" si="7"/>
        <v>-0.68426197458455817</v>
      </c>
      <c r="N25" s="125">
        <f t="shared" si="7"/>
        <v>-1.0827197921177998</v>
      </c>
      <c r="O25" s="125">
        <f>(O24/O26*100)-100</f>
        <v>-0.60869565217392108</v>
      </c>
      <c r="P25" s="168">
        <f>(P24/P26*100)-100</f>
        <v>-3.1914893617021249</v>
      </c>
    </row>
    <row r="26" spans="1:16" ht="36" customHeight="1">
      <c r="A26" s="133" t="s">
        <v>125</v>
      </c>
      <c r="B26" s="704">
        <v>197.1</v>
      </c>
      <c r="C26" s="169">
        <v>197.2</v>
      </c>
      <c r="D26" s="136">
        <v>197.1</v>
      </c>
      <c r="E26" s="156">
        <v>163.30000000000001</v>
      </c>
      <c r="F26" s="138">
        <v>162.69999999999999</v>
      </c>
      <c r="G26" s="139">
        <v>165.1</v>
      </c>
      <c r="H26" s="134">
        <v>185.6</v>
      </c>
      <c r="I26" s="135">
        <v>179.1</v>
      </c>
      <c r="J26" s="136">
        <v>187.6</v>
      </c>
      <c r="K26" s="134">
        <v>204.5</v>
      </c>
      <c r="L26" s="157">
        <v>204.4</v>
      </c>
      <c r="M26" s="158">
        <v>204.6</v>
      </c>
      <c r="N26" s="159">
        <v>230.9</v>
      </c>
      <c r="O26" s="189">
        <v>230</v>
      </c>
      <c r="P26" s="158">
        <v>235</v>
      </c>
    </row>
    <row r="27" spans="1:16" ht="24.6" thickBot="1">
      <c r="A27" s="25" t="s">
        <v>34</v>
      </c>
      <c r="B27" s="161">
        <f t="shared" ref="B27:P27" si="8">(B26/B28*100)-100</f>
        <v>2.4428274428274506</v>
      </c>
      <c r="C27" s="162">
        <f t="shared" si="8"/>
        <v>1.2840267077555154</v>
      </c>
      <c r="D27" s="163">
        <f t="shared" si="8"/>
        <v>4.2305658381808655</v>
      </c>
      <c r="E27" s="130">
        <f t="shared" si="8"/>
        <v>-0.30525030525029706</v>
      </c>
      <c r="F27" s="131">
        <f t="shared" si="8"/>
        <v>-0.36742192284141595</v>
      </c>
      <c r="G27" s="132">
        <f t="shared" si="8"/>
        <v>0.12128562765312267</v>
      </c>
      <c r="H27" s="130">
        <f t="shared" si="8"/>
        <v>3.2258064516128968</v>
      </c>
      <c r="I27" s="131">
        <f t="shared" si="8"/>
        <v>-1.3223140495867796</v>
      </c>
      <c r="J27" s="132">
        <f t="shared" si="8"/>
        <v>5.0391937290033724</v>
      </c>
      <c r="K27" s="130">
        <f t="shared" si="8"/>
        <v>0.9378084896347616</v>
      </c>
      <c r="L27" s="131">
        <f t="shared" si="8"/>
        <v>0</v>
      </c>
      <c r="M27" s="132">
        <f t="shared" si="8"/>
        <v>2.0958083832335319</v>
      </c>
      <c r="N27" s="161">
        <f t="shared" si="8"/>
        <v>0.39130434782607892</v>
      </c>
      <c r="O27" s="162">
        <f t="shared" si="8"/>
        <v>0.13060513713540445</v>
      </c>
      <c r="P27" s="163">
        <f t="shared" si="8"/>
        <v>0.98839707778255104</v>
      </c>
    </row>
    <row r="28" spans="1:16" ht="36" customHeight="1">
      <c r="A28" s="133" t="s">
        <v>122</v>
      </c>
      <c r="B28" s="704">
        <v>192.4</v>
      </c>
      <c r="C28" s="169">
        <v>194.7</v>
      </c>
      <c r="D28" s="136">
        <v>189.1</v>
      </c>
      <c r="E28" s="156">
        <v>163.80000000000001</v>
      </c>
      <c r="F28" s="138">
        <v>163.30000000000001</v>
      </c>
      <c r="G28" s="139">
        <v>164.9</v>
      </c>
      <c r="H28" s="134">
        <v>179.8</v>
      </c>
      <c r="I28" s="135">
        <v>181.5</v>
      </c>
      <c r="J28" s="136">
        <v>178.6</v>
      </c>
      <c r="K28" s="134">
        <v>202.6</v>
      </c>
      <c r="L28" s="157">
        <v>204.4</v>
      </c>
      <c r="M28" s="158">
        <v>200.4</v>
      </c>
      <c r="N28" s="159">
        <v>230</v>
      </c>
      <c r="O28" s="135">
        <v>229.7</v>
      </c>
      <c r="P28" s="158">
        <v>232.7</v>
      </c>
    </row>
    <row r="29" spans="1:16" ht="24.6" thickBot="1">
      <c r="A29" s="24" t="s">
        <v>34</v>
      </c>
      <c r="B29" s="161">
        <f t="shared" ref="B29:P31" si="9">(B28/B30*100)-100</f>
        <v>-0.31088082901553094</v>
      </c>
      <c r="C29" s="162">
        <f t="shared" si="9"/>
        <v>-0.46012269938651684</v>
      </c>
      <c r="D29" s="163">
        <f t="shared" si="9"/>
        <v>0.31830238726790583</v>
      </c>
      <c r="E29" s="124">
        <f t="shared" si="9"/>
        <v>-3.8167938931297698</v>
      </c>
      <c r="F29" s="123">
        <f t="shared" si="9"/>
        <v>-5.2234474753337139</v>
      </c>
      <c r="G29" s="125">
        <f t="shared" si="9"/>
        <v>-0.48280024140009914</v>
      </c>
      <c r="H29" s="124">
        <f t="shared" si="9"/>
        <v>0.84127874369039546</v>
      </c>
      <c r="I29" s="123">
        <f t="shared" si="9"/>
        <v>3.8329519450800831</v>
      </c>
      <c r="J29" s="125">
        <f t="shared" si="9"/>
        <v>-0.99778270509978029</v>
      </c>
      <c r="K29" s="124">
        <f t="shared" si="9"/>
        <v>0.39643211100097631</v>
      </c>
      <c r="L29" s="123">
        <f t="shared" si="9"/>
        <v>0.68965517241379359</v>
      </c>
      <c r="M29" s="125">
        <f t="shared" si="9"/>
        <v>0.20000000000000284</v>
      </c>
      <c r="N29" s="161">
        <f t="shared" si="9"/>
        <v>-0.13026487190622049</v>
      </c>
      <c r="O29" s="162">
        <f t="shared" si="9"/>
        <v>-0.21720243266723571</v>
      </c>
      <c r="P29" s="163">
        <f t="shared" si="9"/>
        <v>0.7795582503248113</v>
      </c>
    </row>
    <row r="30" spans="1:16" ht="36" customHeight="1">
      <c r="A30" s="133" t="s">
        <v>113</v>
      </c>
      <c r="B30" s="716">
        <v>193</v>
      </c>
      <c r="C30" s="135">
        <v>195.6</v>
      </c>
      <c r="D30" s="136">
        <v>188.5</v>
      </c>
      <c r="E30" s="137">
        <v>170.3</v>
      </c>
      <c r="F30" s="138">
        <v>172.3</v>
      </c>
      <c r="G30" s="139">
        <v>165.7</v>
      </c>
      <c r="H30" s="134">
        <v>178.3</v>
      </c>
      <c r="I30" s="135">
        <v>174.8</v>
      </c>
      <c r="J30" s="136">
        <v>180.4</v>
      </c>
      <c r="K30" s="134">
        <v>201.8</v>
      </c>
      <c r="L30" s="135">
        <v>203</v>
      </c>
      <c r="M30" s="136">
        <v>200</v>
      </c>
      <c r="N30" s="159">
        <v>230.3</v>
      </c>
      <c r="O30" s="135">
        <v>230.2</v>
      </c>
      <c r="P30" s="158">
        <v>230.9</v>
      </c>
    </row>
    <row r="31" spans="1:16" ht="24.6" thickBot="1">
      <c r="A31" s="129" t="s">
        <v>34</v>
      </c>
      <c r="B31" s="161">
        <f t="shared" si="9"/>
        <v>-0.66906845084920974</v>
      </c>
      <c r="C31" s="162">
        <f t="shared" si="9"/>
        <v>-0.40733197556008349</v>
      </c>
      <c r="D31" s="163">
        <f t="shared" si="9"/>
        <v>-1.3605442176870781</v>
      </c>
      <c r="E31" s="124">
        <f t="shared" ref="E31:M31" si="10">(E30/E32*100)-100</f>
        <v>3.2121212121212182</v>
      </c>
      <c r="F31" s="123">
        <f t="shared" si="10"/>
        <v>4.9330085261875922</v>
      </c>
      <c r="G31" s="125">
        <f t="shared" si="10"/>
        <v>-0.83782166367444688</v>
      </c>
      <c r="H31" s="124">
        <f t="shared" si="9"/>
        <v>-0.50223214285712459</v>
      </c>
      <c r="I31" s="123">
        <f t="shared" si="9"/>
        <v>-2.2917831190609235</v>
      </c>
      <c r="J31" s="125">
        <f t="shared" si="9"/>
        <v>0.61349693251533211</v>
      </c>
      <c r="K31" s="124">
        <f t="shared" si="10"/>
        <v>-1.3685239491691021</v>
      </c>
      <c r="L31" s="123">
        <f t="shared" si="10"/>
        <v>-0.83048363458719621</v>
      </c>
      <c r="M31" s="125">
        <f t="shared" si="10"/>
        <v>-2.2004889975550128</v>
      </c>
      <c r="N31" s="161">
        <f t="shared" si="9"/>
        <v>-0.30303030303029743</v>
      </c>
      <c r="O31" s="162">
        <f t="shared" si="9"/>
        <v>-0.69025021570320177</v>
      </c>
      <c r="P31" s="163">
        <f t="shared" si="9"/>
        <v>2.62222222222222</v>
      </c>
    </row>
    <row r="32" spans="1:16" ht="36" customHeight="1" thickBot="1">
      <c r="A32" s="170" t="s">
        <v>31</v>
      </c>
      <c r="B32" s="733">
        <v>194.3</v>
      </c>
      <c r="C32" s="734">
        <v>196.4</v>
      </c>
      <c r="D32" s="735">
        <v>191.1</v>
      </c>
      <c r="E32" s="726">
        <v>165</v>
      </c>
      <c r="F32" s="727">
        <v>164.2</v>
      </c>
      <c r="G32" s="728">
        <v>167.1</v>
      </c>
      <c r="H32" s="701">
        <v>179.2</v>
      </c>
      <c r="I32" s="700">
        <v>178.9</v>
      </c>
      <c r="J32" s="702">
        <v>179.3</v>
      </c>
      <c r="K32" s="729">
        <v>204.6</v>
      </c>
      <c r="L32" s="727">
        <v>204.7</v>
      </c>
      <c r="M32" s="730">
        <v>204.5</v>
      </c>
      <c r="N32" s="736">
        <v>231</v>
      </c>
      <c r="O32" s="734">
        <v>231.8</v>
      </c>
      <c r="P32" s="737">
        <v>225</v>
      </c>
    </row>
    <row r="33" spans="17:17" ht="6.75" customHeight="1"/>
    <row r="36" spans="17:17">
      <c r="Q36" s="119"/>
    </row>
    <row r="37" spans="17:17" ht="15.75" customHeight="1"/>
    <row r="53" spans="1:16">
      <c r="A53" s="809">
        <v>1</v>
      </c>
      <c r="B53" s="809"/>
      <c r="C53" s="809"/>
      <c r="D53" s="809"/>
      <c r="E53" s="809"/>
      <c r="F53" s="809"/>
      <c r="G53" s="809"/>
      <c r="H53" s="809"/>
      <c r="I53" s="809"/>
      <c r="J53" s="809"/>
      <c r="K53" s="809"/>
      <c r="L53" s="809"/>
      <c r="M53" s="809"/>
      <c r="N53" s="809"/>
      <c r="O53" s="809"/>
      <c r="P53" s="809"/>
    </row>
    <row r="54" spans="1:16" ht="14.4">
      <c r="A54" s="517"/>
    </row>
    <row r="61" spans="1:16">
      <c r="A61" s="1"/>
    </row>
    <row r="70" ht="15.75" customHeight="1"/>
  </sheetData>
  <protectedRanges>
    <protectedRange sqref="B14:P14 B18:P18 B16:P16" name="範囲1"/>
  </protectedRanges>
  <mergeCells count="8">
    <mergeCell ref="A53:P53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7"/>
  <sheetViews>
    <sheetView topLeftCell="A16" zoomScaleNormal="100" workbookViewId="0">
      <selection activeCell="O9" sqref="O9"/>
    </sheetView>
  </sheetViews>
  <sheetFormatPr defaultRowHeight="13.2"/>
  <cols>
    <col min="1" max="11" width="11.77734375" customWidth="1"/>
  </cols>
  <sheetData>
    <row r="1" spans="1:13" ht="15.75" customHeight="1" thickBot="1">
      <c r="A1" t="s">
        <v>162</v>
      </c>
      <c r="J1" t="s">
        <v>159</v>
      </c>
    </row>
    <row r="2" spans="1:13" ht="36" customHeight="1">
      <c r="A2" s="140"/>
      <c r="B2" s="141" t="s">
        <v>38</v>
      </c>
      <c r="C2" s="142" t="s">
        <v>39</v>
      </c>
      <c r="D2" s="143" t="s">
        <v>40</v>
      </c>
      <c r="E2" s="144" t="s">
        <v>118</v>
      </c>
      <c r="F2" s="145" t="s">
        <v>119</v>
      </c>
      <c r="G2" s="146" t="s">
        <v>120</v>
      </c>
      <c r="H2" s="147" t="s">
        <v>35</v>
      </c>
      <c r="I2" s="142" t="s">
        <v>36</v>
      </c>
      <c r="J2" s="148" t="s">
        <v>37</v>
      </c>
      <c r="K2" s="823"/>
      <c r="L2" s="824"/>
      <c r="M2" s="824"/>
    </row>
    <row r="3" spans="1:13" ht="36" customHeight="1">
      <c r="A3" s="149" t="s">
        <v>131</v>
      </c>
      <c r="B3" s="150">
        <v>205.2</v>
      </c>
      <c r="C3" s="151">
        <v>206.4</v>
      </c>
      <c r="D3" s="152">
        <v>203.2</v>
      </c>
      <c r="E3" s="150">
        <v>174.1</v>
      </c>
      <c r="F3" s="708">
        <v>178</v>
      </c>
      <c r="G3" s="152">
        <v>171.7</v>
      </c>
      <c r="H3" s="153">
        <v>166.1</v>
      </c>
      <c r="I3" s="154">
        <v>167</v>
      </c>
      <c r="J3" s="155">
        <v>162.6</v>
      </c>
      <c r="K3" s="823"/>
      <c r="L3" s="824"/>
      <c r="M3" s="824"/>
    </row>
    <row r="4" spans="1:13" ht="36" customHeight="1">
      <c r="A4" s="182" t="s">
        <v>137</v>
      </c>
      <c r="B4" s="183">
        <v>204.4</v>
      </c>
      <c r="C4" s="184">
        <v>206.8</v>
      </c>
      <c r="D4" s="185">
        <v>201.1</v>
      </c>
      <c r="E4" s="709">
        <v>182</v>
      </c>
      <c r="F4" s="566">
        <v>177.9</v>
      </c>
      <c r="G4" s="185">
        <v>184.4</v>
      </c>
      <c r="H4" s="186">
        <v>174.1</v>
      </c>
      <c r="I4" s="187">
        <v>174.3</v>
      </c>
      <c r="J4" s="188">
        <v>173.8</v>
      </c>
      <c r="K4" s="197"/>
      <c r="L4" s="197"/>
      <c r="M4" s="197"/>
    </row>
    <row r="5" spans="1:13" ht="36" customHeight="1">
      <c r="A5" s="182" t="s">
        <v>173</v>
      </c>
      <c r="B5" s="183">
        <v>207.2</v>
      </c>
      <c r="C5" s="706">
        <v>208</v>
      </c>
      <c r="D5" s="707">
        <v>206</v>
      </c>
      <c r="E5" s="565">
        <v>186</v>
      </c>
      <c r="F5" s="184">
        <v>184.2</v>
      </c>
      <c r="G5" s="185">
        <v>186.9</v>
      </c>
      <c r="H5" s="186">
        <v>178.5</v>
      </c>
      <c r="I5" s="187">
        <v>178.7</v>
      </c>
      <c r="J5" s="188">
        <v>177.7</v>
      </c>
    </row>
    <row r="6" spans="1:13" ht="36" customHeight="1">
      <c r="A6" s="182" t="s">
        <v>180</v>
      </c>
      <c r="B6" s="183">
        <v>207.3</v>
      </c>
      <c r="C6" s="706">
        <v>209</v>
      </c>
      <c r="D6" s="185">
        <v>204.6</v>
      </c>
      <c r="E6" s="565">
        <v>182.7</v>
      </c>
      <c r="F6" s="706">
        <v>183</v>
      </c>
      <c r="G6" s="185">
        <v>182.5</v>
      </c>
      <c r="H6" s="186">
        <v>168</v>
      </c>
      <c r="I6" s="187">
        <v>169.6</v>
      </c>
      <c r="J6" s="188">
        <v>164.7</v>
      </c>
    </row>
    <row r="7" spans="1:13" ht="36" customHeight="1">
      <c r="A7" s="760" t="s">
        <v>193</v>
      </c>
      <c r="B7" s="761">
        <v>207.1</v>
      </c>
      <c r="C7" s="769">
        <v>208.4</v>
      </c>
      <c r="D7" s="762">
        <v>205.6</v>
      </c>
      <c r="E7" s="763">
        <v>186.7</v>
      </c>
      <c r="F7" s="764">
        <v>184.6</v>
      </c>
      <c r="G7" s="770">
        <v>187.7</v>
      </c>
      <c r="H7" s="771">
        <v>171.8</v>
      </c>
      <c r="I7" s="772">
        <v>170.8</v>
      </c>
      <c r="J7" s="765">
        <v>173.6</v>
      </c>
    </row>
    <row r="8" spans="1:13" ht="36" customHeight="1" thickBot="1">
      <c r="A8" s="773" t="s">
        <v>200</v>
      </c>
      <c r="B8" s="774">
        <v>210.4</v>
      </c>
      <c r="C8" s="769">
        <v>211.7</v>
      </c>
      <c r="D8" s="775">
        <v>208.7</v>
      </c>
      <c r="E8" s="776">
        <v>190.6</v>
      </c>
      <c r="F8" s="777">
        <v>190.6</v>
      </c>
      <c r="G8" s="778">
        <v>190.7</v>
      </c>
      <c r="H8" s="779">
        <v>174.2</v>
      </c>
      <c r="I8" s="780">
        <v>175</v>
      </c>
      <c r="J8" s="781">
        <v>172.4</v>
      </c>
    </row>
    <row r="9" spans="1:13" ht="36" customHeight="1" thickBot="1">
      <c r="A9" s="759" t="s">
        <v>207</v>
      </c>
      <c r="B9" s="766">
        <v>210.8</v>
      </c>
      <c r="C9" s="767">
        <v>213</v>
      </c>
      <c r="D9" s="768">
        <v>208.1</v>
      </c>
      <c r="E9" s="532">
        <v>188.9</v>
      </c>
      <c r="F9" s="177">
        <v>184.9</v>
      </c>
      <c r="G9" s="178">
        <v>191.2</v>
      </c>
      <c r="H9" s="179">
        <v>175.6</v>
      </c>
      <c r="I9" s="180">
        <v>175.4</v>
      </c>
      <c r="J9" s="181">
        <v>176.1</v>
      </c>
    </row>
    <row r="19" spans="1:1" ht="14.25" customHeight="1"/>
    <row r="27" spans="1:1">
      <c r="A27" s="1"/>
    </row>
    <row r="36" ht="15.75" customHeight="1"/>
    <row r="50" spans="3:15">
      <c r="C50" s="809"/>
      <c r="D50" s="809"/>
      <c r="E50" s="809"/>
      <c r="F50" s="809"/>
      <c r="G50" s="809"/>
      <c r="H50" s="809"/>
      <c r="I50" s="809"/>
      <c r="J50" s="809"/>
      <c r="K50" s="809"/>
      <c r="L50" s="809"/>
      <c r="M50" s="809"/>
      <c r="N50" s="809"/>
      <c r="O50" s="809"/>
    </row>
    <row r="97" spans="1:15">
      <c r="A97" s="809">
        <v>2</v>
      </c>
      <c r="B97" s="809"/>
      <c r="C97" s="809"/>
      <c r="D97" s="809"/>
      <c r="E97" s="809"/>
      <c r="F97" s="809"/>
      <c r="G97" s="809"/>
      <c r="H97" s="809"/>
      <c r="I97" s="809"/>
      <c r="J97" s="809"/>
      <c r="K97" s="809"/>
      <c r="L97" s="809"/>
      <c r="M97" s="809"/>
      <c r="N97" s="809"/>
      <c r="O97" s="809"/>
    </row>
  </sheetData>
  <protectedRanges>
    <protectedRange sqref="B7:J9" name="範囲1"/>
  </protectedRanges>
  <mergeCells count="3">
    <mergeCell ref="K2:M3"/>
    <mergeCell ref="C50:O50"/>
    <mergeCell ref="A97:O97"/>
  </mergeCells>
  <phoneticPr fontId="2"/>
  <pageMargins left="0.71" right="0.21" top="0.75" bottom="0.47" header="0.3" footer="0.3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6"/>
  <sheetViews>
    <sheetView view="pageBreakPreview" topLeftCell="A16" zoomScale="130" zoomScaleNormal="100" zoomScaleSheetLayoutView="130" workbookViewId="0">
      <selection activeCell="E7" sqref="E7"/>
    </sheetView>
  </sheetViews>
  <sheetFormatPr defaultRowHeight="13.2"/>
  <cols>
    <col min="1" max="1" width="17.33203125" customWidth="1"/>
    <col min="2" max="2" width="18.88671875" customWidth="1"/>
    <col min="3" max="3" width="20.109375" customWidth="1"/>
    <col min="4" max="4" width="19.44140625" customWidth="1"/>
    <col min="5" max="5" width="11.77734375" customWidth="1"/>
  </cols>
  <sheetData>
    <row r="2" spans="1:5" ht="14.4">
      <c r="A2" s="826" t="s">
        <v>209</v>
      </c>
      <c r="B2" s="826"/>
      <c r="C2" s="826"/>
      <c r="D2" s="524" t="s">
        <v>159</v>
      </c>
      <c r="E2" s="522"/>
    </row>
    <row r="3" spans="1:5" ht="47.25" customHeight="1">
      <c r="A3" s="32"/>
      <c r="B3" s="35" t="s">
        <v>42</v>
      </c>
      <c r="C3" s="36" t="s">
        <v>43</v>
      </c>
      <c r="D3" s="34" t="s">
        <v>41</v>
      </c>
    </row>
    <row r="4" spans="1:5" ht="21.75" customHeight="1">
      <c r="A4" s="33" t="s">
        <v>9</v>
      </c>
      <c r="B4" s="330">
        <v>210.2</v>
      </c>
      <c r="C4" s="330">
        <v>202.9</v>
      </c>
      <c r="D4" s="331">
        <f>C4/B4*100</f>
        <v>96.527117031398674</v>
      </c>
    </row>
    <row r="5" spans="1:5" ht="21.75" customHeight="1">
      <c r="A5" s="29" t="s">
        <v>26</v>
      </c>
      <c r="B5" s="330">
        <v>239.4</v>
      </c>
      <c r="C5" s="330">
        <v>235.5</v>
      </c>
      <c r="D5" s="331">
        <f>C5/B5*100</f>
        <v>98.370927318295742</v>
      </c>
    </row>
    <row r="6" spans="1:5" ht="21.75" customHeight="1">
      <c r="A6" s="30" t="s">
        <v>11</v>
      </c>
      <c r="B6" s="330">
        <v>212.1</v>
      </c>
      <c r="C6" s="330">
        <v>209.2</v>
      </c>
      <c r="D6" s="331">
        <f>C6/B6*100</f>
        <v>98.632720414898628</v>
      </c>
    </row>
    <row r="7" spans="1:5" ht="21.75" customHeight="1">
      <c r="A7" s="31" t="s">
        <v>27</v>
      </c>
      <c r="B7" s="330">
        <v>187.1</v>
      </c>
      <c r="C7" s="330">
        <v>187.5</v>
      </c>
      <c r="D7" s="331">
        <f>C7/B7*100</f>
        <v>100.21378941742385</v>
      </c>
    </row>
    <row r="8" spans="1:5" ht="21.75" customHeight="1">
      <c r="A8" s="30" t="s">
        <v>10</v>
      </c>
      <c r="B8" s="332">
        <v>172.8</v>
      </c>
      <c r="C8" s="332">
        <v>177.5</v>
      </c>
      <c r="D8" s="331">
        <f>C8/B8*100</f>
        <v>102.71990740740739</v>
      </c>
    </row>
    <row r="10" spans="1:5" ht="47.25" customHeight="1">
      <c r="A10" s="32"/>
      <c r="B10" s="35" t="s">
        <v>42</v>
      </c>
      <c r="C10" s="37" t="s">
        <v>44</v>
      </c>
      <c r="D10" s="34" t="s">
        <v>41</v>
      </c>
    </row>
    <row r="11" spans="1:5" ht="21.75" customHeight="1">
      <c r="A11" s="33" t="s">
        <v>9</v>
      </c>
      <c r="B11" s="330">
        <v>210.2</v>
      </c>
      <c r="C11" s="330">
        <v>199.8</v>
      </c>
      <c r="D11" s="331">
        <f>C11/B11*100</f>
        <v>95.052331113225506</v>
      </c>
    </row>
    <row r="12" spans="1:5" ht="21.75" customHeight="1">
      <c r="A12" s="29" t="s">
        <v>26</v>
      </c>
      <c r="B12" s="330">
        <v>239.4</v>
      </c>
      <c r="C12" s="330">
        <v>245.4</v>
      </c>
      <c r="D12" s="331">
        <f>C12/B12*100</f>
        <v>102.50626566416041</v>
      </c>
    </row>
    <row r="13" spans="1:5" ht="21.75" customHeight="1">
      <c r="A13" s="30" t="s">
        <v>11</v>
      </c>
      <c r="B13" s="330">
        <v>212.1</v>
      </c>
      <c r="C13" s="330">
        <v>209.4</v>
      </c>
      <c r="D13" s="331">
        <f>C13/B13*100</f>
        <v>98.727015558698724</v>
      </c>
    </row>
    <row r="14" spans="1:5" ht="21.75" customHeight="1">
      <c r="A14" s="31" t="s">
        <v>27</v>
      </c>
      <c r="B14" s="330">
        <v>187.1</v>
      </c>
      <c r="C14" s="330">
        <v>192.7</v>
      </c>
      <c r="D14" s="331">
        <f>C14/B14*100</f>
        <v>102.99305184393373</v>
      </c>
    </row>
    <row r="15" spans="1:5" ht="21.75" customHeight="1">
      <c r="A15" s="30" t="s">
        <v>10</v>
      </c>
      <c r="B15" s="332">
        <v>172.8</v>
      </c>
      <c r="C15" s="332">
        <v>183.7</v>
      </c>
      <c r="D15" s="331">
        <f>C15/B15*100</f>
        <v>106.30787037037035</v>
      </c>
    </row>
    <row r="16" spans="1:5" ht="21.75" customHeight="1">
      <c r="A16" s="514"/>
      <c r="B16" s="515"/>
      <c r="C16" s="515"/>
      <c r="D16" s="516"/>
    </row>
    <row r="17" spans="1:4" ht="21.75" customHeight="1">
      <c r="A17" s="514"/>
      <c r="B17" s="515"/>
      <c r="C17" s="515"/>
      <c r="D17" s="516"/>
    </row>
    <row r="18" spans="1:4" ht="21.75" customHeight="1">
      <c r="A18" s="514"/>
      <c r="B18" s="515"/>
      <c r="C18" s="515"/>
      <c r="D18" s="516"/>
    </row>
    <row r="19" spans="1:4" ht="21.75" customHeight="1">
      <c r="A19" s="514"/>
      <c r="B19" s="515"/>
      <c r="C19" s="515"/>
      <c r="D19" s="516"/>
    </row>
    <row r="20" spans="1:4" ht="21.75" customHeight="1">
      <c r="A20" s="514"/>
      <c r="B20" s="515"/>
      <c r="C20" s="515"/>
      <c r="D20" s="516"/>
    </row>
    <row r="21" spans="1:4" ht="21.75" customHeight="1">
      <c r="A21" s="514"/>
      <c r="B21" s="515"/>
      <c r="C21" s="515"/>
      <c r="D21" s="516"/>
    </row>
    <row r="22" spans="1:4" ht="21.75" customHeight="1">
      <c r="A22" s="514"/>
      <c r="B22" s="515"/>
      <c r="C22" s="515"/>
      <c r="D22" s="516"/>
    </row>
    <row r="23" spans="1:4" ht="21.75" customHeight="1">
      <c r="A23" s="514"/>
      <c r="B23" s="515"/>
      <c r="C23" s="515"/>
      <c r="D23" s="516"/>
    </row>
    <row r="24" spans="1:4" ht="21.75" customHeight="1">
      <c r="A24" s="514"/>
      <c r="B24" s="515"/>
      <c r="C24" s="515"/>
      <c r="D24" s="516"/>
    </row>
    <row r="25" spans="1:4" ht="21.75" customHeight="1">
      <c r="A25" s="514"/>
      <c r="B25" s="515"/>
      <c r="C25" s="515"/>
      <c r="D25" s="516"/>
    </row>
    <row r="26" spans="1:4" ht="21.75" customHeight="1">
      <c r="A26" s="514"/>
      <c r="B26" s="515"/>
      <c r="C26" s="515"/>
      <c r="D26" s="516"/>
    </row>
    <row r="27" spans="1:4" ht="21.75" customHeight="1">
      <c r="A27" s="514"/>
      <c r="B27" s="515"/>
      <c r="C27" s="515"/>
      <c r="D27" s="516"/>
    </row>
    <row r="28" spans="1:4" ht="21.75" customHeight="1">
      <c r="A28" s="514"/>
      <c r="B28" s="515"/>
      <c r="C28" s="515"/>
      <c r="D28" s="516"/>
    </row>
    <row r="29" spans="1:4" ht="21.75" customHeight="1">
      <c r="A29" s="514"/>
      <c r="B29" s="515"/>
      <c r="C29" s="515"/>
      <c r="D29" s="516"/>
    </row>
    <row r="30" spans="1:4" ht="21.75" customHeight="1">
      <c r="A30" s="514"/>
      <c r="B30" s="515"/>
      <c r="C30" s="515"/>
      <c r="D30" s="516"/>
    </row>
    <row r="31" spans="1:4" ht="21.75" customHeight="1">
      <c r="A31" s="514"/>
      <c r="B31" s="515"/>
      <c r="C31" s="515"/>
      <c r="D31" s="516"/>
    </row>
    <row r="32" spans="1:4" ht="21.75" customHeight="1">
      <c r="A32" s="514"/>
      <c r="B32" s="515"/>
      <c r="C32" s="515"/>
      <c r="D32" s="516"/>
    </row>
    <row r="33" spans="1:6" ht="21.75" customHeight="1">
      <c r="A33" s="514"/>
      <c r="B33" s="515"/>
      <c r="C33" s="515"/>
      <c r="D33" s="516"/>
    </row>
    <row r="34" spans="1:6" ht="21.75" customHeight="1">
      <c r="A34" s="514"/>
      <c r="B34" s="515"/>
      <c r="C34" s="515"/>
      <c r="D34" s="516"/>
    </row>
    <row r="35" spans="1:6" ht="21.75" customHeight="1">
      <c r="A35" s="514"/>
      <c r="B35" s="515"/>
      <c r="C35" s="515"/>
      <c r="D35" s="516"/>
    </row>
    <row r="36" spans="1:6" ht="21.75" customHeight="1">
      <c r="A36" s="514"/>
      <c r="B36" s="515"/>
      <c r="C36" s="515"/>
      <c r="D36" s="516"/>
    </row>
    <row r="37" spans="1:6" ht="21.75" customHeight="1">
      <c r="A37" s="514"/>
      <c r="B37" s="515"/>
      <c r="C37" s="515"/>
      <c r="D37" s="516"/>
    </row>
    <row r="38" spans="1:6" ht="21.75" customHeight="1">
      <c r="A38" s="514"/>
      <c r="B38" s="515"/>
      <c r="C38" s="515"/>
      <c r="D38" s="516"/>
    </row>
    <row r="39" spans="1:6" ht="21.75" customHeight="1">
      <c r="A39" s="514"/>
      <c r="B39" s="515"/>
      <c r="C39" s="515"/>
      <c r="D39" s="516"/>
    </row>
    <row r="40" spans="1:6" ht="21.75" customHeight="1">
      <c r="A40" s="514"/>
      <c r="B40" s="515"/>
      <c r="C40" s="515"/>
      <c r="D40" s="516"/>
    </row>
    <row r="41" spans="1:6" ht="21.75" customHeight="1">
      <c r="A41" s="514"/>
      <c r="B41" s="515"/>
      <c r="C41" s="515"/>
      <c r="D41" s="516"/>
    </row>
    <row r="42" spans="1:6" ht="21.75" customHeight="1">
      <c r="A42" s="514"/>
      <c r="B42" s="515"/>
      <c r="C42" s="515"/>
      <c r="D42" s="516"/>
    </row>
    <row r="43" spans="1:6" ht="21.75" customHeight="1">
      <c r="A43" s="514"/>
      <c r="B43" s="515"/>
      <c r="C43" s="515"/>
      <c r="D43" s="516"/>
    </row>
    <row r="44" spans="1:6" ht="21.75" customHeight="1">
      <c r="A44" s="514"/>
      <c r="B44" s="515"/>
      <c r="C44" s="515"/>
      <c r="D44" s="516"/>
    </row>
    <row r="45" spans="1:6" ht="21.75" customHeight="1">
      <c r="A45" s="825"/>
      <c r="B45" s="825"/>
      <c r="C45" s="825"/>
      <c r="D45" s="825"/>
      <c r="E45" s="825"/>
    </row>
    <row r="46" spans="1:6" ht="14.25" customHeight="1">
      <c r="A46" s="809">
        <v>3</v>
      </c>
      <c r="B46" s="809"/>
      <c r="C46" s="809"/>
      <c r="D46" s="809"/>
      <c r="E46" s="809"/>
      <c r="F46" s="809"/>
    </row>
  </sheetData>
  <protectedRanges>
    <protectedRange sqref="C11:C15" name="範囲2"/>
    <protectedRange sqref="B4:C8 B11:B15" name="範囲1"/>
  </protectedRanges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zoomScale="130" zoomScaleNormal="130" workbookViewId="0">
      <pane xSplit="1" ySplit="2" topLeftCell="B3" activePane="bottomRight" state="frozen"/>
      <selection activeCell="C22" sqref="C22"/>
      <selection pane="topRight" activeCell="C22" sqref="C22"/>
      <selection pane="bottomLeft" activeCell="C22" sqref="C22"/>
      <selection pane="bottomRight" activeCell="B70" sqref="A70:XFD70"/>
    </sheetView>
  </sheetViews>
  <sheetFormatPr defaultRowHeight="13.2"/>
  <cols>
    <col min="1" max="1" width="5.77734375" customWidth="1"/>
    <col min="2" max="2" width="37.44140625" bestFit="1" customWidth="1"/>
    <col min="3" max="6" width="11.6640625" customWidth="1"/>
    <col min="7" max="7" width="11.77734375" customWidth="1"/>
  </cols>
  <sheetData>
    <row r="1" spans="1:7" ht="16.5" customHeight="1" thickBot="1">
      <c r="A1" s="830" t="s">
        <v>215</v>
      </c>
      <c r="B1" s="831"/>
      <c r="C1" s="831"/>
      <c r="D1" s="831"/>
      <c r="E1" s="831"/>
      <c r="F1" s="831"/>
      <c r="G1" s="831"/>
    </row>
    <row r="2" spans="1:7" ht="27" thickBot="1">
      <c r="A2" s="8" t="s">
        <v>28</v>
      </c>
      <c r="B2" s="203" t="s">
        <v>29</v>
      </c>
      <c r="C2" s="204" t="s">
        <v>9</v>
      </c>
      <c r="D2" s="202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32" t="s">
        <v>22</v>
      </c>
      <c r="B3" s="13" t="s">
        <v>0</v>
      </c>
      <c r="C3" s="333">
        <v>206.6</v>
      </c>
      <c r="D3" s="334">
        <v>175.6</v>
      </c>
      <c r="E3" s="334">
        <v>188.9</v>
      </c>
      <c r="F3" s="334">
        <v>210.8</v>
      </c>
      <c r="G3" s="335">
        <v>238.8</v>
      </c>
    </row>
    <row r="4" spans="1:7">
      <c r="A4" s="832"/>
      <c r="B4" s="4" t="s">
        <v>1</v>
      </c>
      <c r="C4" s="336">
        <v>210</v>
      </c>
      <c r="D4" s="588" t="s">
        <v>12</v>
      </c>
      <c r="E4" s="588" t="s">
        <v>12</v>
      </c>
      <c r="F4" s="337">
        <v>210</v>
      </c>
      <c r="G4" s="590" t="s">
        <v>210</v>
      </c>
    </row>
    <row r="5" spans="1:7">
      <c r="A5" s="832"/>
      <c r="B5" s="7" t="s">
        <v>2</v>
      </c>
      <c r="C5" s="339">
        <v>212.8</v>
      </c>
      <c r="D5" s="340">
        <v>179.2</v>
      </c>
      <c r="E5" s="340">
        <v>186.1</v>
      </c>
      <c r="F5" s="340">
        <v>215</v>
      </c>
      <c r="G5" s="341">
        <v>244.1</v>
      </c>
    </row>
    <row r="6" spans="1:7">
      <c r="A6" s="832"/>
      <c r="B6" s="7" t="s">
        <v>3</v>
      </c>
      <c r="C6" s="339">
        <v>199.6</v>
      </c>
      <c r="D6" s="340">
        <v>174.2</v>
      </c>
      <c r="E6" s="340">
        <v>189.6</v>
      </c>
      <c r="F6" s="340">
        <v>212.4</v>
      </c>
      <c r="G6" s="341">
        <v>239.4</v>
      </c>
    </row>
    <row r="7" spans="1:7">
      <c r="A7" s="832"/>
      <c r="B7" s="7" t="s">
        <v>4</v>
      </c>
      <c r="C7" s="339">
        <v>203.4</v>
      </c>
      <c r="D7" s="340">
        <v>170</v>
      </c>
      <c r="E7" s="340">
        <v>184.4</v>
      </c>
      <c r="F7" s="340">
        <v>207</v>
      </c>
      <c r="G7" s="341">
        <v>231</v>
      </c>
    </row>
    <row r="8" spans="1:7">
      <c r="A8" s="832"/>
      <c r="B8" s="7" t="s">
        <v>5</v>
      </c>
      <c r="C8" s="339">
        <v>220.4</v>
      </c>
      <c r="D8" s="340">
        <v>218.4</v>
      </c>
      <c r="E8" s="340">
        <v>203.8</v>
      </c>
      <c r="F8" s="340">
        <v>216.3</v>
      </c>
      <c r="G8" s="341">
        <v>242.7</v>
      </c>
    </row>
    <row r="9" spans="1:7">
      <c r="A9" s="832"/>
      <c r="B9" s="7" t="s">
        <v>6</v>
      </c>
      <c r="C9" s="339">
        <v>192.2</v>
      </c>
      <c r="D9" s="340">
        <v>172.6</v>
      </c>
      <c r="E9" s="340">
        <v>171.5</v>
      </c>
      <c r="F9" s="340">
        <v>202.6</v>
      </c>
      <c r="G9" s="589">
        <v>214</v>
      </c>
    </row>
    <row r="10" spans="1:7">
      <c r="A10" s="832"/>
      <c r="B10" s="7" t="s">
        <v>7</v>
      </c>
      <c r="C10" s="339">
        <v>204.5</v>
      </c>
      <c r="D10" s="340">
        <v>177.7</v>
      </c>
      <c r="E10" s="340">
        <v>184.4</v>
      </c>
      <c r="F10" s="340">
        <v>207.9</v>
      </c>
      <c r="G10" s="341">
        <v>237.6</v>
      </c>
    </row>
    <row r="11" spans="1:7">
      <c r="A11" s="832"/>
      <c r="B11" s="7" t="s">
        <v>21</v>
      </c>
      <c r="C11" s="339">
        <v>204.8</v>
      </c>
      <c r="D11" s="342">
        <v>165.4</v>
      </c>
      <c r="E11" s="340">
        <v>164</v>
      </c>
      <c r="F11" s="340">
        <v>206.7</v>
      </c>
      <c r="G11" s="341">
        <v>228.3</v>
      </c>
    </row>
    <row r="12" spans="1:7">
      <c r="A12" s="832"/>
      <c r="B12" s="7" t="s">
        <v>20</v>
      </c>
      <c r="C12" s="339">
        <v>206.3</v>
      </c>
      <c r="D12" s="340">
        <v>194.1</v>
      </c>
      <c r="E12" s="340">
        <v>181</v>
      </c>
      <c r="F12" s="340">
        <v>210.9</v>
      </c>
      <c r="G12" s="589" t="s">
        <v>210</v>
      </c>
    </row>
    <row r="13" spans="1:7">
      <c r="A13" s="832"/>
      <c r="B13" s="7" t="s">
        <v>19</v>
      </c>
      <c r="C13" s="339">
        <v>226.1</v>
      </c>
      <c r="D13" s="340">
        <v>179.1</v>
      </c>
      <c r="E13" s="340">
        <v>186.6</v>
      </c>
      <c r="F13" s="340">
        <v>220.2</v>
      </c>
      <c r="G13" s="341">
        <v>236.7</v>
      </c>
    </row>
    <row r="14" spans="1:7">
      <c r="A14" s="832"/>
      <c r="B14" s="7" t="s">
        <v>18</v>
      </c>
      <c r="C14" s="339">
        <v>195.1</v>
      </c>
      <c r="D14" s="340">
        <v>174.6</v>
      </c>
      <c r="E14" s="340">
        <v>179.6</v>
      </c>
      <c r="F14" s="340">
        <v>214.4</v>
      </c>
      <c r="G14" s="589" t="s">
        <v>187</v>
      </c>
    </row>
    <row r="15" spans="1:7">
      <c r="A15" s="832"/>
      <c r="B15" s="7" t="s">
        <v>17</v>
      </c>
      <c r="C15" s="339">
        <v>204.5</v>
      </c>
      <c r="D15" s="340">
        <v>173.6</v>
      </c>
      <c r="E15" s="340">
        <v>187</v>
      </c>
      <c r="F15" s="340">
        <v>217.5</v>
      </c>
      <c r="G15" s="589" t="s">
        <v>210</v>
      </c>
    </row>
    <row r="16" spans="1:7">
      <c r="A16" s="832"/>
      <c r="B16" s="7" t="s">
        <v>16</v>
      </c>
      <c r="C16" s="339">
        <v>203.9</v>
      </c>
      <c r="D16" s="342">
        <v>175.7</v>
      </c>
      <c r="E16" s="340">
        <v>193</v>
      </c>
      <c r="F16" s="340">
        <v>215.9</v>
      </c>
      <c r="G16" s="341">
        <v>242.9</v>
      </c>
    </row>
    <row r="17" spans="1:7">
      <c r="A17" s="832"/>
      <c r="B17" s="7" t="s">
        <v>15</v>
      </c>
      <c r="C17" s="339">
        <v>201.2</v>
      </c>
      <c r="D17" s="340">
        <v>180</v>
      </c>
      <c r="E17" s="340">
        <v>190.5</v>
      </c>
      <c r="F17" s="340">
        <v>206.8</v>
      </c>
      <c r="G17" s="341" t="s">
        <v>211</v>
      </c>
    </row>
    <row r="18" spans="1:7">
      <c r="A18" s="832"/>
      <c r="B18" s="7" t="s">
        <v>14</v>
      </c>
      <c r="C18" s="339">
        <v>196</v>
      </c>
      <c r="D18" s="340">
        <v>166.3</v>
      </c>
      <c r="E18" s="340">
        <v>170.2</v>
      </c>
      <c r="F18" s="340">
        <v>198.5</v>
      </c>
      <c r="G18" s="589">
        <v>222.8</v>
      </c>
    </row>
    <row r="19" spans="1:7" ht="13.8" thickBot="1">
      <c r="A19" s="833"/>
      <c r="B19" s="6" t="s">
        <v>13</v>
      </c>
      <c r="C19" s="344">
        <v>202.7</v>
      </c>
      <c r="D19" s="345">
        <v>168.6</v>
      </c>
      <c r="E19" s="345">
        <v>183.7</v>
      </c>
      <c r="F19" s="345">
        <v>209.6</v>
      </c>
      <c r="G19" s="533">
        <v>220</v>
      </c>
    </row>
    <row r="20" spans="1:7" ht="15.75" customHeight="1" thickBot="1">
      <c r="A20" s="827" t="s">
        <v>23</v>
      </c>
      <c r="B20" s="14" t="s">
        <v>0</v>
      </c>
      <c r="C20" s="333">
        <v>210.2</v>
      </c>
      <c r="D20" s="334">
        <v>172.8</v>
      </c>
      <c r="E20" s="334">
        <v>187.1</v>
      </c>
      <c r="F20" s="334">
        <v>212.1</v>
      </c>
      <c r="G20" s="335">
        <v>239.4</v>
      </c>
    </row>
    <row r="21" spans="1:7">
      <c r="A21" s="828"/>
      <c r="B21" s="4" t="s">
        <v>1</v>
      </c>
      <c r="C21" s="346" t="s">
        <v>188</v>
      </c>
      <c r="D21" s="588" t="s">
        <v>12</v>
      </c>
      <c r="E21" s="588" t="s">
        <v>12</v>
      </c>
      <c r="F21" s="588" t="s">
        <v>189</v>
      </c>
      <c r="G21" s="590" t="s">
        <v>188</v>
      </c>
    </row>
    <row r="22" spans="1:7">
      <c r="A22" s="828"/>
      <c r="B22" s="7" t="s">
        <v>2</v>
      </c>
      <c r="C22" s="339">
        <v>222.8</v>
      </c>
      <c r="D22" s="340">
        <v>170.8</v>
      </c>
      <c r="E22" s="340">
        <v>191.3</v>
      </c>
      <c r="F22" s="340">
        <v>220.6</v>
      </c>
      <c r="G22" s="341">
        <v>244.1</v>
      </c>
    </row>
    <row r="23" spans="1:7">
      <c r="A23" s="828"/>
      <c r="B23" s="7" t="s">
        <v>3</v>
      </c>
      <c r="C23" s="339">
        <v>201.5</v>
      </c>
      <c r="D23" s="340">
        <v>172.2</v>
      </c>
      <c r="E23" s="340">
        <v>190.2</v>
      </c>
      <c r="F23" s="340">
        <v>214.7</v>
      </c>
      <c r="G23" s="341">
        <v>240.4</v>
      </c>
    </row>
    <row r="24" spans="1:7">
      <c r="A24" s="828"/>
      <c r="B24" s="7" t="s">
        <v>4</v>
      </c>
      <c r="C24" s="339">
        <v>199.5</v>
      </c>
      <c r="D24" s="340">
        <v>170</v>
      </c>
      <c r="E24" s="340">
        <v>184.4</v>
      </c>
      <c r="F24" s="340">
        <v>202.3</v>
      </c>
      <c r="G24" s="341">
        <v>227.7</v>
      </c>
    </row>
    <row r="25" spans="1:7">
      <c r="A25" s="828"/>
      <c r="B25" s="7" t="s">
        <v>5</v>
      </c>
      <c r="C25" s="339">
        <v>223.8</v>
      </c>
      <c r="D25" s="342">
        <v>209.7</v>
      </c>
      <c r="E25" s="340">
        <v>200.5</v>
      </c>
      <c r="F25" s="340">
        <v>218.6</v>
      </c>
      <c r="G25" s="341">
        <v>243.1</v>
      </c>
    </row>
    <row r="26" spans="1:7">
      <c r="A26" s="828"/>
      <c r="B26" s="7" t="s">
        <v>6</v>
      </c>
      <c r="C26" s="339">
        <v>192.4</v>
      </c>
      <c r="D26" s="340">
        <v>169.3</v>
      </c>
      <c r="E26" s="342">
        <v>161.5</v>
      </c>
      <c r="F26" s="340">
        <v>207.7</v>
      </c>
      <c r="G26" s="341">
        <v>214</v>
      </c>
    </row>
    <row r="27" spans="1:7">
      <c r="A27" s="828"/>
      <c r="B27" s="7" t="s">
        <v>7</v>
      </c>
      <c r="C27" s="339">
        <v>205.9</v>
      </c>
      <c r="D27" s="340">
        <v>175.7</v>
      </c>
      <c r="E27" s="340">
        <v>181.1</v>
      </c>
      <c r="F27" s="340">
        <v>206.6</v>
      </c>
      <c r="G27" s="341">
        <v>237.6</v>
      </c>
    </row>
    <row r="28" spans="1:7">
      <c r="A28" s="828"/>
      <c r="B28" s="7" t="s">
        <v>21</v>
      </c>
      <c r="C28" s="339">
        <v>209.3</v>
      </c>
      <c r="D28" s="342">
        <v>170</v>
      </c>
      <c r="E28" s="340" t="s">
        <v>210</v>
      </c>
      <c r="F28" s="340">
        <v>209.1</v>
      </c>
      <c r="G28" s="341">
        <v>228.3</v>
      </c>
    </row>
    <row r="29" spans="1:7">
      <c r="A29" s="828"/>
      <c r="B29" s="7" t="s">
        <v>20</v>
      </c>
      <c r="C29" s="339">
        <v>210.4</v>
      </c>
      <c r="D29" s="340" t="s">
        <v>211</v>
      </c>
      <c r="E29" s="342">
        <v>176.4</v>
      </c>
      <c r="F29" s="340">
        <v>212</v>
      </c>
      <c r="G29" s="589" t="s">
        <v>138</v>
      </c>
    </row>
    <row r="30" spans="1:7">
      <c r="A30" s="828"/>
      <c r="B30" s="7" t="s">
        <v>19</v>
      </c>
      <c r="C30" s="339">
        <v>230.2</v>
      </c>
      <c r="D30" s="340">
        <v>174.5</v>
      </c>
      <c r="E30" s="340">
        <v>191.9</v>
      </c>
      <c r="F30" s="340">
        <v>222</v>
      </c>
      <c r="G30" s="341">
        <v>237.4</v>
      </c>
    </row>
    <row r="31" spans="1:7">
      <c r="A31" s="828"/>
      <c r="B31" s="7" t="s">
        <v>18</v>
      </c>
      <c r="C31" s="339">
        <v>199.6</v>
      </c>
      <c r="D31" s="340">
        <v>175.4</v>
      </c>
      <c r="E31" s="340">
        <v>182.5</v>
      </c>
      <c r="F31" s="340">
        <v>220.3</v>
      </c>
      <c r="G31" s="343" t="s">
        <v>138</v>
      </c>
    </row>
    <row r="32" spans="1:7">
      <c r="A32" s="828"/>
      <c r="B32" s="7" t="s">
        <v>17</v>
      </c>
      <c r="C32" s="339">
        <v>221.8</v>
      </c>
      <c r="D32" s="342">
        <v>174.8</v>
      </c>
      <c r="E32" s="342">
        <v>202.1</v>
      </c>
      <c r="F32" s="340">
        <v>234.4</v>
      </c>
      <c r="G32" s="343" t="s">
        <v>211</v>
      </c>
    </row>
    <row r="33" spans="1:7">
      <c r="A33" s="828"/>
      <c r="B33" s="7" t="s">
        <v>16</v>
      </c>
      <c r="C33" s="339">
        <v>226.9</v>
      </c>
      <c r="D33" s="342" t="s">
        <v>138</v>
      </c>
      <c r="E33" s="342" t="s">
        <v>138</v>
      </c>
      <c r="F33" s="340">
        <v>225.7</v>
      </c>
      <c r="G33" s="341">
        <v>260.2</v>
      </c>
    </row>
    <row r="34" spans="1:7">
      <c r="A34" s="828"/>
      <c r="B34" s="7" t="s">
        <v>15</v>
      </c>
      <c r="C34" s="339">
        <v>199.6</v>
      </c>
      <c r="D34" s="342" t="s">
        <v>138</v>
      </c>
      <c r="E34" s="340">
        <v>187.6</v>
      </c>
      <c r="F34" s="340">
        <v>201.1</v>
      </c>
      <c r="G34" s="343" t="s">
        <v>187</v>
      </c>
    </row>
    <row r="35" spans="1:7">
      <c r="A35" s="828"/>
      <c r="B35" s="7" t="s">
        <v>14</v>
      </c>
      <c r="C35" s="339">
        <v>196.4</v>
      </c>
      <c r="D35" s="340">
        <v>166.9</v>
      </c>
      <c r="E35" s="342" t="s">
        <v>210</v>
      </c>
      <c r="F35" s="340">
        <v>198.9</v>
      </c>
      <c r="G35" s="343">
        <v>222.8</v>
      </c>
    </row>
    <row r="36" spans="1:7" ht="13.8" thickBot="1">
      <c r="A36" s="829"/>
      <c r="B36" s="6" t="s">
        <v>13</v>
      </c>
      <c r="C36" s="336">
        <v>210.7</v>
      </c>
      <c r="D36" s="337">
        <v>166.2</v>
      </c>
      <c r="E36" s="337" t="s">
        <v>211</v>
      </c>
      <c r="F36" s="337">
        <v>226.8</v>
      </c>
      <c r="G36" s="347">
        <v>228.5</v>
      </c>
    </row>
    <row r="37" spans="1:7" ht="14.25" customHeight="1" thickBot="1">
      <c r="A37" s="827" t="s">
        <v>24</v>
      </c>
      <c r="B37" s="14" t="s">
        <v>0</v>
      </c>
      <c r="C37" s="333">
        <v>202.9</v>
      </c>
      <c r="D37" s="334">
        <v>177.5</v>
      </c>
      <c r="E37" s="334">
        <v>187.5</v>
      </c>
      <c r="F37" s="334">
        <v>209.2</v>
      </c>
      <c r="G37" s="335">
        <v>235.5</v>
      </c>
    </row>
    <row r="38" spans="1:7">
      <c r="A38" s="828"/>
      <c r="B38" s="4" t="s">
        <v>1</v>
      </c>
      <c r="C38" s="346">
        <v>210</v>
      </c>
      <c r="D38" s="338" t="s">
        <v>138</v>
      </c>
      <c r="E38" s="338" t="s">
        <v>138</v>
      </c>
      <c r="F38" s="338">
        <v>210</v>
      </c>
      <c r="G38" s="343" t="s">
        <v>210</v>
      </c>
    </row>
    <row r="39" spans="1:7">
      <c r="A39" s="828"/>
      <c r="B39" s="7" t="s">
        <v>2</v>
      </c>
      <c r="C39" s="339">
        <v>202.1</v>
      </c>
      <c r="D39" s="340">
        <v>184.9</v>
      </c>
      <c r="E39" s="342">
        <v>185</v>
      </c>
      <c r="F39" s="340">
        <v>210.8</v>
      </c>
      <c r="G39" s="343" t="s">
        <v>211</v>
      </c>
    </row>
    <row r="40" spans="1:7">
      <c r="A40" s="828"/>
      <c r="B40" s="7" t="s">
        <v>3</v>
      </c>
      <c r="C40" s="339">
        <v>197.6</v>
      </c>
      <c r="D40" s="340">
        <v>174.7</v>
      </c>
      <c r="E40" s="340">
        <v>188</v>
      </c>
      <c r="F40" s="340">
        <v>209.3</v>
      </c>
      <c r="G40" s="341">
        <v>235.9</v>
      </c>
    </row>
    <row r="41" spans="1:7">
      <c r="A41" s="828"/>
      <c r="B41" s="7" t="s">
        <v>4</v>
      </c>
      <c r="C41" s="348" t="s">
        <v>210</v>
      </c>
      <c r="D41" s="342" t="s">
        <v>138</v>
      </c>
      <c r="E41" s="342" t="s">
        <v>138</v>
      </c>
      <c r="F41" s="342" t="s">
        <v>210</v>
      </c>
      <c r="G41" s="343" t="s">
        <v>138</v>
      </c>
    </row>
    <row r="42" spans="1:7">
      <c r="A42" s="828"/>
      <c r="B42" s="7" t="s">
        <v>5</v>
      </c>
      <c r="C42" s="339">
        <v>218.5</v>
      </c>
      <c r="D42" s="340">
        <v>231</v>
      </c>
      <c r="E42" s="340">
        <v>225.2</v>
      </c>
      <c r="F42" s="340">
        <v>214.4</v>
      </c>
      <c r="G42" s="341">
        <v>241.3</v>
      </c>
    </row>
    <row r="43" spans="1:7">
      <c r="A43" s="828"/>
      <c r="B43" s="7" t="s">
        <v>6</v>
      </c>
      <c r="C43" s="339">
        <v>193.9</v>
      </c>
      <c r="D43" s="340" t="s">
        <v>210</v>
      </c>
      <c r="E43" s="340">
        <v>182.4</v>
      </c>
      <c r="F43" s="340">
        <v>197.2</v>
      </c>
      <c r="G43" s="343" t="s">
        <v>138</v>
      </c>
    </row>
    <row r="44" spans="1:7">
      <c r="A44" s="828"/>
      <c r="B44" s="7" t="s">
        <v>7</v>
      </c>
      <c r="C44" s="339">
        <v>199.5</v>
      </c>
      <c r="D44" s="340">
        <v>174.7</v>
      </c>
      <c r="E44" s="340">
        <v>188</v>
      </c>
      <c r="F44" s="340">
        <v>215.1</v>
      </c>
      <c r="G44" s="341" t="s">
        <v>210</v>
      </c>
    </row>
    <row r="45" spans="1:7">
      <c r="A45" s="828"/>
      <c r="B45" s="7" t="s">
        <v>21</v>
      </c>
      <c r="C45" s="339">
        <v>192.4</v>
      </c>
      <c r="D45" s="342">
        <v>165</v>
      </c>
      <c r="E45" s="342">
        <v>164</v>
      </c>
      <c r="F45" s="340">
        <v>198.7</v>
      </c>
      <c r="G45" s="343" t="s">
        <v>138</v>
      </c>
    </row>
    <row r="46" spans="1:7">
      <c r="A46" s="828"/>
      <c r="B46" s="7" t="s">
        <v>20</v>
      </c>
      <c r="C46" s="339">
        <v>199.4</v>
      </c>
      <c r="D46" s="342">
        <v>194.1</v>
      </c>
      <c r="E46" s="342">
        <v>188.1</v>
      </c>
      <c r="F46" s="340">
        <v>203.5</v>
      </c>
      <c r="G46" s="343" t="s">
        <v>138</v>
      </c>
    </row>
    <row r="47" spans="1:7">
      <c r="A47" s="828"/>
      <c r="B47" s="7" t="s">
        <v>19</v>
      </c>
      <c r="C47" s="339">
        <v>214.4</v>
      </c>
      <c r="D47" s="342">
        <v>191.3</v>
      </c>
      <c r="E47" s="342">
        <v>182</v>
      </c>
      <c r="F47" s="340">
        <v>213</v>
      </c>
      <c r="G47" s="341">
        <v>233</v>
      </c>
    </row>
    <row r="48" spans="1:7">
      <c r="A48" s="828"/>
      <c r="B48" s="7" t="s">
        <v>18</v>
      </c>
      <c r="C48" s="339">
        <v>187.9</v>
      </c>
      <c r="D48" s="340">
        <v>172.8</v>
      </c>
      <c r="E48" s="340">
        <v>172.9</v>
      </c>
      <c r="F48" s="340">
        <v>204.8</v>
      </c>
      <c r="G48" s="343" t="s">
        <v>138</v>
      </c>
    </row>
    <row r="49" spans="1:7">
      <c r="A49" s="828"/>
      <c r="B49" s="7" t="s">
        <v>17</v>
      </c>
      <c r="C49" s="339">
        <v>200.9</v>
      </c>
      <c r="D49" s="340">
        <v>175.8</v>
      </c>
      <c r="E49" s="340">
        <v>193.4</v>
      </c>
      <c r="F49" s="340">
        <v>209.1</v>
      </c>
      <c r="G49" s="343" t="s">
        <v>210</v>
      </c>
    </row>
    <row r="50" spans="1:7">
      <c r="A50" s="828"/>
      <c r="B50" s="7" t="s">
        <v>16</v>
      </c>
      <c r="C50" s="339">
        <v>210.2</v>
      </c>
      <c r="D50" s="342" t="s">
        <v>138</v>
      </c>
      <c r="E50" s="340">
        <v>197.5</v>
      </c>
      <c r="F50" s="340">
        <v>218.1</v>
      </c>
      <c r="G50" s="343">
        <v>199.7</v>
      </c>
    </row>
    <row r="51" spans="1:7">
      <c r="A51" s="828"/>
      <c r="B51" s="7" t="s">
        <v>15</v>
      </c>
      <c r="C51" s="339">
        <v>201.3</v>
      </c>
      <c r="D51" s="340">
        <v>180</v>
      </c>
      <c r="E51" s="340">
        <v>183.6</v>
      </c>
      <c r="F51" s="340">
        <v>209.2</v>
      </c>
      <c r="G51" s="343" t="s">
        <v>210</v>
      </c>
    </row>
    <row r="52" spans="1:7">
      <c r="A52" s="828"/>
      <c r="B52" s="7" t="s">
        <v>14</v>
      </c>
      <c r="C52" s="339">
        <v>194.8</v>
      </c>
      <c r="D52" s="342">
        <v>162</v>
      </c>
      <c r="E52" s="342">
        <v>170.2</v>
      </c>
      <c r="F52" s="711">
        <v>197.1</v>
      </c>
      <c r="G52" s="343" t="s">
        <v>210</v>
      </c>
    </row>
    <row r="53" spans="1:7" ht="13.8" thickBot="1">
      <c r="A53" s="829"/>
      <c r="B53" s="6" t="s">
        <v>13</v>
      </c>
      <c r="C53" s="336">
        <v>198.7</v>
      </c>
      <c r="D53" s="337">
        <v>166.6</v>
      </c>
      <c r="E53" s="337">
        <v>186</v>
      </c>
      <c r="F53" s="337">
        <v>201.3</v>
      </c>
      <c r="G53" s="343">
        <v>208.2</v>
      </c>
    </row>
    <row r="54" spans="1:7" ht="15.75" customHeight="1" thickBot="1">
      <c r="A54" s="827" t="s">
        <v>25</v>
      </c>
      <c r="B54" s="14" t="s">
        <v>0</v>
      </c>
      <c r="C54" s="333">
        <v>199.8</v>
      </c>
      <c r="D54" s="334">
        <v>183.7</v>
      </c>
      <c r="E54" s="334">
        <v>192.7</v>
      </c>
      <c r="F54" s="334">
        <v>209.4</v>
      </c>
      <c r="G54" s="335">
        <v>245.4</v>
      </c>
    </row>
    <row r="55" spans="1:7">
      <c r="A55" s="828"/>
      <c r="B55" s="4" t="s">
        <v>1</v>
      </c>
      <c r="C55" s="336" t="s">
        <v>201</v>
      </c>
      <c r="D55" s="338" t="s">
        <v>138</v>
      </c>
      <c r="E55" s="338" t="s">
        <v>138</v>
      </c>
      <c r="F55" s="338" t="s">
        <v>138</v>
      </c>
      <c r="G55" s="347" t="s">
        <v>183</v>
      </c>
    </row>
    <row r="56" spans="1:7">
      <c r="A56" s="828"/>
      <c r="B56" s="7" t="s">
        <v>2</v>
      </c>
      <c r="C56" s="339" t="s">
        <v>212</v>
      </c>
      <c r="D56" s="340" t="s">
        <v>212</v>
      </c>
      <c r="E56" s="342" t="s">
        <v>213</v>
      </c>
      <c r="F56" s="342" t="s">
        <v>212</v>
      </c>
      <c r="G56" s="343" t="s">
        <v>183</v>
      </c>
    </row>
    <row r="57" spans="1:7">
      <c r="A57" s="828"/>
      <c r="B57" s="7" t="s">
        <v>3</v>
      </c>
      <c r="C57" s="339">
        <v>192.9</v>
      </c>
      <c r="D57" s="340">
        <v>182.4</v>
      </c>
      <c r="E57" s="340" t="s">
        <v>212</v>
      </c>
      <c r="F57" s="340">
        <v>214.4</v>
      </c>
      <c r="G57" s="343" t="s">
        <v>138</v>
      </c>
    </row>
    <row r="58" spans="1:7">
      <c r="A58" s="828"/>
      <c r="B58" s="7" t="s">
        <v>4</v>
      </c>
      <c r="C58" s="348">
        <v>243</v>
      </c>
      <c r="D58" s="342" t="s">
        <v>138</v>
      </c>
      <c r="E58" s="342" t="s">
        <v>138</v>
      </c>
      <c r="F58" s="342">
        <v>235.5</v>
      </c>
      <c r="G58" s="343">
        <v>250.5</v>
      </c>
    </row>
    <row r="59" spans="1:7">
      <c r="A59" s="828"/>
      <c r="B59" s="7" t="s">
        <v>5</v>
      </c>
      <c r="C59" s="339">
        <v>208</v>
      </c>
      <c r="D59" s="342" t="s">
        <v>138</v>
      </c>
      <c r="E59" s="340">
        <v>154</v>
      </c>
      <c r="F59" s="340">
        <v>212.3</v>
      </c>
      <c r="G59" s="343" t="s">
        <v>212</v>
      </c>
    </row>
    <row r="60" spans="1:7">
      <c r="A60" s="828"/>
      <c r="B60" s="7" t="s">
        <v>6</v>
      </c>
      <c r="C60" s="348">
        <v>187</v>
      </c>
      <c r="D60" s="342">
        <v>245</v>
      </c>
      <c r="E60" s="342" t="s">
        <v>138</v>
      </c>
      <c r="F60" s="342">
        <v>176.1</v>
      </c>
      <c r="G60" s="710" t="s">
        <v>138</v>
      </c>
    </row>
    <row r="61" spans="1:7">
      <c r="A61" s="828"/>
      <c r="B61" s="7" t="s">
        <v>7</v>
      </c>
      <c r="C61" s="339">
        <v>205.3</v>
      </c>
      <c r="D61" s="342">
        <v>200</v>
      </c>
      <c r="E61" s="340" t="s">
        <v>212</v>
      </c>
      <c r="F61" s="340">
        <v>205.8</v>
      </c>
      <c r="G61" s="710" t="s">
        <v>138</v>
      </c>
    </row>
    <row r="62" spans="1:7">
      <c r="A62" s="828"/>
      <c r="B62" s="7" t="s">
        <v>21</v>
      </c>
      <c r="C62" s="339">
        <v>205.2</v>
      </c>
      <c r="D62" s="342" t="s">
        <v>214</v>
      </c>
      <c r="E62" s="342" t="s">
        <v>138</v>
      </c>
      <c r="F62" s="340">
        <v>205.2</v>
      </c>
      <c r="G62" s="343" t="s">
        <v>138</v>
      </c>
    </row>
    <row r="63" spans="1:7">
      <c r="A63" s="828"/>
      <c r="B63" s="7" t="s">
        <v>20</v>
      </c>
      <c r="C63" s="339">
        <v>209</v>
      </c>
      <c r="D63" s="342" t="s">
        <v>212</v>
      </c>
      <c r="E63" s="342">
        <v>176</v>
      </c>
      <c r="F63" s="340">
        <v>222.9</v>
      </c>
      <c r="G63" s="343" t="s">
        <v>212</v>
      </c>
    </row>
    <row r="64" spans="1:7">
      <c r="A64" s="828"/>
      <c r="B64" s="7" t="s">
        <v>19</v>
      </c>
      <c r="C64" s="339">
        <v>239.7</v>
      </c>
      <c r="D64" s="342" t="s">
        <v>138</v>
      </c>
      <c r="E64" s="342">
        <v>186.9</v>
      </c>
      <c r="F64" s="342">
        <v>253.3</v>
      </c>
      <c r="G64" s="343" t="s">
        <v>212</v>
      </c>
    </row>
    <row r="65" spans="1:7">
      <c r="A65" s="828"/>
      <c r="B65" s="7" t="s">
        <v>18</v>
      </c>
      <c r="C65" s="339">
        <v>201</v>
      </c>
      <c r="D65" s="340" t="s">
        <v>214</v>
      </c>
      <c r="E65" s="342">
        <v>201</v>
      </c>
      <c r="F65" s="342" t="s">
        <v>12</v>
      </c>
      <c r="G65" s="343" t="s">
        <v>12</v>
      </c>
    </row>
    <row r="66" spans="1:7">
      <c r="A66" s="828"/>
      <c r="B66" s="7" t="s">
        <v>17</v>
      </c>
      <c r="C66" s="339">
        <v>170.2</v>
      </c>
      <c r="D66" s="340">
        <v>170.4</v>
      </c>
      <c r="E66" s="340">
        <v>173</v>
      </c>
      <c r="F66" s="340">
        <v>168.1</v>
      </c>
      <c r="G66" s="343" t="s">
        <v>12</v>
      </c>
    </row>
    <row r="67" spans="1:7">
      <c r="A67" s="828"/>
      <c r="B67" s="7" t="s">
        <v>16</v>
      </c>
      <c r="C67" s="339">
        <v>195.2</v>
      </c>
      <c r="D67" s="342">
        <v>175.7</v>
      </c>
      <c r="E67" s="340">
        <v>192.3</v>
      </c>
      <c r="F67" s="342">
        <v>201.9</v>
      </c>
      <c r="G67" s="343">
        <v>244.7</v>
      </c>
    </row>
    <row r="68" spans="1:7">
      <c r="A68" s="828"/>
      <c r="B68" s="4" t="s">
        <v>15</v>
      </c>
      <c r="C68" s="339">
        <v>203.8</v>
      </c>
      <c r="D68" s="342" t="s">
        <v>214</v>
      </c>
      <c r="E68" s="340">
        <v>201.8</v>
      </c>
      <c r="F68" s="342">
        <v>220.8</v>
      </c>
      <c r="G68" s="343" t="s">
        <v>138</v>
      </c>
    </row>
    <row r="69" spans="1:7">
      <c r="A69" s="828"/>
      <c r="B69" s="7" t="s">
        <v>14</v>
      </c>
      <c r="C69" s="348" t="s">
        <v>12</v>
      </c>
      <c r="D69" s="342" t="s">
        <v>12</v>
      </c>
      <c r="E69" s="342" t="s">
        <v>12</v>
      </c>
      <c r="F69" s="342" t="s">
        <v>12</v>
      </c>
      <c r="G69" s="710" t="s">
        <v>12</v>
      </c>
    </row>
    <row r="70" spans="1:7" ht="13.8" thickBot="1">
      <c r="A70" s="829"/>
      <c r="B70" s="6" t="s">
        <v>13</v>
      </c>
      <c r="C70" s="349">
        <v>202</v>
      </c>
      <c r="D70" s="534">
        <v>176.1</v>
      </c>
      <c r="E70" s="350">
        <v>176.3</v>
      </c>
      <c r="F70" s="350">
        <v>214.4</v>
      </c>
      <c r="G70" s="535" t="s">
        <v>12</v>
      </c>
    </row>
    <row r="73" spans="1:7">
      <c r="A73" s="809">
        <v>4</v>
      </c>
      <c r="B73" s="809"/>
      <c r="C73" s="809"/>
      <c r="D73" s="809"/>
      <c r="E73" s="809"/>
      <c r="F73" s="809"/>
      <c r="G73" s="809"/>
    </row>
    <row r="74" spans="1:7" ht="14.4">
      <c r="A74" s="518"/>
    </row>
  </sheetData>
  <protectedRanges>
    <protectedRange sqref="C3:G70" name="範囲1"/>
  </protectedRanges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7"/>
  <sheetViews>
    <sheetView view="pageBreakPreview" zoomScale="130" zoomScaleNormal="100" zoomScaleSheetLayoutView="130" workbookViewId="0">
      <selection activeCell="D5" sqref="D5"/>
    </sheetView>
  </sheetViews>
  <sheetFormatPr defaultRowHeight="13.2"/>
  <cols>
    <col min="1" max="1" width="17.109375" customWidth="1"/>
    <col min="2" max="4" width="17.44140625" customWidth="1"/>
    <col min="5" max="6" width="11.77734375" customWidth="1"/>
    <col min="7" max="7" width="6.33203125" customWidth="1"/>
  </cols>
  <sheetData>
    <row r="2" spans="1:7" ht="15" thickBot="1">
      <c r="A2" s="810" t="s">
        <v>237</v>
      </c>
      <c r="B2" s="834"/>
      <c r="C2" s="834"/>
      <c r="D2" s="834"/>
      <c r="E2" s="834"/>
      <c r="F2" s="834"/>
      <c r="G2" s="834"/>
    </row>
    <row r="3" spans="1:7" ht="13.8" thickBot="1">
      <c r="A3" s="20" t="s">
        <v>30</v>
      </c>
      <c r="B3" s="21" t="s">
        <v>10</v>
      </c>
      <c r="C3" s="38" t="s">
        <v>27</v>
      </c>
    </row>
    <row r="4" spans="1:7" ht="13.8" thickTop="1">
      <c r="A4" s="351" t="s">
        <v>226</v>
      </c>
      <c r="B4" s="352">
        <f>B10/D10*100</f>
        <v>83.301707779886129</v>
      </c>
      <c r="C4" s="353">
        <f>C10/D10*100</f>
        <v>89.611005692599619</v>
      </c>
    </row>
    <row r="5" spans="1:7">
      <c r="A5" s="351" t="s">
        <v>225</v>
      </c>
      <c r="B5" s="352">
        <f>B11/D11*100</f>
        <v>82.794676806083643</v>
      </c>
      <c r="C5" s="353">
        <f>C11/D11*100</f>
        <v>90.589353612167301</v>
      </c>
    </row>
    <row r="6" spans="1:7" ht="13.8" thickBot="1">
      <c r="A6" s="18" t="s">
        <v>45</v>
      </c>
      <c r="B6" s="39">
        <f>B4-B5</f>
        <v>0.50703097380248607</v>
      </c>
      <c r="C6" s="40">
        <f>C4-C5</f>
        <v>-0.97834791956768186</v>
      </c>
    </row>
    <row r="7" spans="1:7">
      <c r="A7" t="s">
        <v>178</v>
      </c>
    </row>
    <row r="8" spans="1:7" ht="15" thickBot="1">
      <c r="A8" s="521"/>
      <c r="B8" s="522"/>
      <c r="C8" s="522"/>
      <c r="D8" s="525" t="s">
        <v>159</v>
      </c>
      <c r="E8" s="522"/>
      <c r="F8" s="522"/>
      <c r="G8" s="522"/>
    </row>
    <row r="9" spans="1:7" ht="13.8" thickBot="1">
      <c r="A9" s="20" t="s">
        <v>30</v>
      </c>
      <c r="B9" s="21" t="s">
        <v>10</v>
      </c>
      <c r="C9" s="22" t="s">
        <v>27</v>
      </c>
      <c r="D9" s="732" t="s">
        <v>11</v>
      </c>
    </row>
    <row r="10" spans="1:7" ht="13.8" thickTop="1">
      <c r="A10" s="19" t="s">
        <v>207</v>
      </c>
      <c r="B10" s="126">
        <v>175.6</v>
      </c>
      <c r="C10" s="536">
        <v>188.9</v>
      </c>
      <c r="D10" s="127">
        <v>210.8</v>
      </c>
    </row>
    <row r="11" spans="1:7" ht="15.75" customHeight="1">
      <c r="A11" s="19" t="s">
        <v>224</v>
      </c>
      <c r="B11" s="126">
        <v>174.2</v>
      </c>
      <c r="C11" s="536">
        <v>190.6</v>
      </c>
      <c r="D11" s="127">
        <v>210.4</v>
      </c>
    </row>
    <row r="12" spans="1:7" ht="15.75" customHeight="1">
      <c r="A12" s="73"/>
      <c r="B12" s="519"/>
      <c r="C12" s="520"/>
      <c r="D12" s="520"/>
    </row>
    <row r="13" spans="1:7" ht="12.75" customHeight="1">
      <c r="A13" s="73"/>
      <c r="B13" s="519"/>
      <c r="C13" s="520"/>
      <c r="D13" s="520"/>
    </row>
    <row r="14" spans="1:7" ht="15.75" hidden="1" customHeight="1">
      <c r="A14" s="73"/>
      <c r="B14" s="519"/>
      <c r="C14" s="520"/>
      <c r="D14" s="520"/>
    </row>
    <row r="15" spans="1:7" ht="15.75" customHeight="1">
      <c r="A15" s="73"/>
      <c r="B15" s="519"/>
      <c r="C15" s="520"/>
      <c r="D15" s="520"/>
    </row>
    <row r="16" spans="1:7" ht="15.75" customHeight="1">
      <c r="A16" s="73"/>
      <c r="B16" s="519"/>
      <c r="C16" s="520"/>
      <c r="D16" s="520"/>
    </row>
    <row r="17" spans="1:4" ht="15.75" customHeight="1">
      <c r="A17" s="73"/>
      <c r="B17" s="519"/>
      <c r="C17" s="520"/>
      <c r="D17" s="520"/>
    </row>
    <row r="18" spans="1:4" ht="15.75" customHeight="1">
      <c r="A18" s="73"/>
      <c r="B18" s="519"/>
      <c r="C18" s="520"/>
      <c r="D18" s="520"/>
    </row>
    <row r="19" spans="1:4" ht="15.75" customHeight="1">
      <c r="A19" s="73"/>
      <c r="B19" s="519"/>
      <c r="C19" s="520"/>
      <c r="D19" s="520"/>
    </row>
    <row r="20" spans="1:4" ht="15.75" customHeight="1">
      <c r="A20" s="73"/>
      <c r="B20" s="519"/>
      <c r="C20" s="520"/>
      <c r="D20" s="520"/>
    </row>
    <row r="21" spans="1:4" ht="15.75" customHeight="1">
      <c r="A21" s="73"/>
      <c r="B21" s="519"/>
      <c r="C21" s="520"/>
      <c r="D21" s="520"/>
    </row>
    <row r="22" spans="1:4" ht="15.75" customHeight="1">
      <c r="A22" s="73"/>
      <c r="B22" s="519"/>
      <c r="C22" s="520"/>
      <c r="D22" s="520"/>
    </row>
    <row r="23" spans="1:4" ht="15.75" customHeight="1">
      <c r="A23" s="73"/>
      <c r="B23" s="519"/>
      <c r="C23" s="520"/>
      <c r="D23" s="520"/>
    </row>
    <row r="24" spans="1:4" ht="15.75" customHeight="1">
      <c r="A24" s="73"/>
      <c r="B24" s="519"/>
      <c r="C24" s="520"/>
      <c r="D24" s="520"/>
    </row>
    <row r="25" spans="1:4" ht="15.75" customHeight="1">
      <c r="A25" s="73"/>
      <c r="B25" s="519"/>
      <c r="C25" s="520"/>
      <c r="D25" s="520"/>
    </row>
    <row r="26" spans="1:4" ht="15.75" customHeight="1">
      <c r="A26" s="73"/>
      <c r="B26" s="519"/>
      <c r="C26" s="520"/>
      <c r="D26" s="520"/>
    </row>
    <row r="27" spans="1:4" ht="15.75" customHeight="1">
      <c r="A27" s="73"/>
      <c r="B27" s="519"/>
      <c r="C27" s="520"/>
      <c r="D27" s="520"/>
    </row>
    <row r="28" spans="1:4" ht="15.75" customHeight="1">
      <c r="A28" s="73"/>
      <c r="B28" s="519"/>
      <c r="C28" s="520"/>
      <c r="D28" s="520"/>
    </row>
    <row r="29" spans="1:4" ht="15.75" customHeight="1">
      <c r="A29" s="73"/>
      <c r="B29" s="519"/>
      <c r="C29" s="520"/>
      <c r="D29" s="520"/>
    </row>
    <row r="30" spans="1:4" ht="0.75" customHeight="1">
      <c r="A30" s="73"/>
      <c r="B30" s="519"/>
      <c r="C30" s="520"/>
      <c r="D30" s="520"/>
    </row>
    <row r="31" spans="1:4" ht="15.75" hidden="1" customHeight="1">
      <c r="A31" s="73"/>
      <c r="B31" s="519"/>
      <c r="C31" s="520"/>
      <c r="D31" s="520"/>
    </row>
    <row r="32" spans="1:4" ht="15.75" customHeight="1">
      <c r="A32" s="73"/>
      <c r="B32" s="519"/>
      <c r="C32" s="520"/>
      <c r="D32" s="520"/>
    </row>
    <row r="33" spans="1:4" ht="15.75" customHeight="1">
      <c r="A33" s="73"/>
      <c r="B33" s="519"/>
      <c r="C33" s="520"/>
      <c r="D33" s="520"/>
    </row>
    <row r="34" spans="1:4" ht="15.75" customHeight="1">
      <c r="A34" s="73"/>
      <c r="B34" s="519"/>
      <c r="C34" s="520"/>
      <c r="D34" s="520"/>
    </row>
    <row r="35" spans="1:4" ht="15.75" customHeight="1">
      <c r="A35" s="73"/>
      <c r="B35" s="519"/>
      <c r="C35" s="520"/>
      <c r="D35" s="520"/>
    </row>
    <row r="36" spans="1:4" ht="15.75" customHeight="1">
      <c r="A36" s="73"/>
      <c r="B36" s="519"/>
      <c r="C36" s="520"/>
      <c r="D36" s="520"/>
    </row>
    <row r="37" spans="1:4" ht="15.75" customHeight="1">
      <c r="A37" s="73"/>
      <c r="B37" s="519"/>
      <c r="C37" s="520"/>
      <c r="D37" s="520"/>
    </row>
    <row r="38" spans="1:4" ht="15.75" customHeight="1">
      <c r="A38" s="73"/>
      <c r="B38" s="519"/>
      <c r="C38" s="520"/>
      <c r="D38" s="520"/>
    </row>
    <row r="39" spans="1:4" ht="15.75" customHeight="1">
      <c r="A39" s="73"/>
      <c r="B39" s="519"/>
      <c r="C39" s="520"/>
      <c r="D39" s="520"/>
    </row>
    <row r="40" spans="1:4" ht="15.75" customHeight="1">
      <c r="A40" s="73"/>
      <c r="B40" s="519"/>
      <c r="C40" s="520"/>
      <c r="D40" s="520"/>
    </row>
    <row r="41" spans="1:4" ht="15.75" customHeight="1">
      <c r="A41" s="73"/>
      <c r="B41" s="519"/>
      <c r="C41" s="520"/>
      <c r="D41" s="520"/>
    </row>
    <row r="42" spans="1:4" ht="15.75" customHeight="1">
      <c r="A42" s="73"/>
      <c r="B42" s="519"/>
      <c r="C42" s="520"/>
      <c r="D42" s="520"/>
    </row>
    <row r="43" spans="1:4" ht="15.75" customHeight="1">
      <c r="A43" s="73"/>
      <c r="B43" s="519"/>
      <c r="C43" s="520"/>
      <c r="D43" s="520"/>
    </row>
    <row r="44" spans="1:4" ht="15.75" customHeight="1">
      <c r="A44" s="73"/>
      <c r="B44" s="519"/>
      <c r="C44" s="520"/>
      <c r="D44" s="520"/>
    </row>
    <row r="45" spans="1:4" ht="15.75" customHeight="1">
      <c r="A45" s="73"/>
      <c r="B45" s="519"/>
      <c r="C45" s="520"/>
      <c r="D45" s="520"/>
    </row>
    <row r="46" spans="1:4" ht="15.75" customHeight="1">
      <c r="A46" s="73"/>
      <c r="B46" s="519"/>
      <c r="C46" s="520"/>
      <c r="D46" s="520"/>
    </row>
    <row r="47" spans="1:4" ht="15.75" customHeight="1">
      <c r="A47" s="73"/>
      <c r="B47" s="519"/>
      <c r="C47" s="520"/>
      <c r="D47" s="520"/>
    </row>
    <row r="48" spans="1:4" ht="15.75" customHeight="1">
      <c r="A48" s="73"/>
      <c r="B48" s="519"/>
      <c r="C48" s="520"/>
      <c r="D48" s="520"/>
    </row>
    <row r="49" spans="1:4" ht="15.75" customHeight="1">
      <c r="A49" s="73"/>
      <c r="B49" s="519"/>
      <c r="C49" s="520"/>
      <c r="D49" s="520"/>
    </row>
    <row r="50" spans="1:4" ht="15.75" customHeight="1">
      <c r="A50" s="73"/>
      <c r="B50" s="519"/>
      <c r="C50" s="520"/>
      <c r="D50" s="520"/>
    </row>
    <row r="51" spans="1:4" ht="15.75" customHeight="1">
      <c r="A51" s="73"/>
      <c r="B51" s="519"/>
      <c r="C51" s="520"/>
      <c r="D51" s="520"/>
    </row>
    <row r="52" spans="1:4" ht="15.75" customHeight="1">
      <c r="A52" s="73"/>
      <c r="B52" s="519"/>
      <c r="C52" s="520"/>
      <c r="D52" s="520"/>
    </row>
    <row r="53" spans="1:4" ht="15.75" customHeight="1">
      <c r="A53" s="73"/>
      <c r="B53" s="519"/>
      <c r="C53" s="520"/>
      <c r="D53" s="520"/>
    </row>
    <row r="54" spans="1:4" ht="15.75" customHeight="1">
      <c r="A54" s="73"/>
      <c r="B54" s="519"/>
      <c r="C54" s="520"/>
      <c r="D54" s="520"/>
    </row>
    <row r="55" spans="1:4" ht="15.75" customHeight="1">
      <c r="A55" s="73"/>
      <c r="B55" s="519"/>
      <c r="C55" s="520"/>
      <c r="D55" s="520"/>
    </row>
    <row r="56" spans="1:4" ht="15.75" customHeight="1">
      <c r="A56" s="73"/>
      <c r="B56" s="519"/>
      <c r="C56" s="520"/>
      <c r="D56" s="520"/>
    </row>
    <row r="57" spans="1:4" ht="15.75" customHeight="1">
      <c r="A57" s="73"/>
      <c r="B57" s="519"/>
      <c r="C57" s="520"/>
      <c r="D57" s="520"/>
    </row>
    <row r="58" spans="1:4" ht="15.75" customHeight="1">
      <c r="A58" s="73"/>
      <c r="B58" s="519"/>
      <c r="C58" s="520"/>
      <c r="D58" s="520"/>
    </row>
    <row r="59" spans="1:4" ht="15.75" customHeight="1">
      <c r="A59" s="73"/>
      <c r="B59" s="519"/>
      <c r="C59" s="520"/>
      <c r="D59" s="520"/>
    </row>
    <row r="60" spans="1:4" ht="15.75" customHeight="1">
      <c r="A60" s="73"/>
      <c r="B60" s="519"/>
      <c r="C60" s="520"/>
      <c r="D60" s="520"/>
    </row>
    <row r="61" spans="1:4" ht="15.75" customHeight="1">
      <c r="A61" s="73"/>
      <c r="B61" s="519"/>
      <c r="C61" s="520"/>
      <c r="D61" s="520"/>
    </row>
    <row r="62" spans="1:4" ht="15.75" customHeight="1">
      <c r="A62" s="73"/>
      <c r="B62" s="519"/>
      <c r="C62" s="520"/>
      <c r="D62" s="520"/>
    </row>
    <row r="63" spans="1:4" ht="15.75" customHeight="1">
      <c r="A63" s="73"/>
      <c r="B63" s="519"/>
      <c r="C63" s="520"/>
      <c r="D63" s="520"/>
    </row>
    <row r="64" spans="1:4" ht="15.75" customHeight="1">
      <c r="A64" s="73"/>
      <c r="B64" s="519"/>
      <c r="C64" s="520"/>
      <c r="D64" s="520"/>
    </row>
    <row r="65" spans="1:9" ht="15.75" customHeight="1">
      <c r="A65" s="73"/>
      <c r="B65" s="519"/>
      <c r="C65" s="520"/>
      <c r="D65" s="520"/>
    </row>
    <row r="66" spans="1:9" ht="15.75" customHeight="1">
      <c r="A66" s="835">
        <v>5</v>
      </c>
      <c r="B66" s="835"/>
      <c r="C66" s="835"/>
      <c r="D66" s="835"/>
      <c r="E66" s="835"/>
      <c r="F66" s="835"/>
      <c r="G66" s="835"/>
    </row>
    <row r="67" spans="1:9">
      <c r="A67" s="26"/>
      <c r="B67" s="27"/>
      <c r="C67" s="28"/>
      <c r="D67" s="28"/>
      <c r="E67" s="28"/>
      <c r="F67" s="27"/>
      <c r="G67" s="17"/>
      <c r="H67" s="16"/>
      <c r="I67" s="15"/>
    </row>
  </sheetData>
  <protectedRanges>
    <protectedRange sqref="B10:D11" name="範囲1"/>
  </protectedRanges>
  <mergeCells count="2">
    <mergeCell ref="A2:G2"/>
    <mergeCell ref="A66:G66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zoomScale="130" zoomScaleNormal="130" workbookViewId="0">
      <selection activeCell="N71" sqref="N71"/>
    </sheetView>
  </sheetViews>
  <sheetFormatPr defaultRowHeight="13.2"/>
  <cols>
    <col min="1" max="1" width="5.77734375" customWidth="1"/>
    <col min="2" max="2" width="37.44140625" bestFit="1" customWidth="1"/>
    <col min="3" max="3" width="10.6640625" style="42" customWidth="1"/>
    <col min="4" max="4" width="14" style="42" hidden="1" customWidth="1"/>
    <col min="5" max="5" width="11.21875" style="42" hidden="1" customWidth="1"/>
    <col min="6" max="6" width="11.6640625" style="42" hidden="1" customWidth="1"/>
    <col min="7" max="7" width="9.33203125" customWidth="1"/>
    <col min="8" max="8" width="10.6640625" customWidth="1"/>
    <col min="9" max="9" width="10.6640625" style="54" customWidth="1"/>
    <col min="10" max="10" width="8.109375" style="54" hidden="1" customWidth="1"/>
    <col min="11" max="12" width="9.33203125" customWidth="1"/>
    <col min="13" max="13" width="0" hidden="1" customWidth="1"/>
  </cols>
  <sheetData>
    <row r="1" spans="1:13" ht="16.5" customHeight="1" thickBot="1">
      <c r="A1" s="64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16.5" customHeight="1" thickBot="1">
      <c r="A2" s="841" t="s">
        <v>28</v>
      </c>
      <c r="B2" s="843" t="s">
        <v>29</v>
      </c>
      <c r="C2" s="837" t="s">
        <v>57</v>
      </c>
      <c r="D2" s="838"/>
      <c r="E2" s="838"/>
      <c r="F2" s="838"/>
      <c r="G2" s="838"/>
      <c r="H2" s="838"/>
      <c r="I2" s="838"/>
      <c r="J2" s="838"/>
      <c r="K2" s="839" t="s">
        <v>55</v>
      </c>
      <c r="L2" s="840"/>
    </row>
    <row r="3" spans="1:13" ht="19.8" thickBot="1">
      <c r="A3" s="842"/>
      <c r="B3" s="844"/>
      <c r="C3" s="195" t="s">
        <v>48</v>
      </c>
      <c r="D3" s="41" t="s">
        <v>52</v>
      </c>
      <c r="E3" s="41" t="s">
        <v>53</v>
      </c>
      <c r="F3" s="41" t="s">
        <v>54</v>
      </c>
      <c r="G3" s="9" t="s">
        <v>49</v>
      </c>
      <c r="H3" s="10" t="s">
        <v>50</v>
      </c>
      <c r="I3" s="55" t="s">
        <v>51</v>
      </c>
      <c r="J3" s="56" t="s">
        <v>52</v>
      </c>
      <c r="K3" s="67" t="s">
        <v>58</v>
      </c>
      <c r="L3" s="12" t="s">
        <v>56</v>
      </c>
    </row>
    <row r="4" spans="1:13" ht="15.75" customHeight="1" thickBot="1">
      <c r="A4" s="832" t="s">
        <v>22</v>
      </c>
      <c r="B4" s="13" t="s">
        <v>0</v>
      </c>
      <c r="C4" s="258">
        <v>113766</v>
      </c>
      <c r="D4" s="50">
        <f>C21+C38+C55</f>
        <v>113765</v>
      </c>
      <c r="E4" s="50">
        <f t="shared" ref="E4:E20" si="0">C4-D4</f>
        <v>1</v>
      </c>
      <c r="F4" s="43">
        <f>C4/100</f>
        <v>1137.6600000000001</v>
      </c>
      <c r="G4" s="273">
        <v>100</v>
      </c>
      <c r="H4" s="265">
        <v>79318</v>
      </c>
      <c r="I4" s="265">
        <v>34448</v>
      </c>
      <c r="J4" s="57">
        <f t="shared" ref="J4:J21" si="1">H4+I4</f>
        <v>113766</v>
      </c>
      <c r="K4" s="281">
        <f t="shared" ref="K4:K21" si="2">(H4/J4)*100</f>
        <v>69.720303078248335</v>
      </c>
      <c r="L4" s="280">
        <f>(I4/J4)*100</f>
        <v>30.279696921751665</v>
      </c>
      <c r="M4" s="66">
        <f>K4+L4</f>
        <v>100</v>
      </c>
    </row>
    <row r="5" spans="1:13">
      <c r="A5" s="832"/>
      <c r="B5" s="4" t="s">
        <v>1</v>
      </c>
      <c r="C5" s="259">
        <v>12</v>
      </c>
      <c r="D5" s="51">
        <f>C56</f>
        <v>5</v>
      </c>
      <c r="E5" s="51">
        <f t="shared" si="0"/>
        <v>7</v>
      </c>
      <c r="F5" s="44">
        <f>C5/100</f>
        <v>0.12</v>
      </c>
      <c r="G5" s="274">
        <f>(C5/$C$4)*100</f>
        <v>1.0547966879383999E-2</v>
      </c>
      <c r="H5" s="266">
        <v>9</v>
      </c>
      <c r="I5" s="266">
        <v>3</v>
      </c>
      <c r="J5" s="58">
        <f t="shared" si="1"/>
        <v>12</v>
      </c>
      <c r="K5" s="283">
        <f>(H5/J5)*100</f>
        <v>75</v>
      </c>
      <c r="L5" s="282">
        <f t="shared" ref="L5:L68" si="3">(I5/J5)*100</f>
        <v>25</v>
      </c>
      <c r="M5" s="66">
        <f t="shared" ref="M5:M68" si="4">K5+L5</f>
        <v>100</v>
      </c>
    </row>
    <row r="6" spans="1:13">
      <c r="A6" s="832"/>
      <c r="B6" s="7" t="s">
        <v>2</v>
      </c>
      <c r="C6" s="260">
        <v>6388</v>
      </c>
      <c r="D6" s="52">
        <f t="shared" ref="D6:D20" si="5">C23+C40+C57</f>
        <v>6388</v>
      </c>
      <c r="E6" s="52">
        <f t="shared" si="0"/>
        <v>0</v>
      </c>
      <c r="F6" s="45">
        <f t="shared" ref="F6:F69" si="6">C6/100</f>
        <v>63.88</v>
      </c>
      <c r="G6" s="275">
        <f t="shared" ref="G6:G37" si="7">(C6/$C$4)*100</f>
        <v>5.6150343687920827</v>
      </c>
      <c r="H6" s="267">
        <v>5761</v>
      </c>
      <c r="I6" s="267">
        <v>627</v>
      </c>
      <c r="J6" s="59">
        <f t="shared" si="1"/>
        <v>6388</v>
      </c>
      <c r="K6" s="285">
        <f t="shared" si="2"/>
        <v>90.184721352536002</v>
      </c>
      <c r="L6" s="284">
        <f t="shared" si="3"/>
        <v>9.8152786474639946</v>
      </c>
      <c r="M6" s="66">
        <f t="shared" si="4"/>
        <v>100</v>
      </c>
    </row>
    <row r="7" spans="1:13">
      <c r="A7" s="832"/>
      <c r="B7" s="7" t="s">
        <v>3</v>
      </c>
      <c r="C7" s="260">
        <v>26781</v>
      </c>
      <c r="D7" s="52">
        <f t="shared" si="5"/>
        <v>26781</v>
      </c>
      <c r="E7" s="52">
        <f t="shared" si="0"/>
        <v>0</v>
      </c>
      <c r="F7" s="45">
        <f t="shared" si="6"/>
        <v>267.81</v>
      </c>
      <c r="G7" s="275">
        <f>(C7/$C$4)*100</f>
        <v>23.540425083065237</v>
      </c>
      <c r="H7" s="267">
        <v>21792</v>
      </c>
      <c r="I7" s="267">
        <v>4989</v>
      </c>
      <c r="J7" s="59">
        <f t="shared" si="1"/>
        <v>26781</v>
      </c>
      <c r="K7" s="285">
        <f t="shared" si="2"/>
        <v>81.371121317351864</v>
      </c>
      <c r="L7" s="284">
        <f t="shared" si="3"/>
        <v>18.628878682648146</v>
      </c>
      <c r="M7" s="66">
        <f t="shared" si="4"/>
        <v>100.00000000000001</v>
      </c>
    </row>
    <row r="8" spans="1:13">
      <c r="A8" s="832"/>
      <c r="B8" s="7" t="s">
        <v>4</v>
      </c>
      <c r="C8" s="260">
        <v>572</v>
      </c>
      <c r="D8" s="52">
        <f>C25+C42+C59</f>
        <v>571</v>
      </c>
      <c r="E8" s="52">
        <f t="shared" si="0"/>
        <v>1</v>
      </c>
      <c r="F8" s="45">
        <f t="shared" si="6"/>
        <v>5.72</v>
      </c>
      <c r="G8" s="275">
        <f t="shared" si="7"/>
        <v>0.50278642125063722</v>
      </c>
      <c r="H8" s="267">
        <v>523</v>
      </c>
      <c r="I8" s="267">
        <v>49</v>
      </c>
      <c r="J8" s="59">
        <f t="shared" si="1"/>
        <v>572</v>
      </c>
      <c r="K8" s="285">
        <f t="shared" si="2"/>
        <v>91.43356643356644</v>
      </c>
      <c r="L8" s="284">
        <f t="shared" si="3"/>
        <v>8.5664335664335667</v>
      </c>
      <c r="M8" s="66">
        <f t="shared" si="4"/>
        <v>100</v>
      </c>
    </row>
    <row r="9" spans="1:13">
      <c r="A9" s="832"/>
      <c r="B9" s="7" t="s">
        <v>5</v>
      </c>
      <c r="C9" s="260">
        <v>8083</v>
      </c>
      <c r="D9" s="52">
        <f t="shared" si="5"/>
        <v>8083</v>
      </c>
      <c r="E9" s="52">
        <f t="shared" si="0"/>
        <v>0</v>
      </c>
      <c r="F9" s="45">
        <f t="shared" si="6"/>
        <v>80.83</v>
      </c>
      <c r="G9" s="275">
        <f t="shared" si="7"/>
        <v>7.1049346905050719</v>
      </c>
      <c r="H9" s="267">
        <v>6408</v>
      </c>
      <c r="I9" s="267">
        <v>1675</v>
      </c>
      <c r="J9" s="59">
        <f t="shared" si="1"/>
        <v>8083</v>
      </c>
      <c r="K9" s="285">
        <f t="shared" si="2"/>
        <v>79.277495979215644</v>
      </c>
      <c r="L9" s="284">
        <f t="shared" si="3"/>
        <v>20.722504020784363</v>
      </c>
      <c r="M9" s="66">
        <f t="shared" si="4"/>
        <v>100</v>
      </c>
    </row>
    <row r="10" spans="1:13">
      <c r="A10" s="832"/>
      <c r="B10" s="7" t="s">
        <v>6</v>
      </c>
      <c r="C10" s="260">
        <v>10603</v>
      </c>
      <c r="D10" s="52">
        <f t="shared" si="5"/>
        <v>10603</v>
      </c>
      <c r="E10" s="52">
        <f t="shared" si="0"/>
        <v>0</v>
      </c>
      <c r="F10" s="45">
        <f t="shared" si="6"/>
        <v>106.03</v>
      </c>
      <c r="G10" s="275">
        <f t="shared" si="7"/>
        <v>9.3200077351757109</v>
      </c>
      <c r="H10" s="267">
        <v>9264</v>
      </c>
      <c r="I10" s="267">
        <v>1339</v>
      </c>
      <c r="J10" s="59">
        <f t="shared" si="1"/>
        <v>10603</v>
      </c>
      <c r="K10" s="285">
        <f t="shared" si="2"/>
        <v>87.371498632462504</v>
      </c>
      <c r="L10" s="284">
        <f t="shared" si="3"/>
        <v>12.62850136753749</v>
      </c>
      <c r="M10" s="66">
        <f t="shared" si="4"/>
        <v>100</v>
      </c>
    </row>
    <row r="11" spans="1:13">
      <c r="A11" s="832"/>
      <c r="B11" s="7" t="s">
        <v>7</v>
      </c>
      <c r="C11" s="260">
        <v>13443</v>
      </c>
      <c r="D11" s="52">
        <f t="shared" si="5"/>
        <v>13443</v>
      </c>
      <c r="E11" s="52">
        <f t="shared" si="0"/>
        <v>0</v>
      </c>
      <c r="F11" s="45">
        <f t="shared" si="6"/>
        <v>134.43</v>
      </c>
      <c r="G11" s="275">
        <f t="shared" si="7"/>
        <v>11.816359896629924</v>
      </c>
      <c r="H11" s="267">
        <v>9396</v>
      </c>
      <c r="I11" s="267">
        <v>4046</v>
      </c>
      <c r="J11" s="59">
        <f t="shared" si="1"/>
        <v>13442</v>
      </c>
      <c r="K11" s="285">
        <f t="shared" si="2"/>
        <v>69.900312453503943</v>
      </c>
      <c r="L11" s="284">
        <f t="shared" si="3"/>
        <v>30.099687546496057</v>
      </c>
      <c r="M11" s="66">
        <f t="shared" si="4"/>
        <v>100</v>
      </c>
    </row>
    <row r="12" spans="1:13">
      <c r="A12" s="832"/>
      <c r="B12" s="7" t="s">
        <v>21</v>
      </c>
      <c r="C12" s="260">
        <v>3728</v>
      </c>
      <c r="D12" s="52">
        <f t="shared" si="5"/>
        <v>3729</v>
      </c>
      <c r="E12" s="52">
        <f t="shared" si="0"/>
        <v>-1</v>
      </c>
      <c r="F12" s="45">
        <f t="shared" si="6"/>
        <v>37.28</v>
      </c>
      <c r="G12" s="276">
        <f t="shared" si="7"/>
        <v>3.2769017105286293</v>
      </c>
      <c r="H12" s="267">
        <v>1577</v>
      </c>
      <c r="I12" s="267">
        <v>2151</v>
      </c>
      <c r="J12" s="59">
        <f t="shared" si="1"/>
        <v>3728</v>
      </c>
      <c r="K12" s="287">
        <f t="shared" si="2"/>
        <v>42.301502145922747</v>
      </c>
      <c r="L12" s="286">
        <f t="shared" si="3"/>
        <v>57.69849785407726</v>
      </c>
      <c r="M12" s="66">
        <f t="shared" si="4"/>
        <v>100</v>
      </c>
    </row>
    <row r="13" spans="1:13">
      <c r="A13" s="832"/>
      <c r="B13" s="7" t="s">
        <v>20</v>
      </c>
      <c r="C13" s="260">
        <v>1808</v>
      </c>
      <c r="D13" s="52">
        <f t="shared" si="5"/>
        <v>1808</v>
      </c>
      <c r="E13" s="52">
        <f t="shared" si="0"/>
        <v>0</v>
      </c>
      <c r="F13" s="45">
        <f t="shared" si="6"/>
        <v>18.079999999999998</v>
      </c>
      <c r="G13" s="275">
        <f t="shared" si="7"/>
        <v>1.589227009827189</v>
      </c>
      <c r="H13" s="267">
        <v>1246</v>
      </c>
      <c r="I13" s="267">
        <v>562</v>
      </c>
      <c r="J13" s="59">
        <f t="shared" si="1"/>
        <v>1808</v>
      </c>
      <c r="K13" s="285">
        <f t="shared" si="2"/>
        <v>68.915929203539832</v>
      </c>
      <c r="L13" s="284">
        <f t="shared" si="3"/>
        <v>31.084070796460178</v>
      </c>
      <c r="M13" s="66">
        <f t="shared" si="4"/>
        <v>100.00000000000001</v>
      </c>
    </row>
    <row r="14" spans="1:13">
      <c r="A14" s="832"/>
      <c r="B14" s="7" t="s">
        <v>19</v>
      </c>
      <c r="C14" s="260">
        <v>7817</v>
      </c>
      <c r="D14" s="52">
        <f t="shared" si="5"/>
        <v>7818</v>
      </c>
      <c r="E14" s="52">
        <f t="shared" si="0"/>
        <v>-1</v>
      </c>
      <c r="F14" s="45">
        <f t="shared" si="6"/>
        <v>78.17</v>
      </c>
      <c r="G14" s="275">
        <f t="shared" si="7"/>
        <v>6.8711214246787264</v>
      </c>
      <c r="H14" s="267">
        <v>6099</v>
      </c>
      <c r="I14" s="267">
        <v>1718</v>
      </c>
      <c r="J14" s="59">
        <f t="shared" si="1"/>
        <v>7817</v>
      </c>
      <c r="K14" s="285">
        <f t="shared" si="2"/>
        <v>78.022259178713057</v>
      </c>
      <c r="L14" s="284">
        <f t="shared" si="3"/>
        <v>21.97774082128694</v>
      </c>
      <c r="M14" s="66">
        <f t="shared" si="4"/>
        <v>100</v>
      </c>
    </row>
    <row r="15" spans="1:13">
      <c r="A15" s="832"/>
      <c r="B15" s="7" t="s">
        <v>18</v>
      </c>
      <c r="C15" s="260">
        <v>2334</v>
      </c>
      <c r="D15" s="52">
        <f t="shared" si="5"/>
        <v>2334</v>
      </c>
      <c r="E15" s="52">
        <f t="shared" si="0"/>
        <v>0</v>
      </c>
      <c r="F15" s="45">
        <f t="shared" si="6"/>
        <v>23.34</v>
      </c>
      <c r="G15" s="275">
        <f t="shared" si="7"/>
        <v>2.0515795580401881</v>
      </c>
      <c r="H15" s="267">
        <v>1426</v>
      </c>
      <c r="I15" s="267">
        <v>908</v>
      </c>
      <c r="J15" s="59">
        <f t="shared" si="1"/>
        <v>2334</v>
      </c>
      <c r="K15" s="285">
        <f t="shared" si="2"/>
        <v>61.096829477292204</v>
      </c>
      <c r="L15" s="284">
        <f t="shared" si="3"/>
        <v>38.903170522707796</v>
      </c>
      <c r="M15" s="66">
        <f t="shared" si="4"/>
        <v>100</v>
      </c>
    </row>
    <row r="16" spans="1:13">
      <c r="A16" s="832"/>
      <c r="B16" s="7" t="s">
        <v>17</v>
      </c>
      <c r="C16" s="260">
        <v>1780</v>
      </c>
      <c r="D16" s="52">
        <f t="shared" si="5"/>
        <v>1779</v>
      </c>
      <c r="E16" s="52">
        <f t="shared" si="0"/>
        <v>1</v>
      </c>
      <c r="F16" s="45">
        <f t="shared" si="6"/>
        <v>17.8</v>
      </c>
      <c r="G16" s="275">
        <f t="shared" si="7"/>
        <v>1.5646150871086264</v>
      </c>
      <c r="H16" s="267">
        <v>1062</v>
      </c>
      <c r="I16" s="267">
        <v>718</v>
      </c>
      <c r="J16" s="59">
        <f t="shared" si="1"/>
        <v>1780</v>
      </c>
      <c r="K16" s="287">
        <f t="shared" si="2"/>
        <v>59.662921348314605</v>
      </c>
      <c r="L16" s="286">
        <f t="shared" si="3"/>
        <v>40.337078651685395</v>
      </c>
      <c r="M16" s="66">
        <f t="shared" si="4"/>
        <v>100</v>
      </c>
    </row>
    <row r="17" spans="1:13">
      <c r="A17" s="832"/>
      <c r="B17" s="7" t="s">
        <v>16</v>
      </c>
      <c r="C17" s="260">
        <v>3799</v>
      </c>
      <c r="D17" s="52">
        <f t="shared" si="5"/>
        <v>3799</v>
      </c>
      <c r="E17" s="52">
        <f t="shared" si="0"/>
        <v>0</v>
      </c>
      <c r="F17" s="45">
        <f t="shared" si="6"/>
        <v>37.99</v>
      </c>
      <c r="G17" s="275">
        <f t="shared" si="7"/>
        <v>3.3393105145649846</v>
      </c>
      <c r="H17" s="267">
        <v>1909</v>
      </c>
      <c r="I17" s="267">
        <v>1890</v>
      </c>
      <c r="J17" s="59">
        <f t="shared" si="1"/>
        <v>3799</v>
      </c>
      <c r="K17" s="285">
        <f t="shared" si="2"/>
        <v>50.250065806791255</v>
      </c>
      <c r="L17" s="284">
        <f t="shared" si="3"/>
        <v>49.749934193208738</v>
      </c>
      <c r="M17" s="66">
        <f t="shared" si="4"/>
        <v>100</v>
      </c>
    </row>
    <row r="18" spans="1:13">
      <c r="A18" s="832"/>
      <c r="B18" s="7" t="s">
        <v>15</v>
      </c>
      <c r="C18" s="260">
        <v>14938</v>
      </c>
      <c r="D18" s="52">
        <f t="shared" si="5"/>
        <v>14939</v>
      </c>
      <c r="E18" s="52">
        <f t="shared" si="0"/>
        <v>-1</v>
      </c>
      <c r="F18" s="45">
        <f t="shared" si="6"/>
        <v>149.38</v>
      </c>
      <c r="G18" s="275">
        <f t="shared" si="7"/>
        <v>13.130460770353181</v>
      </c>
      <c r="H18" s="267">
        <v>4985</v>
      </c>
      <c r="I18" s="267">
        <v>9954</v>
      </c>
      <c r="J18" s="59">
        <f t="shared" si="1"/>
        <v>14939</v>
      </c>
      <c r="K18" s="285">
        <f t="shared" si="2"/>
        <v>33.369034071892365</v>
      </c>
      <c r="L18" s="284">
        <f t="shared" si="3"/>
        <v>66.630965928107628</v>
      </c>
      <c r="M18" s="66">
        <f t="shared" si="4"/>
        <v>100</v>
      </c>
    </row>
    <row r="19" spans="1:13">
      <c r="A19" s="832"/>
      <c r="B19" s="7" t="s">
        <v>14</v>
      </c>
      <c r="C19" s="260">
        <v>1935</v>
      </c>
      <c r="D19" s="52">
        <f t="shared" si="5"/>
        <v>1935</v>
      </c>
      <c r="E19" s="52">
        <f t="shared" si="0"/>
        <v>0</v>
      </c>
      <c r="F19" s="45">
        <f t="shared" si="6"/>
        <v>19.350000000000001</v>
      </c>
      <c r="G19" s="276">
        <f>(C19/$C$4)*100</f>
        <v>1.7008596593006697</v>
      </c>
      <c r="H19" s="268">
        <v>1499</v>
      </c>
      <c r="I19" s="267">
        <v>436</v>
      </c>
      <c r="J19" s="59">
        <f t="shared" si="1"/>
        <v>1935</v>
      </c>
      <c r="K19" s="287">
        <f t="shared" si="2"/>
        <v>77.467700258397926</v>
      </c>
      <c r="L19" s="286">
        <f t="shared" si="3"/>
        <v>22.532299741602067</v>
      </c>
      <c r="M19" s="66">
        <f t="shared" si="4"/>
        <v>100</v>
      </c>
    </row>
    <row r="20" spans="1:13" ht="13.8" thickBot="1">
      <c r="A20" s="833"/>
      <c r="B20" s="6" t="s">
        <v>13</v>
      </c>
      <c r="C20" s="261">
        <v>9746</v>
      </c>
      <c r="D20" s="53">
        <f t="shared" si="5"/>
        <v>9746</v>
      </c>
      <c r="E20" s="53">
        <f t="shared" si="0"/>
        <v>0</v>
      </c>
      <c r="F20" s="46">
        <f t="shared" si="6"/>
        <v>97.46</v>
      </c>
      <c r="G20" s="277">
        <f t="shared" si="7"/>
        <v>8.5667071005397037</v>
      </c>
      <c r="H20" s="269">
        <v>6361</v>
      </c>
      <c r="I20" s="269">
        <v>3385</v>
      </c>
      <c r="J20" s="60">
        <f t="shared" si="1"/>
        <v>9746</v>
      </c>
      <c r="K20" s="289">
        <f t="shared" si="2"/>
        <v>65.26780217525139</v>
      </c>
      <c r="L20" s="288">
        <f t="shared" si="3"/>
        <v>34.732197824748617</v>
      </c>
      <c r="M20" s="66">
        <f t="shared" si="4"/>
        <v>100</v>
      </c>
    </row>
    <row r="21" spans="1:13" ht="15.75" customHeight="1" thickBot="1">
      <c r="A21" s="827" t="s">
        <v>23</v>
      </c>
      <c r="B21" s="14" t="s">
        <v>0</v>
      </c>
      <c r="C21" s="262">
        <v>52368</v>
      </c>
      <c r="D21" s="47"/>
      <c r="E21" s="47"/>
      <c r="F21" s="47">
        <f t="shared" si="6"/>
        <v>523.67999999999995</v>
      </c>
      <c r="G21" s="278">
        <f t="shared" si="7"/>
        <v>46.031327461631768</v>
      </c>
      <c r="H21" s="270">
        <v>37176</v>
      </c>
      <c r="I21" s="270">
        <v>15192</v>
      </c>
      <c r="J21" s="61">
        <f t="shared" si="1"/>
        <v>52368</v>
      </c>
      <c r="K21" s="291">
        <f t="shared" si="2"/>
        <v>70.98991750687442</v>
      </c>
      <c r="L21" s="290">
        <f t="shared" si="3"/>
        <v>29.010082493125573</v>
      </c>
      <c r="M21" s="66">
        <f t="shared" si="4"/>
        <v>100</v>
      </c>
    </row>
    <row r="22" spans="1:13">
      <c r="A22" s="828"/>
      <c r="B22" s="698" t="s">
        <v>1</v>
      </c>
      <c r="C22" s="699" t="s">
        <v>138</v>
      </c>
      <c r="D22" s="44"/>
      <c r="E22" s="44"/>
      <c r="F22" s="5" t="s">
        <v>12</v>
      </c>
      <c r="G22" s="274" t="s">
        <v>12</v>
      </c>
      <c r="H22" s="266" t="s">
        <v>138</v>
      </c>
      <c r="I22" s="266" t="s">
        <v>138</v>
      </c>
      <c r="J22" s="58" t="s">
        <v>12</v>
      </c>
      <c r="K22" s="283" t="s">
        <v>12</v>
      </c>
      <c r="L22" s="282" t="s">
        <v>12</v>
      </c>
      <c r="M22" s="66"/>
    </row>
    <row r="23" spans="1:13">
      <c r="A23" s="828"/>
      <c r="B23" s="7" t="s">
        <v>2</v>
      </c>
      <c r="C23" s="260">
        <v>2297</v>
      </c>
      <c r="D23" s="45"/>
      <c r="E23" s="45"/>
      <c r="F23" s="45">
        <f t="shared" si="6"/>
        <v>22.97</v>
      </c>
      <c r="G23" s="275">
        <f t="shared" si="7"/>
        <v>2.0190566601620872</v>
      </c>
      <c r="H23" s="267">
        <v>2022</v>
      </c>
      <c r="I23" s="267">
        <v>275</v>
      </c>
      <c r="J23" s="59">
        <f t="shared" ref="J23:J38" si="8">H23+I23</f>
        <v>2297</v>
      </c>
      <c r="K23" s="285">
        <f t="shared" ref="K23:K38" si="9">(H23/J23)*100</f>
        <v>88.027862429255549</v>
      </c>
      <c r="L23" s="284">
        <f t="shared" si="3"/>
        <v>11.972137570744449</v>
      </c>
      <c r="M23" s="66">
        <f t="shared" si="4"/>
        <v>100</v>
      </c>
    </row>
    <row r="24" spans="1:13">
      <c r="A24" s="828"/>
      <c r="B24" s="7" t="s">
        <v>3</v>
      </c>
      <c r="C24" s="260">
        <v>11358</v>
      </c>
      <c r="D24" s="45"/>
      <c r="E24" s="45"/>
      <c r="F24" s="45">
        <f t="shared" si="6"/>
        <v>113.58</v>
      </c>
      <c r="G24" s="275">
        <f t="shared" si="7"/>
        <v>9.983650651336955</v>
      </c>
      <c r="H24" s="267">
        <v>9779</v>
      </c>
      <c r="I24" s="267">
        <v>1579</v>
      </c>
      <c r="J24" s="59">
        <f t="shared" si="8"/>
        <v>11358</v>
      </c>
      <c r="K24" s="285">
        <f t="shared" si="9"/>
        <v>86.097904560662087</v>
      </c>
      <c r="L24" s="284">
        <f t="shared" si="3"/>
        <v>13.902095439337911</v>
      </c>
      <c r="M24" s="66">
        <f t="shared" si="4"/>
        <v>100</v>
      </c>
    </row>
    <row r="25" spans="1:13">
      <c r="A25" s="828"/>
      <c r="B25" s="7" t="s">
        <v>4</v>
      </c>
      <c r="C25" s="260">
        <v>492</v>
      </c>
      <c r="D25" s="45"/>
      <c r="E25" s="45"/>
      <c r="F25" s="45">
        <f t="shared" si="6"/>
        <v>4.92</v>
      </c>
      <c r="G25" s="275">
        <f t="shared" si="7"/>
        <v>0.43246664205474394</v>
      </c>
      <c r="H25" s="268">
        <v>455</v>
      </c>
      <c r="I25" s="267">
        <v>37</v>
      </c>
      <c r="J25" s="59">
        <f t="shared" si="8"/>
        <v>492</v>
      </c>
      <c r="K25" s="285">
        <f t="shared" si="9"/>
        <v>92.479674796747972</v>
      </c>
      <c r="L25" s="284">
        <f t="shared" si="3"/>
        <v>7.5203252032520336</v>
      </c>
      <c r="M25" s="66">
        <f t="shared" si="4"/>
        <v>100</v>
      </c>
    </row>
    <row r="26" spans="1:13">
      <c r="A26" s="828"/>
      <c r="B26" s="7" t="s">
        <v>5</v>
      </c>
      <c r="C26" s="260">
        <v>3799</v>
      </c>
      <c r="D26" s="45"/>
      <c r="E26" s="45"/>
      <c r="F26" s="45">
        <f t="shared" si="6"/>
        <v>37.99</v>
      </c>
      <c r="G26" s="275">
        <f t="shared" si="7"/>
        <v>3.3393105145649846</v>
      </c>
      <c r="H26" s="267">
        <v>3112</v>
      </c>
      <c r="I26" s="267">
        <v>687</v>
      </c>
      <c r="J26" s="59">
        <f t="shared" si="8"/>
        <v>3799</v>
      </c>
      <c r="K26" s="285">
        <f t="shared" si="9"/>
        <v>81.916293761516187</v>
      </c>
      <c r="L26" s="284">
        <f t="shared" si="3"/>
        <v>18.083706238483813</v>
      </c>
      <c r="M26" s="66">
        <f t="shared" si="4"/>
        <v>100</v>
      </c>
    </row>
    <row r="27" spans="1:13">
      <c r="A27" s="828"/>
      <c r="B27" s="7" t="s">
        <v>6</v>
      </c>
      <c r="C27" s="260">
        <v>5067</v>
      </c>
      <c r="D27" s="45"/>
      <c r="E27" s="45"/>
      <c r="F27" s="45">
        <f t="shared" si="6"/>
        <v>50.67</v>
      </c>
      <c r="G27" s="275">
        <f t="shared" si="7"/>
        <v>4.4538790148198935</v>
      </c>
      <c r="H27" s="267">
        <v>4363</v>
      </c>
      <c r="I27" s="267">
        <v>704</v>
      </c>
      <c r="J27" s="59">
        <f t="shared" si="8"/>
        <v>5067</v>
      </c>
      <c r="K27" s="285">
        <f t="shared" si="9"/>
        <v>86.106177225182563</v>
      </c>
      <c r="L27" s="284">
        <f t="shared" si="3"/>
        <v>13.893822774817446</v>
      </c>
      <c r="M27" s="66">
        <f t="shared" si="4"/>
        <v>100.00000000000001</v>
      </c>
    </row>
    <row r="28" spans="1:13">
      <c r="A28" s="828"/>
      <c r="B28" s="7" t="s">
        <v>7</v>
      </c>
      <c r="C28" s="260">
        <v>7842</v>
      </c>
      <c r="D28" s="45"/>
      <c r="E28" s="45"/>
      <c r="F28" s="45">
        <f t="shared" si="6"/>
        <v>78.42</v>
      </c>
      <c r="G28" s="275">
        <f t="shared" si="7"/>
        <v>6.8930963556774429</v>
      </c>
      <c r="H28" s="267">
        <v>5601</v>
      </c>
      <c r="I28" s="267">
        <v>2241</v>
      </c>
      <c r="J28" s="59">
        <f t="shared" si="8"/>
        <v>7842</v>
      </c>
      <c r="K28" s="287">
        <f t="shared" si="9"/>
        <v>71.423106350420809</v>
      </c>
      <c r="L28" s="286">
        <f t="shared" si="3"/>
        <v>28.576893649579187</v>
      </c>
      <c r="M28" s="66">
        <f t="shared" si="4"/>
        <v>100</v>
      </c>
    </row>
    <row r="29" spans="1:13">
      <c r="A29" s="828"/>
      <c r="B29" s="7" t="s">
        <v>21</v>
      </c>
      <c r="C29" s="260">
        <v>3106</v>
      </c>
      <c r="D29" s="45"/>
      <c r="E29" s="45"/>
      <c r="F29" s="45">
        <f t="shared" si="6"/>
        <v>31.06</v>
      </c>
      <c r="G29" s="276">
        <f t="shared" si="7"/>
        <v>2.730165427280558</v>
      </c>
      <c r="H29" s="267">
        <v>1238</v>
      </c>
      <c r="I29" s="267">
        <v>1867</v>
      </c>
      <c r="J29" s="59">
        <f t="shared" si="8"/>
        <v>3105</v>
      </c>
      <c r="K29" s="287">
        <f t="shared" si="9"/>
        <v>39.871175523349436</v>
      </c>
      <c r="L29" s="286">
        <f t="shared" si="3"/>
        <v>60.128824476650564</v>
      </c>
      <c r="M29" s="66">
        <f t="shared" si="4"/>
        <v>100</v>
      </c>
    </row>
    <row r="30" spans="1:13">
      <c r="A30" s="828"/>
      <c r="B30" s="7" t="s">
        <v>20</v>
      </c>
      <c r="C30" s="260">
        <v>856</v>
      </c>
      <c r="D30" s="45"/>
      <c r="E30" s="45"/>
      <c r="F30" s="45">
        <f t="shared" si="6"/>
        <v>8.56</v>
      </c>
      <c r="G30" s="276">
        <f t="shared" si="7"/>
        <v>0.75242163739605861</v>
      </c>
      <c r="H30" s="267">
        <v>642</v>
      </c>
      <c r="I30" s="267">
        <v>215</v>
      </c>
      <c r="J30" s="59">
        <f t="shared" si="8"/>
        <v>857</v>
      </c>
      <c r="K30" s="287">
        <f t="shared" si="9"/>
        <v>74.912485414235704</v>
      </c>
      <c r="L30" s="286">
        <f t="shared" si="3"/>
        <v>25.087514585764293</v>
      </c>
      <c r="M30" s="66">
        <f t="shared" si="4"/>
        <v>100</v>
      </c>
    </row>
    <row r="31" spans="1:13">
      <c r="A31" s="828"/>
      <c r="B31" s="7" t="s">
        <v>19</v>
      </c>
      <c r="C31" s="260">
        <v>3988</v>
      </c>
      <c r="D31" s="45"/>
      <c r="E31" s="45"/>
      <c r="F31" s="45">
        <f t="shared" si="6"/>
        <v>39.880000000000003</v>
      </c>
      <c r="G31" s="275">
        <f t="shared" si="7"/>
        <v>3.5054409929152825</v>
      </c>
      <c r="H31" s="267">
        <v>3133</v>
      </c>
      <c r="I31" s="267">
        <v>855</v>
      </c>
      <c r="J31" s="59">
        <f t="shared" si="8"/>
        <v>3988</v>
      </c>
      <c r="K31" s="285">
        <f t="shared" si="9"/>
        <v>78.560682046138425</v>
      </c>
      <c r="L31" s="284">
        <f t="shared" si="3"/>
        <v>21.439317953861583</v>
      </c>
      <c r="M31" s="66">
        <f t="shared" si="4"/>
        <v>100</v>
      </c>
    </row>
    <row r="32" spans="1:13">
      <c r="A32" s="828"/>
      <c r="B32" s="7" t="s">
        <v>18</v>
      </c>
      <c r="C32" s="260">
        <v>1192</v>
      </c>
      <c r="D32" s="45"/>
      <c r="E32" s="45"/>
      <c r="F32" s="45">
        <f t="shared" si="6"/>
        <v>11.92</v>
      </c>
      <c r="G32" s="275">
        <f t="shared" si="7"/>
        <v>1.0477647100188106</v>
      </c>
      <c r="H32" s="267">
        <v>680</v>
      </c>
      <c r="I32" s="267">
        <v>512</v>
      </c>
      <c r="J32" s="59">
        <f t="shared" si="8"/>
        <v>1192</v>
      </c>
      <c r="K32" s="287">
        <f t="shared" si="9"/>
        <v>57.04697986577181</v>
      </c>
      <c r="L32" s="286">
        <f t="shared" si="3"/>
        <v>42.95302013422819</v>
      </c>
      <c r="M32" s="66">
        <f t="shared" si="4"/>
        <v>100</v>
      </c>
    </row>
    <row r="33" spans="1:13">
      <c r="A33" s="828"/>
      <c r="B33" s="7" t="s">
        <v>17</v>
      </c>
      <c r="C33" s="260">
        <v>704</v>
      </c>
      <c r="D33" s="45"/>
      <c r="E33" s="45"/>
      <c r="F33" s="45">
        <f t="shared" si="6"/>
        <v>7.04</v>
      </c>
      <c r="G33" s="276">
        <f t="shared" si="7"/>
        <v>0.61881405692386127</v>
      </c>
      <c r="H33" s="268">
        <v>463</v>
      </c>
      <c r="I33" s="267">
        <v>241</v>
      </c>
      <c r="J33" s="59">
        <f t="shared" si="8"/>
        <v>704</v>
      </c>
      <c r="K33" s="287">
        <f>(H33/J33)*100</f>
        <v>65.767045454545453</v>
      </c>
      <c r="L33" s="286">
        <f t="shared" si="3"/>
        <v>34.232954545454547</v>
      </c>
      <c r="M33" s="66">
        <f t="shared" si="4"/>
        <v>100</v>
      </c>
    </row>
    <row r="34" spans="1:13">
      <c r="A34" s="828"/>
      <c r="B34" s="7" t="s">
        <v>16</v>
      </c>
      <c r="C34" s="260">
        <v>1269</v>
      </c>
      <c r="D34" s="45"/>
      <c r="E34" s="45"/>
      <c r="F34" s="45">
        <f t="shared" si="6"/>
        <v>12.69</v>
      </c>
      <c r="G34" s="276">
        <f t="shared" si="7"/>
        <v>1.1154474974948581</v>
      </c>
      <c r="H34" s="268">
        <v>782</v>
      </c>
      <c r="I34" s="267">
        <v>487</v>
      </c>
      <c r="J34" s="59">
        <f t="shared" si="8"/>
        <v>1269</v>
      </c>
      <c r="K34" s="287">
        <f t="shared" si="9"/>
        <v>61.623325453112685</v>
      </c>
      <c r="L34" s="286">
        <f t="shared" si="3"/>
        <v>38.376674546887315</v>
      </c>
      <c r="M34" s="66">
        <f t="shared" si="4"/>
        <v>100</v>
      </c>
    </row>
    <row r="35" spans="1:13">
      <c r="A35" s="828"/>
      <c r="B35" s="7" t="s">
        <v>15</v>
      </c>
      <c r="C35" s="260">
        <v>4502</v>
      </c>
      <c r="D35" s="45"/>
      <c r="E35" s="45"/>
      <c r="F35" s="45">
        <f t="shared" si="6"/>
        <v>45.02</v>
      </c>
      <c r="G35" s="276">
        <f t="shared" si="7"/>
        <v>3.9572455742488968</v>
      </c>
      <c r="H35" s="267">
        <v>1340</v>
      </c>
      <c r="I35" s="267">
        <v>3162</v>
      </c>
      <c r="J35" s="59">
        <f t="shared" si="8"/>
        <v>4502</v>
      </c>
      <c r="K35" s="285">
        <f t="shared" si="9"/>
        <v>29.764549089293645</v>
      </c>
      <c r="L35" s="284">
        <f t="shared" si="3"/>
        <v>70.235450910706348</v>
      </c>
      <c r="M35" s="66">
        <f t="shared" si="4"/>
        <v>100</v>
      </c>
    </row>
    <row r="36" spans="1:13">
      <c r="A36" s="828"/>
      <c r="B36" s="7" t="s">
        <v>14</v>
      </c>
      <c r="C36" s="260">
        <v>1708</v>
      </c>
      <c r="D36" s="45"/>
      <c r="E36" s="45"/>
      <c r="F36" s="45">
        <f t="shared" si="6"/>
        <v>17.079999999999998</v>
      </c>
      <c r="G36" s="276">
        <f t="shared" si="7"/>
        <v>1.5013272858323223</v>
      </c>
      <c r="H36" s="268">
        <v>1363</v>
      </c>
      <c r="I36" s="267">
        <v>345</v>
      </c>
      <c r="J36" s="59">
        <f t="shared" si="8"/>
        <v>1708</v>
      </c>
      <c r="K36" s="287">
        <f t="shared" si="9"/>
        <v>79.800936768149882</v>
      </c>
      <c r="L36" s="286">
        <f t="shared" si="3"/>
        <v>20.199063231850118</v>
      </c>
      <c r="M36" s="66">
        <f t="shared" si="4"/>
        <v>100</v>
      </c>
    </row>
    <row r="37" spans="1:13" ht="13.8" thickBot="1">
      <c r="A37" s="829"/>
      <c r="B37" s="6" t="s">
        <v>13</v>
      </c>
      <c r="C37" s="261">
        <v>4190</v>
      </c>
      <c r="D37" s="46"/>
      <c r="E37" s="46"/>
      <c r="F37" s="46">
        <f t="shared" si="6"/>
        <v>41.9</v>
      </c>
      <c r="G37" s="277">
        <f t="shared" si="7"/>
        <v>3.6829984353849126</v>
      </c>
      <c r="H37" s="269">
        <v>2206</v>
      </c>
      <c r="I37" s="269">
        <v>1985</v>
      </c>
      <c r="J37" s="60">
        <f t="shared" si="8"/>
        <v>4191</v>
      </c>
      <c r="K37" s="289">
        <f t="shared" si="9"/>
        <v>52.636602242901454</v>
      </c>
      <c r="L37" s="288">
        <f t="shared" si="3"/>
        <v>47.363397757098546</v>
      </c>
      <c r="M37" s="66">
        <f t="shared" si="4"/>
        <v>100</v>
      </c>
    </row>
    <row r="38" spans="1:13" ht="14.25" customHeight="1" thickBot="1">
      <c r="A38" s="827" t="s">
        <v>46</v>
      </c>
      <c r="B38" s="14" t="s">
        <v>0</v>
      </c>
      <c r="C38" s="262">
        <v>36996</v>
      </c>
      <c r="D38" s="47"/>
      <c r="E38" s="47"/>
      <c r="F38" s="47">
        <f t="shared" si="6"/>
        <v>369.96</v>
      </c>
      <c r="G38" s="278">
        <f>(C38/$C$4)*100</f>
        <v>32.519381889140867</v>
      </c>
      <c r="H38" s="270">
        <v>24966</v>
      </c>
      <c r="I38" s="270">
        <v>12030</v>
      </c>
      <c r="J38" s="61">
        <f t="shared" si="8"/>
        <v>36996</v>
      </c>
      <c r="K38" s="291">
        <f t="shared" si="9"/>
        <v>67.482971132014271</v>
      </c>
      <c r="L38" s="290">
        <f t="shared" si="3"/>
        <v>32.517028867985722</v>
      </c>
      <c r="M38" s="66">
        <f t="shared" si="4"/>
        <v>100</v>
      </c>
    </row>
    <row r="39" spans="1:13">
      <c r="A39" s="828"/>
      <c r="B39" s="4" t="s">
        <v>1</v>
      </c>
      <c r="C39" s="259">
        <v>6</v>
      </c>
      <c r="D39" s="44"/>
      <c r="E39" s="44"/>
      <c r="F39" s="5" t="s">
        <v>12</v>
      </c>
      <c r="G39" s="274">
        <f t="shared" ref="G39:G55" si="10">(C39/$C$4)*100</f>
        <v>5.2739834396919993E-3</v>
      </c>
      <c r="H39" s="266">
        <v>4</v>
      </c>
      <c r="I39" s="266">
        <v>2</v>
      </c>
      <c r="J39" s="59">
        <f t="shared" ref="J39:J71" si="11">H39+I39</f>
        <v>6</v>
      </c>
      <c r="K39" s="283">
        <f>(H39/J39)*100</f>
        <v>66.666666666666657</v>
      </c>
      <c r="L39" s="286">
        <f>(I39/J39)*100</f>
        <v>33.333333333333329</v>
      </c>
      <c r="M39" s="66"/>
    </row>
    <row r="40" spans="1:13">
      <c r="A40" s="828"/>
      <c r="B40" s="7" t="s">
        <v>2</v>
      </c>
      <c r="C40" s="260">
        <v>667</v>
      </c>
      <c r="D40" s="45"/>
      <c r="E40" s="45"/>
      <c r="F40" s="45">
        <f t="shared" si="6"/>
        <v>6.67</v>
      </c>
      <c r="G40" s="275">
        <f t="shared" si="10"/>
        <v>0.58629115904576057</v>
      </c>
      <c r="H40" s="267">
        <v>569</v>
      </c>
      <c r="I40" s="267">
        <v>98</v>
      </c>
      <c r="J40" s="59">
        <f t="shared" si="11"/>
        <v>667</v>
      </c>
      <c r="K40" s="287">
        <f t="shared" ref="K40:K54" si="12">(H40/J40)*100</f>
        <v>85.30734632683658</v>
      </c>
      <c r="L40" s="286">
        <f>(I40/J40)*100</f>
        <v>14.69265367316342</v>
      </c>
      <c r="M40" s="66">
        <f t="shared" si="4"/>
        <v>100</v>
      </c>
    </row>
    <row r="41" spans="1:13">
      <c r="A41" s="828"/>
      <c r="B41" s="7" t="s">
        <v>3</v>
      </c>
      <c r="C41" s="260">
        <v>9457</v>
      </c>
      <c r="D41" s="45"/>
      <c r="E41" s="45"/>
      <c r="F41" s="45">
        <f t="shared" si="6"/>
        <v>94.57</v>
      </c>
      <c r="G41" s="275">
        <f t="shared" si="10"/>
        <v>8.3126768981945389</v>
      </c>
      <c r="H41" s="267">
        <v>7269</v>
      </c>
      <c r="I41" s="267">
        <v>2188</v>
      </c>
      <c r="J41" s="59">
        <f t="shared" si="11"/>
        <v>9457</v>
      </c>
      <c r="K41" s="285">
        <f t="shared" si="12"/>
        <v>76.863698847414625</v>
      </c>
      <c r="L41" s="284">
        <f t="shared" ref="L41:L54" si="13">(I41/J41)*100</f>
        <v>23.136301152585386</v>
      </c>
      <c r="M41" s="66">
        <f t="shared" si="4"/>
        <v>100.00000000000001</v>
      </c>
    </row>
    <row r="42" spans="1:13">
      <c r="A42" s="828"/>
      <c r="B42" s="7" t="s">
        <v>4</v>
      </c>
      <c r="C42" s="260">
        <v>47</v>
      </c>
      <c r="D42" s="45"/>
      <c r="E42" s="45"/>
      <c r="F42" s="45">
        <f t="shared" si="6"/>
        <v>0.47</v>
      </c>
      <c r="G42" s="275">
        <f t="shared" si="10"/>
        <v>4.131287027758733E-2</v>
      </c>
      <c r="H42" s="267">
        <v>40</v>
      </c>
      <c r="I42" s="266">
        <v>7</v>
      </c>
      <c r="J42" s="62">
        <f t="shared" si="11"/>
        <v>47</v>
      </c>
      <c r="K42" s="287">
        <f t="shared" si="12"/>
        <v>85.106382978723403</v>
      </c>
      <c r="L42" s="286">
        <f t="shared" si="13"/>
        <v>14.893617021276595</v>
      </c>
      <c r="M42" s="66">
        <f t="shared" si="4"/>
        <v>100</v>
      </c>
    </row>
    <row r="43" spans="1:13">
      <c r="A43" s="828"/>
      <c r="B43" s="7" t="s">
        <v>5</v>
      </c>
      <c r="C43" s="260">
        <v>2706</v>
      </c>
      <c r="D43" s="45"/>
      <c r="E43" s="45"/>
      <c r="F43" s="45">
        <f t="shared" si="6"/>
        <v>27.06</v>
      </c>
      <c r="G43" s="276">
        <f t="shared" si="10"/>
        <v>2.3785665313010917</v>
      </c>
      <c r="H43" s="268">
        <v>2159</v>
      </c>
      <c r="I43" s="267">
        <v>547</v>
      </c>
      <c r="J43" s="59">
        <f t="shared" si="11"/>
        <v>2706</v>
      </c>
      <c r="K43" s="285">
        <f t="shared" si="12"/>
        <v>79.785661492978562</v>
      </c>
      <c r="L43" s="284">
        <f t="shared" si="13"/>
        <v>20.214338507021434</v>
      </c>
      <c r="M43" s="66">
        <f t="shared" si="4"/>
        <v>100</v>
      </c>
    </row>
    <row r="44" spans="1:13">
      <c r="A44" s="828"/>
      <c r="B44" s="7" t="s">
        <v>6</v>
      </c>
      <c r="C44" s="260">
        <v>3693</v>
      </c>
      <c r="D44" s="45"/>
      <c r="E44" s="45"/>
      <c r="F44" s="45">
        <f t="shared" si="6"/>
        <v>36.93</v>
      </c>
      <c r="G44" s="275">
        <f t="shared" si="10"/>
        <v>3.246136807130426</v>
      </c>
      <c r="H44" s="268">
        <v>3238</v>
      </c>
      <c r="I44" s="267">
        <v>455</v>
      </c>
      <c r="J44" s="59">
        <f t="shared" si="11"/>
        <v>3693</v>
      </c>
      <c r="K44" s="287">
        <f t="shared" si="12"/>
        <v>87.679393447061997</v>
      </c>
      <c r="L44" s="286">
        <f t="shared" si="13"/>
        <v>12.32060655293799</v>
      </c>
      <c r="M44" s="66">
        <f t="shared" si="4"/>
        <v>99.999999999999986</v>
      </c>
    </row>
    <row r="45" spans="1:13">
      <c r="A45" s="828"/>
      <c r="B45" s="7" t="s">
        <v>7</v>
      </c>
      <c r="C45" s="260">
        <v>2737</v>
      </c>
      <c r="D45" s="45"/>
      <c r="E45" s="45"/>
      <c r="F45" s="45">
        <f t="shared" si="6"/>
        <v>27.37</v>
      </c>
      <c r="G45" s="275">
        <f t="shared" si="10"/>
        <v>2.4058154457395</v>
      </c>
      <c r="H45" s="267">
        <v>1955</v>
      </c>
      <c r="I45" s="267">
        <v>782</v>
      </c>
      <c r="J45" s="59">
        <f t="shared" si="11"/>
        <v>2737</v>
      </c>
      <c r="K45" s="285">
        <f t="shared" si="12"/>
        <v>71.428571428571431</v>
      </c>
      <c r="L45" s="284">
        <f t="shared" si="13"/>
        <v>28.571428571428569</v>
      </c>
      <c r="M45" s="66">
        <f t="shared" si="4"/>
        <v>100</v>
      </c>
    </row>
    <row r="46" spans="1:13">
      <c r="A46" s="828"/>
      <c r="B46" s="7" t="s">
        <v>21</v>
      </c>
      <c r="C46" s="260">
        <v>558</v>
      </c>
      <c r="D46" s="45"/>
      <c r="E46" s="45"/>
      <c r="F46" s="45">
        <f t="shared" si="6"/>
        <v>5.58</v>
      </c>
      <c r="G46" s="276">
        <f t="shared" si="10"/>
        <v>0.49048045989135597</v>
      </c>
      <c r="H46" s="268">
        <v>304</v>
      </c>
      <c r="I46" s="267">
        <v>253</v>
      </c>
      <c r="J46" s="59">
        <f t="shared" si="11"/>
        <v>557</v>
      </c>
      <c r="K46" s="287">
        <f t="shared" si="12"/>
        <v>54.578096947935371</v>
      </c>
      <c r="L46" s="286">
        <f t="shared" si="13"/>
        <v>45.421903052064636</v>
      </c>
      <c r="M46" s="66">
        <f t="shared" si="4"/>
        <v>100</v>
      </c>
    </row>
    <row r="47" spans="1:13">
      <c r="A47" s="828"/>
      <c r="B47" s="7" t="s">
        <v>20</v>
      </c>
      <c r="C47" s="260">
        <v>544</v>
      </c>
      <c r="D47" s="45"/>
      <c r="E47" s="45"/>
      <c r="F47" s="45">
        <f t="shared" si="6"/>
        <v>5.44</v>
      </c>
      <c r="G47" s="275">
        <f t="shared" si="10"/>
        <v>0.47817449853207461</v>
      </c>
      <c r="H47" s="268">
        <v>373</v>
      </c>
      <c r="I47" s="267">
        <v>171</v>
      </c>
      <c r="J47" s="59">
        <f t="shared" si="11"/>
        <v>544</v>
      </c>
      <c r="K47" s="287">
        <f t="shared" si="12"/>
        <v>68.566176470588232</v>
      </c>
      <c r="L47" s="286">
        <f t="shared" si="13"/>
        <v>31.433823529411764</v>
      </c>
      <c r="M47" s="66">
        <f t="shared" si="4"/>
        <v>100</v>
      </c>
    </row>
    <row r="48" spans="1:13">
      <c r="A48" s="828"/>
      <c r="B48" s="7" t="s">
        <v>19</v>
      </c>
      <c r="C48" s="260">
        <v>2755</v>
      </c>
      <c r="D48" s="45"/>
      <c r="E48" s="45"/>
      <c r="F48" s="45">
        <f t="shared" si="6"/>
        <v>27.55</v>
      </c>
      <c r="G48" s="276">
        <f t="shared" si="10"/>
        <v>2.4216373960585762</v>
      </c>
      <c r="H48" s="268">
        <v>2177</v>
      </c>
      <c r="I48" s="267">
        <v>577</v>
      </c>
      <c r="J48" s="59">
        <f t="shared" si="11"/>
        <v>2754</v>
      </c>
      <c r="K48" s="285">
        <f t="shared" si="12"/>
        <v>79.048656499636891</v>
      </c>
      <c r="L48" s="284">
        <f t="shared" si="13"/>
        <v>20.951343500363109</v>
      </c>
      <c r="M48" s="66">
        <f t="shared" si="4"/>
        <v>100</v>
      </c>
    </row>
    <row r="49" spans="1:13">
      <c r="A49" s="828"/>
      <c r="B49" s="7" t="s">
        <v>18</v>
      </c>
      <c r="C49" s="260">
        <v>675</v>
      </c>
      <c r="D49" s="45"/>
      <c r="E49" s="45"/>
      <c r="F49" s="45">
        <f t="shared" si="6"/>
        <v>6.75</v>
      </c>
      <c r="G49" s="275">
        <f t="shared" si="10"/>
        <v>0.59332313696535</v>
      </c>
      <c r="H49" s="267">
        <v>420</v>
      </c>
      <c r="I49" s="267">
        <v>255</v>
      </c>
      <c r="J49" s="59">
        <f t="shared" si="11"/>
        <v>675</v>
      </c>
      <c r="K49" s="285">
        <f t="shared" si="12"/>
        <v>62.222222222222221</v>
      </c>
      <c r="L49" s="284">
        <f t="shared" si="13"/>
        <v>37.777777777777779</v>
      </c>
      <c r="M49" s="66">
        <f t="shared" si="4"/>
        <v>100</v>
      </c>
    </row>
    <row r="50" spans="1:13">
      <c r="A50" s="828"/>
      <c r="B50" s="7" t="s">
        <v>17</v>
      </c>
      <c r="C50" s="260">
        <v>431</v>
      </c>
      <c r="D50" s="45"/>
      <c r="E50" s="45"/>
      <c r="F50" s="45">
        <f t="shared" si="6"/>
        <v>4.3099999999999996</v>
      </c>
      <c r="G50" s="275">
        <f t="shared" si="10"/>
        <v>0.3788478104178753</v>
      </c>
      <c r="H50" s="267">
        <v>236</v>
      </c>
      <c r="I50" s="267">
        <v>196</v>
      </c>
      <c r="J50" s="59">
        <f t="shared" si="11"/>
        <v>432</v>
      </c>
      <c r="K50" s="287">
        <f t="shared" si="12"/>
        <v>54.629629629629626</v>
      </c>
      <c r="L50" s="286">
        <f t="shared" si="13"/>
        <v>45.370370370370374</v>
      </c>
      <c r="M50" s="66">
        <f t="shared" si="4"/>
        <v>100</v>
      </c>
    </row>
    <row r="51" spans="1:13">
      <c r="A51" s="828"/>
      <c r="B51" s="7" t="s">
        <v>16</v>
      </c>
      <c r="C51" s="260">
        <v>1374</v>
      </c>
      <c r="D51" s="45"/>
      <c r="E51" s="45"/>
      <c r="F51" s="45">
        <f t="shared" si="6"/>
        <v>13.74</v>
      </c>
      <c r="G51" s="275">
        <f t="shared" si="10"/>
        <v>1.2077422076894679</v>
      </c>
      <c r="H51" s="267">
        <v>791</v>
      </c>
      <c r="I51" s="267">
        <v>582</v>
      </c>
      <c r="J51" s="59">
        <f t="shared" si="11"/>
        <v>1373</v>
      </c>
      <c r="K51" s="285">
        <f t="shared" si="12"/>
        <v>57.611070648215588</v>
      </c>
      <c r="L51" s="284">
        <f t="shared" si="13"/>
        <v>42.388929351784412</v>
      </c>
      <c r="M51" s="66">
        <f t="shared" si="4"/>
        <v>100</v>
      </c>
    </row>
    <row r="52" spans="1:13">
      <c r="A52" s="828"/>
      <c r="B52" s="7" t="s">
        <v>15</v>
      </c>
      <c r="C52" s="260">
        <v>7747</v>
      </c>
      <c r="D52" s="45"/>
      <c r="E52" s="45"/>
      <c r="F52" s="45">
        <f t="shared" si="6"/>
        <v>77.47</v>
      </c>
      <c r="G52" s="275">
        <f t="shared" si="10"/>
        <v>6.8095916178823197</v>
      </c>
      <c r="H52" s="267">
        <v>2853</v>
      </c>
      <c r="I52" s="267">
        <v>4894</v>
      </c>
      <c r="J52" s="59">
        <f t="shared" si="11"/>
        <v>7747</v>
      </c>
      <c r="K52" s="285">
        <f t="shared" si="12"/>
        <v>36.827158900219445</v>
      </c>
      <c r="L52" s="284">
        <f t="shared" si="13"/>
        <v>63.172841099780563</v>
      </c>
      <c r="M52" s="66">
        <f t="shared" si="4"/>
        <v>100</v>
      </c>
    </row>
    <row r="53" spans="1:13">
      <c r="A53" s="828"/>
      <c r="B53" s="7" t="s">
        <v>14</v>
      </c>
      <c r="C53" s="260">
        <v>200</v>
      </c>
      <c r="D53" s="45"/>
      <c r="E53" s="45"/>
      <c r="F53" s="45">
        <f t="shared" si="6"/>
        <v>2</v>
      </c>
      <c r="G53" s="276">
        <v>0.1</v>
      </c>
      <c r="H53" s="268">
        <v>117</v>
      </c>
      <c r="I53" s="267">
        <v>83</v>
      </c>
      <c r="J53" s="59">
        <f t="shared" si="11"/>
        <v>200</v>
      </c>
      <c r="K53" s="287">
        <f t="shared" si="12"/>
        <v>58.5</v>
      </c>
      <c r="L53" s="286">
        <f t="shared" si="13"/>
        <v>41.5</v>
      </c>
      <c r="M53" s="66">
        <f t="shared" si="4"/>
        <v>100</v>
      </c>
    </row>
    <row r="54" spans="1:13" ht="13.8" thickBot="1">
      <c r="A54" s="829"/>
      <c r="B54" s="6" t="s">
        <v>13</v>
      </c>
      <c r="C54" s="261">
        <v>3400</v>
      </c>
      <c r="D54" s="46"/>
      <c r="E54" s="46"/>
      <c r="F54" s="46">
        <f t="shared" si="6"/>
        <v>34</v>
      </c>
      <c r="G54" s="277">
        <f t="shared" si="10"/>
        <v>2.9885906158254665</v>
      </c>
      <c r="H54" s="269">
        <v>2461</v>
      </c>
      <c r="I54" s="269">
        <v>939</v>
      </c>
      <c r="J54" s="60">
        <f t="shared" si="11"/>
        <v>3400</v>
      </c>
      <c r="K54" s="283">
        <f t="shared" si="12"/>
        <v>72.382352941176478</v>
      </c>
      <c r="L54" s="282">
        <f t="shared" si="13"/>
        <v>27.617647058823529</v>
      </c>
      <c r="M54" s="66">
        <f t="shared" si="4"/>
        <v>100</v>
      </c>
    </row>
    <row r="55" spans="1:13" ht="15.75" customHeight="1" thickBot="1">
      <c r="A55" s="827" t="s">
        <v>47</v>
      </c>
      <c r="B55" s="14" t="s">
        <v>0</v>
      </c>
      <c r="C55" s="262">
        <v>24401</v>
      </c>
      <c r="D55" s="47"/>
      <c r="E55" s="47"/>
      <c r="F55" s="47">
        <f t="shared" si="6"/>
        <v>244.01</v>
      </c>
      <c r="G55" s="278">
        <f t="shared" si="10"/>
        <v>21.448411651987414</v>
      </c>
      <c r="H55" s="270">
        <v>17176</v>
      </c>
      <c r="I55" s="270">
        <v>7225</v>
      </c>
      <c r="J55" s="61">
        <f t="shared" si="11"/>
        <v>24401</v>
      </c>
      <c r="K55" s="291">
        <f t="shared" ref="K55:K71" si="14">(H55/J55)*100</f>
        <v>70.390557764026056</v>
      </c>
      <c r="L55" s="290">
        <f t="shared" si="3"/>
        <v>29.609442235973937</v>
      </c>
      <c r="M55" s="66">
        <f t="shared" si="4"/>
        <v>100</v>
      </c>
    </row>
    <row r="56" spans="1:13">
      <c r="A56" s="828"/>
      <c r="B56" s="4" t="s">
        <v>1</v>
      </c>
      <c r="C56" s="259">
        <v>5</v>
      </c>
      <c r="D56" s="44"/>
      <c r="E56" s="44"/>
      <c r="F56" s="44">
        <f t="shared" si="6"/>
        <v>0.05</v>
      </c>
      <c r="G56" s="274">
        <f t="shared" ref="G56:G71" si="15">(C56/$C$4)*100</f>
        <v>4.394986199743333E-3</v>
      </c>
      <c r="H56" s="266">
        <v>5</v>
      </c>
      <c r="I56" s="266">
        <v>0</v>
      </c>
      <c r="J56" s="58">
        <f t="shared" si="11"/>
        <v>5</v>
      </c>
      <c r="K56" s="283">
        <f t="shared" si="14"/>
        <v>100</v>
      </c>
      <c r="L56" s="282">
        <f t="shared" si="3"/>
        <v>0</v>
      </c>
      <c r="M56" s="66">
        <f t="shared" si="4"/>
        <v>100</v>
      </c>
    </row>
    <row r="57" spans="1:13">
      <c r="A57" s="828"/>
      <c r="B57" s="7" t="s">
        <v>2</v>
      </c>
      <c r="C57" s="263">
        <v>3424</v>
      </c>
      <c r="D57" s="48"/>
      <c r="E57" s="48"/>
      <c r="F57" s="48">
        <f t="shared" si="6"/>
        <v>34.24</v>
      </c>
      <c r="G57" s="276">
        <f t="shared" si="15"/>
        <v>3.0096865495842344</v>
      </c>
      <c r="H57" s="268">
        <v>3170</v>
      </c>
      <c r="I57" s="268">
        <v>254</v>
      </c>
      <c r="J57" s="62">
        <f t="shared" si="11"/>
        <v>3424</v>
      </c>
      <c r="K57" s="287">
        <f t="shared" si="14"/>
        <v>92.581775700934571</v>
      </c>
      <c r="L57" s="286">
        <f t="shared" si="3"/>
        <v>7.4182242990654208</v>
      </c>
      <c r="M57" s="66">
        <f t="shared" si="4"/>
        <v>99.999999999999986</v>
      </c>
    </row>
    <row r="58" spans="1:13">
      <c r="A58" s="828"/>
      <c r="B58" s="7" t="s">
        <v>3</v>
      </c>
      <c r="C58" s="260">
        <v>5966</v>
      </c>
      <c r="D58" s="45"/>
      <c r="E58" s="45"/>
      <c r="F58" s="45">
        <f t="shared" si="6"/>
        <v>59.66</v>
      </c>
      <c r="G58" s="275">
        <f t="shared" si="15"/>
        <v>5.2440975335337443</v>
      </c>
      <c r="H58" s="267">
        <v>4744</v>
      </c>
      <c r="I58" s="267">
        <v>1222</v>
      </c>
      <c r="J58" s="59">
        <f t="shared" si="11"/>
        <v>5966</v>
      </c>
      <c r="K58" s="287">
        <f t="shared" si="14"/>
        <v>79.517264498826691</v>
      </c>
      <c r="L58" s="286">
        <f t="shared" si="3"/>
        <v>20.482735501173316</v>
      </c>
      <c r="M58" s="66">
        <f t="shared" si="4"/>
        <v>100</v>
      </c>
    </row>
    <row r="59" spans="1:13">
      <c r="A59" s="828"/>
      <c r="B59" s="7" t="s">
        <v>4</v>
      </c>
      <c r="C59" s="263">
        <v>32</v>
      </c>
      <c r="D59" s="48"/>
      <c r="E59" s="48"/>
      <c r="F59" s="48">
        <f t="shared" si="6"/>
        <v>0.32</v>
      </c>
      <c r="G59" s="276">
        <f t="shared" si="15"/>
        <v>2.8127911678357331E-2</v>
      </c>
      <c r="H59" s="268">
        <v>28</v>
      </c>
      <c r="I59" s="268">
        <v>5</v>
      </c>
      <c r="J59" s="62">
        <f t="shared" si="11"/>
        <v>33</v>
      </c>
      <c r="K59" s="287">
        <f t="shared" si="14"/>
        <v>84.848484848484844</v>
      </c>
      <c r="L59" s="286">
        <f t="shared" si="3"/>
        <v>15.151515151515152</v>
      </c>
      <c r="M59" s="66">
        <f t="shared" si="4"/>
        <v>100</v>
      </c>
    </row>
    <row r="60" spans="1:13">
      <c r="A60" s="828"/>
      <c r="B60" s="7" t="s">
        <v>5</v>
      </c>
      <c r="C60" s="260">
        <v>1578</v>
      </c>
      <c r="D60" s="45"/>
      <c r="E60" s="45"/>
      <c r="F60" s="45">
        <f t="shared" si="6"/>
        <v>15.78</v>
      </c>
      <c r="G60" s="276">
        <f t="shared" si="15"/>
        <v>1.3870576446389959</v>
      </c>
      <c r="H60" s="267">
        <v>1137</v>
      </c>
      <c r="I60" s="267">
        <v>441</v>
      </c>
      <c r="J60" s="59">
        <f t="shared" si="11"/>
        <v>1578</v>
      </c>
      <c r="K60" s="287">
        <f t="shared" si="14"/>
        <v>72.053231939163496</v>
      </c>
      <c r="L60" s="286">
        <f t="shared" si="3"/>
        <v>27.946768060836501</v>
      </c>
      <c r="M60" s="66">
        <f t="shared" si="4"/>
        <v>100</v>
      </c>
    </row>
    <row r="61" spans="1:13">
      <c r="A61" s="828"/>
      <c r="B61" s="7" t="s">
        <v>6</v>
      </c>
      <c r="C61" s="260">
        <v>1843</v>
      </c>
      <c r="D61" s="45"/>
      <c r="E61" s="45"/>
      <c r="F61" s="45">
        <f t="shared" si="6"/>
        <v>18.43</v>
      </c>
      <c r="G61" s="276">
        <f t="shared" si="15"/>
        <v>1.6199919132253924</v>
      </c>
      <c r="H61" s="268">
        <v>1663</v>
      </c>
      <c r="I61" s="267">
        <v>180</v>
      </c>
      <c r="J61" s="59">
        <f t="shared" si="11"/>
        <v>1843</v>
      </c>
      <c r="K61" s="287">
        <f t="shared" si="14"/>
        <v>90.233315246880082</v>
      </c>
      <c r="L61" s="286">
        <f t="shared" si="3"/>
        <v>9.7666847531199128</v>
      </c>
      <c r="M61" s="66">
        <f t="shared" si="4"/>
        <v>100</v>
      </c>
    </row>
    <row r="62" spans="1:13">
      <c r="A62" s="828"/>
      <c r="B62" s="7" t="s">
        <v>7</v>
      </c>
      <c r="C62" s="260">
        <v>2864</v>
      </c>
      <c r="D62" s="45"/>
      <c r="E62" s="45"/>
      <c r="F62" s="45">
        <f t="shared" si="6"/>
        <v>28.64</v>
      </c>
      <c r="G62" s="275">
        <f t="shared" si="15"/>
        <v>2.517448095212981</v>
      </c>
      <c r="H62" s="267">
        <v>1841</v>
      </c>
      <c r="I62" s="267">
        <v>1023</v>
      </c>
      <c r="J62" s="59">
        <f t="shared" si="11"/>
        <v>2864</v>
      </c>
      <c r="K62" s="287">
        <f t="shared" si="14"/>
        <v>64.280726256983243</v>
      </c>
      <c r="L62" s="286">
        <f t="shared" si="3"/>
        <v>35.719273743016764</v>
      </c>
      <c r="M62" s="66">
        <f t="shared" si="4"/>
        <v>100</v>
      </c>
    </row>
    <row r="63" spans="1:13">
      <c r="A63" s="828"/>
      <c r="B63" s="7" t="s">
        <v>21</v>
      </c>
      <c r="C63" s="263">
        <v>65</v>
      </c>
      <c r="D63" s="48"/>
      <c r="E63" s="48"/>
      <c r="F63" s="48">
        <f t="shared" si="6"/>
        <v>0.65</v>
      </c>
      <c r="G63" s="276">
        <f t="shared" si="15"/>
        <v>5.7134820596663326E-2</v>
      </c>
      <c r="H63" s="268">
        <v>35</v>
      </c>
      <c r="I63" s="268">
        <v>30</v>
      </c>
      <c r="J63" s="62">
        <f t="shared" si="11"/>
        <v>65</v>
      </c>
      <c r="K63" s="287">
        <f t="shared" si="14"/>
        <v>53.846153846153847</v>
      </c>
      <c r="L63" s="286">
        <f t="shared" si="3"/>
        <v>46.153846153846153</v>
      </c>
      <c r="M63" s="66">
        <f t="shared" si="4"/>
        <v>100</v>
      </c>
    </row>
    <row r="64" spans="1:13">
      <c r="A64" s="828"/>
      <c r="B64" s="7" t="s">
        <v>20</v>
      </c>
      <c r="C64" s="260">
        <v>408</v>
      </c>
      <c r="D64" s="45"/>
      <c r="E64" s="45"/>
      <c r="F64" s="45">
        <f t="shared" si="6"/>
        <v>4.08</v>
      </c>
      <c r="G64" s="275">
        <f t="shared" si="15"/>
        <v>0.35863087389905596</v>
      </c>
      <c r="H64" s="268">
        <v>232</v>
      </c>
      <c r="I64" s="267">
        <v>176</v>
      </c>
      <c r="J64" s="59">
        <f t="shared" si="11"/>
        <v>408</v>
      </c>
      <c r="K64" s="285">
        <f t="shared" si="14"/>
        <v>56.862745098039213</v>
      </c>
      <c r="L64" s="284">
        <f t="shared" si="3"/>
        <v>43.137254901960787</v>
      </c>
      <c r="M64" s="66">
        <f t="shared" si="4"/>
        <v>100</v>
      </c>
    </row>
    <row r="65" spans="1:13">
      <c r="A65" s="828"/>
      <c r="B65" s="7" t="s">
        <v>19</v>
      </c>
      <c r="C65" s="260">
        <v>1075</v>
      </c>
      <c r="D65" s="45"/>
      <c r="E65" s="45"/>
      <c r="F65" s="45">
        <f t="shared" si="6"/>
        <v>10.75</v>
      </c>
      <c r="G65" s="276">
        <f t="shared" si="15"/>
        <v>0.94492203294481658</v>
      </c>
      <c r="H65" s="267">
        <v>789</v>
      </c>
      <c r="I65" s="267">
        <v>286</v>
      </c>
      <c r="J65" s="59">
        <f t="shared" si="11"/>
        <v>1075</v>
      </c>
      <c r="K65" s="285">
        <f t="shared" si="14"/>
        <v>73.395348837209312</v>
      </c>
      <c r="L65" s="284">
        <f t="shared" si="3"/>
        <v>26.604651162790699</v>
      </c>
      <c r="M65" s="66">
        <f t="shared" si="4"/>
        <v>100.00000000000001</v>
      </c>
    </row>
    <row r="66" spans="1:13">
      <c r="A66" s="828"/>
      <c r="B66" s="7" t="s">
        <v>18</v>
      </c>
      <c r="C66" s="260">
        <v>467</v>
      </c>
      <c r="D66" s="45"/>
      <c r="E66" s="45"/>
      <c r="F66" s="45">
        <f t="shared" si="6"/>
        <v>4.67</v>
      </c>
      <c r="G66" s="275">
        <f t="shared" si="15"/>
        <v>0.41049171105602733</v>
      </c>
      <c r="H66" s="267">
        <v>327</v>
      </c>
      <c r="I66" s="267">
        <v>140</v>
      </c>
      <c r="J66" s="59">
        <f t="shared" si="11"/>
        <v>467</v>
      </c>
      <c r="K66" s="287">
        <f t="shared" si="14"/>
        <v>70.021413276231257</v>
      </c>
      <c r="L66" s="286">
        <f t="shared" si="3"/>
        <v>29.978586723768736</v>
      </c>
      <c r="M66" s="66">
        <f t="shared" si="4"/>
        <v>100</v>
      </c>
    </row>
    <row r="67" spans="1:13">
      <c r="A67" s="828"/>
      <c r="B67" s="7" t="s">
        <v>17</v>
      </c>
      <c r="C67" s="260">
        <v>644</v>
      </c>
      <c r="D67" s="45"/>
      <c r="E67" s="45"/>
      <c r="F67" s="45">
        <f t="shared" si="6"/>
        <v>6.44</v>
      </c>
      <c r="G67" s="275">
        <f t="shared" si="15"/>
        <v>0.56607422252694128</v>
      </c>
      <c r="H67" s="267">
        <v>363</v>
      </c>
      <c r="I67" s="268">
        <v>281</v>
      </c>
      <c r="J67" s="62">
        <f t="shared" si="11"/>
        <v>644</v>
      </c>
      <c r="K67" s="287">
        <f t="shared" si="14"/>
        <v>56.366459627329192</v>
      </c>
      <c r="L67" s="286">
        <f t="shared" si="3"/>
        <v>43.633540372670808</v>
      </c>
      <c r="M67" s="66">
        <f t="shared" si="4"/>
        <v>100</v>
      </c>
    </row>
    <row r="68" spans="1:13">
      <c r="A68" s="828"/>
      <c r="B68" s="7" t="s">
        <v>16</v>
      </c>
      <c r="C68" s="260">
        <v>1156</v>
      </c>
      <c r="D68" s="45"/>
      <c r="E68" s="45"/>
      <c r="F68" s="45">
        <f t="shared" si="6"/>
        <v>11.56</v>
      </c>
      <c r="G68" s="275">
        <f t="shared" si="15"/>
        <v>1.0161208093806586</v>
      </c>
      <c r="H68" s="267">
        <v>336</v>
      </c>
      <c r="I68" s="267">
        <v>820</v>
      </c>
      <c r="J68" s="59">
        <f t="shared" si="11"/>
        <v>1156</v>
      </c>
      <c r="K68" s="287">
        <f t="shared" si="14"/>
        <v>29.065743944636679</v>
      </c>
      <c r="L68" s="286">
        <f t="shared" si="3"/>
        <v>70.934256055363321</v>
      </c>
      <c r="M68" s="66">
        <f t="shared" si="4"/>
        <v>100</v>
      </c>
    </row>
    <row r="69" spans="1:13">
      <c r="A69" s="828"/>
      <c r="B69" s="4" t="s">
        <v>15</v>
      </c>
      <c r="C69" s="261">
        <v>2690</v>
      </c>
      <c r="D69" s="46"/>
      <c r="E69" s="46"/>
      <c r="F69" s="46">
        <f t="shared" si="6"/>
        <v>26.9</v>
      </c>
      <c r="G69" s="274">
        <f t="shared" si="15"/>
        <v>2.3645025754619131</v>
      </c>
      <c r="H69" s="269">
        <v>792</v>
      </c>
      <c r="I69" s="269">
        <v>1898</v>
      </c>
      <c r="J69" s="60">
        <f t="shared" si="11"/>
        <v>2690</v>
      </c>
      <c r="K69" s="283">
        <f t="shared" si="14"/>
        <v>29.442379182156138</v>
      </c>
      <c r="L69" s="282">
        <f>(I69/J69)*100</f>
        <v>70.557620817843869</v>
      </c>
      <c r="M69" s="66">
        <f>K69+L69</f>
        <v>100</v>
      </c>
    </row>
    <row r="70" spans="1:13">
      <c r="A70" s="828"/>
      <c r="B70" s="7" t="s">
        <v>14</v>
      </c>
      <c r="C70" s="263">
        <v>27</v>
      </c>
      <c r="D70" s="48"/>
      <c r="E70" s="48"/>
      <c r="F70" s="48">
        <f>C70/100</f>
        <v>0.27</v>
      </c>
      <c r="G70" s="276">
        <f t="shared" si="15"/>
        <v>2.3732925478613998E-2</v>
      </c>
      <c r="H70" s="268">
        <v>19</v>
      </c>
      <c r="I70" s="268">
        <v>8</v>
      </c>
      <c r="J70" s="62">
        <f t="shared" si="11"/>
        <v>27</v>
      </c>
      <c r="K70" s="287">
        <f t="shared" si="14"/>
        <v>70.370370370370367</v>
      </c>
      <c r="L70" s="286">
        <f>(I70/J70)*100</f>
        <v>29.629629629629626</v>
      </c>
      <c r="M70" s="66">
        <f>K70+L70</f>
        <v>100</v>
      </c>
    </row>
    <row r="71" spans="1:13" ht="13.8" thickBot="1">
      <c r="A71" s="829"/>
      <c r="B71" s="6" t="s">
        <v>13</v>
      </c>
      <c r="C71" s="264">
        <v>2156</v>
      </c>
      <c r="D71" s="49"/>
      <c r="E71" s="49"/>
      <c r="F71" s="49">
        <f>C71/100</f>
        <v>21.56</v>
      </c>
      <c r="G71" s="279">
        <f t="shared" si="15"/>
        <v>1.8951180493293251</v>
      </c>
      <c r="H71" s="271">
        <v>1695</v>
      </c>
      <c r="I71" s="272">
        <v>461</v>
      </c>
      <c r="J71" s="63">
        <f t="shared" si="11"/>
        <v>2156</v>
      </c>
      <c r="K71" s="293">
        <f t="shared" si="14"/>
        <v>78.617810760667908</v>
      </c>
      <c r="L71" s="292">
        <f>(I71/J71)*100</f>
        <v>21.382189239332096</v>
      </c>
      <c r="M71" s="66">
        <f>K71+L71</f>
        <v>100</v>
      </c>
    </row>
    <row r="72" spans="1:13">
      <c r="A72" s="529"/>
      <c r="B72" s="528" t="s">
        <v>167</v>
      </c>
      <c r="H72" s="54"/>
    </row>
    <row r="73" spans="1:13" ht="14.4">
      <c r="A73" s="836">
        <v>6</v>
      </c>
      <c r="B73" s="836"/>
      <c r="C73" s="836"/>
      <c r="D73" s="836"/>
      <c r="E73" s="836"/>
      <c r="F73" s="836"/>
      <c r="G73" s="836"/>
      <c r="H73" s="836"/>
      <c r="I73" s="836"/>
      <c r="J73" s="836"/>
      <c r="K73" s="836"/>
      <c r="L73" s="836"/>
    </row>
  </sheetData>
  <protectedRanges>
    <protectedRange sqref="H4:I71" name="範囲2"/>
    <protectedRange sqref="C4:C71" name="範囲1"/>
  </protectedRanges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zoomScale="130" zoomScaleNormal="130" zoomScaleSheetLayoutView="100" workbookViewId="0">
      <selection activeCell="A33" sqref="A33:D33"/>
    </sheetView>
  </sheetViews>
  <sheetFormatPr defaultRowHeight="13.2"/>
  <cols>
    <col min="1" max="1" width="15" customWidth="1"/>
    <col min="2" max="2" width="12.77734375" style="68" customWidth="1"/>
    <col min="3" max="3" width="12.109375" style="68" customWidth="1"/>
    <col min="4" max="4" width="12.109375" customWidth="1"/>
    <col min="5" max="5" width="9.109375" style="54" bestFit="1" customWidth="1"/>
    <col min="6" max="6" width="9.109375" bestFit="1" customWidth="1"/>
    <col min="7" max="8" width="10.33203125" customWidth="1"/>
  </cols>
  <sheetData>
    <row r="1" spans="1:5" ht="19.5" customHeight="1" thickBot="1">
      <c r="A1" t="s">
        <v>133</v>
      </c>
    </row>
    <row r="2" spans="1:5">
      <c r="A2" s="78" t="s">
        <v>30</v>
      </c>
      <c r="B2" s="70" t="s">
        <v>32</v>
      </c>
      <c r="C2" s="71" t="s">
        <v>33</v>
      </c>
      <c r="E2"/>
    </row>
    <row r="3" spans="1:5" hidden="1">
      <c r="A3" s="72" t="s">
        <v>22</v>
      </c>
      <c r="B3" s="73"/>
      <c r="C3" s="74"/>
      <c r="E3"/>
    </row>
    <row r="4" spans="1:5">
      <c r="A4" s="79" t="s">
        <v>59</v>
      </c>
      <c r="B4" s="69">
        <f t="shared" ref="B4:B15" si="0">C20/$C$32*100</f>
        <v>0.41352530320986408</v>
      </c>
      <c r="C4" s="75">
        <f t="shared" ref="C4:C15" si="1">D20/$D$32*100</f>
        <v>0.43834184858337205</v>
      </c>
      <c r="E4"/>
    </row>
    <row r="5" spans="1:5">
      <c r="A5" s="79" t="s">
        <v>60</v>
      </c>
      <c r="B5" s="69">
        <f>C21/$C$32*100</f>
        <v>5.2926195819360045</v>
      </c>
      <c r="C5" s="75">
        <f t="shared" si="1"/>
        <v>9.8989781699953561</v>
      </c>
      <c r="E5"/>
    </row>
    <row r="6" spans="1:5">
      <c r="A6" s="72" t="s">
        <v>61</v>
      </c>
      <c r="B6" s="69">
        <f t="shared" si="0"/>
        <v>9.4064399001487686</v>
      </c>
      <c r="C6" s="75">
        <f t="shared" si="1"/>
        <v>13.5769856014863</v>
      </c>
      <c r="E6"/>
    </row>
    <row r="7" spans="1:5">
      <c r="A7" s="79" t="s">
        <v>62</v>
      </c>
      <c r="B7" s="69">
        <f t="shared" si="0"/>
        <v>10.326785849365844</v>
      </c>
      <c r="C7" s="75">
        <f t="shared" si="1"/>
        <v>10.93822573153739</v>
      </c>
      <c r="E7"/>
    </row>
    <row r="8" spans="1:5">
      <c r="A8" s="79" t="s">
        <v>63</v>
      </c>
      <c r="B8" s="69">
        <f t="shared" si="0"/>
        <v>11.336644897753349</v>
      </c>
      <c r="C8" s="75">
        <f t="shared" si="1"/>
        <v>9.9512308406874119</v>
      </c>
      <c r="E8"/>
    </row>
    <row r="9" spans="1:5">
      <c r="A9" s="79" t="s">
        <v>64</v>
      </c>
      <c r="B9" s="69">
        <f t="shared" si="0"/>
        <v>13.663985476184473</v>
      </c>
      <c r="C9" s="75">
        <f t="shared" si="1"/>
        <v>12.813516024152346</v>
      </c>
      <c r="E9"/>
    </row>
    <row r="10" spans="1:5">
      <c r="A10" s="79" t="s">
        <v>65</v>
      </c>
      <c r="B10" s="69">
        <f t="shared" si="0"/>
        <v>16.045538213268109</v>
      </c>
      <c r="C10" s="75">
        <f t="shared" si="1"/>
        <v>14.746864839758478</v>
      </c>
      <c r="E10"/>
    </row>
    <row r="11" spans="1:5">
      <c r="A11" s="79" t="s">
        <v>66</v>
      </c>
      <c r="B11" s="69">
        <f t="shared" si="0"/>
        <v>13.782495776494615</v>
      </c>
      <c r="C11" s="75">
        <f t="shared" si="1"/>
        <v>12.630631676730145</v>
      </c>
      <c r="E11"/>
    </row>
    <row r="12" spans="1:5">
      <c r="A12" s="79" t="s">
        <v>67</v>
      </c>
      <c r="B12" s="69">
        <f t="shared" si="0"/>
        <v>10.527244761592577</v>
      </c>
      <c r="C12" s="75">
        <f t="shared" si="1"/>
        <v>7.8553181607059912</v>
      </c>
      <c r="E12"/>
    </row>
    <row r="13" spans="1:5">
      <c r="A13" s="79" t="s">
        <v>68</v>
      </c>
      <c r="B13" s="69">
        <f t="shared" si="0"/>
        <v>5.9204720240046393</v>
      </c>
      <c r="C13" s="75">
        <f t="shared" si="1"/>
        <v>4.4095448211797494</v>
      </c>
      <c r="E13"/>
    </row>
    <row r="14" spans="1:5">
      <c r="A14" s="79" t="s">
        <v>69</v>
      </c>
      <c r="B14" s="69">
        <f t="shared" si="0"/>
        <v>2.2428704707632567</v>
      </c>
      <c r="C14" s="75">
        <f t="shared" si="1"/>
        <v>1.8520668834184857</v>
      </c>
      <c r="E14"/>
    </row>
    <row r="15" spans="1:5" ht="13.8" thickBot="1">
      <c r="A15" s="80" t="s">
        <v>70</v>
      </c>
      <c r="B15" s="76">
        <f t="shared" si="0"/>
        <v>1.0401169974028595</v>
      </c>
      <c r="C15" s="77">
        <f t="shared" si="1"/>
        <v>0.88539247561542023</v>
      </c>
      <c r="E15"/>
    </row>
    <row r="18" spans="1:7" ht="13.8" thickBot="1">
      <c r="D18" t="s">
        <v>160</v>
      </c>
    </row>
    <row r="19" spans="1:7">
      <c r="A19" s="78" t="s">
        <v>30</v>
      </c>
      <c r="B19" s="510" t="s">
        <v>71</v>
      </c>
      <c r="C19" s="111" t="s">
        <v>72</v>
      </c>
      <c r="D19" s="502" t="s">
        <v>73</v>
      </c>
      <c r="E19" s="506"/>
      <c r="F19" s="507"/>
    </row>
    <row r="20" spans="1:7">
      <c r="A20" s="79" t="s">
        <v>59</v>
      </c>
      <c r="B20" s="205">
        <v>479</v>
      </c>
      <c r="C20" s="205">
        <v>328</v>
      </c>
      <c r="D20" s="210">
        <v>151</v>
      </c>
      <c r="E20" s="845"/>
      <c r="F20" s="846"/>
    </row>
    <row r="21" spans="1:7">
      <c r="A21" s="79" t="s">
        <v>60</v>
      </c>
      <c r="B21" s="205">
        <v>7608</v>
      </c>
      <c r="C21" s="205">
        <v>4198</v>
      </c>
      <c r="D21" s="210">
        <v>3410</v>
      </c>
      <c r="E21" s="847"/>
      <c r="F21" s="846"/>
    </row>
    <row r="22" spans="1:7">
      <c r="A22" s="72" t="s">
        <v>61</v>
      </c>
      <c r="B22" s="205">
        <v>12138</v>
      </c>
      <c r="C22" s="205">
        <v>7461</v>
      </c>
      <c r="D22" s="210">
        <v>4677</v>
      </c>
      <c r="E22" s="847"/>
      <c r="F22" s="846"/>
    </row>
    <row r="23" spans="1:7">
      <c r="A23" s="79" t="s">
        <v>62</v>
      </c>
      <c r="B23" s="205">
        <v>11959</v>
      </c>
      <c r="C23" s="205">
        <v>8191</v>
      </c>
      <c r="D23" s="210">
        <v>3768</v>
      </c>
      <c r="E23" s="508"/>
      <c r="F23" s="509"/>
    </row>
    <row r="24" spans="1:7">
      <c r="A24" s="79" t="s">
        <v>63</v>
      </c>
      <c r="B24" s="205">
        <v>12420</v>
      </c>
      <c r="C24" s="205">
        <v>8992</v>
      </c>
      <c r="D24" s="210">
        <v>3428</v>
      </c>
      <c r="E24" s="508"/>
      <c r="F24" s="509"/>
    </row>
    <row r="25" spans="1:7">
      <c r="A25" s="79" t="s">
        <v>64</v>
      </c>
      <c r="B25" s="205">
        <v>15252</v>
      </c>
      <c r="C25" s="205">
        <v>10838</v>
      </c>
      <c r="D25" s="210">
        <v>4414</v>
      </c>
      <c r="E25" s="508"/>
      <c r="F25" s="509"/>
    </row>
    <row r="26" spans="1:7">
      <c r="A26" s="79" t="s">
        <v>65</v>
      </c>
      <c r="B26" s="205">
        <v>17808</v>
      </c>
      <c r="C26" s="205">
        <v>12727</v>
      </c>
      <c r="D26" s="210">
        <v>5080</v>
      </c>
      <c r="E26" s="508"/>
      <c r="F26" s="509"/>
    </row>
    <row r="27" spans="1:7">
      <c r="A27" s="79" t="s">
        <v>66</v>
      </c>
      <c r="B27" s="205">
        <v>15283</v>
      </c>
      <c r="C27" s="205">
        <v>10932</v>
      </c>
      <c r="D27" s="210">
        <v>4351</v>
      </c>
      <c r="E27" s="508"/>
      <c r="F27" s="509"/>
    </row>
    <row r="28" spans="1:7">
      <c r="A28" s="79" t="s">
        <v>67</v>
      </c>
      <c r="B28" s="205">
        <v>11056</v>
      </c>
      <c r="C28" s="205">
        <v>8350</v>
      </c>
      <c r="D28" s="210">
        <v>2706</v>
      </c>
      <c r="E28" s="508"/>
      <c r="F28" s="509"/>
    </row>
    <row r="29" spans="1:7">
      <c r="A29" s="79" t="s">
        <v>68</v>
      </c>
      <c r="B29" s="205">
        <v>6215</v>
      </c>
      <c r="C29" s="205">
        <v>4696</v>
      </c>
      <c r="D29" s="210">
        <v>1519</v>
      </c>
      <c r="E29" s="508"/>
      <c r="F29" s="509"/>
    </row>
    <row r="30" spans="1:7">
      <c r="A30" s="79" t="s">
        <v>69</v>
      </c>
      <c r="B30" s="205">
        <v>2417</v>
      </c>
      <c r="C30" s="205">
        <v>1779</v>
      </c>
      <c r="D30" s="210">
        <v>638</v>
      </c>
      <c r="E30" s="508"/>
      <c r="F30" s="509"/>
      <c r="G30" s="73"/>
    </row>
    <row r="31" spans="1:7" ht="13.8" thickBot="1">
      <c r="A31" s="80" t="s">
        <v>70</v>
      </c>
      <c r="B31" s="206">
        <v>1129</v>
      </c>
      <c r="C31" s="206">
        <v>825</v>
      </c>
      <c r="D31" s="211">
        <v>305</v>
      </c>
      <c r="E31" s="508"/>
      <c r="F31" s="509"/>
    </row>
    <row r="32" spans="1:7" ht="13.8" thickBot="1">
      <c r="A32" s="505" t="s">
        <v>22</v>
      </c>
      <c r="B32" s="504">
        <v>113766</v>
      </c>
      <c r="C32" s="504">
        <v>79318</v>
      </c>
      <c r="D32" s="503">
        <v>34448</v>
      </c>
    </row>
    <row r="33" spans="1:4">
      <c r="A33" s="848" t="s">
        <v>196</v>
      </c>
      <c r="B33" s="848"/>
      <c r="C33" s="848"/>
      <c r="D33" s="848"/>
    </row>
    <row r="34" spans="1:4">
      <c r="A34" s="26"/>
      <c r="B34" s="322"/>
      <c r="C34" s="322"/>
      <c r="D34" s="322"/>
    </row>
    <row r="35" spans="1:4">
      <c r="A35" s="73"/>
      <c r="B35" s="322"/>
      <c r="C35" s="322"/>
      <c r="D35" s="322"/>
    </row>
    <row r="72" spans="1:8" ht="14.4">
      <c r="A72" s="836">
        <v>7</v>
      </c>
      <c r="B72" s="836"/>
      <c r="C72" s="836"/>
      <c r="D72" s="836"/>
      <c r="E72" s="836"/>
      <c r="F72" s="836"/>
      <c r="G72" s="836"/>
      <c r="H72" s="836"/>
    </row>
  </sheetData>
  <protectedRanges>
    <protectedRange sqref="B20:D31" name="範囲1"/>
  </protectedRanges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45"/>
  <sheetViews>
    <sheetView topLeftCell="D1" zoomScale="115" zoomScaleNormal="115" workbookViewId="0">
      <selection activeCell="Q3" sqref="Q3"/>
    </sheetView>
  </sheetViews>
  <sheetFormatPr defaultRowHeight="13.2"/>
  <cols>
    <col min="1" max="1" width="15" customWidth="1"/>
    <col min="2" max="2" width="12.77734375" style="68" customWidth="1"/>
    <col min="3" max="3" width="9.21875" style="68" bestFit="1" customWidth="1"/>
    <col min="4" max="4" width="9.88671875" bestFit="1" customWidth="1"/>
    <col min="5" max="5" width="9.21875" style="68" bestFit="1" customWidth="1"/>
    <col min="6" max="6" width="9.77734375" bestFit="1" customWidth="1"/>
    <col min="7" max="9" width="10.33203125" customWidth="1"/>
    <col min="10" max="10" width="12.6640625" bestFit="1" customWidth="1"/>
    <col min="11" max="11" width="10" style="85" bestFit="1" customWidth="1"/>
    <col min="12" max="12" width="9.33203125" bestFit="1" customWidth="1"/>
    <col min="27" max="27" width="9" style="54"/>
    <col min="29" max="29" width="9" style="85"/>
    <col min="32" max="32" width="12.21875" style="73" bestFit="1" customWidth="1"/>
    <col min="33" max="33" width="9" style="85"/>
    <col min="46" max="46" width="9.109375" bestFit="1" customWidth="1"/>
    <col min="47" max="47" width="9.77734375" bestFit="1" customWidth="1"/>
    <col min="48" max="52" width="9.109375" bestFit="1" customWidth="1"/>
  </cols>
  <sheetData>
    <row r="2" spans="1:21" ht="19.5" customHeight="1" thickBot="1">
      <c r="A2" s="73" t="s">
        <v>134</v>
      </c>
      <c r="B2" s="85"/>
      <c r="C2"/>
      <c r="E2"/>
      <c r="K2"/>
      <c r="U2" s="119" t="s">
        <v>112</v>
      </c>
    </row>
    <row r="3" spans="1:21" ht="69" customHeight="1" thickBot="1">
      <c r="A3" s="221" t="s">
        <v>30</v>
      </c>
      <c r="B3" s="216" t="s">
        <v>1</v>
      </c>
      <c r="C3" s="214" t="s">
        <v>2</v>
      </c>
      <c r="D3" s="214" t="s">
        <v>3</v>
      </c>
      <c r="E3" s="215" t="s">
        <v>4</v>
      </c>
      <c r="F3" s="215" t="s">
        <v>5</v>
      </c>
      <c r="G3" s="215" t="s">
        <v>6</v>
      </c>
      <c r="H3" s="215" t="s">
        <v>7</v>
      </c>
      <c r="I3" s="215" t="s">
        <v>21</v>
      </c>
      <c r="J3" s="215" t="s">
        <v>20</v>
      </c>
      <c r="K3" s="215" t="s">
        <v>19</v>
      </c>
      <c r="L3" s="215" t="s">
        <v>18</v>
      </c>
      <c r="M3" s="215" t="s">
        <v>17</v>
      </c>
      <c r="N3" s="215" t="s">
        <v>16</v>
      </c>
      <c r="O3" s="808" t="s">
        <v>15</v>
      </c>
      <c r="P3" s="808" t="s">
        <v>14</v>
      </c>
      <c r="Q3" s="240" t="s">
        <v>13</v>
      </c>
      <c r="R3" s="241" t="s">
        <v>74</v>
      </c>
      <c r="S3" s="805" t="s">
        <v>23</v>
      </c>
      <c r="T3" s="806" t="s">
        <v>75</v>
      </c>
      <c r="U3" s="807" t="s">
        <v>76</v>
      </c>
    </row>
    <row r="4" spans="1:21" ht="26.1" hidden="1" customHeight="1" thickBot="1">
      <c r="A4" s="233" t="s">
        <v>78</v>
      </c>
      <c r="B4" s="23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6"/>
      <c r="R4" s="237"/>
      <c r="S4" s="238"/>
      <c r="T4" s="235"/>
      <c r="U4" s="239"/>
    </row>
    <row r="5" spans="1:21" ht="26.1" customHeight="1">
      <c r="A5" s="227" t="s">
        <v>59</v>
      </c>
      <c r="B5" s="712" t="s">
        <v>197</v>
      </c>
      <c r="C5" s="354">
        <f t="shared" ref="C5:C16" si="0">C22/$C$34*100</f>
        <v>0.12521521364845828</v>
      </c>
      <c r="D5" s="354">
        <f t="shared" ref="D5:D16" si="1">D22/$D$34*100</f>
        <v>1.2098581030619866</v>
      </c>
      <c r="E5" s="354">
        <f t="shared" ref="E5:E15" si="2">E22/$E$34*100</f>
        <v>0.17513134851138354</v>
      </c>
      <c r="F5" s="713" t="s">
        <v>198</v>
      </c>
      <c r="G5" s="354">
        <f t="shared" ref="G5:G15" si="3">G22/$G$34*100</f>
        <v>0.15091492171288434</v>
      </c>
      <c r="H5" s="354">
        <f t="shared" ref="H5:H16" si="4">H22/$H$34*100</f>
        <v>0.14133749907014803</v>
      </c>
      <c r="I5" s="355">
        <f>I22/$I$34*100</f>
        <v>0.16085790884718498</v>
      </c>
      <c r="J5" s="355">
        <f>J22/$J$34*100</f>
        <v>0.33204205866076369</v>
      </c>
      <c r="K5" s="355">
        <f t="shared" ref="K5:K15" si="5">K22/$K$34*100</f>
        <v>8.9571337172104928E-2</v>
      </c>
      <c r="L5" s="354">
        <f t="shared" ref="L5:L16" si="6">L22/$L$34*100</f>
        <v>2.0565552699228791</v>
      </c>
      <c r="M5" s="354">
        <f t="shared" ref="M5:M16" si="7">M22/$M$34*100</f>
        <v>0.72951739618406286</v>
      </c>
      <c r="N5" s="354">
        <f t="shared" ref="N5:N16" si="8">N22/$N$34*100</f>
        <v>7.8968149513029745E-2</v>
      </c>
      <c r="O5" s="354">
        <f t="shared" ref="O5:O16" si="9">O22/$O$34*100</f>
        <v>3.3469442399089631E-2</v>
      </c>
      <c r="P5" s="354">
        <f>P22/$P$34*100</f>
        <v>0.10330578512396695</v>
      </c>
      <c r="Q5" s="356">
        <f t="shared" ref="Q5:Q16" si="10">Q22/$Q$34*100</f>
        <v>0.13338805663862099</v>
      </c>
      <c r="R5" s="357">
        <f t="shared" ref="R5:R16" si="11">R22/$R$34*100</f>
        <v>0.42104707991983403</v>
      </c>
      <c r="S5" s="294">
        <f t="shared" ref="S5:S16" si="12">S22/$S$34*100</f>
        <v>0.3437279202551225</v>
      </c>
      <c r="T5" s="295">
        <f t="shared" ref="T5" si="13">T22/$T$34*100</f>
        <v>0.60547086171477993</v>
      </c>
      <c r="U5" s="297">
        <f t="shared" ref="U5:U16" si="14">U22/$U$34*100</f>
        <v>0.30736445227654607</v>
      </c>
    </row>
    <row r="6" spans="1:21" ht="26.1" customHeight="1">
      <c r="A6" s="223" t="s">
        <v>60</v>
      </c>
      <c r="B6" s="358">
        <f t="shared" ref="B6:B14" si="15">B23/$B$34*100</f>
        <v>15.384615384615385</v>
      </c>
      <c r="C6" s="355">
        <f t="shared" si="0"/>
        <v>5.838159336359368</v>
      </c>
      <c r="D6" s="355">
        <f t="shared" si="1"/>
        <v>5.3286034353995513</v>
      </c>
      <c r="E6" s="355">
        <f t="shared" si="2"/>
        <v>8.0560420315236421</v>
      </c>
      <c r="F6" s="355">
        <f t="shared" ref="F6:F15" si="16">F23/$F$34*100</f>
        <v>6.6542980828695111</v>
      </c>
      <c r="G6" s="355">
        <f t="shared" si="3"/>
        <v>3.8577626862856067</v>
      </c>
      <c r="H6" s="355">
        <f t="shared" si="4"/>
        <v>8.0859927099605731</v>
      </c>
      <c r="I6" s="355">
        <f t="shared" ref="I6:I15" si="17">I23/$I$34*100</f>
        <v>9.7319034852546924</v>
      </c>
      <c r="J6" s="355">
        <f t="shared" ref="J6:J15" si="18">J23/$J$34*100</f>
        <v>8.3563918096292191</v>
      </c>
      <c r="K6" s="355">
        <f t="shared" si="5"/>
        <v>3.262955854126679</v>
      </c>
      <c r="L6" s="355">
        <f t="shared" si="6"/>
        <v>11.139674378748929</v>
      </c>
      <c r="M6" s="355">
        <f t="shared" si="7"/>
        <v>10.044893378226712</v>
      </c>
      <c r="N6" s="355">
        <f t="shared" si="8"/>
        <v>9.3182416425375099</v>
      </c>
      <c r="O6" s="355">
        <f t="shared" si="9"/>
        <v>10.549568244193051</v>
      </c>
      <c r="P6" s="355">
        <f t="shared" ref="P6:P15" si="19">P23/$P$34*100</f>
        <v>4.338842975206612</v>
      </c>
      <c r="Q6" s="359">
        <f t="shared" si="10"/>
        <v>5.1610917299404884</v>
      </c>
      <c r="R6" s="360">
        <f t="shared" si="11"/>
        <v>6.6875285679125209</v>
      </c>
      <c r="S6" s="298">
        <f t="shared" si="12"/>
        <v>7.1151679492810356</v>
      </c>
      <c r="T6" s="296">
        <f t="shared" ref="T6:T16" si="20">T23/$T$34*100</f>
        <v>6.9466969402097529</v>
      </c>
      <c r="U6" s="299">
        <f t="shared" si="14"/>
        <v>5.3768288184910453</v>
      </c>
    </row>
    <row r="7" spans="1:21" ht="26.1" customHeight="1">
      <c r="A7" s="224" t="s">
        <v>61</v>
      </c>
      <c r="B7" s="358">
        <f t="shared" si="15"/>
        <v>7.6923076923076925</v>
      </c>
      <c r="C7" s="355">
        <f t="shared" si="0"/>
        <v>10.283299420879636</v>
      </c>
      <c r="D7" s="355">
        <f t="shared" si="1"/>
        <v>10.156833457804332</v>
      </c>
      <c r="E7" s="355">
        <f t="shared" si="2"/>
        <v>13.134851138353765</v>
      </c>
      <c r="F7" s="355">
        <f t="shared" si="16"/>
        <v>11.948051948051948</v>
      </c>
      <c r="G7" s="355">
        <f t="shared" si="3"/>
        <v>5.2914544425580079</v>
      </c>
      <c r="H7" s="355">
        <f t="shared" si="4"/>
        <v>11.909544000595105</v>
      </c>
      <c r="I7" s="355">
        <f t="shared" si="17"/>
        <v>13.860589812332439</v>
      </c>
      <c r="J7" s="355">
        <f t="shared" si="18"/>
        <v>12.617598229109021</v>
      </c>
      <c r="K7" s="355">
        <f t="shared" si="5"/>
        <v>8.0742162507997435</v>
      </c>
      <c r="L7" s="355">
        <f t="shared" si="6"/>
        <v>12.125107112253641</v>
      </c>
      <c r="M7" s="355">
        <f t="shared" si="7"/>
        <v>11.784511784511785</v>
      </c>
      <c r="N7" s="355">
        <f t="shared" si="8"/>
        <v>9.6867596735983152</v>
      </c>
      <c r="O7" s="355">
        <f t="shared" si="9"/>
        <v>14.170961911774549</v>
      </c>
      <c r="P7" s="355">
        <f t="shared" si="19"/>
        <v>10.12396694214876</v>
      </c>
      <c r="Q7" s="359">
        <f t="shared" si="10"/>
        <v>10.322183459880977</v>
      </c>
      <c r="R7" s="360">
        <f t="shared" si="11"/>
        <v>10.669456066945607</v>
      </c>
      <c r="S7" s="298">
        <f t="shared" si="12"/>
        <v>11.543529321901197</v>
      </c>
      <c r="T7" s="296">
        <f t="shared" si="20"/>
        <v>10.047032111579631</v>
      </c>
      <c r="U7" s="299">
        <f t="shared" si="14"/>
        <v>9.7373058481209789</v>
      </c>
    </row>
    <row r="8" spans="1:21" ht="26.1" customHeight="1">
      <c r="A8" s="223" t="s">
        <v>62</v>
      </c>
      <c r="B8" s="358">
        <f t="shared" si="15"/>
        <v>7.6923076923076925</v>
      </c>
      <c r="C8" s="355">
        <f t="shared" si="0"/>
        <v>7.9042103615589294</v>
      </c>
      <c r="D8" s="355">
        <f t="shared" si="1"/>
        <v>9.7834204630321135</v>
      </c>
      <c r="E8" s="355">
        <f t="shared" si="2"/>
        <v>9.8073555166374788</v>
      </c>
      <c r="F8" s="355">
        <f t="shared" si="16"/>
        <v>12.59121830550402</v>
      </c>
      <c r="G8" s="355">
        <f t="shared" si="3"/>
        <v>6.3289945293340883</v>
      </c>
      <c r="H8" s="355">
        <f t="shared" si="4"/>
        <v>11.024324927471547</v>
      </c>
      <c r="I8" s="355">
        <f t="shared" si="17"/>
        <v>12.627345844504021</v>
      </c>
      <c r="J8" s="355">
        <f t="shared" si="18"/>
        <v>11.123408965135583</v>
      </c>
      <c r="K8" s="355">
        <f t="shared" si="5"/>
        <v>11.413947536788228</v>
      </c>
      <c r="L8" s="355">
        <f t="shared" si="6"/>
        <v>11.268209083119109</v>
      </c>
      <c r="M8" s="355">
        <f t="shared" si="7"/>
        <v>12.121212121212121</v>
      </c>
      <c r="N8" s="355">
        <f t="shared" si="8"/>
        <v>10.818636483285076</v>
      </c>
      <c r="O8" s="355">
        <f t="shared" si="9"/>
        <v>13.227123636120222</v>
      </c>
      <c r="P8" s="355">
        <f t="shared" si="19"/>
        <v>11.105371900826446</v>
      </c>
      <c r="Q8" s="359">
        <f t="shared" si="10"/>
        <v>9.8707161912579515</v>
      </c>
      <c r="R8" s="360">
        <f t="shared" si="11"/>
        <v>10.512112794908758</v>
      </c>
      <c r="S8" s="298">
        <f t="shared" si="12"/>
        <v>10.987835850822082</v>
      </c>
      <c r="T8" s="296">
        <f t="shared" si="20"/>
        <v>10.352470537355389</v>
      </c>
      <c r="U8" s="299">
        <f t="shared" si="14"/>
        <v>9.733207655423957</v>
      </c>
    </row>
    <row r="9" spans="1:21" ht="26.1" customHeight="1">
      <c r="A9" s="223" t="s">
        <v>63</v>
      </c>
      <c r="B9" s="358">
        <f t="shared" si="15"/>
        <v>0</v>
      </c>
      <c r="C9" s="355">
        <f t="shared" si="0"/>
        <v>9.2033182031616843</v>
      </c>
      <c r="D9" s="355">
        <f t="shared" si="1"/>
        <v>11.717699775952203</v>
      </c>
      <c r="E9" s="355">
        <f t="shared" si="2"/>
        <v>8.0560420315236421</v>
      </c>
      <c r="F9" s="355">
        <f t="shared" si="16"/>
        <v>11.700680272108844</v>
      </c>
      <c r="G9" s="355">
        <f t="shared" si="3"/>
        <v>7.9230333899264291</v>
      </c>
      <c r="H9" s="355">
        <f t="shared" si="4"/>
        <v>11.530164397827866</v>
      </c>
      <c r="I9" s="355">
        <f t="shared" si="17"/>
        <v>10.536193029490617</v>
      </c>
      <c r="J9" s="355">
        <f t="shared" si="18"/>
        <v>11.455451023796348</v>
      </c>
      <c r="K9" s="355">
        <f t="shared" si="5"/>
        <v>13.742802303262955</v>
      </c>
      <c r="L9" s="355">
        <f t="shared" si="6"/>
        <v>11.096829477292204</v>
      </c>
      <c r="M9" s="355">
        <f t="shared" si="7"/>
        <v>12.962962962962962</v>
      </c>
      <c r="N9" s="355">
        <f t="shared" si="8"/>
        <v>9.4498552250592258</v>
      </c>
      <c r="O9" s="355">
        <f t="shared" si="9"/>
        <v>10.181404377803066</v>
      </c>
      <c r="P9" s="355">
        <f t="shared" si="19"/>
        <v>11.053719008264464</v>
      </c>
      <c r="Q9" s="359">
        <f t="shared" si="10"/>
        <v>10.824953827211163</v>
      </c>
      <c r="R9" s="360">
        <f t="shared" si="11"/>
        <v>10.917337646355614</v>
      </c>
      <c r="S9" s="298">
        <f t="shared" si="12"/>
        <v>11.027937441518514</v>
      </c>
      <c r="T9" s="296">
        <f t="shared" si="20"/>
        <v>10.722780841172018</v>
      </c>
      <c r="U9" s="299">
        <f t="shared" si="14"/>
        <v>10.974960042621204</v>
      </c>
    </row>
    <row r="10" spans="1:21" ht="26.1" customHeight="1">
      <c r="A10" s="223" t="s">
        <v>64</v>
      </c>
      <c r="B10" s="358">
        <f t="shared" si="15"/>
        <v>7.6923076923076925</v>
      </c>
      <c r="C10" s="355">
        <f t="shared" si="0"/>
        <v>11.222413523243075</v>
      </c>
      <c r="D10" s="355">
        <f t="shared" si="1"/>
        <v>12.808065720687081</v>
      </c>
      <c r="E10" s="355">
        <f t="shared" si="2"/>
        <v>11.733800350262696</v>
      </c>
      <c r="F10" s="355">
        <f t="shared" si="16"/>
        <v>15.794681508967223</v>
      </c>
      <c r="G10" s="355">
        <f t="shared" si="3"/>
        <v>13.3276740237691</v>
      </c>
      <c r="H10" s="355">
        <f t="shared" si="4"/>
        <v>13.813880830171838</v>
      </c>
      <c r="I10" s="355">
        <f t="shared" si="17"/>
        <v>10.268096514745308</v>
      </c>
      <c r="J10" s="355">
        <f t="shared" si="18"/>
        <v>12.562257885998893</v>
      </c>
      <c r="K10" s="355">
        <f t="shared" si="5"/>
        <v>15.892514395393473</v>
      </c>
      <c r="L10" s="355">
        <f t="shared" si="6"/>
        <v>13.924592973436162</v>
      </c>
      <c r="M10" s="355">
        <f t="shared" si="7"/>
        <v>10.549943883277217</v>
      </c>
      <c r="N10" s="355">
        <f t="shared" si="8"/>
        <v>13.740458015267176</v>
      </c>
      <c r="O10" s="355">
        <f t="shared" si="9"/>
        <v>12.805408661891693</v>
      </c>
      <c r="P10" s="355">
        <f t="shared" si="19"/>
        <v>15.599173553719009</v>
      </c>
      <c r="Q10" s="359">
        <f t="shared" si="10"/>
        <v>14.241740201108147</v>
      </c>
      <c r="R10" s="360">
        <f t="shared" si="11"/>
        <v>13.406701592771</v>
      </c>
      <c r="S10" s="298">
        <f t="shared" si="12"/>
        <v>12.891706609124068</v>
      </c>
      <c r="T10" s="296">
        <f t="shared" si="20"/>
        <v>14.250189209644285</v>
      </c>
      <c r="U10" s="299">
        <f t="shared" si="14"/>
        <v>13.233064218679564</v>
      </c>
    </row>
    <row r="11" spans="1:21" ht="26.1" customHeight="1">
      <c r="A11" s="223" t="s">
        <v>65</v>
      </c>
      <c r="B11" s="358">
        <f t="shared" si="15"/>
        <v>15.384615384615385</v>
      </c>
      <c r="C11" s="355">
        <f t="shared" si="0"/>
        <v>16.465800594772265</v>
      </c>
      <c r="D11" s="355">
        <f t="shared" si="1"/>
        <v>15.455563853622106</v>
      </c>
      <c r="E11" s="355">
        <f t="shared" si="2"/>
        <v>16.28721541155867</v>
      </c>
      <c r="F11" s="355">
        <f t="shared" si="16"/>
        <v>15.077303648732221</v>
      </c>
      <c r="G11" s="355">
        <f t="shared" si="3"/>
        <v>19.241652518392758</v>
      </c>
      <c r="H11" s="355">
        <f t="shared" si="4"/>
        <v>17.302685412482333</v>
      </c>
      <c r="I11" s="355">
        <f t="shared" si="17"/>
        <v>12.25201072386059</v>
      </c>
      <c r="J11" s="355">
        <f t="shared" si="18"/>
        <v>12.783619258439401</v>
      </c>
      <c r="K11" s="355">
        <f t="shared" si="5"/>
        <v>16.634676903390915</v>
      </c>
      <c r="L11" s="355">
        <f t="shared" si="6"/>
        <v>12.082262210796916</v>
      </c>
      <c r="M11" s="355">
        <f t="shared" si="7"/>
        <v>11.22334455667789</v>
      </c>
      <c r="N11" s="355">
        <f t="shared" si="8"/>
        <v>12.582258489076073</v>
      </c>
      <c r="O11" s="355">
        <f t="shared" si="9"/>
        <v>13.20704197068077</v>
      </c>
      <c r="P11" s="355">
        <f t="shared" si="19"/>
        <v>19.008264462809919</v>
      </c>
      <c r="Q11" s="359">
        <f t="shared" si="10"/>
        <v>16.919761953621997</v>
      </c>
      <c r="R11" s="360">
        <f t="shared" si="11"/>
        <v>15.65345803593404</v>
      </c>
      <c r="S11" s="298">
        <f t="shared" si="12"/>
        <v>15.926060305154008</v>
      </c>
      <c r="T11" s="296">
        <f t="shared" si="20"/>
        <v>15.404368039788086</v>
      </c>
      <c r="U11" s="299">
        <f t="shared" si="14"/>
        <v>15.446088275070693</v>
      </c>
    </row>
    <row r="12" spans="1:21" ht="26.1" customHeight="1">
      <c r="A12" s="223" t="s">
        <v>66</v>
      </c>
      <c r="B12" s="358">
        <f t="shared" si="15"/>
        <v>15.384615384615385</v>
      </c>
      <c r="C12" s="355">
        <f t="shared" si="0"/>
        <v>12.067616215370167</v>
      </c>
      <c r="D12" s="355">
        <f t="shared" si="1"/>
        <v>14.79462285287528</v>
      </c>
      <c r="E12" s="355">
        <f t="shared" si="2"/>
        <v>16.462346760070051</v>
      </c>
      <c r="F12" s="355">
        <f t="shared" si="16"/>
        <v>15.80705009276438</v>
      </c>
      <c r="G12" s="355">
        <f t="shared" si="3"/>
        <v>17.176004527447652</v>
      </c>
      <c r="H12" s="355">
        <f t="shared" si="4"/>
        <v>11.753328870043889</v>
      </c>
      <c r="I12" s="355">
        <f t="shared" si="17"/>
        <v>14.235924932975871</v>
      </c>
      <c r="J12" s="355">
        <f t="shared" si="18"/>
        <v>11.068068622025457</v>
      </c>
      <c r="K12" s="355">
        <f t="shared" si="5"/>
        <v>15.508637236084452</v>
      </c>
      <c r="L12" s="355">
        <f t="shared" si="6"/>
        <v>9.0402742073693219</v>
      </c>
      <c r="M12" s="355">
        <f t="shared" si="7"/>
        <v>9.8204264870931528</v>
      </c>
      <c r="N12" s="355">
        <f t="shared" si="8"/>
        <v>12.24006317451961</v>
      </c>
      <c r="O12" s="355">
        <f t="shared" si="9"/>
        <v>10.810629894905951</v>
      </c>
      <c r="P12" s="355">
        <f t="shared" si="19"/>
        <v>15.030991735537192</v>
      </c>
      <c r="Q12" s="359">
        <f t="shared" si="10"/>
        <v>11.040426841781244</v>
      </c>
      <c r="R12" s="360">
        <f t="shared" si="11"/>
        <v>13.433950986252242</v>
      </c>
      <c r="S12" s="298">
        <f t="shared" si="12"/>
        <v>14.100483128687912</v>
      </c>
      <c r="T12" s="296">
        <f t="shared" si="20"/>
        <v>13.025732511622879</v>
      </c>
      <c r="U12" s="299">
        <f t="shared" si="14"/>
        <v>12.622433506823491</v>
      </c>
    </row>
    <row r="13" spans="1:21" ht="26.1" customHeight="1">
      <c r="A13" s="223" t="s">
        <v>67</v>
      </c>
      <c r="B13" s="358">
        <f t="shared" si="15"/>
        <v>15.384615384615385</v>
      </c>
      <c r="C13" s="355">
        <f t="shared" si="0"/>
        <v>11.911097198309594</v>
      </c>
      <c r="D13" s="355">
        <f t="shared" si="1"/>
        <v>10.489171023151606</v>
      </c>
      <c r="E13" s="355">
        <f t="shared" si="2"/>
        <v>10.858143607705779</v>
      </c>
      <c r="F13" s="355">
        <f t="shared" si="16"/>
        <v>8.2374768089053809</v>
      </c>
      <c r="G13" s="355">
        <f t="shared" si="3"/>
        <v>13.601207319373703</v>
      </c>
      <c r="H13" s="355">
        <f t="shared" si="4"/>
        <v>8.3537900766198021</v>
      </c>
      <c r="I13" s="355">
        <f t="shared" si="17"/>
        <v>9.0348525469168894</v>
      </c>
      <c r="J13" s="355">
        <f t="shared" si="18"/>
        <v>8.6884338682899838</v>
      </c>
      <c r="K13" s="355">
        <f t="shared" si="5"/>
        <v>11.08125399872041</v>
      </c>
      <c r="L13" s="355">
        <f t="shared" si="6"/>
        <v>7.1550985432733496</v>
      </c>
      <c r="M13" s="355">
        <f t="shared" si="7"/>
        <v>6.3973063973063971</v>
      </c>
      <c r="N13" s="355">
        <f t="shared" si="8"/>
        <v>11.002895498815478</v>
      </c>
      <c r="O13" s="355">
        <f t="shared" si="9"/>
        <v>7.5640939821942563</v>
      </c>
      <c r="P13" s="355">
        <f t="shared" si="19"/>
        <v>7.1797520661157019</v>
      </c>
      <c r="Q13" s="359">
        <f t="shared" si="10"/>
        <v>8.844654217114714</v>
      </c>
      <c r="R13" s="360">
        <f t="shared" si="11"/>
        <v>9.7183643331809701</v>
      </c>
      <c r="S13" s="298">
        <f t="shared" si="12"/>
        <v>9.754234537017588</v>
      </c>
      <c r="T13" s="296">
        <f t="shared" si="20"/>
        <v>9.7442966807222398</v>
      </c>
      <c r="U13" s="299">
        <f t="shared" si="14"/>
        <v>9.6020654891192976</v>
      </c>
    </row>
    <row r="14" spans="1:21" ht="26.1" customHeight="1">
      <c r="A14" s="223" t="s">
        <v>68</v>
      </c>
      <c r="B14" s="358">
        <f t="shared" si="15"/>
        <v>7.6923076923076925</v>
      </c>
      <c r="C14" s="355">
        <f t="shared" si="0"/>
        <v>7.2624823916105807</v>
      </c>
      <c r="D14" s="355">
        <f t="shared" si="1"/>
        <v>5.903659447348768</v>
      </c>
      <c r="E14" s="355">
        <f t="shared" si="2"/>
        <v>4.7285464098073557</v>
      </c>
      <c r="F14" s="355">
        <f t="shared" si="16"/>
        <v>1.867656153370439</v>
      </c>
      <c r="G14" s="355">
        <f t="shared" si="3"/>
        <v>7.3476702508960576</v>
      </c>
      <c r="H14" s="355">
        <f t="shared" si="4"/>
        <v>4.3219519452503166</v>
      </c>
      <c r="I14" s="355">
        <f t="shared" si="17"/>
        <v>4.7989276139410189</v>
      </c>
      <c r="J14" s="355">
        <f t="shared" si="18"/>
        <v>5.9767570558937466</v>
      </c>
      <c r="K14" s="355">
        <f t="shared" si="5"/>
        <v>3.7108125399872045</v>
      </c>
      <c r="L14" s="355">
        <f t="shared" si="6"/>
        <v>5.1413881748071981</v>
      </c>
      <c r="M14" s="355">
        <f t="shared" si="7"/>
        <v>6.8462401795735124</v>
      </c>
      <c r="N14" s="355">
        <f t="shared" si="8"/>
        <v>8.028428533824691</v>
      </c>
      <c r="O14" s="355">
        <f t="shared" si="9"/>
        <v>4.3978847312403779</v>
      </c>
      <c r="P14" s="355">
        <f t="shared" si="19"/>
        <v>5.5785123966942152</v>
      </c>
      <c r="Q14" s="359">
        <f t="shared" si="10"/>
        <v>7.6339010876256923</v>
      </c>
      <c r="R14" s="360">
        <f t="shared" si="11"/>
        <v>5.463063886642523</v>
      </c>
      <c r="S14" s="298">
        <f t="shared" si="12"/>
        <v>4.6880669123684759</v>
      </c>
      <c r="T14" s="296">
        <f t="shared" si="20"/>
        <v>5.906043896637474</v>
      </c>
      <c r="U14" s="299">
        <f t="shared" si="14"/>
        <v>6.4546534978074668</v>
      </c>
    </row>
    <row r="15" spans="1:21" ht="26.1" customHeight="1">
      <c r="A15" s="223" t="s">
        <v>69</v>
      </c>
      <c r="B15" s="739">
        <v>0</v>
      </c>
      <c r="C15" s="355">
        <f t="shared" si="0"/>
        <v>5.118171857880732</v>
      </c>
      <c r="D15" s="355">
        <f t="shared" si="1"/>
        <v>1.7064973861090367</v>
      </c>
      <c r="E15" s="355">
        <f t="shared" si="2"/>
        <v>0.70052539404553416</v>
      </c>
      <c r="F15" s="355">
        <f t="shared" si="16"/>
        <v>0.19789734075448362</v>
      </c>
      <c r="G15" s="355">
        <f t="shared" si="3"/>
        <v>4.2161856253537069</v>
      </c>
      <c r="H15" s="355">
        <f t="shared" si="4"/>
        <v>1.0637506508963774</v>
      </c>
      <c r="I15" s="355">
        <f t="shared" si="17"/>
        <v>1.2868632707774799</v>
      </c>
      <c r="J15" s="355">
        <f t="shared" si="18"/>
        <v>4.3718871057000559</v>
      </c>
      <c r="K15" s="355">
        <f t="shared" si="5"/>
        <v>0.47344849648112602</v>
      </c>
      <c r="L15" s="355">
        <f t="shared" si="6"/>
        <v>3.2133676092544987</v>
      </c>
      <c r="M15" s="355">
        <f t="shared" si="7"/>
        <v>4.9382716049382713</v>
      </c>
      <c r="N15" s="355">
        <f t="shared" si="8"/>
        <v>2.4216899183995788</v>
      </c>
      <c r="O15" s="355">
        <f t="shared" si="9"/>
        <v>1.7738804471517506</v>
      </c>
      <c r="P15" s="355">
        <f t="shared" si="19"/>
        <v>0.77479338842975209</v>
      </c>
      <c r="Q15" s="359">
        <f t="shared" si="10"/>
        <v>3.3244407962240921</v>
      </c>
      <c r="R15" s="360">
        <f t="shared" si="11"/>
        <v>2.1245736788439227</v>
      </c>
      <c r="S15" s="298">
        <f t="shared" si="12"/>
        <v>1.178222926652281</v>
      </c>
      <c r="T15" s="296">
        <f t="shared" si="20"/>
        <v>2.1056330414098823</v>
      </c>
      <c r="U15" s="299">
        <f t="shared" si="14"/>
        <v>4.1842547436580464</v>
      </c>
    </row>
    <row r="16" spans="1:21" ht="26.1" customHeight="1" thickBot="1">
      <c r="A16" s="225" t="s">
        <v>70</v>
      </c>
      <c r="B16" s="738" t="s">
        <v>138</v>
      </c>
      <c r="C16" s="361">
        <f t="shared" si="0"/>
        <v>2.5982156832055092</v>
      </c>
      <c r="D16" s="361">
        <f t="shared" si="1"/>
        <v>0.64600448095593721</v>
      </c>
      <c r="E16" s="714">
        <v>0</v>
      </c>
      <c r="F16" s="714">
        <v>0</v>
      </c>
      <c r="G16" s="361">
        <f>G33/$G$34*100</f>
        <v>1.5374457649500093</v>
      </c>
      <c r="H16" s="361">
        <f t="shared" si="4"/>
        <v>0.69924867961020598</v>
      </c>
      <c r="I16" s="361">
        <f>I33/$I$34*100</f>
        <v>1.2064343163538873</v>
      </c>
      <c r="J16" s="361">
        <f>J33/$J$34*100</f>
        <v>0.66408411732152739</v>
      </c>
      <c r="K16" s="361">
        <f>K33/$K$34*100</f>
        <v>0.11516314779270634</v>
      </c>
      <c r="L16" s="361">
        <f t="shared" si="6"/>
        <v>1.7566409597257926</v>
      </c>
      <c r="M16" s="361">
        <f t="shared" si="7"/>
        <v>2.5813692480359149</v>
      </c>
      <c r="N16" s="361">
        <f t="shared" si="8"/>
        <v>0.63174519610423796</v>
      </c>
      <c r="O16" s="361">
        <f t="shared" si="9"/>
        <v>1.278532699645224</v>
      </c>
      <c r="P16" s="361">
        <f>P33/$P$34*100</f>
        <v>0.10330578512396695</v>
      </c>
      <c r="Q16" s="362">
        <f t="shared" si="10"/>
        <v>1.6827416375949107</v>
      </c>
      <c r="R16" s="363">
        <f t="shared" si="11"/>
        <v>0.99240533033297007</v>
      </c>
      <c r="S16" s="300">
        <f t="shared" si="12"/>
        <v>0.44302709721771349</v>
      </c>
      <c r="T16" s="301">
        <f t="shared" si="20"/>
        <v>0.88928532814358308</v>
      </c>
      <c r="U16" s="302">
        <f t="shared" si="14"/>
        <v>2.3277734519077087</v>
      </c>
    </row>
    <row r="17" spans="1:33" hidden="1">
      <c r="A17" s="88" t="s">
        <v>77</v>
      </c>
      <c r="B17" s="54">
        <f>SUM(B6:B16)</f>
        <v>92.307692307692307</v>
      </c>
      <c r="C17" s="54">
        <f>SUM(C5:C16)</f>
        <v>99.999999999999986</v>
      </c>
      <c r="D17" s="54">
        <f>SUM(D5:D16)</f>
        <v>100.00000000000001</v>
      </c>
      <c r="E17" s="54">
        <f>SUM(E5:E15)</f>
        <v>99.999999999999986</v>
      </c>
      <c r="F17" s="54">
        <f>SUM(F5:F16)</f>
        <v>99.87631416202845</v>
      </c>
      <c r="G17" s="54">
        <f>SUM(G5:G16)</f>
        <v>99.999999999999986</v>
      </c>
      <c r="H17" s="54">
        <f>SUM(H5:H16)</f>
        <v>100</v>
      </c>
      <c r="I17" s="54">
        <f>SUM(I6:I16)</f>
        <v>99.839142091152823</v>
      </c>
      <c r="J17" s="54">
        <f>SUM(J5:J16)</f>
        <v>100</v>
      </c>
      <c r="K17" s="54">
        <f>SUM(K6:K15)</f>
        <v>99.795265515035183</v>
      </c>
      <c r="L17" s="54">
        <f>SUM(L5:L16)</f>
        <v>100.00000000000001</v>
      </c>
      <c r="M17" s="54">
        <f>SUM(M5:M16)</f>
        <v>100</v>
      </c>
      <c r="N17" s="54">
        <f>SUM(N5:N16)</f>
        <v>99.999999999999986</v>
      </c>
      <c r="O17" s="54">
        <f>SUM(O5:O16)</f>
        <v>100.00000000000001</v>
      </c>
      <c r="P17" s="54">
        <f>SUM(P6:P14)</f>
        <v>99.0185950413223</v>
      </c>
      <c r="Q17" s="54">
        <f>SUM(Q5:Q16)</f>
        <v>100</v>
      </c>
      <c r="R17" s="54">
        <f>SUM(R5:R16)</f>
        <v>99.999999999999986</v>
      </c>
      <c r="S17" s="54">
        <f>SUM(S5:S16)</f>
        <v>99.999999999999986</v>
      </c>
      <c r="T17" s="54">
        <f>SUM(T5:T16)</f>
        <v>100</v>
      </c>
      <c r="U17" s="54">
        <f>SUM(U5:U16)</f>
        <v>99.999999999999986</v>
      </c>
    </row>
    <row r="18" spans="1:33">
      <c r="D18" s="68"/>
    </row>
    <row r="19" spans="1:33" ht="19.5" customHeight="1" thickBot="1">
      <c r="B19" s="85"/>
      <c r="C19"/>
      <c r="E19"/>
      <c r="K19"/>
      <c r="R19" s="54"/>
      <c r="T19" s="849" t="s">
        <v>161</v>
      </c>
      <c r="U19" s="849"/>
      <c r="W19" s="73"/>
      <c r="X19" s="85"/>
      <c r="AA19"/>
      <c r="AC19"/>
      <c r="AF19"/>
      <c r="AG19"/>
    </row>
    <row r="20" spans="1:33" ht="45" customHeight="1" thickBot="1">
      <c r="A20" s="221" t="s">
        <v>30</v>
      </c>
      <c r="B20" s="216" t="s">
        <v>1</v>
      </c>
      <c r="C20" s="214" t="s">
        <v>2</v>
      </c>
      <c r="D20" s="214" t="s">
        <v>3</v>
      </c>
      <c r="E20" s="215" t="s">
        <v>4</v>
      </c>
      <c r="F20" s="215" t="s">
        <v>5</v>
      </c>
      <c r="G20" s="215" t="s">
        <v>6</v>
      </c>
      <c r="H20" s="215" t="s">
        <v>7</v>
      </c>
      <c r="I20" s="215" t="s">
        <v>21</v>
      </c>
      <c r="J20" s="215" t="s">
        <v>20</v>
      </c>
      <c r="K20" s="215" t="s">
        <v>19</v>
      </c>
      <c r="L20" s="215" t="s">
        <v>18</v>
      </c>
      <c r="M20" s="215" t="s">
        <v>17</v>
      </c>
      <c r="N20" s="215" t="s">
        <v>16</v>
      </c>
      <c r="O20" s="808" t="s">
        <v>15</v>
      </c>
      <c r="P20" s="808" t="s">
        <v>14</v>
      </c>
      <c r="Q20" s="804" t="s">
        <v>13</v>
      </c>
      <c r="R20" s="229" t="s">
        <v>74</v>
      </c>
      <c r="S20" s="805" t="s">
        <v>23</v>
      </c>
      <c r="T20" s="806" t="s">
        <v>75</v>
      </c>
      <c r="U20" s="807" t="s">
        <v>76</v>
      </c>
      <c r="V20" s="86"/>
      <c r="W20" s="73"/>
      <c r="X20" s="85"/>
      <c r="AA20"/>
      <c r="AC20"/>
      <c r="AF20"/>
      <c r="AG20"/>
    </row>
    <row r="21" spans="1:33">
      <c r="A21" s="222" t="s">
        <v>78</v>
      </c>
      <c r="B21" s="217">
        <v>12</v>
      </c>
      <c r="C21" s="212">
        <v>6388</v>
      </c>
      <c r="D21" s="212">
        <v>26781</v>
      </c>
      <c r="E21" s="212">
        <v>572</v>
      </c>
      <c r="F21" s="212">
        <v>8083</v>
      </c>
      <c r="G21" s="212">
        <v>10603</v>
      </c>
      <c r="H21" s="212">
        <v>13443</v>
      </c>
      <c r="I21" s="212">
        <v>3728</v>
      </c>
      <c r="J21" s="212">
        <v>1808</v>
      </c>
      <c r="K21" s="212">
        <v>7817</v>
      </c>
      <c r="L21" s="212">
        <v>2334</v>
      </c>
      <c r="M21" s="212">
        <v>1780</v>
      </c>
      <c r="N21" s="212">
        <v>3799</v>
      </c>
      <c r="O21" s="212">
        <v>14938</v>
      </c>
      <c r="P21" s="212">
        <v>1935</v>
      </c>
      <c r="Q21" s="213">
        <v>9746</v>
      </c>
      <c r="R21" s="230">
        <v>113766</v>
      </c>
      <c r="S21" s="217">
        <v>52368</v>
      </c>
      <c r="T21" s="212">
        <v>36996</v>
      </c>
      <c r="U21" s="213">
        <v>24401</v>
      </c>
      <c r="V21" s="87"/>
      <c r="W21" s="73"/>
      <c r="X21" s="85"/>
      <c r="AA21"/>
      <c r="AC21"/>
      <c r="AF21"/>
      <c r="AG21"/>
    </row>
    <row r="22" spans="1:33">
      <c r="A22" s="223" t="s">
        <v>59</v>
      </c>
      <c r="B22" s="218" t="s">
        <v>190</v>
      </c>
      <c r="C22" s="205">
        <v>8</v>
      </c>
      <c r="D22" s="205">
        <v>324</v>
      </c>
      <c r="E22" s="205">
        <v>1</v>
      </c>
      <c r="F22" s="205">
        <v>10</v>
      </c>
      <c r="G22" s="205">
        <v>16</v>
      </c>
      <c r="H22" s="205">
        <v>19</v>
      </c>
      <c r="I22" s="205">
        <v>6</v>
      </c>
      <c r="J22" s="205">
        <v>6</v>
      </c>
      <c r="K22" s="205">
        <v>7</v>
      </c>
      <c r="L22" s="205">
        <v>48</v>
      </c>
      <c r="M22" s="205">
        <v>13</v>
      </c>
      <c r="N22" s="205">
        <v>3</v>
      </c>
      <c r="O22" s="205">
        <v>5</v>
      </c>
      <c r="P22" s="205">
        <v>2</v>
      </c>
      <c r="Q22" s="210">
        <v>13</v>
      </c>
      <c r="R22" s="231">
        <v>479</v>
      </c>
      <c r="S22" s="218">
        <v>180</v>
      </c>
      <c r="T22" s="205">
        <v>224</v>
      </c>
      <c r="U22" s="210">
        <v>75</v>
      </c>
      <c r="V22" s="87"/>
      <c r="W22" s="73"/>
      <c r="X22" s="85"/>
      <c r="AA22"/>
      <c r="AC22"/>
      <c r="AF22"/>
      <c r="AG22"/>
    </row>
    <row r="23" spans="1:33">
      <c r="A23" s="223" t="s">
        <v>60</v>
      </c>
      <c r="B23" s="218">
        <v>2</v>
      </c>
      <c r="C23" s="205">
        <v>373</v>
      </c>
      <c r="D23" s="205">
        <v>1427</v>
      </c>
      <c r="E23" s="205">
        <v>46</v>
      </c>
      <c r="F23" s="205">
        <v>538</v>
      </c>
      <c r="G23" s="205">
        <v>409</v>
      </c>
      <c r="H23" s="205">
        <v>1087</v>
      </c>
      <c r="I23" s="205">
        <v>363</v>
      </c>
      <c r="J23" s="205">
        <v>151</v>
      </c>
      <c r="K23" s="205">
        <v>255</v>
      </c>
      <c r="L23" s="205">
        <v>260</v>
      </c>
      <c r="M23" s="205">
        <v>179</v>
      </c>
      <c r="N23" s="205">
        <v>354</v>
      </c>
      <c r="O23" s="205">
        <v>1576</v>
      </c>
      <c r="P23" s="205">
        <v>84</v>
      </c>
      <c r="Q23" s="210">
        <v>503</v>
      </c>
      <c r="R23" s="231">
        <v>7608</v>
      </c>
      <c r="S23" s="218">
        <v>3726</v>
      </c>
      <c r="T23" s="205">
        <v>2570</v>
      </c>
      <c r="U23" s="210">
        <v>1312</v>
      </c>
      <c r="V23" s="87"/>
      <c r="W23" s="73"/>
      <c r="X23" s="85"/>
      <c r="AA23"/>
      <c r="AC23"/>
      <c r="AF23"/>
      <c r="AG23"/>
    </row>
    <row r="24" spans="1:33">
      <c r="A24" s="224" t="s">
        <v>61</v>
      </c>
      <c r="B24" s="218">
        <v>1</v>
      </c>
      <c r="C24" s="205">
        <v>657</v>
      </c>
      <c r="D24" s="205">
        <v>2720</v>
      </c>
      <c r="E24" s="205">
        <v>75</v>
      </c>
      <c r="F24" s="205">
        <v>966</v>
      </c>
      <c r="G24" s="205">
        <v>561</v>
      </c>
      <c r="H24" s="205">
        <v>1601</v>
      </c>
      <c r="I24" s="205">
        <v>517</v>
      </c>
      <c r="J24" s="205">
        <v>228</v>
      </c>
      <c r="K24" s="205">
        <v>631</v>
      </c>
      <c r="L24" s="205">
        <v>283</v>
      </c>
      <c r="M24" s="205">
        <v>210</v>
      </c>
      <c r="N24" s="205">
        <v>368</v>
      </c>
      <c r="O24" s="205">
        <v>2117</v>
      </c>
      <c r="P24" s="205">
        <v>196</v>
      </c>
      <c r="Q24" s="210">
        <v>1006</v>
      </c>
      <c r="R24" s="231">
        <v>12138</v>
      </c>
      <c r="S24" s="218">
        <v>6045</v>
      </c>
      <c r="T24" s="205">
        <v>3717</v>
      </c>
      <c r="U24" s="210">
        <v>2376</v>
      </c>
      <c r="V24" s="87"/>
      <c r="W24" s="73"/>
      <c r="X24" s="85"/>
      <c r="AA24"/>
      <c r="AC24"/>
      <c r="AF24"/>
      <c r="AG24"/>
    </row>
    <row r="25" spans="1:33">
      <c r="A25" s="223" t="s">
        <v>62</v>
      </c>
      <c r="B25" s="218">
        <v>1</v>
      </c>
      <c r="C25" s="205">
        <v>505</v>
      </c>
      <c r="D25" s="205">
        <v>2620</v>
      </c>
      <c r="E25" s="205">
        <v>56</v>
      </c>
      <c r="F25" s="205">
        <v>1018</v>
      </c>
      <c r="G25" s="205">
        <v>671</v>
      </c>
      <c r="H25" s="205">
        <v>1482</v>
      </c>
      <c r="I25" s="205">
        <v>471</v>
      </c>
      <c r="J25" s="205">
        <v>201</v>
      </c>
      <c r="K25" s="205">
        <v>892</v>
      </c>
      <c r="L25" s="205">
        <v>263</v>
      </c>
      <c r="M25" s="205">
        <v>216</v>
      </c>
      <c r="N25" s="205">
        <v>411</v>
      </c>
      <c r="O25" s="205">
        <v>1976</v>
      </c>
      <c r="P25" s="205">
        <v>215</v>
      </c>
      <c r="Q25" s="210">
        <v>962</v>
      </c>
      <c r="R25" s="231">
        <v>11959</v>
      </c>
      <c r="S25" s="218">
        <v>5754</v>
      </c>
      <c r="T25" s="205">
        <v>3830</v>
      </c>
      <c r="U25" s="210">
        <v>2375</v>
      </c>
      <c r="V25" s="87"/>
      <c r="W25" s="73"/>
      <c r="X25" s="85"/>
      <c r="AA25"/>
      <c r="AC25"/>
      <c r="AF25"/>
      <c r="AG25"/>
    </row>
    <row r="26" spans="1:33">
      <c r="A26" s="223" t="s">
        <v>63</v>
      </c>
      <c r="B26" s="218">
        <v>0</v>
      </c>
      <c r="C26" s="205">
        <v>588</v>
      </c>
      <c r="D26" s="205">
        <v>3138</v>
      </c>
      <c r="E26" s="205">
        <v>46</v>
      </c>
      <c r="F26" s="205">
        <v>946</v>
      </c>
      <c r="G26" s="205">
        <v>840</v>
      </c>
      <c r="H26" s="205">
        <v>1550</v>
      </c>
      <c r="I26" s="205">
        <v>393</v>
      </c>
      <c r="J26" s="205">
        <v>207</v>
      </c>
      <c r="K26" s="205">
        <v>1074</v>
      </c>
      <c r="L26" s="205">
        <v>259</v>
      </c>
      <c r="M26" s="205">
        <v>231</v>
      </c>
      <c r="N26" s="205">
        <v>359</v>
      </c>
      <c r="O26" s="205">
        <v>1521</v>
      </c>
      <c r="P26" s="205">
        <v>214</v>
      </c>
      <c r="Q26" s="210">
        <v>1055</v>
      </c>
      <c r="R26" s="231">
        <v>12420</v>
      </c>
      <c r="S26" s="218">
        <v>5775</v>
      </c>
      <c r="T26" s="205">
        <v>3967</v>
      </c>
      <c r="U26" s="210">
        <v>2678</v>
      </c>
      <c r="V26" s="87"/>
      <c r="W26" s="73"/>
      <c r="X26" s="85"/>
      <c r="AA26"/>
      <c r="AC26"/>
      <c r="AF26"/>
      <c r="AG26"/>
    </row>
    <row r="27" spans="1:33">
      <c r="A27" s="223" t="s">
        <v>64</v>
      </c>
      <c r="B27" s="218">
        <v>1</v>
      </c>
      <c r="C27" s="205">
        <v>717</v>
      </c>
      <c r="D27" s="205">
        <v>3430</v>
      </c>
      <c r="E27" s="205">
        <v>67</v>
      </c>
      <c r="F27" s="205">
        <v>1277</v>
      </c>
      <c r="G27" s="205">
        <v>1413</v>
      </c>
      <c r="H27" s="205">
        <v>1857</v>
      </c>
      <c r="I27" s="205">
        <v>383</v>
      </c>
      <c r="J27" s="205">
        <v>227</v>
      </c>
      <c r="K27" s="205">
        <v>1242</v>
      </c>
      <c r="L27" s="205">
        <v>325</v>
      </c>
      <c r="M27" s="205">
        <v>188</v>
      </c>
      <c r="N27" s="205">
        <v>522</v>
      </c>
      <c r="O27" s="205">
        <v>1913</v>
      </c>
      <c r="P27" s="205">
        <v>302</v>
      </c>
      <c r="Q27" s="210">
        <v>1388</v>
      </c>
      <c r="R27" s="231">
        <v>15252</v>
      </c>
      <c r="S27" s="218">
        <v>6751</v>
      </c>
      <c r="T27" s="205">
        <v>5272</v>
      </c>
      <c r="U27" s="210">
        <v>3229</v>
      </c>
      <c r="V27" s="87"/>
      <c r="W27" s="73"/>
      <c r="X27" s="85"/>
      <c r="AA27"/>
      <c r="AC27"/>
      <c r="AF27"/>
      <c r="AG27"/>
    </row>
    <row r="28" spans="1:33">
      <c r="A28" s="223" t="s">
        <v>65</v>
      </c>
      <c r="B28" s="218">
        <v>2</v>
      </c>
      <c r="C28" s="205">
        <v>1052</v>
      </c>
      <c r="D28" s="205">
        <v>4139</v>
      </c>
      <c r="E28" s="205">
        <v>93</v>
      </c>
      <c r="F28" s="205">
        <v>1219</v>
      </c>
      <c r="G28" s="205">
        <v>2040</v>
      </c>
      <c r="H28" s="205">
        <v>2326</v>
      </c>
      <c r="I28" s="205">
        <v>457</v>
      </c>
      <c r="J28" s="205">
        <v>231</v>
      </c>
      <c r="K28" s="205">
        <v>1300</v>
      </c>
      <c r="L28" s="205">
        <v>282</v>
      </c>
      <c r="M28" s="205">
        <v>200</v>
      </c>
      <c r="N28" s="205">
        <v>478</v>
      </c>
      <c r="O28" s="205">
        <v>1973</v>
      </c>
      <c r="P28" s="205">
        <v>368</v>
      </c>
      <c r="Q28" s="210">
        <v>1649</v>
      </c>
      <c r="R28" s="231">
        <v>17808</v>
      </c>
      <c r="S28" s="218">
        <v>8340</v>
      </c>
      <c r="T28" s="205">
        <v>5699</v>
      </c>
      <c r="U28" s="210">
        <v>3769</v>
      </c>
      <c r="V28" s="87"/>
      <c r="W28" s="73"/>
      <c r="X28" s="85"/>
      <c r="AA28"/>
      <c r="AC28"/>
      <c r="AF28"/>
      <c r="AG28"/>
    </row>
    <row r="29" spans="1:33">
      <c r="A29" s="223" t="s">
        <v>66</v>
      </c>
      <c r="B29" s="218">
        <v>2</v>
      </c>
      <c r="C29" s="205">
        <v>771</v>
      </c>
      <c r="D29" s="205">
        <v>3962</v>
      </c>
      <c r="E29" s="205">
        <v>94</v>
      </c>
      <c r="F29" s="205">
        <v>1278</v>
      </c>
      <c r="G29" s="205">
        <v>1821</v>
      </c>
      <c r="H29" s="205">
        <v>1580</v>
      </c>
      <c r="I29" s="205">
        <v>531</v>
      </c>
      <c r="J29" s="205">
        <v>200</v>
      </c>
      <c r="K29" s="205">
        <v>1212</v>
      </c>
      <c r="L29" s="205">
        <v>211</v>
      </c>
      <c r="M29" s="205">
        <v>175</v>
      </c>
      <c r="N29" s="205">
        <v>465</v>
      </c>
      <c r="O29" s="205">
        <v>1615</v>
      </c>
      <c r="P29" s="205">
        <v>291</v>
      </c>
      <c r="Q29" s="210">
        <v>1076</v>
      </c>
      <c r="R29" s="231">
        <v>15283</v>
      </c>
      <c r="S29" s="218">
        <v>7384</v>
      </c>
      <c r="T29" s="205">
        <v>4819</v>
      </c>
      <c r="U29" s="210">
        <v>3080</v>
      </c>
      <c r="V29" s="87"/>
      <c r="W29" s="73"/>
      <c r="X29" s="85"/>
      <c r="AA29"/>
      <c r="AC29"/>
      <c r="AF29"/>
      <c r="AG29"/>
    </row>
    <row r="30" spans="1:33">
      <c r="A30" s="223" t="s">
        <v>67</v>
      </c>
      <c r="B30" s="218">
        <v>2</v>
      </c>
      <c r="C30" s="205">
        <v>761</v>
      </c>
      <c r="D30" s="205">
        <v>2809</v>
      </c>
      <c r="E30" s="205">
        <v>62</v>
      </c>
      <c r="F30" s="205">
        <v>666</v>
      </c>
      <c r="G30" s="205">
        <v>1442</v>
      </c>
      <c r="H30" s="205">
        <v>1123</v>
      </c>
      <c r="I30" s="205">
        <v>337</v>
      </c>
      <c r="J30" s="205">
        <v>157</v>
      </c>
      <c r="K30" s="205">
        <v>866</v>
      </c>
      <c r="L30" s="205">
        <v>167</v>
      </c>
      <c r="M30" s="205">
        <v>114</v>
      </c>
      <c r="N30" s="205">
        <v>418</v>
      </c>
      <c r="O30" s="205">
        <v>1130</v>
      </c>
      <c r="P30" s="205">
        <v>139</v>
      </c>
      <c r="Q30" s="210">
        <v>862</v>
      </c>
      <c r="R30" s="231">
        <v>11056</v>
      </c>
      <c r="S30" s="218">
        <v>5108</v>
      </c>
      <c r="T30" s="205">
        <v>3605</v>
      </c>
      <c r="U30" s="210">
        <v>2343</v>
      </c>
      <c r="V30" s="87"/>
      <c r="W30" s="73"/>
      <c r="X30" s="85"/>
      <c r="AA30"/>
      <c r="AC30"/>
      <c r="AF30"/>
      <c r="AG30"/>
    </row>
    <row r="31" spans="1:33">
      <c r="A31" s="223" t="s">
        <v>68</v>
      </c>
      <c r="B31" s="218">
        <v>1</v>
      </c>
      <c r="C31" s="205">
        <v>464</v>
      </c>
      <c r="D31" s="205">
        <v>1581</v>
      </c>
      <c r="E31" s="205">
        <v>27</v>
      </c>
      <c r="F31" s="205">
        <v>151</v>
      </c>
      <c r="G31" s="205">
        <v>779</v>
      </c>
      <c r="H31" s="205">
        <v>581</v>
      </c>
      <c r="I31" s="205">
        <v>179</v>
      </c>
      <c r="J31" s="205">
        <v>108</v>
      </c>
      <c r="K31" s="205">
        <v>290</v>
      </c>
      <c r="L31" s="205">
        <v>120</v>
      </c>
      <c r="M31" s="205">
        <v>122</v>
      </c>
      <c r="N31" s="205">
        <v>305</v>
      </c>
      <c r="O31" s="205">
        <v>657</v>
      </c>
      <c r="P31" s="205">
        <v>108</v>
      </c>
      <c r="Q31" s="210">
        <v>744</v>
      </c>
      <c r="R31" s="231">
        <v>6215</v>
      </c>
      <c r="S31" s="218">
        <v>2455</v>
      </c>
      <c r="T31" s="205">
        <v>2185</v>
      </c>
      <c r="U31" s="210">
        <v>1575</v>
      </c>
      <c r="V31" s="87"/>
      <c r="W31" s="73"/>
      <c r="X31" s="85"/>
      <c r="AA31"/>
      <c r="AC31"/>
      <c r="AF31"/>
      <c r="AG31"/>
    </row>
    <row r="32" spans="1:33">
      <c r="A32" s="223" t="s">
        <v>69</v>
      </c>
      <c r="B32" s="218">
        <v>1</v>
      </c>
      <c r="C32" s="205">
        <v>327</v>
      </c>
      <c r="D32" s="205">
        <v>457</v>
      </c>
      <c r="E32" s="205">
        <v>4</v>
      </c>
      <c r="F32" s="205">
        <v>16</v>
      </c>
      <c r="G32" s="205">
        <v>447</v>
      </c>
      <c r="H32" s="205">
        <v>143</v>
      </c>
      <c r="I32" s="205">
        <v>48</v>
      </c>
      <c r="J32" s="205">
        <v>79</v>
      </c>
      <c r="K32" s="205">
        <v>37</v>
      </c>
      <c r="L32" s="205">
        <v>75</v>
      </c>
      <c r="M32" s="205">
        <v>88</v>
      </c>
      <c r="N32" s="205">
        <v>92</v>
      </c>
      <c r="O32" s="205">
        <v>265</v>
      </c>
      <c r="P32" s="205">
        <v>15</v>
      </c>
      <c r="Q32" s="210">
        <v>324</v>
      </c>
      <c r="R32" s="231">
        <v>2417</v>
      </c>
      <c r="S32" s="218">
        <v>617</v>
      </c>
      <c r="T32" s="205">
        <v>779</v>
      </c>
      <c r="U32" s="210">
        <v>1021</v>
      </c>
      <c r="V32" s="87"/>
      <c r="W32" s="73"/>
      <c r="X32" s="85"/>
      <c r="AA32"/>
      <c r="AC32"/>
      <c r="AF32"/>
      <c r="AG32"/>
    </row>
    <row r="33" spans="1:33" ht="13.8" thickBot="1">
      <c r="A33" s="225" t="s">
        <v>70</v>
      </c>
      <c r="B33" s="219">
        <v>0</v>
      </c>
      <c r="C33" s="206">
        <v>166</v>
      </c>
      <c r="D33" s="206">
        <v>173</v>
      </c>
      <c r="E33" s="206" t="s">
        <v>227</v>
      </c>
      <c r="F33" s="206" t="s">
        <v>227</v>
      </c>
      <c r="G33" s="206">
        <v>163</v>
      </c>
      <c r="H33" s="206">
        <v>94</v>
      </c>
      <c r="I33" s="206">
        <v>45</v>
      </c>
      <c r="J33" s="206">
        <v>12</v>
      </c>
      <c r="K33" s="206">
        <v>9</v>
      </c>
      <c r="L33" s="206">
        <v>41</v>
      </c>
      <c r="M33" s="206">
        <v>46</v>
      </c>
      <c r="N33" s="206">
        <v>24</v>
      </c>
      <c r="O33" s="206">
        <v>191</v>
      </c>
      <c r="P33" s="206">
        <v>2</v>
      </c>
      <c r="Q33" s="211">
        <v>164</v>
      </c>
      <c r="R33" s="232">
        <v>1129</v>
      </c>
      <c r="S33" s="219">
        <v>232</v>
      </c>
      <c r="T33" s="206">
        <v>329</v>
      </c>
      <c r="U33" s="211">
        <v>568</v>
      </c>
      <c r="V33" s="87"/>
      <c r="W33" s="703"/>
      <c r="X33" s="85"/>
      <c r="AA33"/>
      <c r="AC33"/>
      <c r="AF33"/>
      <c r="AG33"/>
    </row>
    <row r="34" spans="1:33" ht="13.8" hidden="1" thickBot="1">
      <c r="A34" s="226" t="s">
        <v>22</v>
      </c>
      <c r="B34" s="220">
        <f>SUM(B22:B33)</f>
        <v>13</v>
      </c>
      <c r="C34" s="209">
        <f t="shared" ref="C34:U34" si="21">SUM(C22:C33)</f>
        <v>6389</v>
      </c>
      <c r="D34" s="209">
        <f t="shared" si="21"/>
        <v>26780</v>
      </c>
      <c r="E34" s="209">
        <f t="shared" si="21"/>
        <v>571</v>
      </c>
      <c r="F34" s="209">
        <f t="shared" si="21"/>
        <v>8085</v>
      </c>
      <c r="G34" s="209">
        <f t="shared" si="21"/>
        <v>10602</v>
      </c>
      <c r="H34" s="209">
        <f t="shared" si="21"/>
        <v>13443</v>
      </c>
      <c r="I34" s="209">
        <f t="shared" si="21"/>
        <v>3730</v>
      </c>
      <c r="J34" s="209">
        <f t="shared" si="21"/>
        <v>1807</v>
      </c>
      <c r="K34" s="209">
        <f t="shared" si="21"/>
        <v>7815</v>
      </c>
      <c r="L34" s="209">
        <f t="shared" si="21"/>
        <v>2334</v>
      </c>
      <c r="M34" s="209">
        <f t="shared" si="21"/>
        <v>1782</v>
      </c>
      <c r="N34" s="209">
        <f t="shared" si="21"/>
        <v>3799</v>
      </c>
      <c r="O34" s="209">
        <f t="shared" si="21"/>
        <v>14939</v>
      </c>
      <c r="P34" s="209">
        <f t="shared" si="21"/>
        <v>1936</v>
      </c>
      <c r="Q34" s="228">
        <f t="shared" si="21"/>
        <v>9746</v>
      </c>
      <c r="R34" s="207">
        <f t="shared" si="21"/>
        <v>113764</v>
      </c>
      <c r="S34" s="220">
        <f t="shared" si="21"/>
        <v>52367</v>
      </c>
      <c r="T34" s="209">
        <f>SUM(T22:T33)</f>
        <v>36996</v>
      </c>
      <c r="U34" s="208">
        <f t="shared" si="21"/>
        <v>24401</v>
      </c>
      <c r="V34" s="87"/>
      <c r="W34" s="73"/>
      <c r="X34" s="85"/>
      <c r="AA34"/>
      <c r="AC34"/>
      <c r="AF34"/>
      <c r="AG34"/>
    </row>
    <row r="35" spans="1:33">
      <c r="A35" s="511"/>
      <c r="B35" s="530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87"/>
      <c r="X35" s="85"/>
      <c r="AA35"/>
      <c r="AC35"/>
      <c r="AF35"/>
      <c r="AG35"/>
    </row>
    <row r="45" spans="1:33" ht="16.2">
      <c r="J45" s="531">
        <v>8</v>
      </c>
    </row>
  </sheetData>
  <protectedRanges>
    <protectedRange sqref="R21:U33" name="範囲2"/>
    <protectedRange sqref="B21:Q33" name="範囲1"/>
  </protectedRanges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Sheet3</vt:lpstr>
      <vt:lpstr>'P1'!Print_Area</vt:lpstr>
      <vt:lpstr>'P7'!Print_Area</vt:lpstr>
      <vt:lpstr>'P9-10'!Print_Area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2020-11-17T01:42:37Z</cp:lastPrinted>
  <dcterms:created xsi:type="dcterms:W3CDTF">2009-10-16T07:01:25Z</dcterms:created>
  <dcterms:modified xsi:type="dcterms:W3CDTF">2020-12-07T23:39:00Z</dcterms:modified>
</cp:coreProperties>
</file>