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健康増進課共有（栄養）\01_給食\★検討会作業中\★令和３年度検討会\（作業用）電子申請用様式（2021年修正版）\R031020_HP掲載用\"/>
    </mc:Choice>
  </mc:AlternateContent>
  <bookViews>
    <workbookView xWindow="120" yWindow="50" windowWidth="11300" windowHeight="7650"/>
  </bookViews>
  <sheets>
    <sheet name="入力シート" sheetId="1" r:id="rId1"/>
    <sheet name="印刷用シート" sheetId="2" r:id="rId2"/>
    <sheet name="リスト（9号様式用）" sheetId="4" state="hidden" r:id="rId3"/>
  </sheets>
  <definedNames>
    <definedName name="_xlnm.Print_Area" localSheetId="1">印刷用シート!$A$1:$CM$110</definedName>
    <definedName name="_xlnm.Print_Area" localSheetId="0">入力シート!$A$1:$F$313</definedName>
    <definedName name="運営方式">'リスト（9号様式用）'!$G$2:$G$3</definedName>
    <definedName name="勤務形態">'リスト（9号様式用）'!$I$2:$I$3</definedName>
    <definedName name="施設区分">'リスト（9号様式用）'!$C$2:$C$3</definedName>
    <definedName name="施設種別">'リスト（9号様式用）'!$E$2:$E$3</definedName>
    <definedName name="提出先">'リスト（9号様式用）'!$D$2:$D$5</definedName>
    <definedName name="部門">'リスト（9号様式用）'!$F$2:$F$5</definedName>
    <definedName name="免許の種類">'リスト（9号様式用）'!$H$2:$H$3</definedName>
    <definedName name="有_無">'リスト（9号様式用）'!$B$2:$B$3</definedName>
  </definedNames>
  <calcPr calcId="152511"/>
</workbook>
</file>

<file path=xl/calcChain.xml><?xml version="1.0" encoding="utf-8"?>
<calcChain xmlns="http://schemas.openxmlformats.org/spreadsheetml/2006/main">
  <c r="D160" i="1" l="1"/>
  <c r="D144" i="1"/>
  <c r="BR54" i="2" l="1"/>
  <c r="CC54" i="2"/>
  <c r="D85" i="1" l="1"/>
  <c r="D86" i="1"/>
  <c r="D87" i="1"/>
  <c r="D84" i="1"/>
  <c r="C53" i="2" l="1"/>
  <c r="BA104" i="2" l="1"/>
  <c r="BQ97" i="2"/>
  <c r="S97" i="2"/>
  <c r="BL73" i="2"/>
  <c r="BF28" i="2"/>
  <c r="AG19" i="2"/>
  <c r="W12" i="2"/>
  <c r="W11" i="2"/>
  <c r="W13" i="2"/>
  <c r="AW20" i="2"/>
  <c r="D271" i="1" l="1"/>
  <c r="D270" i="1"/>
  <c r="D251" i="1"/>
  <c r="D250" i="1"/>
  <c r="D231" i="1"/>
  <c r="D230" i="1"/>
  <c r="D249" i="1" l="1"/>
  <c r="BR87" i="2" s="1"/>
  <c r="D269" i="1"/>
  <c r="CC87" i="2" s="1"/>
  <c r="D229" i="1"/>
  <c r="BG87" i="2" s="1"/>
  <c r="AA10" i="2"/>
  <c r="BZ97" i="2"/>
  <c r="AB97" i="2"/>
  <c r="BU73" i="2"/>
  <c r="AL72" i="2"/>
  <c r="BE71" i="2"/>
  <c r="AS71" i="2"/>
  <c r="BE70" i="2"/>
  <c r="AS70" i="2"/>
  <c r="BE69" i="2"/>
  <c r="AS69" i="2"/>
  <c r="BE68" i="2"/>
  <c r="AS68" i="2"/>
  <c r="AK71" i="2"/>
  <c r="Y71" i="2"/>
  <c r="AK70" i="2"/>
  <c r="Y70" i="2"/>
  <c r="AK69" i="2"/>
  <c r="Y69" i="2"/>
  <c r="AK68" i="2"/>
  <c r="Y68" i="2"/>
  <c r="BJ41" i="2"/>
  <c r="CB35" i="2"/>
  <c r="CB36" i="2"/>
  <c r="CB37" i="2"/>
  <c r="CB34" i="2"/>
  <c r="BV35" i="2"/>
  <c r="BV36" i="2"/>
  <c r="BV37" i="2"/>
  <c r="BV34" i="2"/>
  <c r="BP35" i="2"/>
  <c r="BP36" i="2"/>
  <c r="BP37" i="2"/>
  <c r="BP34" i="2"/>
  <c r="BA66" i="2"/>
  <c r="Y58" i="2"/>
  <c r="BE66" i="2"/>
  <c r="AK66" i="2"/>
  <c r="BE65" i="2"/>
  <c r="AK65" i="2"/>
  <c r="BP66" i="2"/>
  <c r="BN63" i="2"/>
  <c r="AL64" i="2"/>
  <c r="AL63" i="2"/>
  <c r="AK48" i="2"/>
  <c r="A51" i="2"/>
  <c r="CC46" i="2"/>
  <c r="AI39" i="2"/>
  <c r="AG38" i="2"/>
  <c r="S37" i="2"/>
  <c r="S35" i="2"/>
  <c r="A34" i="2"/>
  <c r="AF17" i="2"/>
  <c r="BU10" i="2"/>
  <c r="AT8" i="2"/>
  <c r="R107" i="2"/>
  <c r="BO105" i="2"/>
  <c r="AW105" i="2"/>
  <c r="X105" i="2"/>
  <c r="BJ104" i="2"/>
  <c r="AH102" i="2"/>
  <c r="T102" i="2"/>
  <c r="AR99" i="2"/>
  <c r="AL101" i="2"/>
  <c r="AL100" i="2"/>
  <c r="AF101" i="2"/>
  <c r="AF100" i="2"/>
  <c r="Z101" i="2"/>
  <c r="Z100" i="2"/>
  <c r="AL99" i="2"/>
  <c r="AF99" i="2"/>
  <c r="Z99" i="2"/>
  <c r="AK94" i="2"/>
  <c r="AT15" i="2"/>
  <c r="BO28" i="2"/>
  <c r="CF26" i="2"/>
  <c r="AX26" i="2"/>
  <c r="BT25" i="2"/>
  <c r="BD25" i="2"/>
  <c r="BT24" i="2"/>
  <c r="BD24" i="2"/>
  <c r="BG23" i="2"/>
  <c r="AZ23" i="2"/>
  <c r="AX22" i="2"/>
  <c r="AH21" i="2"/>
  <c r="BZ20" i="2"/>
  <c r="BF20" i="2"/>
  <c r="AI18" i="2"/>
  <c r="BN16" i="2"/>
  <c r="AS16" i="2"/>
  <c r="BL15" i="2"/>
  <c r="BL14" i="2"/>
  <c r="AF13" i="2"/>
  <c r="BO8" i="2"/>
  <c r="CC91" i="2"/>
  <c r="CC92" i="2"/>
  <c r="CC90" i="2"/>
  <c r="CC77" i="2"/>
  <c r="CC78" i="2"/>
  <c r="CC79" i="2"/>
  <c r="CC80" i="2"/>
  <c r="CC81" i="2"/>
  <c r="CC82" i="2"/>
  <c r="CC83" i="2"/>
  <c r="CC84" i="2"/>
  <c r="CC85" i="2"/>
  <c r="CC86" i="2"/>
  <c r="CC88" i="2"/>
  <c r="CC89" i="2"/>
  <c r="CC76" i="2"/>
  <c r="BR91" i="2"/>
  <c r="BR92" i="2"/>
  <c r="BR90" i="2"/>
  <c r="BR77" i="2"/>
  <c r="BR78" i="2"/>
  <c r="BR79" i="2"/>
  <c r="BR80" i="2"/>
  <c r="BR81" i="2"/>
  <c r="BR82" i="2"/>
  <c r="BR83" i="2"/>
  <c r="BR84" i="2"/>
  <c r="BR85" i="2"/>
  <c r="BR86" i="2"/>
  <c r="BR88" i="2"/>
  <c r="BR89" i="2"/>
  <c r="BR76" i="2"/>
  <c r="BG92" i="2"/>
  <c r="BG91" i="2"/>
  <c r="BG90" i="2"/>
  <c r="AL91" i="2"/>
  <c r="AL92" i="2"/>
  <c r="AL90" i="2"/>
  <c r="BG77" i="2"/>
  <c r="BG78" i="2"/>
  <c r="BG79" i="2"/>
  <c r="BG80" i="2"/>
  <c r="BG81" i="2"/>
  <c r="BG82" i="2"/>
  <c r="BG83" i="2"/>
  <c r="BG84" i="2"/>
  <c r="BG85" i="2"/>
  <c r="BG86" i="2"/>
  <c r="BG88" i="2"/>
  <c r="BG89" i="2"/>
  <c r="BG76" i="2"/>
  <c r="V77" i="2"/>
  <c r="V78" i="2"/>
  <c r="V79" i="2"/>
  <c r="V80" i="2"/>
  <c r="V81" i="2"/>
  <c r="V82" i="2"/>
  <c r="V83" i="2"/>
  <c r="V84" i="2"/>
  <c r="V85" i="2"/>
  <c r="V86" i="2"/>
  <c r="V87" i="2"/>
  <c r="V88" i="2"/>
  <c r="V89" i="2"/>
  <c r="V90" i="2"/>
  <c r="V91" i="2"/>
  <c r="V92" i="2"/>
  <c r="V93" i="2"/>
  <c r="V76" i="2"/>
  <c r="CC49" i="2"/>
  <c r="CC50" i="2"/>
  <c r="CC51" i="2"/>
  <c r="CC52" i="2"/>
  <c r="CC53" i="2"/>
  <c r="CC48" i="2"/>
  <c r="AU49" i="2"/>
  <c r="AU50" i="2"/>
  <c r="AU51" i="2"/>
  <c r="AU52" i="2"/>
  <c r="AU53" i="2"/>
  <c r="AU54" i="2"/>
  <c r="AU55" i="2"/>
  <c r="AU48" i="2"/>
  <c r="BR49" i="2"/>
  <c r="BR50" i="2"/>
  <c r="BR51" i="2"/>
  <c r="BR52" i="2"/>
  <c r="BR53" i="2"/>
  <c r="BR48" i="2"/>
  <c r="AK49" i="2"/>
  <c r="AK50" i="2"/>
  <c r="AK51" i="2"/>
  <c r="AK52" i="2"/>
  <c r="AK53" i="2"/>
  <c r="AK54" i="2"/>
  <c r="AK55" i="2"/>
  <c r="CC45" i="2"/>
  <c r="BI45" i="2"/>
  <c r="AY45" i="2"/>
  <c r="AO45" i="2"/>
  <c r="AE45" i="2"/>
  <c r="U45" i="2"/>
  <c r="CC44" i="2"/>
  <c r="BI44" i="2"/>
  <c r="AY44" i="2"/>
  <c r="AO44" i="2"/>
  <c r="AE44" i="2"/>
  <c r="U44" i="2"/>
  <c r="CC43" i="2"/>
  <c r="BI43" i="2"/>
  <c r="AY43" i="2"/>
  <c r="AO43" i="2"/>
  <c r="AE43" i="2"/>
  <c r="U43" i="2"/>
  <c r="CC42" i="2"/>
  <c r="BI42" i="2"/>
  <c r="AY42" i="2"/>
  <c r="AO42" i="2"/>
  <c r="AE42" i="2"/>
  <c r="U42" i="2"/>
  <c r="BJ35" i="2"/>
  <c r="BJ36" i="2"/>
  <c r="BJ37" i="2"/>
  <c r="BJ34" i="2"/>
  <c r="BD35" i="2"/>
  <c r="BD36" i="2"/>
  <c r="BD37" i="2"/>
  <c r="BD34" i="2"/>
  <c r="AX35" i="2"/>
  <c r="AX36" i="2"/>
  <c r="AX37" i="2"/>
  <c r="AX34" i="2"/>
  <c r="AN7" i="2"/>
  <c r="AN6" i="2"/>
  <c r="I5" i="2"/>
  <c r="AM104" i="2"/>
  <c r="AC104" i="2"/>
  <c r="AC103" i="2"/>
  <c r="A103" i="2"/>
  <c r="A100" i="2"/>
  <c r="BX96" i="2"/>
  <c r="BQ96" i="2"/>
  <c r="CC95" i="2"/>
  <c r="BQ95" i="2"/>
  <c r="BD96" i="2"/>
  <c r="AK96" i="2"/>
  <c r="S96" i="2"/>
  <c r="AK95" i="2"/>
  <c r="AB95" i="2"/>
  <c r="S95" i="2"/>
  <c r="A96" i="2"/>
  <c r="AW73" i="2"/>
  <c r="AJ73" i="2"/>
  <c r="A73" i="2"/>
  <c r="A62" i="2"/>
  <c r="BP71" i="2"/>
  <c r="BP70" i="2"/>
  <c r="BP69" i="2"/>
  <c r="BP68" i="2"/>
  <c r="BP67" i="2"/>
  <c r="BY64" i="2"/>
  <c r="BO64" i="2"/>
  <c r="A39" i="2"/>
  <c r="AG34" i="2"/>
  <c r="P36" i="2"/>
  <c r="P34" i="2"/>
  <c r="AU28" i="2"/>
  <c r="AH28" i="2"/>
  <c r="BY27" i="2"/>
  <c r="BR27" i="2"/>
  <c r="BK27" i="2"/>
  <c r="BD27" i="2"/>
  <c r="AS27" i="2"/>
  <c r="AH27" i="2"/>
  <c r="N22" i="2"/>
  <c r="AM20" i="2"/>
  <c r="AG20" i="2"/>
  <c r="BW19" i="2"/>
  <c r="BO19" i="2"/>
  <c r="BG19" i="2"/>
  <c r="AU19" i="2"/>
  <c r="AO19" i="2"/>
  <c r="A20" i="2"/>
  <c r="A13" i="2"/>
  <c r="AF14" i="2"/>
  <c r="K10" i="2"/>
  <c r="D253" i="1"/>
  <c r="D273" i="1" s="1"/>
  <c r="D254" i="1"/>
  <c r="D274" i="1" s="1"/>
  <c r="D252" i="1"/>
  <c r="D272" i="1" s="1"/>
  <c r="D121" i="1" l="1"/>
  <c r="AE46" i="2" s="1"/>
  <c r="D122" i="1"/>
  <c r="AO46" i="2" s="1"/>
  <c r="D123" i="1"/>
  <c r="AY46" i="2" s="1"/>
  <c r="D124" i="1"/>
  <c r="BI46" i="2" s="1"/>
  <c r="D120" i="1"/>
  <c r="U46" i="2" s="1"/>
  <c r="D118" i="1"/>
  <c r="BS45" i="2" s="1"/>
  <c r="D104" i="1"/>
  <c r="BS43" i="2" s="1"/>
  <c r="D111" i="1"/>
  <c r="BS44" i="2" s="1"/>
  <c r="D97" i="1"/>
  <c r="BS42" i="2" s="1"/>
  <c r="CH35" i="2"/>
  <c r="CH36" i="2"/>
  <c r="CH37" i="2"/>
  <c r="CH34" i="2"/>
  <c r="BR55" i="2" l="1"/>
  <c r="CC55" i="2"/>
  <c r="D125" i="1"/>
  <c r="BS46" i="2" s="1"/>
  <c r="BN4" i="2"/>
  <c r="A3" i="2"/>
</calcChain>
</file>

<file path=xl/sharedStrings.xml><?xml version="1.0" encoding="utf-8"?>
<sst xmlns="http://schemas.openxmlformats.org/spreadsheetml/2006/main" count="1056" uniqueCount="535">
  <si>
    <t>入力列</t>
    <rPh sb="0" eb="2">
      <t>ニュウリョク</t>
    </rPh>
    <rPh sb="2" eb="3">
      <t>レツ</t>
    </rPh>
    <phoneticPr fontId="2"/>
  </si>
  <si>
    <t>留意事項</t>
    <rPh sb="0" eb="2">
      <t>リュウイ</t>
    </rPh>
    <rPh sb="2" eb="4">
      <t>ジコウ</t>
    </rPh>
    <phoneticPr fontId="2"/>
  </si>
  <si>
    <t>大項目</t>
    <rPh sb="0" eb="3">
      <t>ダイコウモク</t>
    </rPh>
    <phoneticPr fontId="2"/>
  </si>
  <si>
    <t>小項目</t>
    <rPh sb="0" eb="3">
      <t>ショウコウモク</t>
    </rPh>
    <phoneticPr fontId="2"/>
  </si>
  <si>
    <t>神奈川県</t>
    <rPh sb="0" eb="4">
      <t>カナガワケン</t>
    </rPh>
    <phoneticPr fontId="2"/>
  </si>
  <si>
    <t>保健福祉事務所長殿</t>
    <rPh sb="0" eb="2">
      <t>ホケン</t>
    </rPh>
    <rPh sb="2" eb="4">
      <t>フクシ</t>
    </rPh>
    <rPh sb="4" eb="6">
      <t>ジム</t>
    </rPh>
    <rPh sb="6" eb="7">
      <t>ショ</t>
    </rPh>
    <rPh sb="7" eb="8">
      <t>チョウ</t>
    </rPh>
    <rPh sb="8" eb="9">
      <t>ドノ</t>
    </rPh>
    <phoneticPr fontId="2"/>
  </si>
  <si>
    <t>施設の名称</t>
    <rPh sb="0" eb="2">
      <t>シセツ</t>
    </rPh>
    <rPh sb="3" eb="5">
      <t>メイショウ</t>
    </rPh>
    <phoneticPr fontId="2"/>
  </si>
  <si>
    <t>所在地</t>
    <rPh sb="0" eb="3">
      <t>ショザイチ</t>
    </rPh>
    <phoneticPr fontId="2"/>
  </si>
  <si>
    <t>管理者</t>
    <rPh sb="0" eb="3">
      <t>カンリシャ</t>
    </rPh>
    <phoneticPr fontId="2"/>
  </si>
  <si>
    <t>委託先</t>
  </si>
  <si>
    <t>〒</t>
  </si>
  <si>
    <t>代表者氏名</t>
  </si>
  <si>
    <t>施設担当責任者氏名</t>
  </si>
  <si>
    <t>従事者数（人）</t>
  </si>
  <si>
    <t>勤務形態</t>
  </si>
  <si>
    <t>栄養士</t>
  </si>
  <si>
    <t>調理師</t>
  </si>
  <si>
    <t>調理員</t>
  </si>
  <si>
    <t>その他</t>
  </si>
  <si>
    <t>合 計</t>
  </si>
  <si>
    <t>施設側</t>
  </si>
  <si>
    <t>常　勤</t>
  </si>
  <si>
    <t>非常勤</t>
  </si>
  <si>
    <t>受託側</t>
  </si>
  <si>
    <t>(裏)</t>
    <rPh sb="1" eb="2">
      <t>ウラ</t>
    </rPh>
    <phoneticPr fontId="2"/>
  </si>
  <si>
    <t>摂取量の調査</t>
  </si>
  <si>
    <t>平均提供食品量・平均栄養量</t>
  </si>
  <si>
    <t>食　品　群</t>
  </si>
  <si>
    <t>量</t>
  </si>
  <si>
    <t>栄養素名</t>
  </si>
  <si>
    <t>目標栄養量</t>
  </si>
  <si>
    <t>提供栄養量</t>
  </si>
  <si>
    <t>推定摂取量</t>
  </si>
  <si>
    <t>穀類</t>
  </si>
  <si>
    <t>ご　は　ん</t>
  </si>
  <si>
    <t>ｇ</t>
  </si>
  <si>
    <t>パ　　　ン</t>
  </si>
  <si>
    <t>麺</t>
  </si>
  <si>
    <t>鉄　　　　　 　  (mg)</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</si>
  <si>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</si>
  <si>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</si>
  <si>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</si>
  <si>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</si>
  <si>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</si>
  <si>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</si>
  <si>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</si>
  <si>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</si>
  <si>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</si>
  <si>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</si>
  <si>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</si>
  <si>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</si>
  <si>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</si>
  <si>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</si>
  <si>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</si>
  <si>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作業指示書</t>
  </si>
  <si>
    <t>栄養成分表示</t>
  </si>
  <si>
    <t>非常食糧等の備蓄</t>
  </si>
  <si>
    <t>報告担当者</t>
  </si>
  <si>
    <t>備考　それぞれ該当するところに○印、数字等を記入してください。</t>
  </si>
  <si>
    <t>管 理
栄養士</t>
    <rPh sb="4" eb="6">
      <t>エイヨウ</t>
    </rPh>
    <rPh sb="6" eb="7">
      <t>シ</t>
    </rPh>
    <phoneticPr fontId="2"/>
  </si>
  <si>
    <t>給食
事務</t>
    <rPh sb="3" eb="5">
      <t>ジム</t>
    </rPh>
    <phoneticPr fontId="2"/>
  </si>
  <si>
    <t>平均提供食品量</t>
    <rPh sb="0" eb="2">
      <t>ヘイキン</t>
    </rPh>
    <rPh sb="2" eb="4">
      <t>テイキョウ</t>
    </rPh>
    <rPh sb="4" eb="6">
      <t>ショクヒン</t>
    </rPh>
    <rPh sb="6" eb="7">
      <t>リョウ</t>
    </rPh>
    <phoneticPr fontId="2"/>
  </si>
  <si>
    <t>平均栄養量</t>
    <rPh sb="0" eb="2">
      <t>ヘイキン</t>
    </rPh>
    <rPh sb="2" eb="4">
      <t>エイヨウ</t>
    </rPh>
    <rPh sb="4" eb="5">
      <t>リョウ</t>
    </rPh>
    <phoneticPr fontId="2"/>
  </si>
  <si>
    <t>人</t>
    <rPh sb="0" eb="1">
      <t>ニン</t>
    </rPh>
    <phoneticPr fontId="2"/>
  </si>
  <si>
    <t>健康増進法等の施行に関する規則第12条の規定により、次のとおり栄養管理状況を報告します。</t>
    <rPh sb="0" eb="2">
      <t>ケンコウ</t>
    </rPh>
    <rPh sb="2" eb="4">
      <t>ゾウシン</t>
    </rPh>
    <rPh sb="4" eb="5">
      <t>ホウ</t>
    </rPh>
    <rPh sb="5" eb="6">
      <t>トウ</t>
    </rPh>
    <rPh sb="7" eb="9">
      <t>シコウ</t>
    </rPh>
    <rPh sb="10" eb="11">
      <t>カン</t>
    </rPh>
    <rPh sb="13" eb="15">
      <t>キソク</t>
    </rPh>
    <rPh sb="15" eb="16">
      <t>ダイ</t>
    </rPh>
    <rPh sb="18" eb="19">
      <t>ジョウ</t>
    </rPh>
    <rPh sb="20" eb="22">
      <t>キテイ</t>
    </rPh>
    <rPh sb="26" eb="27">
      <t>ツギ</t>
    </rPh>
    <rPh sb="31" eb="33">
      <t>エイヨウ</t>
    </rPh>
    <rPh sb="33" eb="35">
      <t>カンリ</t>
    </rPh>
    <rPh sb="35" eb="37">
      <t>ジョウキョウ</t>
    </rPh>
    <rPh sb="38" eb="40">
      <t>ホウコク</t>
    </rPh>
    <phoneticPr fontId="2"/>
  </si>
  <si>
    <t>電話</t>
    <rPh sb="0" eb="2">
      <t>デンワ</t>
    </rPh>
    <phoneticPr fontId="2"/>
  </si>
  <si>
    <t>(職名)</t>
    <rPh sb="1" eb="2">
      <t>ショク</t>
    </rPh>
    <rPh sb="2" eb="3">
      <t>メイ</t>
    </rPh>
    <phoneticPr fontId="2"/>
  </si>
  <si>
    <t>(氏名)</t>
    <rPh sb="1" eb="3">
      <t>シメイ</t>
    </rPh>
    <phoneticPr fontId="2"/>
  </si>
  <si>
    <t>栄養管理等について検討する会議</t>
    <rPh sb="13" eb="15">
      <t>カイギ</t>
    </rPh>
    <phoneticPr fontId="2"/>
  </si>
  <si>
    <t>回</t>
    <rPh sb="0" eb="1">
      <t>カイ</t>
    </rPh>
    <phoneticPr fontId="2"/>
  </si>
  <si>
    <t>合計</t>
    <rPh sb="0" eb="2">
      <t>ゴウケイ</t>
    </rPh>
    <phoneticPr fontId="2"/>
  </si>
  <si>
    <t>その他（</t>
  </si>
  <si>
    <t>その他(</t>
    <rPh sb="2" eb="3">
      <t>タ</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</si>
  <si>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</si>
  <si>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</si>
  <si>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</si>
  <si>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</si>
  <si>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サ</t>
    </rPh>
    <rPh sb="1" eb="2">
      <t>ゼン</t>
    </rPh>
    <phoneticPr fontId="2"/>
  </si>
  <si>
    <t>食器洗浄</t>
    <rPh sb="0" eb="2">
      <t>ショッキ</t>
    </rPh>
    <rPh sb="2" eb="4">
      <t>センジョウ</t>
    </rPh>
    <phoneticPr fontId="2"/>
  </si>
  <si>
    <t>(職名)</t>
    <rPh sb="1" eb="3">
      <t>ショクメイ</t>
    </rPh>
    <phoneticPr fontId="2"/>
  </si>
  <si>
    <t>内線</t>
    <rPh sb="0" eb="2">
      <t>ナイセン</t>
    </rPh>
    <phoneticPr fontId="2"/>
  </si>
  <si>
    <t>施設外調理</t>
    <rPh sb="0" eb="2">
      <t>シセツ</t>
    </rPh>
    <rPh sb="2" eb="3">
      <t>ガイ</t>
    </rPh>
    <rPh sb="3" eb="5">
      <t>チョウリ</t>
    </rPh>
    <phoneticPr fontId="2"/>
  </si>
  <si>
    <t>栄養指導</t>
    <rPh sb="0" eb="2">
      <t>エイヨウ</t>
    </rPh>
    <rPh sb="2" eb="4">
      <t>シドウ</t>
    </rPh>
    <phoneticPr fontId="2"/>
  </si>
  <si>
    <t>管理栄養士</t>
    <rPh sb="0" eb="2">
      <t>カンリ</t>
    </rPh>
    <rPh sb="2" eb="5">
      <t>エイヨウシ</t>
    </rPh>
    <phoneticPr fontId="2"/>
  </si>
  <si>
    <t>栄養士</t>
    <rPh sb="0" eb="2">
      <t>エイヨウ</t>
    </rPh>
    <rPh sb="2" eb="3">
      <t>シ</t>
    </rPh>
    <phoneticPr fontId="2"/>
  </si>
  <si>
    <t>(第</t>
    <rPh sb="1" eb="2">
      <t>ダイ</t>
    </rPh>
    <phoneticPr fontId="2"/>
  </si>
  <si>
    <t>号)</t>
    <rPh sb="0" eb="1">
      <t>ゴウ</t>
    </rPh>
    <phoneticPr fontId="2"/>
  </si>
  <si>
    <t>対象者(利用者)の把握</t>
    <rPh sb="0" eb="3">
      <t>タイショウシャ</t>
    </rPh>
    <rPh sb="4" eb="7">
      <t>リヨウシャ</t>
    </rPh>
    <rPh sb="9" eb="11">
      <t>ハアク</t>
    </rPh>
    <phoneticPr fontId="2"/>
  </si>
  <si>
    <t>現在)</t>
    <rPh sb="0" eb="2">
      <t>ゲンザイ</t>
    </rPh>
    <phoneticPr fontId="2"/>
  </si>
  <si>
    <t>残菜の調査</t>
    <rPh sb="0" eb="1">
      <t>ザン</t>
    </rPh>
    <rPh sb="1" eb="2">
      <t>サイ</t>
    </rPh>
    <rPh sb="3" eb="5">
      <t>チョウサ</t>
    </rPh>
    <phoneticPr fontId="2"/>
  </si>
  <si>
    <t>摂取量の調査</t>
    <rPh sb="0" eb="2">
      <t>セッシュ</t>
    </rPh>
    <rPh sb="2" eb="3">
      <t>リョウ</t>
    </rPh>
    <rPh sb="4" eb="6">
      <t>チョウサ</t>
    </rPh>
    <phoneticPr fontId="2"/>
  </si>
  <si>
    <t>エネルギー　　　　 (kcal)</t>
  </si>
  <si>
    <t>脂質　　　  　　　 　 (g)</t>
  </si>
  <si>
    <t>塩分(食塩相当量)　　(ｇ)</t>
  </si>
  <si>
    <t>炭水化物ｴﾈﾙｷﾞｰ比 (％)</t>
    <rPh sb="0" eb="4">
      <t>タンスイカブツ</t>
    </rPh>
    <phoneticPr fontId="2"/>
  </si>
  <si>
    <t>たんぱく質ｴﾈﾙｷﾞｰ比(％)</t>
  </si>
  <si>
    <t>栄養教育</t>
    <rPh sb="0" eb="2">
      <t>エイヨウ</t>
    </rPh>
    <rPh sb="2" eb="4">
      <t>キョウイク</t>
    </rPh>
    <phoneticPr fontId="2"/>
  </si>
  <si>
    <t>)円</t>
    <rPh sb="1" eb="2">
      <t>エン</t>
    </rPh>
    <phoneticPr fontId="2"/>
  </si>
  <si>
    <t>献立名</t>
    <rPh sb="0" eb="2">
      <t>コンダテ</t>
    </rPh>
    <rPh sb="2" eb="3">
      <t>メイ</t>
    </rPh>
    <phoneticPr fontId="2"/>
  </si>
  <si>
    <t>材料名</t>
    <rPh sb="0" eb="2">
      <t>ザイリョウ</t>
    </rPh>
    <rPh sb="2" eb="3">
      <t>メイ</t>
    </rPh>
    <phoneticPr fontId="2"/>
  </si>
  <si>
    <t>純使用量(1人分)</t>
    <rPh sb="0" eb="1">
      <t>ジュン</t>
    </rPh>
    <rPh sb="1" eb="3">
      <t>シヨウ</t>
    </rPh>
    <rPh sb="3" eb="4">
      <t>リョウ</t>
    </rPh>
    <rPh sb="6" eb="8">
      <t>ニンブン</t>
    </rPh>
    <phoneticPr fontId="2"/>
  </si>
  <si>
    <t>純使用量(食数分)</t>
    <rPh sb="0" eb="1">
      <t>ジュン</t>
    </rPh>
    <rPh sb="1" eb="3">
      <t>シヨウ</t>
    </rPh>
    <rPh sb="3" eb="4">
      <t>リョウ</t>
    </rPh>
    <rPh sb="5" eb="6">
      <t>ショク</t>
    </rPh>
    <rPh sb="6" eb="7">
      <t>スウ</t>
    </rPh>
    <rPh sb="7" eb="8">
      <t>ブン</t>
    </rPh>
    <phoneticPr fontId="2"/>
  </si>
  <si>
    <t>作業指示のポイント</t>
    <rPh sb="0" eb="2">
      <t>サギョウ</t>
    </rPh>
    <rPh sb="2" eb="4">
      <t>シジ</t>
    </rPh>
    <phoneticPr fontId="2"/>
  </si>
  <si>
    <t>人分を(</t>
    <rPh sb="0" eb="2">
      <t>ニンブン</t>
    </rPh>
    <phoneticPr fontId="2"/>
  </si>
  <si>
    <t>日分</t>
    <rPh sb="0" eb="2">
      <t>ニチブン</t>
    </rPh>
    <phoneticPr fontId="2"/>
  </si>
  <si>
    <t>【献立表】</t>
    <rPh sb="1" eb="3">
      <t>コンダテ</t>
    </rPh>
    <rPh sb="3" eb="4">
      <t>ヒョウ</t>
    </rPh>
    <phoneticPr fontId="2"/>
  </si>
  <si>
    <t>【保管場所】</t>
    <rPh sb="1" eb="3">
      <t>ホカン</t>
    </rPh>
    <rPh sb="3" eb="5">
      <t>バショ</t>
    </rPh>
    <phoneticPr fontId="2"/>
  </si>
  <si>
    <t>厨房内</t>
    <rPh sb="0" eb="2">
      <t>チュウボウ</t>
    </rPh>
    <rPh sb="2" eb="3">
      <t>ナイ</t>
    </rPh>
    <phoneticPr fontId="2"/>
  </si>
  <si>
    <t>防災保管庫</t>
    <rPh sb="0" eb="2">
      <t>ボウサイ</t>
    </rPh>
    <rPh sb="2" eb="5">
      <t>ホカンコ</t>
    </rPh>
    <phoneticPr fontId="2"/>
  </si>
  <si>
    <t>職名</t>
    <rPh sb="0" eb="2">
      <t>ショクメイ</t>
    </rPh>
    <phoneticPr fontId="2"/>
  </si>
  <si>
    <t>氏名</t>
    <rPh sb="0" eb="2">
      <t>シメイ</t>
    </rPh>
    <phoneticPr fontId="2"/>
  </si>
  <si>
    <t>施設種別</t>
    <rPh sb="0" eb="2">
      <t>シセツ</t>
    </rPh>
    <rPh sb="2" eb="4">
      <t>シュベツ</t>
    </rPh>
    <phoneticPr fontId="2"/>
  </si>
  <si>
    <t>栄養管理部門の理念・方針</t>
    <rPh sb="0" eb="2">
      <t>エイヨウ</t>
    </rPh>
    <rPh sb="2" eb="4">
      <t>カンリ</t>
    </rPh>
    <rPh sb="4" eb="6">
      <t>ブモン</t>
    </rPh>
    <rPh sb="7" eb="9">
      <t>リネン</t>
    </rPh>
    <rPh sb="10" eb="12">
      <t>ホウシン</t>
    </rPh>
    <phoneticPr fontId="2"/>
  </si>
  <si>
    <t>・目標</t>
    <rPh sb="1" eb="3">
      <t>モクヒョウ</t>
    </rPh>
    <phoneticPr fontId="2"/>
  </si>
  <si>
    <t>治療効果を上げる満足感のある食事づくり</t>
    <rPh sb="0" eb="2">
      <t>チリョウ</t>
    </rPh>
    <rPh sb="2" eb="4">
      <t>コウカ</t>
    </rPh>
    <rPh sb="5" eb="6">
      <t>ア</t>
    </rPh>
    <rPh sb="8" eb="11">
      <t>マンゾクカン</t>
    </rPh>
    <rPh sb="14" eb="16">
      <t>ショクジ</t>
    </rPh>
    <phoneticPr fontId="2"/>
  </si>
  <si>
    <t>(栄養管理・給食部門</t>
    <rPh sb="1" eb="3">
      <t>エイヨウ</t>
    </rPh>
    <rPh sb="3" eb="5">
      <t>カンリ</t>
    </rPh>
    <rPh sb="6" eb="8">
      <t>キュウショク</t>
    </rPh>
    <rPh sb="8" eb="10">
      <t>ブモン</t>
    </rPh>
    <phoneticPr fontId="2"/>
  </si>
  <si>
    <t>の位置付け)</t>
    <rPh sb="1" eb="4">
      <t>イチヅ</t>
    </rPh>
    <phoneticPr fontId="2"/>
  </si>
  <si>
    <t>責任者</t>
    <rPh sb="0" eb="3">
      <t>セキニンシャ</t>
    </rPh>
    <phoneticPr fontId="2"/>
  </si>
  <si>
    <t>部　門</t>
    <rPh sb="0" eb="1">
      <t>ブ</t>
    </rPh>
    <rPh sb="2" eb="3">
      <t>モン</t>
    </rPh>
    <phoneticPr fontId="2"/>
  </si>
  <si>
    <t>組織図</t>
    <rPh sb="0" eb="3">
      <t>ソシキズ</t>
    </rPh>
    <phoneticPr fontId="2"/>
  </si>
  <si>
    <t>医師</t>
    <rPh sb="0" eb="2">
      <t>イシ</t>
    </rPh>
    <phoneticPr fontId="2"/>
  </si>
  <si>
    <t>管理栄養士</t>
    <rPh sb="0" eb="2">
      <t>カンリ</t>
    </rPh>
    <rPh sb="2" eb="4">
      <t>エイヨウ</t>
    </rPh>
    <rPh sb="4" eb="5">
      <t>シ</t>
    </rPh>
    <phoneticPr fontId="2"/>
  </si>
  <si>
    <t>看護師</t>
    <rPh sb="0" eb="2">
      <t>カンゴ</t>
    </rPh>
    <rPh sb="2" eb="3">
      <t>シ</t>
    </rPh>
    <phoneticPr fontId="2"/>
  </si>
  <si>
    <t>調理師又は調理員</t>
    <rPh sb="0" eb="3">
      <t>チョウリシ</t>
    </rPh>
    <rPh sb="3" eb="4">
      <t>マタ</t>
    </rPh>
    <rPh sb="5" eb="8">
      <t>チョウリイン</t>
    </rPh>
    <phoneticPr fontId="2"/>
  </si>
  <si>
    <t>患者</t>
    <rPh sb="0" eb="2">
      <t>カンジャ</t>
    </rPh>
    <phoneticPr fontId="2"/>
  </si>
  <si>
    <t>給食事務</t>
    <rPh sb="0" eb="2">
      <t>キュウショク</t>
    </rPh>
    <rPh sb="2" eb="4">
      <t>ジム</t>
    </rPh>
    <phoneticPr fontId="2"/>
  </si>
  <si>
    <t>従事者の研修会</t>
    <rPh sb="0" eb="3">
      <t>ジュウジシャ</t>
    </rPh>
    <rPh sb="4" eb="7">
      <t>ケンシュウカイ</t>
    </rPh>
    <phoneticPr fontId="2"/>
  </si>
  <si>
    <t>【実施回数】(</t>
    <rPh sb="1" eb="3">
      <t>ジッシ</t>
    </rPh>
    <rPh sb="3" eb="5">
      <t>カイスウ</t>
    </rPh>
    <phoneticPr fontId="2"/>
  </si>
  <si>
    <t>回</t>
    <rPh sb="0" eb="1">
      <t>カイ</t>
    </rPh>
    <phoneticPr fontId="2"/>
  </si>
  <si>
    <t>主な研修内容：(</t>
    <rPh sb="0" eb="1">
      <t>オモ</t>
    </rPh>
    <rPh sb="2" eb="4">
      <t>ケンシュウ</t>
    </rPh>
    <rPh sb="4" eb="6">
      <t>ナイヨウ</t>
    </rPh>
    <phoneticPr fontId="2"/>
  </si>
  <si>
    <t>(1日当たり平均食数)(食)</t>
    <rPh sb="2" eb="3">
      <t>ニチ</t>
    </rPh>
    <rPh sb="3" eb="4">
      <t>ア</t>
    </rPh>
    <rPh sb="6" eb="8">
      <t>ヘイキン</t>
    </rPh>
    <rPh sb="8" eb="9">
      <t>ショク</t>
    </rPh>
    <rPh sb="9" eb="10">
      <t>スウ</t>
    </rPh>
    <rPh sb="12" eb="13">
      <t>ショク</t>
    </rPh>
    <phoneticPr fontId="2"/>
  </si>
  <si>
    <t>病床数</t>
    <rPh sb="0" eb="3">
      <t>ビョウショウスウ</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</si>
  <si>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</si>
  <si>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</si>
  <si>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</si>
  <si>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</si>
  <si>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合計</t>
    <rPh sb="0" eb="2">
      <t>ゴウケイ</t>
    </rPh>
    <phoneticPr fontId="2"/>
  </si>
  <si>
    <t>備考</t>
    <rPh sb="0" eb="2">
      <t>ビコウ</t>
    </rPh>
    <phoneticPr fontId="2"/>
  </si>
  <si>
    <t>食　　数</t>
    <rPh sb="0" eb="1">
      <t>ショク</t>
    </rPh>
    <rPh sb="3" eb="4">
      <t>スウ</t>
    </rPh>
    <phoneticPr fontId="2"/>
  </si>
  <si>
    <t>合　計</t>
    <rPh sb="0" eb="1">
      <t>ゴウ</t>
    </rPh>
    <rPh sb="2" eb="3">
      <t>ケイ</t>
    </rPh>
    <phoneticPr fontId="2"/>
  </si>
  <si>
    <t>一般病棟</t>
    <rPh sb="0" eb="2">
      <t>イッパン</t>
    </rPh>
    <rPh sb="2" eb="4">
      <t>ビョウトウ</t>
    </rPh>
    <phoneticPr fontId="2"/>
  </si>
  <si>
    <t>特別病棟</t>
    <rPh sb="0" eb="2">
      <t>トクベツ</t>
    </rPh>
    <rPh sb="2" eb="4">
      <t>ビョウトウ</t>
    </rPh>
    <phoneticPr fontId="2"/>
  </si>
  <si>
    <t>療養型病棟</t>
    <rPh sb="0" eb="3">
      <t>リョウヨウガタ</t>
    </rPh>
    <rPh sb="3" eb="5">
      <t>ビョウトウ</t>
    </rPh>
    <phoneticPr fontId="2"/>
  </si>
  <si>
    <t>年齢区分</t>
    <rPh sb="0" eb="2">
      <t>ネンレイ</t>
    </rPh>
    <rPh sb="2" eb="4">
      <t>クブン</t>
    </rPh>
    <phoneticPr fontId="2"/>
  </si>
  <si>
    <r>
      <t>男</t>
    </r>
    <r>
      <rPr>
        <sz val="8"/>
        <rFont val="ＭＳ 明朝"/>
        <family val="1"/>
        <charset val="128"/>
      </rPr>
      <t>(人)</t>
    </r>
    <rPh sb="0" eb="1">
      <t>オトコ</t>
    </rPh>
    <rPh sb="2" eb="3">
      <t>ニン</t>
    </rPh>
    <phoneticPr fontId="2"/>
  </si>
  <si>
    <r>
      <t>女</t>
    </r>
    <r>
      <rPr>
        <sz val="8"/>
        <rFont val="ＭＳ 明朝"/>
        <family val="1"/>
        <charset val="128"/>
      </rPr>
      <t>(人)</t>
    </r>
    <rPh sb="0" eb="1">
      <t>オンナ</t>
    </rPh>
    <rPh sb="2" eb="3">
      <t>ニン</t>
    </rPh>
    <phoneticPr fontId="2"/>
  </si>
  <si>
    <t>人</t>
    <rPh sb="0" eb="1">
      <t>ニン</t>
    </rPh>
    <phoneticPr fontId="2"/>
  </si>
  <si>
    <t>給食施設栄養管理報告書(病院用)</t>
    <rPh sb="0" eb="2">
      <t>キュウショク</t>
    </rPh>
    <rPh sb="2" eb="4">
      <t>シセツ</t>
    </rPh>
    <rPh sb="4" eb="6">
      <t>エイヨウ</t>
    </rPh>
    <rPh sb="6" eb="8">
      <t>カンリ</t>
    </rPh>
    <rPh sb="8" eb="11">
      <t>ホウコクショ</t>
    </rPh>
    <rPh sb="12" eb="14">
      <t>ビョウイン</t>
    </rPh>
    <rPh sb="14" eb="15">
      <t>ヨウ</t>
    </rPh>
    <phoneticPr fontId="2"/>
  </si>
  <si>
    <t>栄養状態のアセスメント</t>
    <rPh sb="0" eb="2">
      <t>エイヨウ</t>
    </rPh>
    <rPh sb="2" eb="4">
      <t>ジョウタイ</t>
    </rPh>
    <phoneticPr fontId="2"/>
  </si>
  <si>
    <t>数、皮下脂肪厚、血液検査等</t>
    <rPh sb="0" eb="1">
      <t>カズ</t>
    </rPh>
    <rPh sb="2" eb="4">
      <t>ヒカ</t>
    </rPh>
    <rPh sb="4" eb="6">
      <t>シボウ</t>
    </rPh>
    <rPh sb="6" eb="7">
      <t>アツ</t>
    </rPh>
    <rPh sb="8" eb="10">
      <t>ケツエキ</t>
    </rPh>
    <rPh sb="10" eb="12">
      <t>ケンサ</t>
    </rPh>
    <rPh sb="12" eb="13">
      <t>トウ</t>
    </rPh>
    <phoneticPr fontId="2"/>
  </si>
  <si>
    <t>の身体計測調査による栄養状</t>
    <rPh sb="1" eb="3">
      <t>シンタイ</t>
    </rPh>
    <rPh sb="3" eb="5">
      <t>ケイソク</t>
    </rPh>
    <rPh sb="5" eb="7">
      <t>チョウサ</t>
    </rPh>
    <rPh sb="10" eb="12">
      <t>エイヨウ</t>
    </rPh>
    <rPh sb="12" eb="13">
      <t>ジョウ</t>
    </rPh>
    <phoneticPr fontId="2"/>
  </si>
  <si>
    <t>（標準体重、肥満度、体格指</t>
    <rPh sb="1" eb="3">
      <t>ヒョウジュン</t>
    </rPh>
    <rPh sb="3" eb="5">
      <t>タイジュウ</t>
    </rPh>
    <rPh sb="6" eb="8">
      <t>ヒマン</t>
    </rPh>
    <rPh sb="8" eb="9">
      <t>ド</t>
    </rPh>
    <rPh sb="10" eb="12">
      <t>タイカク</t>
    </rPh>
    <rPh sb="12" eb="13">
      <t>ユビ</t>
    </rPh>
    <phoneticPr fontId="2"/>
  </si>
  <si>
    <t>態の総合評価）</t>
    <rPh sb="0" eb="1">
      <t>タイ</t>
    </rPh>
    <rPh sb="2" eb="4">
      <t>ソウゴウ</t>
    </rPh>
    <rPh sb="4" eb="6">
      <t>ヒョウカ</t>
    </rPh>
    <phoneticPr fontId="2"/>
  </si>
  <si>
    <t>【身体計測調査等の項目と対象者】</t>
    <rPh sb="1" eb="3">
      <t>シンタイ</t>
    </rPh>
    <rPh sb="3" eb="5">
      <t>ケイソク</t>
    </rPh>
    <rPh sb="5" eb="7">
      <t>チョウサ</t>
    </rPh>
    <rPh sb="7" eb="8">
      <t>トウ</t>
    </rPh>
    <rPh sb="9" eb="11">
      <t>コウモク</t>
    </rPh>
    <rPh sb="12" eb="15">
      <t>タイショウシャ</t>
    </rPh>
    <phoneticPr fontId="2"/>
  </si>
  <si>
    <t>栄養補給法</t>
    <rPh sb="0" eb="2">
      <t>エイヨウ</t>
    </rPh>
    <rPh sb="2" eb="4">
      <t>ホキュウ</t>
    </rPh>
    <rPh sb="4" eb="5">
      <t>ホウ</t>
    </rPh>
    <phoneticPr fontId="2"/>
  </si>
  <si>
    <t>1 経口栄養法</t>
    <rPh sb="2" eb="4">
      <t>ケイコウ</t>
    </rPh>
    <rPh sb="4" eb="6">
      <t>エイヨウ</t>
    </rPh>
    <rPh sb="6" eb="7">
      <t>ホウ</t>
    </rPh>
    <phoneticPr fontId="2"/>
  </si>
  <si>
    <t>2 経腸栄養法</t>
    <rPh sb="2" eb="3">
      <t>キョウ</t>
    </rPh>
    <rPh sb="3" eb="4">
      <t>チョウ</t>
    </rPh>
    <rPh sb="4" eb="6">
      <t>エイヨウ</t>
    </rPh>
    <rPh sb="6" eb="7">
      <t>ホウ</t>
    </rPh>
    <phoneticPr fontId="2"/>
  </si>
  <si>
    <t>約束食事せん</t>
    <rPh sb="0" eb="2">
      <t>ヤクソク</t>
    </rPh>
    <rPh sb="2" eb="4">
      <t>ショクジ</t>
    </rPh>
    <phoneticPr fontId="2"/>
  </si>
  <si>
    <t>病態別</t>
    <rPh sb="0" eb="2">
      <t>ビョウタイ</t>
    </rPh>
    <rPh sb="2" eb="3">
      <t>ベツ</t>
    </rPh>
    <phoneticPr fontId="2"/>
  </si>
  <si>
    <t>成分栄養別</t>
    <rPh sb="0" eb="2">
      <t>セイブン</t>
    </rPh>
    <rPh sb="2" eb="4">
      <t>エイヨウ</t>
    </rPh>
    <rPh sb="4" eb="5">
      <t>ベツ</t>
    </rPh>
    <phoneticPr fontId="2"/>
  </si>
  <si>
    <t>食種</t>
    <rPh sb="0" eb="1">
      <t>ショク</t>
    </rPh>
    <rPh sb="1" eb="2">
      <t>シュ</t>
    </rPh>
    <phoneticPr fontId="2"/>
  </si>
  <si>
    <t>一般食</t>
    <rPh sb="0" eb="2">
      <t>イッパン</t>
    </rPh>
    <rPh sb="2" eb="3">
      <t>ショク</t>
    </rPh>
    <phoneticPr fontId="2"/>
  </si>
  <si>
    <t>1常食</t>
    <rPh sb="1" eb="2">
      <t>ジョウ</t>
    </rPh>
    <rPh sb="2" eb="3">
      <t>ショク</t>
    </rPh>
    <phoneticPr fontId="2"/>
  </si>
  <si>
    <t>3流動食</t>
    <rPh sb="1" eb="3">
      <t>リュウドウ</t>
    </rPh>
    <rPh sb="3" eb="4">
      <t>ショク</t>
    </rPh>
    <phoneticPr fontId="2"/>
  </si>
  <si>
    <t>加算対象食</t>
    <rPh sb="0" eb="2">
      <t>カサン</t>
    </rPh>
    <rPh sb="2" eb="4">
      <t>タイショウ</t>
    </rPh>
    <rPh sb="4" eb="5">
      <t>ショク</t>
    </rPh>
    <phoneticPr fontId="2"/>
  </si>
  <si>
    <t>2軟食</t>
    <rPh sb="1" eb="2">
      <t>ナン</t>
    </rPh>
    <rPh sb="2" eb="3">
      <t>ショク</t>
    </rPh>
    <phoneticPr fontId="2"/>
  </si>
  <si>
    <t>4その他(</t>
    <rPh sb="3" eb="4">
      <t>タ</t>
    </rPh>
    <phoneticPr fontId="2"/>
  </si>
  <si>
    <t>)</t>
    <phoneticPr fontId="2"/>
  </si>
  <si>
    <t>人　数</t>
    <rPh sb="0" eb="1">
      <t>ヒト</t>
    </rPh>
    <rPh sb="2" eb="3">
      <t>スウ</t>
    </rPh>
    <phoneticPr fontId="2"/>
  </si>
  <si>
    <t>　栄養管理計画の作成等</t>
    <rPh sb="1" eb="3">
      <t>エイヨウ</t>
    </rPh>
    <rPh sb="3" eb="5">
      <t>カンリ</t>
    </rPh>
    <rPh sb="5" eb="7">
      <t>ケイカク</t>
    </rPh>
    <rPh sb="8" eb="10">
      <t>サクセイ</t>
    </rPh>
    <rPh sb="10" eb="11">
      <t>トウ</t>
    </rPh>
    <phoneticPr fontId="2"/>
  </si>
  <si>
    <t>栄養管理計画の作成</t>
    <rPh sb="0" eb="2">
      <t>エイヨウ</t>
    </rPh>
    <rPh sb="2" eb="4">
      <t>カンリ</t>
    </rPh>
    <rPh sb="4" eb="6">
      <t>ケイカク</t>
    </rPh>
    <rPh sb="7" eb="9">
      <t>サクセイ</t>
    </rPh>
    <phoneticPr fontId="2"/>
  </si>
  <si>
    <t>特別食加算</t>
    <rPh sb="0" eb="2">
      <t>トクベツ</t>
    </rPh>
    <rPh sb="2" eb="3">
      <t>ショク</t>
    </rPh>
    <rPh sb="3" eb="5">
      <t>カサン</t>
    </rPh>
    <phoneticPr fontId="2"/>
  </si>
  <si>
    <t>食堂加算</t>
    <rPh sb="0" eb="2">
      <t>ショクドウ</t>
    </rPh>
    <rPh sb="2" eb="4">
      <t>カサン</t>
    </rPh>
    <phoneticPr fontId="2"/>
  </si>
  <si>
    <t>特別メニューの提供</t>
    <rPh sb="0" eb="2">
      <t>トクベツ</t>
    </rPh>
    <rPh sb="7" eb="9">
      <t>テイキョウ</t>
    </rPh>
    <phoneticPr fontId="2"/>
  </si>
  <si>
    <t>栄養サポートチーム加算</t>
    <rPh sb="0" eb="2">
      <t>エイヨウ</t>
    </rPh>
    <rPh sb="9" eb="11">
      <t>カサン</t>
    </rPh>
    <phoneticPr fontId="2"/>
  </si>
  <si>
    <t>1人1日当たり</t>
    <rPh sb="1" eb="2">
      <t>ニン</t>
    </rPh>
    <rPh sb="3" eb="4">
      <t>ニチ</t>
    </rPh>
    <rPh sb="4" eb="5">
      <t>ア</t>
    </rPh>
    <phoneticPr fontId="2"/>
  </si>
  <si>
    <t>(</t>
    <phoneticPr fontId="2"/>
  </si>
  <si>
    <t>1人1食当たり</t>
    <rPh sb="1" eb="2">
      <t>ニン</t>
    </rPh>
    <rPh sb="3" eb="4">
      <t>ショク</t>
    </rPh>
    <rPh sb="4" eb="5">
      <t>ア</t>
    </rPh>
    <phoneticPr fontId="2"/>
  </si>
  <si>
    <t>エネルギー</t>
    <phoneticPr fontId="2"/>
  </si>
  <si>
    <t>脂質</t>
    <rPh sb="0" eb="2">
      <t>シシツ</t>
    </rPh>
    <phoneticPr fontId="2"/>
  </si>
  <si>
    <t>たんぱく質</t>
    <rPh sb="4" eb="5">
      <t>シツ</t>
    </rPh>
    <phoneticPr fontId="2"/>
  </si>
  <si>
    <t>食塩相当量</t>
    <rPh sb="0" eb="2">
      <t>ショクエン</t>
    </rPh>
    <rPh sb="2" eb="4">
      <t>ソウトウ</t>
    </rPh>
    <rPh sb="4" eb="5">
      <t>リョウ</t>
    </rPh>
    <phoneticPr fontId="2"/>
  </si>
  <si>
    <t>その他(</t>
    <rPh sb="2" eb="3">
      <t>タ</t>
    </rPh>
    <phoneticPr fontId="2"/>
  </si>
  <si>
    <t>個別指導</t>
    <rPh sb="0" eb="2">
      <t>コベツ</t>
    </rPh>
    <rPh sb="2" eb="4">
      <t>シドウ</t>
    </rPh>
    <phoneticPr fontId="2"/>
  </si>
  <si>
    <t>集団指導</t>
    <rPh sb="0" eb="2">
      <t>シュウダン</t>
    </rPh>
    <rPh sb="2" eb="4">
      <t>シドウ</t>
    </rPh>
    <phoneticPr fontId="2"/>
  </si>
  <si>
    <t>訪問</t>
    <rPh sb="0" eb="2">
      <t>ホウモン</t>
    </rPh>
    <phoneticPr fontId="2"/>
  </si>
  <si>
    <t>入院</t>
    <rPh sb="0" eb="2">
      <t>ニュウイン</t>
    </rPh>
    <phoneticPr fontId="2"/>
  </si>
  <si>
    <t>外来</t>
    <rPh sb="0" eb="2">
      <t>ガイライ</t>
    </rPh>
    <phoneticPr fontId="2"/>
  </si>
  <si>
    <t>【栄養教育の内容】</t>
    <rPh sb="1" eb="3">
      <t>エイヨウ</t>
    </rPh>
    <rPh sb="3" eb="5">
      <t>キョウイク</t>
    </rPh>
    <rPh sb="6" eb="8">
      <t>ナイヨウ</t>
    </rPh>
    <phoneticPr fontId="2"/>
  </si>
  <si>
    <t>FAX</t>
    <phoneticPr fontId="2"/>
  </si>
  <si>
    <t>)</t>
    <phoneticPr fontId="2"/>
  </si>
  <si>
    <t>組　　　　　　　　織</t>
    <phoneticPr fontId="2"/>
  </si>
  <si>
    <t>【実施回数】</t>
    <phoneticPr fontId="2"/>
  </si>
  <si>
    <t>【構　　成】</t>
    <phoneticPr fontId="2"/>
  </si>
  <si>
    <t>【目 　 的】</t>
    <phoneticPr fontId="2"/>
  </si>
  <si>
    <t>運 営 方 式</t>
    <phoneticPr fontId="2"/>
  </si>
  <si>
    <t>名称</t>
    <phoneticPr fontId="2"/>
  </si>
  <si>
    <t>所在地</t>
    <phoneticPr fontId="2"/>
  </si>
  <si>
    <t>電話</t>
    <phoneticPr fontId="2"/>
  </si>
  <si>
    <t>【委託内容】</t>
    <phoneticPr fontId="2"/>
  </si>
  <si>
    <r>
      <t>従事者</t>
    </r>
    <r>
      <rPr>
        <sz val="9"/>
        <rFont val="ＭＳ 明朝"/>
        <family val="1"/>
        <charset val="128"/>
      </rPr>
      <t>（管理栄養士がいる施設にあつては管理栄養士、栄養士のみがいる施設にあつては栄養士１名の氏名及び登録番号を記入してください。)</t>
    </r>
    <phoneticPr fontId="2"/>
  </si>
  <si>
    <t>(</t>
    <phoneticPr fontId="2"/>
  </si>
  <si>
    <t>【方　　法】</t>
    <phoneticPr fontId="2"/>
  </si>
  <si>
    <t>部門名</t>
    <phoneticPr fontId="2"/>
  </si>
  <si>
    <r>
      <t>所在地</t>
    </r>
    <r>
      <rPr>
        <sz val="9"/>
        <rFont val="ＭＳ 明朝"/>
        <family val="1"/>
        <charset val="128"/>
      </rPr>
      <t>（施設の所在地と異なる場合に記入してください。）</t>
    </r>
    <phoneticPr fontId="2"/>
  </si>
  <si>
    <t>)</t>
    <phoneticPr fontId="2"/>
  </si>
  <si>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2"/>
  </si>
  <si>
    <t>特別食加算対象食</t>
    <rPh sb="0" eb="2">
      <t>トクベツ</t>
    </rPh>
    <rPh sb="2" eb="3">
      <t>ショク</t>
    </rPh>
    <rPh sb="3" eb="5">
      <t>カサン</t>
    </rPh>
    <rPh sb="5" eb="7">
      <t>タイショウ</t>
    </rPh>
    <rPh sb="7" eb="8">
      <t>ショク</t>
    </rPh>
    <phoneticPr fontId="2"/>
  </si>
  <si>
    <t>乳　　　　　類</t>
    <phoneticPr fontId="2"/>
  </si>
  <si>
    <t>施設区分</t>
    <rPh sb="0" eb="2">
      <t>シセツ</t>
    </rPh>
    <rPh sb="2" eb="4">
      <t>クブン</t>
    </rPh>
    <phoneticPr fontId="2"/>
  </si>
  <si>
    <t>提出日</t>
    <rPh sb="0" eb="2">
      <t>テイシュツ</t>
    </rPh>
    <rPh sb="2" eb="3">
      <t>ビ</t>
    </rPh>
    <phoneticPr fontId="2"/>
  </si>
  <si>
    <t>提出先</t>
    <rPh sb="0" eb="2">
      <t>テイシュツ</t>
    </rPh>
    <rPh sb="2" eb="3">
      <t>サキ</t>
    </rPh>
    <phoneticPr fontId="2"/>
  </si>
  <si>
    <t>施設の基本情報</t>
    <rPh sb="0" eb="2">
      <t>シセツ</t>
    </rPh>
    <rPh sb="3" eb="5">
      <t>キホン</t>
    </rPh>
    <rPh sb="5" eb="7">
      <t>ジョウホウ</t>
    </rPh>
    <phoneticPr fontId="2"/>
  </si>
  <si>
    <t>管理者職名</t>
    <rPh sb="0" eb="3">
      <t>カンリシャ</t>
    </rPh>
    <rPh sb="3" eb="5">
      <t>ショクメイ</t>
    </rPh>
    <phoneticPr fontId="2"/>
  </si>
  <si>
    <t>その他の内容</t>
    <rPh sb="2" eb="3">
      <t>タ</t>
    </rPh>
    <rPh sb="4" eb="6">
      <t>ナイヨウ</t>
    </rPh>
    <phoneticPr fontId="2"/>
  </si>
  <si>
    <t>有/無</t>
    <rPh sb="0" eb="1">
      <t>アリ</t>
    </rPh>
    <rPh sb="2" eb="3">
      <t>ナシ</t>
    </rPh>
    <phoneticPr fontId="2"/>
  </si>
  <si>
    <t>入院中だけでなく退院後の健康の保持増進も目指す</t>
    <rPh sb="0" eb="3">
      <t>ニュウインチュウ</t>
    </rPh>
    <rPh sb="8" eb="10">
      <t>タイイン</t>
    </rPh>
    <rPh sb="10" eb="11">
      <t>ゴ</t>
    </rPh>
    <rPh sb="12" eb="14">
      <t>ケンコウ</t>
    </rPh>
    <rPh sb="15" eb="17">
      <t>ホジ</t>
    </rPh>
    <rPh sb="17" eb="19">
      <t>ゾウシン</t>
    </rPh>
    <rPh sb="20" eb="22">
      <t>メザ</t>
    </rPh>
    <phoneticPr fontId="2"/>
  </si>
  <si>
    <t>その他(内容)</t>
    <rPh sb="2" eb="3">
      <t>タ</t>
    </rPh>
    <rPh sb="4" eb="6">
      <t>ナイヨウ</t>
    </rPh>
    <phoneticPr fontId="2"/>
  </si>
  <si>
    <t>組織(栄養管理・給食部門の位置づけ等)</t>
  </si>
  <si>
    <t>組織上の位置付け(部門選択)</t>
    <rPh sb="0" eb="2">
      <t>ソシキ</t>
    </rPh>
    <rPh sb="2" eb="3">
      <t>ジョウ</t>
    </rPh>
    <rPh sb="4" eb="7">
      <t>イチヅ</t>
    </rPh>
    <rPh sb="9" eb="11">
      <t>ブモン</t>
    </rPh>
    <rPh sb="11" eb="13">
      <t>センタク</t>
    </rPh>
    <phoneticPr fontId="2"/>
  </si>
  <si>
    <t>責任者職名</t>
    <rPh sb="0" eb="3">
      <t>セキニンシャ</t>
    </rPh>
    <rPh sb="3" eb="5">
      <t>ショクメイ</t>
    </rPh>
    <phoneticPr fontId="2"/>
  </si>
  <si>
    <t>電話番号</t>
    <rPh sb="0" eb="2">
      <t>デンワ</t>
    </rPh>
    <rPh sb="2" eb="4">
      <t>バンゴウ</t>
    </rPh>
    <phoneticPr fontId="2"/>
  </si>
  <si>
    <t>FAX番号</t>
    <rPh sb="3" eb="5">
      <t>バンゴウ</t>
    </rPh>
    <phoneticPr fontId="2"/>
  </si>
  <si>
    <t>組織図の有/無</t>
    <rPh sb="0" eb="3">
      <t>ソシキズ</t>
    </rPh>
    <phoneticPr fontId="2"/>
  </si>
  <si>
    <t>栄養管理等について検討する会議の有無</t>
    <rPh sb="0" eb="2">
      <t>エイヨウ</t>
    </rPh>
    <rPh sb="2" eb="5">
      <t>カンリトウ</t>
    </rPh>
    <rPh sb="9" eb="11">
      <t>ケントウ</t>
    </rPh>
    <rPh sb="13" eb="15">
      <t>カイギ</t>
    </rPh>
    <phoneticPr fontId="2"/>
  </si>
  <si>
    <t>有/無</t>
    <phoneticPr fontId="2"/>
  </si>
  <si>
    <t>実施回数</t>
    <rPh sb="0" eb="2">
      <t>ジッシ</t>
    </rPh>
    <rPh sb="2" eb="4">
      <t>カイスウ</t>
    </rPh>
    <phoneticPr fontId="2"/>
  </si>
  <si>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2"/>
  </si>
  <si>
    <t>看護師</t>
    <rPh sb="0" eb="3">
      <t>カンゴシ</t>
    </rPh>
    <phoneticPr fontId="2"/>
  </si>
  <si>
    <t>構成職種の合計数</t>
    <rPh sb="0" eb="2">
      <t>コウセイ</t>
    </rPh>
    <rPh sb="2" eb="4">
      <t>ショクシュ</t>
    </rPh>
    <rPh sb="5" eb="7">
      <t>ゴウケイ</t>
    </rPh>
    <rPh sb="7" eb="8">
      <t>カズ</t>
    </rPh>
    <phoneticPr fontId="2"/>
  </si>
  <si>
    <t>栄養管理等について検討する会議の目的</t>
    <rPh sb="0" eb="2">
      <t>エイヨウ</t>
    </rPh>
    <rPh sb="2" eb="5">
      <t>カンリトウ</t>
    </rPh>
    <rPh sb="9" eb="11">
      <t>ケントウ</t>
    </rPh>
    <rPh sb="13" eb="15">
      <t>カイギ</t>
    </rPh>
    <rPh sb="16" eb="18">
      <t>モクテキ</t>
    </rPh>
    <phoneticPr fontId="2"/>
  </si>
  <si>
    <t>運営方式</t>
    <rPh sb="0" eb="2">
      <t>ウンエイ</t>
    </rPh>
    <rPh sb="2" eb="4">
      <t>ホウシキ</t>
    </rPh>
    <phoneticPr fontId="2"/>
  </si>
  <si>
    <t>直営・委託</t>
    <rPh sb="0" eb="2">
      <t>チョクエイ</t>
    </rPh>
    <rPh sb="3" eb="5">
      <t>イタク</t>
    </rPh>
    <phoneticPr fontId="2"/>
  </si>
  <si>
    <t>委託先</t>
    <rPh sb="0" eb="3">
      <t>イタクサキ</t>
    </rPh>
    <phoneticPr fontId="2"/>
  </si>
  <si>
    <t>名称</t>
    <rPh sb="0" eb="2">
      <t>メイショウ</t>
    </rPh>
    <phoneticPr fontId="2"/>
  </si>
  <si>
    <t>所在地(郵便番号)</t>
    <rPh sb="0" eb="3">
      <t>ショザイチ</t>
    </rPh>
    <rPh sb="4" eb="8">
      <t>ユウビンバンゴウ</t>
    </rPh>
    <phoneticPr fontId="2"/>
  </si>
  <si>
    <t>代表者(職名)</t>
    <rPh sb="0" eb="3">
      <t>ダイヒョウシャ</t>
    </rPh>
    <rPh sb="4" eb="6">
      <t>ショクメイ</t>
    </rPh>
    <phoneticPr fontId="2"/>
  </si>
  <si>
    <t>施設担当責任者(職名)</t>
    <rPh sb="0" eb="2">
      <t>シセツ</t>
    </rPh>
    <rPh sb="2" eb="4">
      <t>タントウ</t>
    </rPh>
    <rPh sb="4" eb="7">
      <t>セキニンシャ</t>
    </rPh>
    <rPh sb="8" eb="10">
      <t>ショクメイ</t>
    </rPh>
    <phoneticPr fontId="2"/>
  </si>
  <si>
    <t>委託内容</t>
    <rPh sb="0" eb="2">
      <t>イタク</t>
    </rPh>
    <rPh sb="2" eb="4">
      <t>ナイヨウ</t>
    </rPh>
    <phoneticPr fontId="2"/>
  </si>
  <si>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2"/>
  </si>
  <si>
    <t>管理栄養士又は栄養士の氏名</t>
    <rPh sb="0" eb="2">
      <t>カンリ</t>
    </rPh>
    <rPh sb="2" eb="5">
      <t>エイヨウシ</t>
    </rPh>
    <rPh sb="5" eb="6">
      <t>マタ</t>
    </rPh>
    <rPh sb="7" eb="9">
      <t>エイヨウ</t>
    </rPh>
    <rPh sb="9" eb="10">
      <t>シ</t>
    </rPh>
    <rPh sb="11" eb="13">
      <t>シメイ</t>
    </rPh>
    <phoneticPr fontId="2"/>
  </si>
  <si>
    <t>免許の種類</t>
    <rPh sb="0" eb="2">
      <t>メンキョ</t>
    </rPh>
    <rPh sb="3" eb="5">
      <t>シュルイ</t>
    </rPh>
    <phoneticPr fontId="2"/>
  </si>
  <si>
    <t>勤務形態（専任・兼任）</t>
    <rPh sb="0" eb="2">
      <t>キンム</t>
    </rPh>
    <rPh sb="2" eb="4">
      <t>ケイタイ</t>
    </rPh>
    <rPh sb="5" eb="7">
      <t>センニン</t>
    </rPh>
    <rPh sb="8" eb="10">
      <t>ケンニン</t>
    </rPh>
    <phoneticPr fontId="2"/>
  </si>
  <si>
    <t>従事者人数(給食部門全員)</t>
    <rPh sb="0" eb="3">
      <t>ジュウジシャ</t>
    </rPh>
    <rPh sb="3" eb="4">
      <t>ニン</t>
    </rPh>
    <rPh sb="4" eb="5">
      <t>スウ</t>
    </rPh>
    <rPh sb="6" eb="8">
      <t>キュウショク</t>
    </rPh>
    <rPh sb="8" eb="10">
      <t>ブモン</t>
    </rPh>
    <rPh sb="10" eb="12">
      <t>ゼンイン</t>
    </rPh>
    <phoneticPr fontId="2"/>
  </si>
  <si>
    <t>管理栄養士(施設側・常勤)</t>
    <rPh sb="0" eb="2">
      <t>カンリ</t>
    </rPh>
    <rPh sb="2" eb="5">
      <t>エイヨウシ</t>
    </rPh>
    <rPh sb="6" eb="8">
      <t>シセツ</t>
    </rPh>
    <rPh sb="8" eb="9">
      <t>ガワ</t>
    </rPh>
    <rPh sb="10" eb="12">
      <t>ジョウキン</t>
    </rPh>
    <phoneticPr fontId="2"/>
  </si>
  <si>
    <t>栄養士(施設側・常勤)</t>
    <rPh sb="0" eb="3">
      <t>エイヨウシ</t>
    </rPh>
    <rPh sb="4" eb="6">
      <t>シセツ</t>
    </rPh>
    <rPh sb="6" eb="7">
      <t>ガワ</t>
    </rPh>
    <rPh sb="8" eb="10">
      <t>ジョウキン</t>
    </rPh>
    <phoneticPr fontId="2"/>
  </si>
  <si>
    <t>調理員(施設側・常勤)</t>
    <rPh sb="4" eb="6">
      <t>シセツ</t>
    </rPh>
    <rPh sb="6" eb="7">
      <t>ガワ</t>
    </rPh>
    <rPh sb="8" eb="10">
      <t>ジョウキン</t>
    </rPh>
    <phoneticPr fontId="2"/>
  </si>
  <si>
    <t>給食事務(施設側・常勤)</t>
    <rPh sb="5" eb="7">
      <t>シセツ</t>
    </rPh>
    <rPh sb="7" eb="8">
      <t>ガワ</t>
    </rPh>
    <rPh sb="9" eb="11">
      <t>ジョウキン</t>
    </rPh>
    <phoneticPr fontId="2"/>
  </si>
  <si>
    <t>合計(施設側・常勤)</t>
    <rPh sb="3" eb="5">
      <t>シセツ</t>
    </rPh>
    <rPh sb="5" eb="6">
      <t>ガワ</t>
    </rPh>
    <rPh sb="7" eb="9">
      <t>ジョウキン</t>
    </rPh>
    <phoneticPr fontId="2"/>
  </si>
  <si>
    <t>従事者研修の有無</t>
    <rPh sb="0" eb="3">
      <t>ジュウジシャ</t>
    </rPh>
    <rPh sb="3" eb="5">
      <t>ケンシュウ</t>
    </rPh>
    <rPh sb="6" eb="8">
      <t>ウム</t>
    </rPh>
    <phoneticPr fontId="2"/>
  </si>
  <si>
    <t>従事者研修の概要</t>
    <rPh sb="0" eb="3">
      <t>ジュウジシャ</t>
    </rPh>
    <rPh sb="3" eb="5">
      <t>ケンシュウ</t>
    </rPh>
    <rPh sb="6" eb="8">
      <t>ガイヨウ</t>
    </rPh>
    <phoneticPr fontId="2"/>
  </si>
  <si>
    <t>主な研修内容</t>
    <rPh sb="0" eb="1">
      <t>オモ</t>
    </rPh>
    <rPh sb="2" eb="4">
      <t>ケンシュウ</t>
    </rPh>
    <rPh sb="4" eb="6">
      <t>ナイヨウ</t>
    </rPh>
    <phoneticPr fontId="2"/>
  </si>
  <si>
    <t>食数(1日当たり平均食数)</t>
    <rPh sb="0" eb="1">
      <t>ショク</t>
    </rPh>
    <rPh sb="1" eb="2">
      <t>スウ</t>
    </rPh>
    <rPh sb="4" eb="5">
      <t>ニチ</t>
    </rPh>
    <rPh sb="5" eb="6">
      <t>ア</t>
    </rPh>
    <rPh sb="8" eb="10">
      <t>ヘイキン</t>
    </rPh>
    <rPh sb="10" eb="11">
      <t>ショク</t>
    </rPh>
    <rPh sb="11" eb="12">
      <t>スウ</t>
    </rPh>
    <phoneticPr fontId="2"/>
  </si>
  <si>
    <t>一般病棟病床数</t>
    <rPh sb="0" eb="2">
      <t>イッパン</t>
    </rPh>
    <rPh sb="2" eb="4">
      <t>ビョウトウ</t>
    </rPh>
    <rPh sb="4" eb="7">
      <t>ビョウショウスウ</t>
    </rPh>
    <phoneticPr fontId="2"/>
  </si>
  <si>
    <t>特別病棟病床数</t>
    <rPh sb="4" eb="7">
      <t>ビョウショウスウ</t>
    </rPh>
    <phoneticPr fontId="2"/>
  </si>
  <si>
    <t>療養型病棟病床数</t>
    <rPh sb="5" eb="8">
      <t>ビョウショウスウ</t>
    </rPh>
    <phoneticPr fontId="2"/>
  </si>
  <si>
    <t>その他の病棟病床数</t>
    <rPh sb="6" eb="9">
      <t>ビョウショウスウ</t>
    </rPh>
    <phoneticPr fontId="2"/>
  </si>
  <si>
    <t>対象者(利用者)の把握の有無</t>
    <rPh sb="0" eb="3">
      <t>タイショウシャ</t>
    </rPh>
    <rPh sb="4" eb="7">
      <t>リヨウシャ</t>
    </rPh>
    <rPh sb="9" eb="11">
      <t>ハアク</t>
    </rPh>
    <phoneticPr fontId="2"/>
  </si>
  <si>
    <t>把握の有/無</t>
    <rPh sb="0" eb="2">
      <t>ハアク</t>
    </rPh>
    <phoneticPr fontId="2"/>
  </si>
  <si>
    <t>把握時期(年月)</t>
    <rPh sb="0" eb="2">
      <t>ハアク</t>
    </rPh>
    <rPh sb="2" eb="4">
      <t>ジキ</t>
    </rPh>
    <rPh sb="5" eb="7">
      <t>ネンゲツ</t>
    </rPh>
    <phoneticPr fontId="2"/>
  </si>
  <si>
    <t>対象者(利用者)の把握の結果</t>
    <rPh sb="0" eb="3">
      <t>タイショウシャ</t>
    </rPh>
    <rPh sb="4" eb="7">
      <t>リヨウシャ</t>
    </rPh>
    <rPh sb="9" eb="11">
      <t>ハアク</t>
    </rPh>
    <rPh sb="12" eb="14">
      <t>ケッカ</t>
    </rPh>
    <phoneticPr fontId="2"/>
  </si>
  <si>
    <t>身体計測調査等の項目と対象者</t>
    <rPh sb="0" eb="2">
      <t>シンタイ</t>
    </rPh>
    <rPh sb="2" eb="4">
      <t>ケイソク</t>
    </rPh>
    <rPh sb="4" eb="7">
      <t>チョウサトウ</t>
    </rPh>
    <rPh sb="8" eb="10">
      <t>コウモク</t>
    </rPh>
    <rPh sb="11" eb="14">
      <t>タイショウシャ</t>
    </rPh>
    <phoneticPr fontId="2"/>
  </si>
  <si>
    <t>病態別(有/無)</t>
    <rPh sb="0" eb="2">
      <t>ビョウタイ</t>
    </rPh>
    <rPh sb="2" eb="3">
      <t>ベツ</t>
    </rPh>
    <rPh sb="4" eb="5">
      <t>アリ</t>
    </rPh>
    <rPh sb="6" eb="7">
      <t>ナシ</t>
    </rPh>
    <phoneticPr fontId="2"/>
  </si>
  <si>
    <t>成分栄養別(有/無)</t>
    <rPh sb="0" eb="2">
      <t>セイブン</t>
    </rPh>
    <rPh sb="2" eb="4">
      <t>エイヨウ</t>
    </rPh>
    <rPh sb="4" eb="5">
      <t>ベツ</t>
    </rPh>
    <rPh sb="6" eb="7">
      <t>アリ</t>
    </rPh>
    <rPh sb="8" eb="9">
      <t>ナシ</t>
    </rPh>
    <phoneticPr fontId="2"/>
  </si>
  <si>
    <t>食種(食形態)</t>
    <rPh sb="0" eb="1">
      <t>ショク</t>
    </rPh>
    <rPh sb="1" eb="2">
      <t>シュ</t>
    </rPh>
    <rPh sb="3" eb="4">
      <t>ショク</t>
    </rPh>
    <rPh sb="4" eb="6">
      <t>ケイタイ</t>
    </rPh>
    <phoneticPr fontId="2"/>
  </si>
  <si>
    <t>その他の食種(内容)</t>
    <rPh sb="2" eb="3">
      <t>タ</t>
    </rPh>
    <rPh sb="4" eb="5">
      <t>ショク</t>
    </rPh>
    <rPh sb="5" eb="6">
      <t>シュ</t>
    </rPh>
    <rPh sb="7" eb="9">
      <t>ナイヨウ</t>
    </rPh>
    <phoneticPr fontId="2"/>
  </si>
  <si>
    <t>その他の食種(人数)</t>
    <rPh sb="2" eb="3">
      <t>タ</t>
    </rPh>
    <rPh sb="4" eb="5">
      <t>ショク</t>
    </rPh>
    <rPh sb="5" eb="6">
      <t>シュ</t>
    </rPh>
    <rPh sb="7" eb="9">
      <t>ニンズウ</t>
    </rPh>
    <phoneticPr fontId="2"/>
  </si>
  <si>
    <t>加算対象食①(内容)</t>
    <rPh sb="0" eb="2">
      <t>カサン</t>
    </rPh>
    <rPh sb="2" eb="4">
      <t>タイショウ</t>
    </rPh>
    <rPh sb="4" eb="5">
      <t>ショク</t>
    </rPh>
    <rPh sb="7" eb="9">
      <t>ナイヨウ</t>
    </rPh>
    <phoneticPr fontId="2"/>
  </si>
  <si>
    <t>加算対象食②(内容)</t>
    <rPh sb="0" eb="2">
      <t>カサン</t>
    </rPh>
    <rPh sb="2" eb="4">
      <t>タイショウ</t>
    </rPh>
    <rPh sb="4" eb="5">
      <t>ショク</t>
    </rPh>
    <rPh sb="7" eb="9">
      <t>ナイヨウ</t>
    </rPh>
    <phoneticPr fontId="2"/>
  </si>
  <si>
    <t>加算対象食③(内容)</t>
    <rPh sb="0" eb="2">
      <t>カサン</t>
    </rPh>
    <rPh sb="2" eb="4">
      <t>タイショウ</t>
    </rPh>
    <rPh sb="4" eb="5">
      <t>ショク</t>
    </rPh>
    <rPh sb="7" eb="9">
      <t>ナイヨウ</t>
    </rPh>
    <phoneticPr fontId="2"/>
  </si>
  <si>
    <t>加算対象食④(内容)</t>
    <rPh sb="0" eb="2">
      <t>カサン</t>
    </rPh>
    <rPh sb="2" eb="4">
      <t>タイショウ</t>
    </rPh>
    <rPh sb="4" eb="5">
      <t>ショク</t>
    </rPh>
    <rPh sb="7" eb="9">
      <t>ナイヨウ</t>
    </rPh>
    <phoneticPr fontId="2"/>
  </si>
  <si>
    <t>加算対象食⑤(内容)</t>
    <rPh sb="0" eb="2">
      <t>カサン</t>
    </rPh>
    <rPh sb="2" eb="4">
      <t>タイショウ</t>
    </rPh>
    <rPh sb="4" eb="5">
      <t>ショク</t>
    </rPh>
    <rPh sb="7" eb="9">
      <t>ナイヨウ</t>
    </rPh>
    <phoneticPr fontId="2"/>
  </si>
  <si>
    <t>加算対象食⑥(内容)</t>
    <rPh sb="0" eb="2">
      <t>カサン</t>
    </rPh>
    <rPh sb="2" eb="4">
      <t>タイショウ</t>
    </rPh>
    <rPh sb="4" eb="5">
      <t>ショク</t>
    </rPh>
    <rPh sb="7" eb="9">
      <t>ナイヨウ</t>
    </rPh>
    <phoneticPr fontId="2"/>
  </si>
  <si>
    <t>加算対象食⑦(内容)</t>
    <rPh sb="0" eb="2">
      <t>カサン</t>
    </rPh>
    <rPh sb="2" eb="4">
      <t>タイショウ</t>
    </rPh>
    <rPh sb="4" eb="5">
      <t>ショク</t>
    </rPh>
    <rPh sb="7" eb="9">
      <t>ナイヨウ</t>
    </rPh>
    <phoneticPr fontId="2"/>
  </si>
  <si>
    <t>加算対象食⑧(内容)</t>
    <rPh sb="0" eb="2">
      <t>カサン</t>
    </rPh>
    <rPh sb="2" eb="4">
      <t>タイショウ</t>
    </rPh>
    <rPh sb="4" eb="5">
      <t>ショク</t>
    </rPh>
    <rPh sb="7" eb="9">
      <t>ナイヨウ</t>
    </rPh>
    <phoneticPr fontId="2"/>
  </si>
  <si>
    <t>栄養管理計画の作成等</t>
    <rPh sb="0" eb="2">
      <t>エイヨウ</t>
    </rPh>
    <rPh sb="2" eb="4">
      <t>カンリ</t>
    </rPh>
    <rPh sb="4" eb="6">
      <t>ケイカク</t>
    </rPh>
    <rPh sb="7" eb="9">
      <t>サクセイ</t>
    </rPh>
    <rPh sb="9" eb="10">
      <t>トウ</t>
    </rPh>
    <phoneticPr fontId="2"/>
  </si>
  <si>
    <t>摂取量の調査実施の有無</t>
    <rPh sb="0" eb="2">
      <t>セッシュ</t>
    </rPh>
    <rPh sb="2" eb="3">
      <t>リョウ</t>
    </rPh>
    <rPh sb="4" eb="6">
      <t>チョウサ</t>
    </rPh>
    <rPh sb="6" eb="8">
      <t>ジッシ</t>
    </rPh>
    <phoneticPr fontId="2"/>
  </si>
  <si>
    <t>有/無</t>
    <rPh sb="0" eb="1">
      <t>タモツ</t>
    </rPh>
    <phoneticPr fontId="2"/>
  </si>
  <si>
    <t>摂取量の調査の方法</t>
    <rPh sb="0" eb="2">
      <t>セッシュ</t>
    </rPh>
    <rPh sb="2" eb="3">
      <t>リョウ</t>
    </rPh>
    <rPh sb="4" eb="6">
      <t>チョウサ</t>
    </rPh>
    <rPh sb="7" eb="9">
      <t>ホウホウ</t>
    </rPh>
    <phoneticPr fontId="2"/>
  </si>
  <si>
    <t>残菜の調査(有/無）</t>
    <rPh sb="0" eb="1">
      <t>ザン</t>
    </rPh>
    <rPh sb="1" eb="2">
      <t>サイ</t>
    </rPh>
    <rPh sb="3" eb="5">
      <t>チョウサ</t>
    </rPh>
    <rPh sb="6" eb="7">
      <t>ア</t>
    </rPh>
    <rPh sb="8" eb="9">
      <t>ナ</t>
    </rPh>
    <phoneticPr fontId="2"/>
  </si>
  <si>
    <t>摂取量の調査（有/無）</t>
    <rPh sb="0" eb="2">
      <t>セッシュ</t>
    </rPh>
    <rPh sb="2" eb="3">
      <t>リョウ</t>
    </rPh>
    <rPh sb="4" eb="6">
      <t>チョウサ</t>
    </rPh>
    <rPh sb="7" eb="8">
      <t>ア</t>
    </rPh>
    <rPh sb="9" eb="10">
      <t>ナ</t>
    </rPh>
    <phoneticPr fontId="2"/>
  </si>
  <si>
    <t>麺</t>
    <rPh sb="0" eb="1">
      <t>メン</t>
    </rPh>
    <phoneticPr fontId="2"/>
  </si>
  <si>
    <t>いも及びでんぷん類</t>
    <rPh sb="2" eb="3">
      <t>オヨ</t>
    </rPh>
    <rPh sb="8" eb="9">
      <t>ルイ</t>
    </rPh>
    <phoneticPr fontId="2"/>
  </si>
  <si>
    <t>砂糖及び甘味類</t>
    <rPh sb="0" eb="2">
      <t>サトウ</t>
    </rPh>
    <rPh sb="2" eb="3">
      <t>オヨ</t>
    </rPh>
    <rPh sb="4" eb="6">
      <t>カンミ</t>
    </rPh>
    <rPh sb="6" eb="7">
      <t>ルイ</t>
    </rPh>
    <phoneticPr fontId="2"/>
  </si>
  <si>
    <t>豆類</t>
    <rPh sb="0" eb="2">
      <t>マメルイ</t>
    </rPh>
    <phoneticPr fontId="2"/>
  </si>
  <si>
    <t>緑黄色野菜</t>
    <rPh sb="0" eb="3">
      <t>リョクオウショク</t>
    </rPh>
    <rPh sb="3" eb="5">
      <t>ヤサイ</t>
    </rPh>
    <phoneticPr fontId="2"/>
  </si>
  <si>
    <t>その他の野菜</t>
    <rPh sb="2" eb="3">
      <t>タ</t>
    </rPh>
    <rPh sb="4" eb="6">
      <t>ヤサイ</t>
    </rPh>
    <phoneticPr fontId="2"/>
  </si>
  <si>
    <t>野菜漬物類</t>
    <rPh sb="0" eb="2">
      <t>ヤサイ</t>
    </rPh>
    <rPh sb="2" eb="4">
      <t>ツケモノ</t>
    </rPh>
    <rPh sb="4" eb="5">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</si>
  <si>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</si>
  <si>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</si>
  <si>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</si>
  <si>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</si>
  <si>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</si>
  <si>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ニュウ</t>
    </rPh>
    <rPh sb="1" eb="2">
      <t>ルイ</t>
    </rPh>
    <phoneticPr fontId="2"/>
  </si>
  <si>
    <t>油脂類</t>
    <rPh sb="0" eb="2">
      <t>ユシ</t>
    </rPh>
    <rPh sb="2" eb="3">
      <t>ルイ</t>
    </rPh>
    <phoneticPr fontId="2"/>
  </si>
  <si>
    <t>菓子類</t>
    <rPh sb="0" eb="3">
      <t>カシルイ</t>
    </rPh>
    <phoneticPr fontId="2"/>
  </si>
  <si>
    <t>調理加工食品類</t>
    <rPh sb="0" eb="2">
      <t>チョウリ</t>
    </rPh>
    <rPh sb="2" eb="4">
      <t>カコウ</t>
    </rPh>
    <rPh sb="4" eb="6">
      <t>ショクヒン</t>
    </rPh>
    <rPh sb="6" eb="7">
      <t>ルイ</t>
    </rPh>
    <phoneticPr fontId="2"/>
  </si>
  <si>
    <t>平均栄養量(目標栄養量)</t>
    <rPh sb="0" eb="2">
      <t>ヘイキン</t>
    </rPh>
    <rPh sb="2" eb="4">
      <t>エイヨウ</t>
    </rPh>
    <rPh sb="4" eb="5">
      <t>リョウ</t>
    </rPh>
    <rPh sb="6" eb="8">
      <t>モクヒョウ</t>
    </rPh>
    <rPh sb="8" eb="10">
      <t>エイヨウ</t>
    </rPh>
    <rPh sb="10" eb="11">
      <t>リョウ</t>
    </rPh>
    <phoneticPr fontId="2"/>
  </si>
  <si>
    <t>鉄</t>
    <rPh sb="0" eb="1">
      <t>テツ</t>
    </rPh>
    <phoneticPr fontId="2"/>
  </si>
  <si>
    <t>食物繊維</t>
    <rPh sb="0" eb="2">
      <t>ショクモツ</t>
    </rPh>
    <rPh sb="2" eb="4">
      <t>センイ</t>
    </rPh>
    <phoneticPr fontId="2"/>
  </si>
  <si>
    <t>塩分(食塩相当量)</t>
    <rPh sb="0" eb="2">
      <t>エンブン</t>
    </rPh>
    <rPh sb="3" eb="5">
      <t>ショクエン</t>
    </rPh>
    <rPh sb="5" eb="7">
      <t>ソウトウ</t>
    </rPh>
    <rPh sb="7" eb="8">
      <t>リョウ</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</si>
  <si>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</si>
  <si>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</si>
  <si>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</si>
  <si>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その他栄養素①の量</t>
    <rPh sb="2" eb="3">
      <t>タ</t>
    </rPh>
    <rPh sb="3" eb="6">
      <t>エイヨウソ</t>
    </rPh>
    <rPh sb="8" eb="9">
      <t>リョウ</t>
    </rPh>
    <phoneticPr fontId="2"/>
  </si>
  <si>
    <t>平均栄養量(提供栄養量)</t>
    <rPh sb="0" eb="2">
      <t>ヘイキン</t>
    </rPh>
    <rPh sb="2" eb="4">
      <t>エイヨウ</t>
    </rPh>
    <rPh sb="4" eb="5">
      <t>リョウ</t>
    </rPh>
    <rPh sb="6" eb="8">
      <t>テイキョウ</t>
    </rPh>
    <rPh sb="8" eb="10">
      <t>エイヨウ</t>
    </rPh>
    <rPh sb="10" eb="11">
      <t>リョウ</t>
    </rPh>
    <phoneticPr fontId="2"/>
  </si>
  <si>
    <t>平均栄養量(推定摂取量)</t>
    <rPh sb="0" eb="2">
      <t>ヘイキン</t>
    </rPh>
    <rPh sb="2" eb="4">
      <t>エイヨウ</t>
    </rPh>
    <rPh sb="4" eb="5">
      <t>リョウ</t>
    </rPh>
    <rPh sb="6" eb="8">
      <t>スイテイ</t>
    </rPh>
    <rPh sb="8" eb="10">
      <t>セッシュ</t>
    </rPh>
    <rPh sb="10" eb="11">
      <t>リョウ</t>
    </rPh>
    <phoneticPr fontId="2"/>
  </si>
  <si>
    <t>食材料費</t>
    <rPh sb="0" eb="1">
      <t>ショク</t>
    </rPh>
    <rPh sb="1" eb="4">
      <t>ザイリョウヒ</t>
    </rPh>
    <phoneticPr fontId="2"/>
  </si>
  <si>
    <t>金額</t>
    <rPh sb="0" eb="2">
      <t>キンガク</t>
    </rPh>
    <phoneticPr fontId="2"/>
  </si>
  <si>
    <t>作業指示書の有無</t>
    <rPh sb="0" eb="2">
      <t>サギョウ</t>
    </rPh>
    <rPh sb="2" eb="5">
      <t>シジショ</t>
    </rPh>
    <phoneticPr fontId="2"/>
  </si>
  <si>
    <t>作業指示書の内容</t>
    <rPh sb="0" eb="2">
      <t>サギョウ</t>
    </rPh>
    <rPh sb="2" eb="5">
      <t>シジショ</t>
    </rPh>
    <rPh sb="6" eb="8">
      <t>ナイヨウ</t>
    </rPh>
    <phoneticPr fontId="2"/>
  </si>
  <si>
    <t>作業指示のポイントの有/無</t>
    <rPh sb="0" eb="2">
      <t>サギョウ</t>
    </rPh>
    <rPh sb="2" eb="4">
      <t>シジ</t>
    </rPh>
    <rPh sb="10" eb="11">
      <t>アリ</t>
    </rPh>
    <rPh sb="12" eb="13">
      <t>ナシ</t>
    </rPh>
    <phoneticPr fontId="2"/>
  </si>
  <si>
    <t>栄養教育実施の有無</t>
    <rPh sb="0" eb="2">
      <t>エイヨウ</t>
    </rPh>
    <rPh sb="2" eb="4">
      <t>キョウイク</t>
    </rPh>
    <rPh sb="4" eb="6">
      <t>ジッシ</t>
    </rPh>
    <phoneticPr fontId="2"/>
  </si>
  <si>
    <t>栄養教育の実施概要</t>
    <rPh sb="0" eb="2">
      <t>エイヨウ</t>
    </rPh>
    <rPh sb="2" eb="4">
      <t>キョウイク</t>
    </rPh>
    <rPh sb="5" eb="7">
      <t>ジッシ</t>
    </rPh>
    <rPh sb="7" eb="9">
      <t>ガイヨウ</t>
    </rPh>
    <phoneticPr fontId="2"/>
  </si>
  <si>
    <t>集団指導(入院)の回数</t>
    <rPh sb="0" eb="2">
      <t>シュウダン</t>
    </rPh>
    <rPh sb="2" eb="4">
      <t>シドウ</t>
    </rPh>
    <rPh sb="5" eb="7">
      <t>ニュウイン</t>
    </rPh>
    <rPh sb="9" eb="11">
      <t>カイスウ</t>
    </rPh>
    <phoneticPr fontId="2"/>
  </si>
  <si>
    <t>集団指導(外来)の回数</t>
    <rPh sb="0" eb="2">
      <t>シュウダン</t>
    </rPh>
    <rPh sb="2" eb="4">
      <t>シドウ</t>
    </rPh>
    <rPh sb="5" eb="7">
      <t>ガイライ</t>
    </rPh>
    <rPh sb="9" eb="11">
      <t>カイスウ</t>
    </rPh>
    <phoneticPr fontId="2"/>
  </si>
  <si>
    <t>集団指導(訪問)の回数</t>
    <rPh sb="0" eb="2">
      <t>シュウダン</t>
    </rPh>
    <rPh sb="2" eb="4">
      <t>シドウ</t>
    </rPh>
    <rPh sb="5" eb="7">
      <t>ホウモン</t>
    </rPh>
    <rPh sb="9" eb="11">
      <t>カイスウ</t>
    </rPh>
    <phoneticPr fontId="2"/>
  </si>
  <si>
    <t>栄養教育の内容</t>
    <rPh sb="0" eb="2">
      <t>エイヨウ</t>
    </rPh>
    <rPh sb="2" eb="4">
      <t>キョウイク</t>
    </rPh>
    <rPh sb="5" eb="7">
      <t>ナイヨウ</t>
    </rPh>
    <phoneticPr fontId="2"/>
  </si>
  <si>
    <t>栄養成分表示の有無</t>
    <rPh sb="0" eb="2">
      <t>エイヨウ</t>
    </rPh>
    <rPh sb="2" eb="4">
      <t>セイブン</t>
    </rPh>
    <rPh sb="4" eb="6">
      <t>ヒョウジ</t>
    </rPh>
    <rPh sb="7" eb="9">
      <t>ウム</t>
    </rPh>
    <phoneticPr fontId="2"/>
  </si>
  <si>
    <t>表示している栄養成分</t>
    <rPh sb="0" eb="2">
      <t>ヒョウジ</t>
    </rPh>
    <rPh sb="6" eb="8">
      <t>エイヨウ</t>
    </rPh>
    <rPh sb="8" eb="10">
      <t>セイブン</t>
    </rPh>
    <phoneticPr fontId="2"/>
  </si>
  <si>
    <t>たんぱく質の有/無</t>
    <rPh sb="4" eb="5">
      <t>シツ</t>
    </rPh>
    <rPh sb="6" eb="7">
      <t>アリ</t>
    </rPh>
    <rPh sb="8" eb="9">
      <t>ナシ</t>
    </rPh>
    <phoneticPr fontId="2"/>
  </si>
  <si>
    <t>脂質の有/無</t>
    <rPh sb="0" eb="2">
      <t>シシツ</t>
    </rPh>
    <rPh sb="3" eb="4">
      <t>アリ</t>
    </rPh>
    <rPh sb="5" eb="6">
      <t>ナシ</t>
    </rPh>
    <phoneticPr fontId="2"/>
  </si>
  <si>
    <t>食塩相当量の有/無</t>
    <rPh sb="0" eb="2">
      <t>ショクエン</t>
    </rPh>
    <rPh sb="2" eb="4">
      <t>ソウトウ</t>
    </rPh>
    <rPh sb="4" eb="5">
      <t>リョウ</t>
    </rPh>
    <rPh sb="6" eb="7">
      <t>アリ</t>
    </rPh>
    <rPh sb="8" eb="9">
      <t>ナシ</t>
    </rPh>
    <phoneticPr fontId="2"/>
  </si>
  <si>
    <t>非常食糧等の備蓄の有無</t>
    <rPh sb="0" eb="2">
      <t>ヒジョウ</t>
    </rPh>
    <rPh sb="2" eb="4">
      <t>ショクリョウ</t>
    </rPh>
    <rPh sb="4" eb="5">
      <t>トウ</t>
    </rPh>
    <rPh sb="6" eb="8">
      <t>ビチク</t>
    </rPh>
    <rPh sb="9" eb="11">
      <t>ウム</t>
    </rPh>
    <phoneticPr fontId="2"/>
  </si>
  <si>
    <t>人数</t>
    <rPh sb="0" eb="2">
      <t>ニンズウ</t>
    </rPh>
    <phoneticPr fontId="2"/>
  </si>
  <si>
    <t>日数</t>
    <rPh sb="0" eb="2">
      <t>ニッスウ</t>
    </rPh>
    <phoneticPr fontId="2"/>
  </si>
  <si>
    <t>非常食糧等の保管場所</t>
    <rPh sb="0" eb="2">
      <t>ヒジョウ</t>
    </rPh>
    <rPh sb="2" eb="4">
      <t>ショクリョウ</t>
    </rPh>
    <rPh sb="4" eb="5">
      <t>トウ</t>
    </rPh>
    <rPh sb="6" eb="8">
      <t>ホカン</t>
    </rPh>
    <rPh sb="8" eb="10">
      <t>バショ</t>
    </rPh>
    <phoneticPr fontId="2"/>
  </si>
  <si>
    <t>厨房内の有/無</t>
    <rPh sb="0" eb="2">
      <t>チュウボウ</t>
    </rPh>
    <rPh sb="2" eb="3">
      <t>ナイ</t>
    </rPh>
    <rPh sb="4" eb="5">
      <t>ユウ</t>
    </rPh>
    <rPh sb="6" eb="7">
      <t>ム</t>
    </rPh>
    <phoneticPr fontId="2"/>
  </si>
  <si>
    <t>防災保管庫の有/無</t>
    <rPh sb="0" eb="2">
      <t>ボウサイ</t>
    </rPh>
    <rPh sb="2" eb="5">
      <t>ホカンコ</t>
    </rPh>
    <rPh sb="6" eb="7">
      <t>アリ</t>
    </rPh>
    <rPh sb="8" eb="9">
      <t>ナシ</t>
    </rPh>
    <phoneticPr fontId="2"/>
  </si>
  <si>
    <t>その他（内容）</t>
    <rPh sb="2" eb="3">
      <t>タ</t>
    </rPh>
    <rPh sb="4" eb="6">
      <t>ナイヨウ</t>
    </rPh>
    <phoneticPr fontId="2"/>
  </si>
  <si>
    <t>報告担当者</t>
    <rPh sb="0" eb="2">
      <t>ホウコク</t>
    </rPh>
    <rPh sb="2" eb="5">
      <t>タントウシャ</t>
    </rPh>
    <phoneticPr fontId="2"/>
  </si>
  <si>
    <t>部門名</t>
    <rPh sb="0" eb="2">
      <t>ブモン</t>
    </rPh>
    <rPh sb="2" eb="3">
      <t>メイ</t>
    </rPh>
    <phoneticPr fontId="2"/>
  </si>
  <si>
    <t>栄養状態のアセスメント実施</t>
    <rPh sb="0" eb="2">
      <t>エイヨウ</t>
    </rPh>
    <rPh sb="2" eb="4">
      <t>ジョウタイ</t>
    </rPh>
    <rPh sb="11" eb="13">
      <t>ジッシ</t>
    </rPh>
    <phoneticPr fontId="2"/>
  </si>
  <si>
    <t>目的</t>
    <rPh sb="0" eb="2">
      <t>モクテキ</t>
    </rPh>
    <phoneticPr fontId="2"/>
  </si>
  <si>
    <t xml:space="preserve"> いも及びでんぷん類</t>
    <phoneticPr fontId="2"/>
  </si>
  <si>
    <t xml:space="preserve"> 砂糖及び甘味類</t>
    <phoneticPr fontId="2"/>
  </si>
  <si>
    <t xml:space="preserve"> 豆　　　　 類</t>
    <phoneticPr fontId="2"/>
  </si>
  <si>
    <t>所　在　地</t>
    <rPh sb="0" eb="1">
      <t>ショ</t>
    </rPh>
    <rPh sb="2" eb="3">
      <t>ザイ</t>
    </rPh>
    <rPh sb="4" eb="5">
      <t>チ</t>
    </rPh>
    <phoneticPr fontId="2"/>
  </si>
  <si>
    <t>管　理　者</t>
    <rPh sb="0" eb="1">
      <t>カン</t>
    </rPh>
    <rPh sb="2" eb="3">
      <t>リ</t>
    </rPh>
    <rPh sb="4" eb="5">
      <t>シャ</t>
    </rPh>
    <phoneticPr fontId="2"/>
  </si>
  <si>
    <t>管理栄養士又は
栄養士の氏名</t>
    <rPh sb="8" eb="10">
      <t>エイヨウ</t>
    </rPh>
    <rPh sb="10" eb="11">
      <t>シ</t>
    </rPh>
    <rPh sb="12" eb="14">
      <t>シメイ</t>
    </rPh>
    <phoneticPr fontId="2"/>
  </si>
  <si>
    <t>免許の種類
及び番号</t>
    <rPh sb="6" eb="7">
      <t>オヨ</t>
    </rPh>
    <rPh sb="8" eb="10">
      <t>バンゴウ</t>
    </rPh>
    <phoneticPr fontId="2"/>
  </si>
  <si>
    <t>健康増進法第21条第1項による指定(管理栄養士配置指定)</t>
    <rPh sb="0" eb="2">
      <t>ケンコウ</t>
    </rPh>
    <rPh sb="2" eb="4">
      <t>ゾウシン</t>
    </rPh>
    <rPh sb="4" eb="5">
      <t>ホウ</t>
    </rPh>
    <rPh sb="5" eb="6">
      <t>ダイ</t>
    </rPh>
    <rPh sb="8" eb="9">
      <t>ジョウ</t>
    </rPh>
    <rPh sb="9" eb="10">
      <t>ダイ</t>
    </rPh>
    <rPh sb="11" eb="12">
      <t>コウ</t>
    </rPh>
    <rPh sb="15" eb="17">
      <t>シテイ</t>
    </rPh>
    <rPh sb="18" eb="20">
      <t>カンリ</t>
    </rPh>
    <rPh sb="20" eb="23">
      <t>エイヨウシ</t>
    </rPh>
    <rPh sb="23" eb="25">
      <t>ハイチ</t>
    </rPh>
    <rPh sb="25" eb="27">
      <t>シテイ</t>
    </rPh>
    <phoneticPr fontId="2"/>
  </si>
  <si>
    <t>入院中だけでなく退院後の健康の保持増進も目指す</t>
    <rPh sb="0" eb="3">
      <t>ニュウインチュウ</t>
    </rPh>
    <rPh sb="8" eb="11">
      <t>タイインゴ</t>
    </rPh>
    <rPh sb="12" eb="14">
      <t>ケンコウ</t>
    </rPh>
    <rPh sb="15" eb="17">
      <t>ホジ</t>
    </rPh>
    <rPh sb="17" eb="19">
      <t>ゾウシン</t>
    </rPh>
    <rPh sb="20" eb="22">
      <t>メザ</t>
    </rPh>
    <phoneticPr fontId="2"/>
  </si>
  <si>
    <t>常食（人数）</t>
    <rPh sb="0" eb="2">
      <t>ジョウショク</t>
    </rPh>
    <rPh sb="3" eb="5">
      <t>ニンズウ</t>
    </rPh>
    <phoneticPr fontId="2"/>
  </si>
  <si>
    <t>軟食（人数）</t>
    <rPh sb="0" eb="1">
      <t>ナン</t>
    </rPh>
    <rPh sb="1" eb="2">
      <t>ショク</t>
    </rPh>
    <rPh sb="3" eb="5">
      <t>ニンズウ</t>
    </rPh>
    <phoneticPr fontId="2"/>
  </si>
  <si>
    <t>流動食（人数）</t>
    <rPh sb="0" eb="3">
      <t>リュウドウショク</t>
    </rPh>
    <rPh sb="4" eb="6">
      <t>ニンズウ</t>
    </rPh>
    <phoneticPr fontId="2"/>
  </si>
  <si>
    <t>献立名の有/無　</t>
    <rPh sb="0" eb="2">
      <t>コンダテ</t>
    </rPh>
    <rPh sb="2" eb="3">
      <t>メイ</t>
    </rPh>
    <rPh sb="4" eb="5">
      <t>アリ</t>
    </rPh>
    <rPh sb="6" eb="7">
      <t>ナシ</t>
    </rPh>
    <phoneticPr fontId="2"/>
  </si>
  <si>
    <t>材料名の有/無　</t>
    <rPh sb="0" eb="2">
      <t>ザイリョウ</t>
    </rPh>
    <rPh sb="2" eb="3">
      <t>メイ</t>
    </rPh>
    <rPh sb="4" eb="5">
      <t>アリ</t>
    </rPh>
    <rPh sb="6" eb="7">
      <t>ナシ</t>
    </rPh>
    <phoneticPr fontId="2"/>
  </si>
  <si>
    <t>純使用量(１人分)の有/無</t>
    <rPh sb="0" eb="1">
      <t>ジュン</t>
    </rPh>
    <rPh sb="1" eb="3">
      <t>シヨウ</t>
    </rPh>
    <rPh sb="3" eb="4">
      <t>リョウ</t>
    </rPh>
    <rPh sb="6" eb="8">
      <t>ニンブン</t>
    </rPh>
    <rPh sb="10" eb="11">
      <t>アリ</t>
    </rPh>
    <rPh sb="12" eb="13">
      <t>ナシ</t>
    </rPh>
    <phoneticPr fontId="2"/>
  </si>
  <si>
    <t>エネルギーの有/無</t>
    <rPh sb="6" eb="7">
      <t>アリ</t>
    </rPh>
    <rPh sb="8" eb="9">
      <t>ナシ</t>
    </rPh>
    <phoneticPr fontId="2"/>
  </si>
  <si>
    <t>名前⇒</t>
    <rPh sb="0" eb="2">
      <t>ナマエ</t>
    </rPh>
    <phoneticPr fontId="2"/>
  </si>
  <si>
    <t>部門</t>
    <rPh sb="0" eb="2">
      <t>ブモン</t>
    </rPh>
    <phoneticPr fontId="2"/>
  </si>
  <si>
    <t>勤務形態</t>
    <rPh sb="0" eb="2">
      <t>キンム</t>
    </rPh>
    <rPh sb="2" eb="4">
      <t>ケイタイ</t>
    </rPh>
    <phoneticPr fontId="2"/>
  </si>
  <si>
    <t>リストの内容⇒</t>
    <rPh sb="4" eb="6">
      <t>ナイヨウ</t>
    </rPh>
    <phoneticPr fontId="2"/>
  </si>
  <si>
    <t>有</t>
    <rPh sb="0" eb="1">
      <t>アリ</t>
    </rPh>
    <phoneticPr fontId="2"/>
  </si>
  <si>
    <t>特定給食施設</t>
    <rPh sb="0" eb="2">
      <t>トクテイ</t>
    </rPh>
    <rPh sb="2" eb="4">
      <t>キュウショク</t>
    </rPh>
    <rPh sb="4" eb="6">
      <t>シセツ</t>
    </rPh>
    <phoneticPr fontId="2"/>
  </si>
  <si>
    <t>平塚</t>
    <rPh sb="0" eb="2">
      <t>ヒラツカ</t>
    </rPh>
    <phoneticPr fontId="2"/>
  </si>
  <si>
    <t>病院</t>
    <rPh sb="0" eb="2">
      <t>ビョウイン</t>
    </rPh>
    <phoneticPr fontId="2"/>
  </si>
  <si>
    <t>栄養部</t>
    <rPh sb="0" eb="2">
      <t>エイヨウ</t>
    </rPh>
    <rPh sb="2" eb="3">
      <t>ブ</t>
    </rPh>
    <phoneticPr fontId="2"/>
  </si>
  <si>
    <t>直営</t>
    <rPh sb="0" eb="2">
      <t>チョクエイ</t>
    </rPh>
    <phoneticPr fontId="2"/>
  </si>
  <si>
    <t>専任</t>
    <rPh sb="0" eb="2">
      <t>センニン</t>
    </rPh>
    <phoneticPr fontId="2"/>
  </si>
  <si>
    <t>無</t>
    <rPh sb="0" eb="1">
      <t>ナシ</t>
    </rPh>
    <phoneticPr fontId="2"/>
  </si>
  <si>
    <t>小規模特定給食施設</t>
    <rPh sb="0" eb="3">
      <t>ショウキボ</t>
    </rPh>
    <rPh sb="3" eb="5">
      <t>トクテイ</t>
    </rPh>
    <rPh sb="5" eb="7">
      <t>キュウショク</t>
    </rPh>
    <rPh sb="7" eb="9">
      <t>シセツ</t>
    </rPh>
    <phoneticPr fontId="2"/>
  </si>
  <si>
    <t>鎌倉</t>
    <rPh sb="0" eb="2">
      <t>カマクラ</t>
    </rPh>
    <phoneticPr fontId="2"/>
  </si>
  <si>
    <t>その他</t>
    <rPh sb="2" eb="3">
      <t>タ</t>
    </rPh>
    <phoneticPr fontId="2"/>
  </si>
  <si>
    <t>診療部</t>
    <rPh sb="0" eb="2">
      <t>シンリョウ</t>
    </rPh>
    <rPh sb="2" eb="3">
      <t>ブ</t>
    </rPh>
    <phoneticPr fontId="2"/>
  </si>
  <si>
    <t>委託</t>
    <rPh sb="0" eb="2">
      <t>イタク</t>
    </rPh>
    <phoneticPr fontId="2"/>
  </si>
  <si>
    <t>兼任</t>
    <rPh sb="0" eb="2">
      <t>ケンニン</t>
    </rPh>
    <phoneticPr fontId="2"/>
  </si>
  <si>
    <t>小田原</t>
    <rPh sb="0" eb="3">
      <t>オダワラ</t>
    </rPh>
    <phoneticPr fontId="2"/>
  </si>
  <si>
    <t>事務部</t>
    <rPh sb="0" eb="2">
      <t>ジム</t>
    </rPh>
    <rPh sb="2" eb="3">
      <t>ブ</t>
    </rPh>
    <phoneticPr fontId="2"/>
  </si>
  <si>
    <t>厚木</t>
    <rPh sb="0" eb="2">
      <t>アツギ</t>
    </rPh>
    <phoneticPr fontId="2"/>
  </si>
  <si>
    <t>免許の番号(管理栄養士)</t>
    <rPh sb="0" eb="2">
      <t>メンキョ</t>
    </rPh>
    <rPh sb="3" eb="5">
      <t>バンゴウ</t>
    </rPh>
    <rPh sb="6" eb="8">
      <t>カンリ</t>
    </rPh>
    <rPh sb="8" eb="10">
      <t>エイヨウ</t>
    </rPh>
    <rPh sb="10" eb="11">
      <t>シ</t>
    </rPh>
    <phoneticPr fontId="2"/>
  </si>
  <si>
    <t>非常時用献立表の有無</t>
    <rPh sb="0" eb="2">
      <t>ヒジョウ</t>
    </rPh>
    <rPh sb="2" eb="3">
      <t>ジ</t>
    </rPh>
    <rPh sb="3" eb="4">
      <t>ヨウ</t>
    </rPh>
    <rPh sb="4" eb="6">
      <t>コンダテ</t>
    </rPh>
    <rPh sb="6" eb="7">
      <t>ヒョウ</t>
    </rPh>
    <rPh sb="8" eb="10">
      <t>ウム</t>
    </rPh>
    <phoneticPr fontId="2"/>
  </si>
  <si>
    <t>個別指導(入院)の人数</t>
    <rPh sb="0" eb="2">
      <t>コベツ</t>
    </rPh>
    <rPh sb="2" eb="4">
      <t>シドウ</t>
    </rPh>
    <rPh sb="5" eb="7">
      <t>ニュウイン</t>
    </rPh>
    <rPh sb="9" eb="11">
      <t>ニンズウ</t>
    </rPh>
    <phoneticPr fontId="2"/>
  </si>
  <si>
    <t>経口栄養法(人数）</t>
    <rPh sb="0" eb="2">
      <t>ケイコウ</t>
    </rPh>
    <rPh sb="2" eb="4">
      <t>エイヨウ</t>
    </rPh>
    <rPh sb="4" eb="5">
      <t>ホウ</t>
    </rPh>
    <rPh sb="6" eb="8">
      <t>ニンズウ</t>
    </rPh>
    <phoneticPr fontId="2"/>
  </si>
  <si>
    <t>経腸栄養法（人数）</t>
    <rPh sb="0" eb="1">
      <t>キョウ</t>
    </rPh>
    <rPh sb="1" eb="2">
      <t>チョウ</t>
    </rPh>
    <rPh sb="2" eb="4">
      <t>エイヨウ</t>
    </rPh>
    <rPh sb="4" eb="5">
      <t>ホウ</t>
    </rPh>
    <rPh sb="6" eb="8">
      <t>ニンズウ</t>
    </rPh>
    <phoneticPr fontId="2"/>
  </si>
  <si>
    <t>)</t>
    <phoneticPr fontId="2"/>
  </si>
  <si>
    <t>入力方法</t>
    <rPh sb="0" eb="2">
      <t>ニュウリョク</t>
    </rPh>
    <rPh sb="2" eb="4">
      <t>ホウホウ</t>
    </rPh>
    <phoneticPr fontId="2"/>
  </si>
  <si>
    <t>値入力</t>
    <rPh sb="0" eb="1">
      <t>アタイ</t>
    </rPh>
    <rPh sb="1" eb="3">
      <t>ニュウリョク</t>
    </rPh>
    <phoneticPr fontId="2"/>
  </si>
  <si>
    <t>部門責任者の職名と氏名を記入</t>
    <rPh sb="0" eb="2">
      <t>ブモン</t>
    </rPh>
    <rPh sb="2" eb="5">
      <t>セキニンシャ</t>
    </rPh>
    <rPh sb="6" eb="8">
      <t>ショクメイ</t>
    </rPh>
    <rPh sb="9" eb="11">
      <t>シメイ</t>
    </rPh>
    <rPh sb="12" eb="14">
      <t>キニュウ</t>
    </rPh>
    <phoneticPr fontId="2"/>
  </si>
  <si>
    <t>年間の実施回数を入力</t>
    <rPh sb="0" eb="2">
      <t>ネンカン</t>
    </rPh>
    <rPh sb="3" eb="5">
      <t>ジッシ</t>
    </rPh>
    <rPh sb="5" eb="7">
      <t>カイスウ</t>
    </rPh>
    <rPh sb="8" eb="10">
      <t>ニュウリョク</t>
    </rPh>
    <phoneticPr fontId="2"/>
  </si>
  <si>
    <t>例：夜食、補食</t>
    <rPh sb="0" eb="1">
      <t>レイ</t>
    </rPh>
    <rPh sb="2" eb="4">
      <t>ヤショク</t>
    </rPh>
    <rPh sb="5" eb="7">
      <t>ホショク</t>
    </rPh>
    <phoneticPr fontId="2"/>
  </si>
  <si>
    <t>No.</t>
    <phoneticPr fontId="2"/>
  </si>
  <si>
    <t>リスト</t>
    <phoneticPr fontId="2"/>
  </si>
  <si>
    <t>リスト</t>
    <phoneticPr fontId="2"/>
  </si>
  <si>
    <t>１回100食以上又は１日250食以上の食事を提供している場合は特定給食施設、それ以外は小規模特定給食施設に該当します。</t>
    <rPh sb="1" eb="2">
      <t>カイ</t>
    </rPh>
    <rPh sb="5" eb="6">
      <t>ショク</t>
    </rPh>
    <rPh sb="6" eb="8">
      <t>イジョウ</t>
    </rPh>
    <rPh sb="8" eb="9">
      <t>マタ</t>
    </rPh>
    <rPh sb="11" eb="12">
      <t>ニチ</t>
    </rPh>
    <rPh sb="15" eb="16">
      <t>ショク</t>
    </rPh>
    <rPh sb="16" eb="18">
      <t>イジョウ</t>
    </rPh>
    <rPh sb="19" eb="21">
      <t>ショクジ</t>
    </rPh>
    <rPh sb="22" eb="24">
      <t>テイキョウ</t>
    </rPh>
    <rPh sb="28" eb="30">
      <t>バアイ</t>
    </rPh>
    <rPh sb="31" eb="33">
      <t>トクテイ</t>
    </rPh>
    <rPh sb="33" eb="35">
      <t>キュウショク</t>
    </rPh>
    <rPh sb="35" eb="37">
      <t>シセツ</t>
    </rPh>
    <rPh sb="40" eb="42">
      <t>イガイ</t>
    </rPh>
    <rPh sb="43" eb="46">
      <t>ショウキボ</t>
    </rPh>
    <rPh sb="46" eb="48">
      <t>トクテイ</t>
    </rPh>
    <rPh sb="48" eb="50">
      <t>キュウショク</t>
    </rPh>
    <rPh sb="50" eb="52">
      <t>シセツ</t>
    </rPh>
    <rPh sb="53" eb="55">
      <t>ガイトウ</t>
    </rPh>
    <phoneticPr fontId="2"/>
  </si>
  <si>
    <t>施設の管理者の職名と氏名を入力してください。</t>
    <rPh sb="0" eb="2">
      <t>シセツ</t>
    </rPh>
    <rPh sb="3" eb="6">
      <t>カンリシャ</t>
    </rPh>
    <rPh sb="7" eb="9">
      <t>ショクメイ</t>
    </rPh>
    <rPh sb="10" eb="12">
      <t>シメイ</t>
    </rPh>
    <rPh sb="13" eb="15">
      <t>ニュウリョク</t>
    </rPh>
    <phoneticPr fontId="2"/>
  </si>
  <si>
    <t>県知事に管理栄養士配置施設と指定されている場合は有を選択してください。</t>
    <rPh sb="21" eb="23">
      <t>バアイ</t>
    </rPh>
    <rPh sb="24" eb="25">
      <t>アリ</t>
    </rPh>
    <rPh sb="26" eb="28">
      <t>センタク</t>
    </rPh>
    <phoneticPr fontId="2"/>
  </si>
  <si>
    <t>具体的に入力してください。</t>
    <phoneticPr fontId="2"/>
  </si>
  <si>
    <t>具体的に入力してください。</t>
    <phoneticPr fontId="2"/>
  </si>
  <si>
    <t>該当者は有を選択し、その他は、具体的に入力してください。</t>
    <rPh sb="12" eb="13">
      <t>タ</t>
    </rPh>
    <phoneticPr fontId="2"/>
  </si>
  <si>
    <t>同一職種は複数参加でも１とします。</t>
    <rPh sb="0" eb="2">
      <t>ドウイツ</t>
    </rPh>
    <rPh sb="2" eb="4">
      <t>ショクシュ</t>
    </rPh>
    <rPh sb="5" eb="7">
      <t>フクスウ</t>
    </rPh>
    <rPh sb="7" eb="9">
      <t>サンカ</t>
    </rPh>
    <phoneticPr fontId="2"/>
  </si>
  <si>
    <t>委託には一部委託も含みます。</t>
    <rPh sb="0" eb="2">
      <t>イタク</t>
    </rPh>
    <rPh sb="4" eb="6">
      <t>イチブ</t>
    </rPh>
    <rPh sb="6" eb="8">
      <t>イタク</t>
    </rPh>
    <rPh sb="9" eb="10">
      <t>フク</t>
    </rPh>
    <phoneticPr fontId="2"/>
  </si>
  <si>
    <t>両方いる場合は管理栄養士、栄養士のみいる場合は栄養士、それぞれ代表１名の氏名を記入してください。</t>
    <rPh sb="0" eb="2">
      <t>リョウホウ</t>
    </rPh>
    <rPh sb="4" eb="6">
      <t>バアイ</t>
    </rPh>
    <rPh sb="7" eb="9">
      <t>カンリ</t>
    </rPh>
    <rPh sb="9" eb="11">
      <t>エイヨウ</t>
    </rPh>
    <rPh sb="11" eb="12">
      <t>シ</t>
    </rPh>
    <rPh sb="13" eb="15">
      <t>エイヨウ</t>
    </rPh>
    <rPh sb="15" eb="16">
      <t>シ</t>
    </rPh>
    <rPh sb="20" eb="22">
      <t>バアイ</t>
    </rPh>
    <rPh sb="23" eb="25">
      <t>エイヨウ</t>
    </rPh>
    <rPh sb="25" eb="26">
      <t>シ</t>
    </rPh>
    <rPh sb="31" eb="33">
      <t>ダイヒョウ</t>
    </rPh>
    <rPh sb="34" eb="35">
      <t>メイ</t>
    </rPh>
    <rPh sb="36" eb="38">
      <t>シメイ</t>
    </rPh>
    <rPh sb="39" eb="41">
      <t>キニュウ</t>
    </rPh>
    <phoneticPr fontId="2"/>
  </si>
  <si>
    <t>上記代表者について記入してください。</t>
    <rPh sb="0" eb="2">
      <t>ジョウキ</t>
    </rPh>
    <rPh sb="2" eb="5">
      <t>ダイヒョウシャ</t>
    </rPh>
    <rPh sb="9" eb="11">
      <t>キニュウ</t>
    </rPh>
    <phoneticPr fontId="2"/>
  </si>
  <si>
    <t>管理栄養士の場合は管理栄養士の免許番号のみ記載してください。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キサイ</t>
    </rPh>
    <rPh sb="32" eb="34">
      <t>エイヨウ</t>
    </rPh>
    <rPh sb="34" eb="35">
      <t>シ</t>
    </rPh>
    <rPh sb="36" eb="38">
      <t>メンキョ</t>
    </rPh>
    <rPh sb="38" eb="40">
      <t>バンゴウ</t>
    </rPh>
    <rPh sb="41" eb="43">
      <t>フヨウ</t>
    </rPh>
    <phoneticPr fontId="2"/>
  </si>
  <si>
    <t>施設側、受託側それぞれに常勤、非常勤別、職種別に人数を入力してください。
詳細については記入要領をご確認ください。</t>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phoneticPr fontId="2"/>
  </si>
  <si>
    <t>年間の実施回数を入力してください。</t>
    <rPh sb="0" eb="2">
      <t>ネンカン</t>
    </rPh>
    <rPh sb="3" eb="5">
      <t>ジッシ</t>
    </rPh>
    <rPh sb="5" eb="7">
      <t>カイスウ</t>
    </rPh>
    <rPh sb="8" eb="10">
      <t>ニュウリョク</t>
    </rPh>
    <phoneticPr fontId="2"/>
  </si>
  <si>
    <t>病床数はそれぞれ許可病床数を入力し、１日当たりの平均食数を病棟別に入力してください。</t>
    <rPh sb="0" eb="3">
      <t>ビョウショウスウ</t>
    </rPh>
    <rPh sb="8" eb="10">
      <t>キョカ</t>
    </rPh>
    <rPh sb="10" eb="12">
      <t>ビョウショウ</t>
    </rPh>
    <rPh sb="12" eb="13">
      <t>スウ</t>
    </rPh>
    <rPh sb="14" eb="16">
      <t>ニュウリョク</t>
    </rPh>
    <rPh sb="19" eb="20">
      <t>ニチ</t>
    </rPh>
    <rPh sb="20" eb="21">
      <t>ア</t>
    </rPh>
    <rPh sb="24" eb="26">
      <t>ヘイキン</t>
    </rPh>
    <rPh sb="26" eb="27">
      <t>ショク</t>
    </rPh>
    <rPh sb="27" eb="28">
      <t>スウ</t>
    </rPh>
    <rPh sb="29" eb="31">
      <t>ビョウトウ</t>
    </rPh>
    <rPh sb="31" eb="32">
      <t>ベツ</t>
    </rPh>
    <rPh sb="33" eb="35">
      <t>ニュウリョク</t>
    </rPh>
    <phoneticPr fontId="2"/>
  </si>
  <si>
    <t>項目と対象者を入力してください。</t>
    <rPh sb="0" eb="2">
      <t>コウモク</t>
    </rPh>
    <rPh sb="3" eb="6">
      <t>タイショウシャ</t>
    </rPh>
    <rPh sb="7" eb="9">
      <t>ニュウリョク</t>
    </rPh>
    <phoneticPr fontId="2"/>
  </si>
  <si>
    <t>通常の食事を含みます。</t>
    <rPh sb="0" eb="2">
      <t>ツウジョウ</t>
    </rPh>
    <rPh sb="3" eb="5">
      <t>ショクジ</t>
    </rPh>
    <rPh sb="6" eb="7">
      <t>フク</t>
    </rPh>
    <phoneticPr fontId="2"/>
  </si>
  <si>
    <t>薬価のものは除きます。</t>
    <rPh sb="0" eb="2">
      <t>ヤッカ</t>
    </rPh>
    <rPh sb="6" eb="7">
      <t>ノゾ</t>
    </rPh>
    <phoneticPr fontId="2"/>
  </si>
  <si>
    <t>ごはん、パン、麺（ゆで）については、１食の平均量を入力してください。</t>
    <phoneticPr fontId="2"/>
  </si>
  <si>
    <t>１人１食（日）当たりの目標栄養量の平均を入力してください。
※エネルギー比を自動計算しますので、○～○ｇではなく、中央値を入力してください。</t>
    <rPh sb="1" eb="2">
      <t>ニン</t>
    </rPh>
    <rPh sb="3" eb="4">
      <t>ショク</t>
    </rPh>
    <rPh sb="5" eb="6">
      <t>ヒ</t>
    </rPh>
    <rPh sb="7" eb="8">
      <t>ア</t>
    </rPh>
    <rPh sb="11" eb="13">
      <t>モクヒョウ</t>
    </rPh>
    <rPh sb="13" eb="15">
      <t>エイヨウ</t>
    </rPh>
    <rPh sb="15" eb="16">
      <t>リョウ</t>
    </rPh>
    <rPh sb="17" eb="19">
      <t>ヘイキン</t>
    </rPh>
    <rPh sb="20" eb="22">
      <t>ニュウリョク</t>
    </rPh>
    <rPh sb="36" eb="37">
      <t>ヒ</t>
    </rPh>
    <rPh sb="38" eb="40">
      <t>ジドウ</t>
    </rPh>
    <rPh sb="40" eb="42">
      <t>ケイサン</t>
    </rPh>
    <rPh sb="57" eb="59">
      <t>チュウオウ</t>
    </rPh>
    <rPh sb="59" eb="60">
      <t>アタイ</t>
    </rPh>
    <rPh sb="61" eb="63">
      <t>ニュウリョク</t>
    </rPh>
    <phoneticPr fontId="2"/>
  </si>
  <si>
    <t>１人１食（日）当たりの提供栄養量の平均を入力してください
※エネルギー比を自動計算しますので、○～○ｇではなく、中央値を入力してください。</t>
    <rPh sb="1" eb="2">
      <t>ニン</t>
    </rPh>
    <rPh sb="3" eb="4">
      <t>ショク</t>
    </rPh>
    <rPh sb="5" eb="6">
      <t>ヒ</t>
    </rPh>
    <rPh sb="7" eb="8">
      <t>ア</t>
    </rPh>
    <rPh sb="11" eb="13">
      <t>テイキョウ</t>
    </rPh>
    <rPh sb="13" eb="15">
      <t>エイヨウ</t>
    </rPh>
    <rPh sb="15" eb="16">
      <t>リョウ</t>
    </rPh>
    <rPh sb="17" eb="19">
      <t>ヘイキン</t>
    </rPh>
    <rPh sb="20" eb="22">
      <t>ニュウリョク</t>
    </rPh>
    <phoneticPr fontId="2"/>
  </si>
  <si>
    <t>※目標栄養量に入力した栄養素が反映されます。</t>
    <rPh sb="7" eb="9">
      <t>ニュウリョク</t>
    </rPh>
    <rPh sb="15" eb="17">
      <t>ハンエイ</t>
    </rPh>
    <phoneticPr fontId="2"/>
  </si>
  <si>
    <t>推定摂取量については、摂取量の調査等から算出し、１人１食（日）当たりの平均を入力してください
※エネルギー比を自動計算しますので、○～○ｇではなく、中央値を入力してください。</t>
    <rPh sb="25" eb="26">
      <t>ニン</t>
    </rPh>
    <rPh sb="27" eb="28">
      <t>ショク</t>
    </rPh>
    <rPh sb="29" eb="30">
      <t>ヒ</t>
    </rPh>
    <rPh sb="31" eb="32">
      <t>ア</t>
    </rPh>
    <rPh sb="35" eb="37">
      <t>ヘイキン</t>
    </rPh>
    <rPh sb="38" eb="40">
      <t>ニュウリョク</t>
    </rPh>
    <phoneticPr fontId="2"/>
  </si>
  <si>
    <t>厨房で使用する調理の指示書・計画書を指します。</t>
    <rPh sb="0" eb="2">
      <t>チュウボウ</t>
    </rPh>
    <rPh sb="3" eb="5">
      <t>シヨウ</t>
    </rPh>
    <rPh sb="7" eb="9">
      <t>チョウリ</t>
    </rPh>
    <rPh sb="10" eb="13">
      <t>シジショ</t>
    </rPh>
    <rPh sb="14" eb="17">
      <t>ケイカクショ</t>
    </rPh>
    <rPh sb="18" eb="19">
      <t>サ</t>
    </rPh>
    <phoneticPr fontId="2"/>
  </si>
  <si>
    <t>簡潔にご入力ください。</t>
    <rPh sb="0" eb="2">
      <t>カンケツ</t>
    </rPh>
    <rPh sb="4" eb="6">
      <t>ニュウリョク</t>
    </rPh>
    <phoneticPr fontId="2"/>
  </si>
  <si>
    <t>施設側の給食担当部門名、職名、氏名を入力してください。
所在地については、管理者の所在地が施設の所在地と違う場合に記入</t>
    <rPh sb="0" eb="2">
      <t>シセツ</t>
    </rPh>
    <rPh sb="2" eb="3">
      <t>ガワ</t>
    </rPh>
    <rPh sb="4" eb="6">
      <t>キュウショク</t>
    </rPh>
    <rPh sb="6" eb="8">
      <t>タントウ</t>
    </rPh>
    <rPh sb="8" eb="10">
      <t>ブモン</t>
    </rPh>
    <rPh sb="10" eb="11">
      <t>メイ</t>
    </rPh>
    <rPh sb="12" eb="14">
      <t>ショクメイ</t>
    </rPh>
    <rPh sb="15" eb="17">
      <t>シメイ</t>
    </rPh>
    <rPh sb="18" eb="20">
      <t>ニュウリョク</t>
    </rPh>
    <rPh sb="28" eb="31">
      <t>ショザイチ</t>
    </rPh>
    <rPh sb="37" eb="40">
      <t>カンリシャ</t>
    </rPh>
    <phoneticPr fontId="2"/>
  </si>
  <si>
    <t>※自動計算されます。</t>
    <phoneticPr fontId="2"/>
  </si>
  <si>
    <t>※自動計算されます。</t>
    <phoneticPr fontId="2"/>
  </si>
  <si>
    <t>所在地
(施設所在地と異なる場合)</t>
    <rPh sb="0" eb="3">
      <t>ショザイチ</t>
    </rPh>
    <rPh sb="5" eb="7">
      <t>シセツ</t>
    </rPh>
    <rPh sb="7" eb="10">
      <t>ショザイチ</t>
    </rPh>
    <rPh sb="11" eb="12">
      <t>コト</t>
    </rPh>
    <rPh sb="14" eb="16">
      <t>バアイ</t>
    </rPh>
    <phoneticPr fontId="2"/>
  </si>
  <si>
    <t>非常食糧の量</t>
    <rPh sb="0" eb="2">
      <t>ヒジョウ</t>
    </rPh>
    <rPh sb="2" eb="4">
      <t>ショクリョウ</t>
    </rPh>
    <rPh sb="5" eb="6">
      <t>リョウ</t>
    </rPh>
    <phoneticPr fontId="2"/>
  </si>
  <si>
    <t>印刷用シートでは、「○人分を○日分」となります。</t>
    <rPh sb="0" eb="3">
      <t>インサツヨウ</t>
    </rPh>
    <phoneticPr fontId="2"/>
  </si>
  <si>
    <t>１人分の実食材料費を入力してください。
(対象者(利用者)から徴収する金額ではない)</t>
    <rPh sb="1" eb="3">
      <t>ニンブン</t>
    </rPh>
    <rPh sb="4" eb="5">
      <t>ジツ</t>
    </rPh>
    <rPh sb="5" eb="6">
      <t>ショク</t>
    </rPh>
    <rPh sb="6" eb="9">
      <t>ザイリョウヒ</t>
    </rPh>
    <rPh sb="10" eb="12">
      <t>ニュウリョク</t>
    </rPh>
    <rPh sb="21" eb="24">
      <t>タイショウシャ</t>
    </rPh>
    <rPh sb="25" eb="28">
      <t>リヨウシャ</t>
    </rPh>
    <rPh sb="31" eb="33">
      <t>チョウシュウ</t>
    </rPh>
    <rPh sb="35" eb="37">
      <t>キンガク</t>
    </rPh>
    <phoneticPr fontId="2"/>
  </si>
  <si>
    <t>管轄する保健福祉事務所を選択してください。
※各センター管内は次の通り選択：
秦野→平塚、三崎→鎌倉、足柄上→小田原、大和→厚木(送付先は各センターとなります)</t>
    <rPh sb="0" eb="2">
      <t>カンカツ</t>
    </rPh>
    <rPh sb="4" eb="6">
      <t>ホケン</t>
    </rPh>
    <rPh sb="6" eb="8">
      <t>フクシ</t>
    </rPh>
    <rPh sb="8" eb="10">
      <t>ジム</t>
    </rPh>
    <rPh sb="10" eb="11">
      <t>ショ</t>
    </rPh>
    <rPh sb="12" eb="14">
      <t>センタク</t>
    </rPh>
    <rPh sb="23" eb="24">
      <t>カク</t>
    </rPh>
    <rPh sb="28" eb="30">
      <t>カンナイ</t>
    </rPh>
    <rPh sb="31" eb="32">
      <t>ツギ</t>
    </rPh>
    <rPh sb="33" eb="34">
      <t>トオ</t>
    </rPh>
    <rPh sb="35" eb="37">
      <t>センタク</t>
    </rPh>
    <rPh sb="39" eb="41">
      <t>ハダノ</t>
    </rPh>
    <rPh sb="42" eb="44">
      <t>ヒラツカ</t>
    </rPh>
    <rPh sb="45" eb="47">
      <t>ミサキ</t>
    </rPh>
    <rPh sb="48" eb="50">
      <t>カマクラ</t>
    </rPh>
    <rPh sb="51" eb="53">
      <t>アシガラ</t>
    </rPh>
    <rPh sb="53" eb="54">
      <t>カミ</t>
    </rPh>
    <rPh sb="55" eb="58">
      <t>オダワラ</t>
    </rPh>
    <rPh sb="59" eb="61">
      <t>ヤマト</t>
    </rPh>
    <rPh sb="62" eb="64">
      <t>アツギ</t>
    </rPh>
    <rPh sb="65" eb="67">
      <t>ソウフ</t>
    </rPh>
    <rPh sb="67" eb="68">
      <t>サキ</t>
    </rPh>
    <rPh sb="69" eb="70">
      <t>カク</t>
    </rPh>
    <phoneticPr fontId="2"/>
  </si>
  <si>
    <t>その他栄養素①(内容(単位))</t>
    <rPh sb="2" eb="3">
      <t>タ</t>
    </rPh>
    <rPh sb="3" eb="6">
      <t>エイヨウソ</t>
    </rPh>
    <rPh sb="8" eb="10">
      <t>ナイヨウ</t>
    </rPh>
    <rPh sb="11" eb="13">
      <t>タンイ</t>
    </rPh>
    <phoneticPr fontId="2"/>
  </si>
  <si>
    <t>上記以外に算出している栄養素がありましたら栄養素名(括弧書きで単位)と目標栄養量を入力してください。</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phoneticPr fontId="2"/>
  </si>
  <si>
    <t>その他(内容)　</t>
    <rPh sb="2" eb="3">
      <t>タ</t>
    </rPh>
    <rPh sb="4" eb="6">
      <t>ナイヨウ</t>
    </rPh>
    <phoneticPr fontId="2"/>
  </si>
  <si>
    <t>施設区分</t>
    <rPh sb="0" eb="2">
      <t>シセツ</t>
    </rPh>
    <rPh sb="2" eb="3">
      <t>ク</t>
    </rPh>
    <rPh sb="3" eb="4">
      <t>ブン</t>
    </rPh>
    <phoneticPr fontId="2"/>
  </si>
  <si>
    <t>　　　氏名</t>
    <rPh sb="3" eb="5">
      <t>シメイ</t>
    </rPh>
    <phoneticPr fontId="2"/>
  </si>
  <si>
    <t>　　　(住所)</t>
    <rPh sb="4" eb="6">
      <t>ジュウショ</t>
    </rPh>
    <phoneticPr fontId="2"/>
  </si>
  <si>
    <t>　　　(氏名)</t>
    <rPh sb="4" eb="6">
      <t>シメイ</t>
    </rPh>
    <phoneticPr fontId="2"/>
  </si>
  <si>
    <t>　　　　　　　(氏名)</t>
    <rPh sb="8" eb="10">
      <t>シメイ</t>
    </rPh>
    <phoneticPr fontId="2"/>
  </si>
  <si>
    <t>　　　　　(栄養士)</t>
    <rPh sb="6" eb="8">
      <t>エイヨウ</t>
    </rPh>
    <rPh sb="8" eb="9">
      <t>シ</t>
    </rPh>
    <phoneticPr fontId="2"/>
  </si>
  <si>
    <t>　　　　　(施設側・非常勤)</t>
    <rPh sb="6" eb="8">
      <t>シセツ</t>
    </rPh>
    <rPh sb="8" eb="9">
      <t>ガワ</t>
    </rPh>
    <rPh sb="10" eb="13">
      <t>ヒジョウキン</t>
    </rPh>
    <phoneticPr fontId="2"/>
  </si>
  <si>
    <t>　　　　　(受託側・常勤)</t>
    <rPh sb="6" eb="8">
      <t>ジュタク</t>
    </rPh>
    <rPh sb="8" eb="9">
      <t>ガワ</t>
    </rPh>
    <rPh sb="10" eb="12">
      <t>ジョウキン</t>
    </rPh>
    <phoneticPr fontId="2"/>
  </si>
  <si>
    <t>　　　　　(受託側・非常勤)</t>
    <rPh sb="6" eb="8">
      <t>ジュタク</t>
    </rPh>
    <rPh sb="8" eb="9">
      <t>ガワ</t>
    </rPh>
    <rPh sb="10" eb="13">
      <t>ヒジョウキン</t>
    </rPh>
    <phoneticPr fontId="2"/>
  </si>
  <si>
    <t>　　　(施設側・非常勤)</t>
    <rPh sb="4" eb="6">
      <t>シセツ</t>
    </rPh>
    <rPh sb="6" eb="7">
      <t>ガワ</t>
    </rPh>
    <rPh sb="8" eb="11">
      <t>ヒジョウキン</t>
    </rPh>
    <phoneticPr fontId="2"/>
  </si>
  <si>
    <t>　　　(受託側・常勤)</t>
    <rPh sb="4" eb="6">
      <t>ジュタク</t>
    </rPh>
    <rPh sb="6" eb="7">
      <t>ガワ</t>
    </rPh>
    <rPh sb="8" eb="10">
      <t>ジョウキン</t>
    </rPh>
    <phoneticPr fontId="2"/>
  </si>
  <si>
    <t>　　　(受託側・非常勤)</t>
    <rPh sb="4" eb="6">
      <t>ジュタク</t>
    </rPh>
    <rPh sb="6" eb="7">
      <t>ガワ</t>
    </rPh>
    <rPh sb="8" eb="11">
      <t>ヒジョウキン</t>
    </rPh>
    <phoneticPr fontId="2"/>
  </si>
  <si>
    <t>調理師(施設側・常勤)</t>
    <rPh sb="0" eb="3">
      <t>チョウリシ</t>
    </rPh>
    <rPh sb="4" eb="6">
      <t>シセツ</t>
    </rPh>
    <rPh sb="6" eb="7">
      <t>ガワ</t>
    </rPh>
    <rPh sb="8" eb="10">
      <t>ジョウキン</t>
    </rPh>
    <phoneticPr fontId="2"/>
  </si>
  <si>
    <t>　　　　(施設側・非常勤)</t>
    <rPh sb="5" eb="7">
      <t>シセツ</t>
    </rPh>
    <rPh sb="7" eb="8">
      <t>ガワ</t>
    </rPh>
    <rPh sb="9" eb="12">
      <t>ヒジョウキン</t>
    </rPh>
    <phoneticPr fontId="2"/>
  </si>
  <si>
    <t>　　　　(受託側・常勤)</t>
    <rPh sb="5" eb="7">
      <t>ジュタク</t>
    </rPh>
    <rPh sb="7" eb="8">
      <t>ガワ</t>
    </rPh>
    <rPh sb="9" eb="11">
      <t>ジョウキン</t>
    </rPh>
    <phoneticPr fontId="2"/>
  </si>
  <si>
    <t>　　　　(受託側・非常勤)</t>
    <rPh sb="5" eb="7">
      <t>ジュタク</t>
    </rPh>
    <rPh sb="7" eb="8">
      <t>ガワ</t>
    </rPh>
    <rPh sb="9" eb="12">
      <t>ヒジョウキン</t>
    </rPh>
    <phoneticPr fontId="2"/>
  </si>
  <si>
    <t>その他(施設側・常勤)</t>
    <rPh sb="2" eb="3">
      <t>ホカ</t>
    </rPh>
    <rPh sb="4" eb="6">
      <t>シセツ</t>
    </rPh>
    <rPh sb="6" eb="7">
      <t>ガワ</t>
    </rPh>
    <rPh sb="8" eb="10">
      <t>ジョウキン</t>
    </rPh>
    <phoneticPr fontId="2"/>
  </si>
  <si>
    <t>　　(施設側・非常勤)</t>
    <rPh sb="3" eb="5">
      <t>シセツ</t>
    </rPh>
    <rPh sb="5" eb="6">
      <t>ガワ</t>
    </rPh>
    <rPh sb="7" eb="10">
      <t>ヒジョウキン</t>
    </rPh>
    <phoneticPr fontId="2"/>
  </si>
  <si>
    <t>　　(受託側・常勤)</t>
    <rPh sb="3" eb="5">
      <t>ジュタク</t>
    </rPh>
    <rPh sb="5" eb="6">
      <t>ガワ</t>
    </rPh>
    <rPh sb="7" eb="9">
      <t>ジョウキン</t>
    </rPh>
    <phoneticPr fontId="2"/>
  </si>
  <si>
    <t>　　(受託側・非常勤)</t>
    <rPh sb="3" eb="5">
      <t>ジュタク</t>
    </rPh>
    <rPh sb="5" eb="6">
      <t>ガワ</t>
    </rPh>
    <rPh sb="7" eb="10">
      <t>ヒジョウキン</t>
    </rPh>
    <phoneticPr fontId="2"/>
  </si>
  <si>
    <t>　　　　朝食数</t>
    <rPh sb="4" eb="6">
      <t>チョウショク</t>
    </rPh>
    <rPh sb="6" eb="7">
      <t>スウ</t>
    </rPh>
    <phoneticPr fontId="2"/>
  </si>
  <si>
    <t>　　　　昼食数</t>
    <rPh sb="4" eb="6">
      <t>チュウショク</t>
    </rPh>
    <rPh sb="6" eb="7">
      <t>スウ</t>
    </rPh>
    <phoneticPr fontId="2"/>
  </si>
  <si>
    <t>　　　　夕食数</t>
    <rPh sb="4" eb="6">
      <t>ユウショク</t>
    </rPh>
    <rPh sb="6" eb="7">
      <t>スウ</t>
    </rPh>
    <phoneticPr fontId="2"/>
  </si>
  <si>
    <t>　　　　その他(食数)</t>
    <rPh sb="6" eb="7">
      <t>タ</t>
    </rPh>
    <rPh sb="8" eb="9">
      <t>ショク</t>
    </rPh>
    <rPh sb="9" eb="10">
      <t>スウ</t>
    </rPh>
    <phoneticPr fontId="2"/>
  </si>
  <si>
    <t>　　　　食数合計</t>
    <rPh sb="4" eb="5">
      <t>ショク</t>
    </rPh>
    <rPh sb="5" eb="6">
      <t>スウ</t>
    </rPh>
    <rPh sb="6" eb="8">
      <t>ゴウケイ</t>
    </rPh>
    <phoneticPr fontId="2"/>
  </si>
  <si>
    <t>　　　　備考</t>
    <rPh sb="4" eb="6">
      <t>ビコウ</t>
    </rPh>
    <phoneticPr fontId="2"/>
  </si>
  <si>
    <t>　　　　　朝食数</t>
    <rPh sb="5" eb="7">
      <t>チョウショク</t>
    </rPh>
    <rPh sb="7" eb="8">
      <t>スウ</t>
    </rPh>
    <phoneticPr fontId="2"/>
  </si>
  <si>
    <t>　　　　　昼食数</t>
    <rPh sb="5" eb="7">
      <t>チュウショク</t>
    </rPh>
    <rPh sb="7" eb="8">
      <t>スウ</t>
    </rPh>
    <phoneticPr fontId="2"/>
  </si>
  <si>
    <t>　　　　　夕食数</t>
    <rPh sb="5" eb="7">
      <t>ユウショク</t>
    </rPh>
    <rPh sb="7" eb="8">
      <t>スウ</t>
    </rPh>
    <phoneticPr fontId="2"/>
  </si>
  <si>
    <t>　　　　　その他(食数)</t>
    <rPh sb="7" eb="8">
      <t>タ</t>
    </rPh>
    <rPh sb="9" eb="10">
      <t>ショク</t>
    </rPh>
    <rPh sb="10" eb="11">
      <t>スウ</t>
    </rPh>
    <phoneticPr fontId="2"/>
  </si>
  <si>
    <t>　　　　　食数合計</t>
    <rPh sb="5" eb="6">
      <t>ショク</t>
    </rPh>
    <rPh sb="6" eb="7">
      <t>スウ</t>
    </rPh>
    <rPh sb="7" eb="9">
      <t>ゴウケイ</t>
    </rPh>
    <phoneticPr fontId="2"/>
  </si>
  <si>
    <t>　　　　　備考</t>
    <rPh sb="5" eb="7">
      <t>ビコウ</t>
    </rPh>
    <phoneticPr fontId="2"/>
  </si>
  <si>
    <t>　　　　　　朝食数</t>
    <rPh sb="6" eb="8">
      <t>チョウショク</t>
    </rPh>
    <rPh sb="8" eb="9">
      <t>スウ</t>
    </rPh>
    <phoneticPr fontId="2"/>
  </si>
  <si>
    <t>　　　　　　昼食数</t>
    <rPh sb="6" eb="8">
      <t>チュウショク</t>
    </rPh>
    <rPh sb="8" eb="9">
      <t>スウ</t>
    </rPh>
    <phoneticPr fontId="2"/>
  </si>
  <si>
    <t>　　　　　　夕食数</t>
    <rPh sb="6" eb="8">
      <t>ユウショク</t>
    </rPh>
    <rPh sb="8" eb="9">
      <t>スウ</t>
    </rPh>
    <phoneticPr fontId="2"/>
  </si>
  <si>
    <t>　　　　　　その他(食数)</t>
    <rPh sb="8" eb="9">
      <t>タ</t>
    </rPh>
    <rPh sb="10" eb="11">
      <t>ショク</t>
    </rPh>
    <rPh sb="11" eb="12">
      <t>スウ</t>
    </rPh>
    <phoneticPr fontId="2"/>
  </si>
  <si>
    <t>　　　　　　食数合計</t>
    <rPh sb="6" eb="7">
      <t>ショク</t>
    </rPh>
    <rPh sb="7" eb="8">
      <t>スウ</t>
    </rPh>
    <rPh sb="8" eb="10">
      <t>ゴウケイ</t>
    </rPh>
    <phoneticPr fontId="2"/>
  </si>
  <si>
    <t>　　　　　　備考</t>
    <rPh sb="6" eb="8">
      <t>ビコウ</t>
    </rPh>
    <phoneticPr fontId="2"/>
  </si>
  <si>
    <t>合計(病床数)</t>
    <rPh sb="3" eb="5">
      <t>ビョウショウ</t>
    </rPh>
    <rPh sb="5" eb="6">
      <t>スウ</t>
    </rPh>
    <phoneticPr fontId="2"/>
  </si>
  <si>
    <t>　　(朝食)</t>
    <rPh sb="3" eb="5">
      <t>チョウショク</t>
    </rPh>
    <phoneticPr fontId="2"/>
  </si>
  <si>
    <t>　　(昼食)</t>
    <rPh sb="3" eb="5">
      <t>チュウショク</t>
    </rPh>
    <phoneticPr fontId="2"/>
  </si>
  <si>
    <t>　　(夕食)</t>
    <rPh sb="3" eb="5">
      <t>ユウショク</t>
    </rPh>
    <phoneticPr fontId="2"/>
  </si>
  <si>
    <t>　　(その他食数)</t>
    <rPh sb="5" eb="6">
      <t>タ</t>
    </rPh>
    <rPh sb="6" eb="7">
      <t>ショク</t>
    </rPh>
    <rPh sb="7" eb="8">
      <t>スウ</t>
    </rPh>
    <phoneticPr fontId="2"/>
  </si>
  <si>
    <t>　　(1日の提供食数総計)</t>
    <rPh sb="4" eb="5">
      <t>ニチ</t>
    </rPh>
    <rPh sb="6" eb="8">
      <t>テイキョウ</t>
    </rPh>
    <rPh sb="8" eb="9">
      <t>ショク</t>
    </rPh>
    <rPh sb="9" eb="10">
      <t>スウ</t>
    </rPh>
    <rPh sb="10" eb="12">
      <t>ソウケイ</t>
    </rPh>
    <phoneticPr fontId="2"/>
  </si>
  <si>
    <t>　　(備考)</t>
    <rPh sb="3" eb="5">
      <t>ビコウ</t>
    </rPh>
    <phoneticPr fontId="2"/>
  </si>
  <si>
    <t>男・6か月未満</t>
    <rPh sb="0" eb="1">
      <t>オトコ</t>
    </rPh>
    <rPh sb="4" eb="5">
      <t>ゲツ</t>
    </rPh>
    <rPh sb="5" eb="7">
      <t>ミマン</t>
    </rPh>
    <phoneticPr fontId="2"/>
  </si>
  <si>
    <t>　　6か月以上9か月未満</t>
    <rPh sb="4" eb="5">
      <t>ゲツ</t>
    </rPh>
    <rPh sb="5" eb="7">
      <t>イジョウ</t>
    </rPh>
    <rPh sb="9" eb="10">
      <t>ゲツ</t>
    </rPh>
    <rPh sb="10" eb="12">
      <t>ミマン</t>
    </rPh>
    <phoneticPr fontId="2"/>
  </si>
  <si>
    <t>　　9か月以上1歳未満</t>
    <rPh sb="4" eb="5">
      <t>ゲツ</t>
    </rPh>
    <rPh sb="5" eb="7">
      <t>イジョウ</t>
    </rPh>
    <rPh sb="8" eb="9">
      <t>サイ</t>
    </rPh>
    <rPh sb="9" eb="11">
      <t>ミマン</t>
    </rPh>
    <phoneticPr fontId="2"/>
  </si>
  <si>
    <t>　　1～2歳</t>
    <rPh sb="5" eb="6">
      <t>サイ</t>
    </rPh>
    <phoneticPr fontId="2"/>
  </si>
  <si>
    <t>　　3～5歳</t>
    <rPh sb="5" eb="6">
      <t>サイ</t>
    </rPh>
    <phoneticPr fontId="2"/>
  </si>
  <si>
    <t>　　6～7歳</t>
    <rPh sb="5" eb="6">
      <t>サイ</t>
    </rPh>
    <phoneticPr fontId="2"/>
  </si>
  <si>
    <t>　　8～9歳</t>
    <rPh sb="5" eb="6">
      <t>サイ</t>
    </rPh>
    <phoneticPr fontId="2"/>
  </si>
  <si>
    <t>　　10～11歳</t>
    <rPh sb="7" eb="8">
      <t>サイ</t>
    </rPh>
    <phoneticPr fontId="2"/>
  </si>
  <si>
    <t>　　12～14歳</t>
    <rPh sb="7" eb="8">
      <t>サイ</t>
    </rPh>
    <phoneticPr fontId="2"/>
  </si>
  <si>
    <t>　　15～17歳</t>
    <rPh sb="7" eb="8">
      <t>サイ</t>
    </rPh>
    <phoneticPr fontId="2"/>
  </si>
  <si>
    <t>　　18～29歳</t>
    <rPh sb="7" eb="8">
      <t>サイ</t>
    </rPh>
    <phoneticPr fontId="2"/>
  </si>
  <si>
    <t>　　30～49歳</t>
    <rPh sb="7" eb="8">
      <t>サイ</t>
    </rPh>
    <phoneticPr fontId="2"/>
  </si>
  <si>
    <t>　　50～69歳</t>
    <rPh sb="7" eb="8">
      <t>サイ</t>
    </rPh>
    <phoneticPr fontId="2"/>
  </si>
  <si>
    <t>　　人数合計</t>
    <rPh sb="2" eb="4">
      <t>ニンズウ</t>
    </rPh>
    <rPh sb="4" eb="6">
      <t>ゴウケイ</t>
    </rPh>
    <phoneticPr fontId="2"/>
  </si>
  <si>
    <t>女・6か月未満</t>
    <rPh sb="0" eb="1">
      <t>オンナ</t>
    </rPh>
    <rPh sb="4" eb="5">
      <t>ゲツ</t>
    </rPh>
    <rPh sb="5" eb="7">
      <t>ミマン</t>
    </rPh>
    <phoneticPr fontId="2"/>
  </si>
  <si>
    <t>有/無</t>
    <phoneticPr fontId="2"/>
  </si>
  <si>
    <t>　　　　　　(人数)</t>
    <rPh sb="7" eb="9">
      <t>ニンズウ</t>
    </rPh>
    <phoneticPr fontId="2"/>
  </si>
  <si>
    <t>ごはん</t>
    <phoneticPr fontId="2"/>
  </si>
  <si>
    <t>パン</t>
    <phoneticPr fontId="2"/>
  </si>
  <si>
    <t>エネルギー</t>
    <phoneticPr fontId="2"/>
  </si>
  <si>
    <t>カルシウム</t>
    <phoneticPr fontId="2"/>
  </si>
  <si>
    <t>ビタミンC</t>
    <phoneticPr fontId="2"/>
  </si>
  <si>
    <t>　　　　　　②(内容(単位))</t>
    <rPh sb="8" eb="10">
      <t>ナイヨウ</t>
    </rPh>
    <rPh sb="11" eb="13">
      <t>タンイ</t>
    </rPh>
    <phoneticPr fontId="2"/>
  </si>
  <si>
    <t>　　　　　　③(内容(単位))</t>
    <rPh sb="8" eb="10">
      <t>ナイヨウ</t>
    </rPh>
    <rPh sb="11" eb="13">
      <t>タンイ</t>
    </rPh>
    <phoneticPr fontId="2"/>
  </si>
  <si>
    <t>　　　　　　②の量</t>
    <rPh sb="8" eb="9">
      <t>リョウ</t>
    </rPh>
    <phoneticPr fontId="2"/>
  </si>
  <si>
    <t>　　　　　　③の量</t>
    <rPh sb="8" eb="9">
      <t>リョウ</t>
    </rPh>
    <phoneticPr fontId="2"/>
  </si>
  <si>
    <t>　　　　(外来)の人数</t>
    <rPh sb="5" eb="7">
      <t>ガイライ</t>
    </rPh>
    <rPh sb="9" eb="11">
      <t>ニンズウ</t>
    </rPh>
    <phoneticPr fontId="2"/>
  </si>
  <si>
    <t>　　　　(訪問)の人数</t>
    <rPh sb="5" eb="7">
      <t>ホウモン</t>
    </rPh>
    <rPh sb="9" eb="11">
      <t>ニンズウ</t>
    </rPh>
    <phoneticPr fontId="2"/>
  </si>
  <si>
    <t>　　　　　　　　人数</t>
    <rPh sb="8" eb="10">
      <t>ニンズウ</t>
    </rPh>
    <phoneticPr fontId="2"/>
  </si>
  <si>
    <t>　　　　　　　　人数</t>
    <rPh sb="8" eb="10">
      <t>ニンズウ</t>
    </rPh>
    <rPh sb="9" eb="10">
      <t>ガイジン</t>
    </rPh>
    <phoneticPr fontId="2"/>
  </si>
  <si>
    <t>純使用量(食数分)の有/無</t>
    <rPh sb="0" eb="1">
      <t>ジュン</t>
    </rPh>
    <rPh sb="1" eb="3">
      <t>シヨウ</t>
    </rPh>
    <rPh sb="3" eb="4">
      <t>リョウ</t>
    </rPh>
    <rPh sb="5" eb="6">
      <t>ショク</t>
    </rPh>
    <rPh sb="6" eb="7">
      <t>スウ</t>
    </rPh>
    <rPh sb="7" eb="8">
      <t>ブン</t>
    </rPh>
    <rPh sb="10" eb="11">
      <t>アリ</t>
    </rPh>
    <rPh sb="12" eb="13">
      <t>ナシ</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</si>
  <si>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</si>
  <si>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記入例：令和○年○月○日</t>
    <rPh sb="0" eb="2">
      <t>キニュウ</t>
    </rPh>
    <rPh sb="2" eb="3">
      <t>レイ</t>
    </rPh>
    <rPh sb="4" eb="6">
      <t>レイワ</t>
    </rPh>
    <rPh sb="7" eb="8">
      <t>ネン</t>
    </rPh>
    <rPh sb="9" eb="10">
      <t>ガツ</t>
    </rPh>
    <rPh sb="11" eb="12">
      <t>ニチ</t>
    </rPh>
    <phoneticPr fontId="2"/>
  </si>
  <si>
    <t>記入例：令和○年○月</t>
    <rPh sb="0" eb="2">
      <t>キニュウ</t>
    </rPh>
    <rPh sb="2" eb="3">
      <t>レイ</t>
    </rPh>
    <rPh sb="4" eb="6">
      <t>レイワ</t>
    </rPh>
    <rPh sb="7" eb="8">
      <t>ネン</t>
    </rPh>
    <rPh sb="9" eb="10">
      <t>ガツ</t>
    </rPh>
    <phoneticPr fontId="2"/>
  </si>
  <si>
    <t>第９号様式(第12条関係)(表)(用紙　日本産業規格Ａ４縦長型)</t>
    <rPh sb="0" eb="1">
      <t>ダイ</t>
    </rPh>
    <rPh sb="2" eb="3">
      <t>ゴウ</t>
    </rPh>
    <rPh sb="3" eb="5">
      <t>ヨウシキ</t>
    </rPh>
    <rPh sb="6" eb="7">
      <t>ダイ</t>
    </rPh>
    <rPh sb="9" eb="10">
      <t>ジョウ</t>
    </rPh>
    <rPh sb="10" eb="12">
      <t>カンケイ</t>
    </rPh>
    <rPh sb="14" eb="15">
      <t>オモテ</t>
    </rPh>
    <rPh sb="17" eb="19">
      <t>ヨウシ</t>
    </rPh>
    <rPh sb="20" eb="22">
      <t>ニホン</t>
    </rPh>
    <rPh sb="22" eb="24">
      <t>サンギョウ</t>
    </rPh>
    <rPh sb="24" eb="26">
      <t>キカク</t>
    </rPh>
    <rPh sb="28" eb="30">
      <t>タテナガ</t>
    </rPh>
    <rPh sb="30" eb="31">
      <t>ガタ</t>
    </rPh>
    <phoneticPr fontId="2"/>
  </si>
  <si>
    <t>ビタミンA(ﾚﾁﾉｰﾙ活性当量)</t>
    <rPh sb="11" eb="13">
      <t>カッセイ</t>
    </rPh>
    <rPh sb="13" eb="15">
      <t>トウリョウ</t>
    </rPh>
    <phoneticPr fontId="2"/>
  </si>
  <si>
    <t>たんぱく質　 　　　　　 (g)</t>
    <phoneticPr fontId="2"/>
  </si>
  <si>
    <t>カルシウム　 　　　　  (mg)</t>
    <phoneticPr fontId="2"/>
  </si>
  <si>
    <t>ビタミンＡ(ﾚﾁﾉｰﾙ活性当量) (μg)</t>
    <rPh sb="11" eb="13">
      <t>カッセイ</t>
    </rPh>
    <phoneticPr fontId="2"/>
  </si>
  <si>
    <r>
      <t>ビタミンＢ</t>
    </r>
    <r>
      <rPr>
        <vertAlign val="subscript"/>
        <sz val="10"/>
        <color theme="1"/>
        <rFont val="ＭＳ Ｐ明朝"/>
        <family val="1"/>
        <charset val="128"/>
      </rPr>
      <t>１</t>
    </r>
    <r>
      <rPr>
        <sz val="10"/>
        <color theme="1"/>
        <rFont val="ＭＳ Ｐ明朝"/>
        <family val="1"/>
        <charset val="128"/>
      </rPr>
      <t>　　　  　　(mg)</t>
    </r>
    <phoneticPr fontId="2"/>
  </si>
  <si>
    <r>
      <t>ビタミンＢ</t>
    </r>
    <r>
      <rPr>
        <vertAlign val="subscript"/>
        <sz val="10"/>
        <color theme="1"/>
        <rFont val="ＭＳ Ｐ明朝"/>
        <family val="1"/>
        <charset val="128"/>
      </rPr>
      <t>２</t>
    </r>
    <r>
      <rPr>
        <sz val="10"/>
        <color theme="1"/>
        <rFont val="ＭＳ Ｐ明朝"/>
        <family val="1"/>
        <charset val="128"/>
      </rPr>
      <t>　　 　 　　(mg)</t>
    </r>
    <phoneticPr fontId="2"/>
  </si>
  <si>
    <t>ビタミンＣ　　 　　　　　(mg)</t>
    <phoneticPr fontId="2"/>
  </si>
  <si>
    <t>食物繊維　　　　　  　　　 　(ｇ)</t>
    <phoneticPr fontId="2"/>
  </si>
  <si>
    <t>脂質ｴﾈﾙｷﾞｰ比 　　　　(％)</t>
    <phoneticPr fontId="2"/>
  </si>
  <si>
    <t>　　50～64歳</t>
    <rPh sb="7" eb="8">
      <t>サイ</t>
    </rPh>
    <phoneticPr fontId="2"/>
  </si>
  <si>
    <t>65～74歳</t>
  </si>
  <si>
    <t>　　65～74歳</t>
    <rPh sb="7" eb="8">
      <t>サイ</t>
    </rPh>
    <phoneticPr fontId="2"/>
  </si>
  <si>
    <t>75歳～</t>
  </si>
  <si>
    <t>　　75歳～</t>
    <rPh sb="4" eb="5">
      <t>サイ</t>
    </rPh>
    <phoneticPr fontId="2"/>
  </si>
  <si>
    <t>0～ (月)</t>
    <phoneticPr fontId="2"/>
  </si>
  <si>
    <t>6～ (月)</t>
    <phoneticPr fontId="2"/>
  </si>
  <si>
    <t>9～ (月)</t>
    <phoneticPr fontId="2"/>
  </si>
  <si>
    <t>1～2歳</t>
    <phoneticPr fontId="2"/>
  </si>
  <si>
    <t>3～5歳</t>
  </si>
  <si>
    <t>6～7歳</t>
  </si>
  <si>
    <t>8～9歳</t>
  </si>
  <si>
    <t>10～11歳</t>
  </si>
  <si>
    <t>12～14歳</t>
  </si>
  <si>
    <t>15～17歳</t>
  </si>
  <si>
    <t>18～29歳</t>
  </si>
  <si>
    <t>30～49歳</t>
  </si>
  <si>
    <t>50～64歳</t>
  </si>
  <si>
    <t>対象者数(男性)を年齢区分別に入力してください。
(年齢区分は、日本人の食事摂取基準(2020年版)準拠)</t>
    <rPh sb="0" eb="3">
      <t>タイショウシャ</t>
    </rPh>
    <rPh sb="3" eb="4">
      <t>スウ</t>
    </rPh>
    <rPh sb="5" eb="7">
      <t>ダンセイ</t>
    </rPh>
    <rPh sb="9" eb="11">
      <t>ネンレイ</t>
    </rPh>
    <rPh sb="11" eb="13">
      <t>クブン</t>
    </rPh>
    <rPh sb="13" eb="14">
      <t>ベツ</t>
    </rPh>
    <rPh sb="15" eb="17">
      <t>ニュウリョク</t>
    </rPh>
    <rPh sb="27" eb="29">
      <t>ネンレイ</t>
    </rPh>
    <rPh sb="29" eb="31">
      <t>クブン</t>
    </rPh>
    <rPh sb="33" eb="36">
      <t>ニホンジン</t>
    </rPh>
    <rPh sb="37" eb="39">
      <t>ショクジ</t>
    </rPh>
    <rPh sb="39" eb="41">
      <t>セッシュ</t>
    </rPh>
    <rPh sb="41" eb="43">
      <t>キジュン</t>
    </rPh>
    <rPh sb="48" eb="50">
      <t>ネンバン</t>
    </rPh>
    <rPh sb="51" eb="53">
      <t>ジュンキョ</t>
    </rPh>
    <phoneticPr fontId="2"/>
  </si>
  <si>
    <t>対象者数(女性)を年齢区分別に入力してください。
(年齢区分は、日本人の食事摂取基準(2020年版)準拠)</t>
    <rPh sb="0" eb="3">
      <t>タイショウシャ</t>
    </rPh>
    <rPh sb="3" eb="4">
      <t>スウ</t>
    </rPh>
    <rPh sb="5" eb="7">
      <t>ジョセイ</t>
    </rPh>
    <rPh sb="9" eb="11">
      <t>ネンレイ</t>
    </rPh>
    <rPh sb="11" eb="13">
      <t>クブン</t>
    </rPh>
    <rPh sb="13" eb="14">
      <t>ベツ</t>
    </rPh>
    <rPh sb="15" eb="17">
      <t>ニュウリョク</t>
    </rPh>
    <rPh sb="27" eb="29">
      <t>ネンレイ</t>
    </rPh>
    <rPh sb="29" eb="31">
      <t>クブン</t>
    </rPh>
    <rPh sb="33" eb="36">
      <t>ニホンジン</t>
    </rPh>
    <rPh sb="37" eb="39">
      <t>ショクジ</t>
    </rPh>
    <rPh sb="39" eb="41">
      <t>セッシュ</t>
    </rPh>
    <rPh sb="41" eb="43">
      <t>キジュン</t>
    </rPh>
    <rPh sb="48" eb="50">
      <t>ネンバン</t>
    </rPh>
    <rPh sb="51" eb="53">
      <t>ジュンキョ</t>
    </rPh>
    <phoneticPr fontId="2"/>
  </si>
  <si>
    <t>平均提供食品量
※常食等の最多食又は代表食について記入してください。</t>
    <rPh sb="0" eb="2">
      <t>ヘイキン</t>
    </rPh>
    <rPh sb="2" eb="4">
      <t>テイキョウ</t>
    </rPh>
    <rPh sb="4" eb="6">
      <t>ショクヒン</t>
    </rPh>
    <rPh sb="6" eb="7">
      <t>リョウ</t>
    </rPh>
    <rPh sb="10" eb="12">
      <t>ジョウショク</t>
    </rPh>
    <rPh sb="12" eb="13">
      <t>ナド</t>
    </rPh>
    <rPh sb="14" eb="16">
      <t>サイタ</t>
    </rPh>
    <rPh sb="16" eb="17">
      <t>ショク</t>
    </rPh>
    <rPh sb="17" eb="18">
      <t>マタ</t>
    </rPh>
    <rPh sb="19" eb="21">
      <t>ダイヒョウ</t>
    </rPh>
    <rPh sb="21" eb="22">
      <t>ショク</t>
    </rPh>
    <rPh sb="26" eb="28">
      <t>キニュウ</t>
    </rPh>
    <phoneticPr fontId="2"/>
  </si>
  <si>
    <t>栄養教育実施「有」を選択した場合は、個別・集団に分けて人数(集団の場合は回数と延人数)とその内容を必ず入力してください(実績無しの項目は「0」を入力すること。)。</t>
    <rPh sb="0" eb="2">
      <t>エイヨウ</t>
    </rPh>
    <rPh sb="2" eb="4">
      <t>キョウイク</t>
    </rPh>
    <rPh sb="4" eb="6">
      <t>ジッシ</t>
    </rPh>
    <rPh sb="7" eb="8">
      <t>ア</t>
    </rPh>
    <rPh sb="10" eb="12">
      <t>センタク</t>
    </rPh>
    <rPh sb="14" eb="16">
      <t>バアイ</t>
    </rPh>
    <rPh sb="18" eb="20">
      <t>コベツ</t>
    </rPh>
    <rPh sb="21" eb="23">
      <t>シュウダン</t>
    </rPh>
    <rPh sb="24" eb="25">
      <t>ワ</t>
    </rPh>
    <rPh sb="27" eb="29">
      <t>ニンズウ</t>
    </rPh>
    <rPh sb="30" eb="32">
      <t>シュウダン</t>
    </rPh>
    <rPh sb="33" eb="35">
      <t>バアイ</t>
    </rPh>
    <rPh sb="36" eb="38">
      <t>カイスウ</t>
    </rPh>
    <rPh sb="39" eb="40">
      <t>ノ</t>
    </rPh>
    <rPh sb="40" eb="42">
      <t>ニンズウ</t>
    </rPh>
    <rPh sb="46" eb="48">
      <t>ナイヨウ</t>
    </rPh>
    <rPh sb="49" eb="50">
      <t>カナラ</t>
    </rPh>
    <rPh sb="51" eb="53">
      <t>ニュウリョク</t>
    </rPh>
    <rPh sb="60" eb="62">
      <t>ジッセキ</t>
    </rPh>
    <rPh sb="62" eb="63">
      <t>ナ</t>
    </rPh>
    <rPh sb="65" eb="67">
      <t>コウモク</t>
    </rPh>
    <rPh sb="72" eb="74">
      <t>ニュウリョク</t>
    </rPh>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</si>
  <si>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</si>
  <si>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</si>
  <si>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t>以下の食品は１人１食（日）当たりの平均量を入力してください。
きのこ類は「その他の野菜」に含めてください。</t>
    <rPh sb="0" eb="2">
      <t>イカ</t>
    </rPh>
    <rPh sb="3" eb="5">
      <t>ショクヒン</t>
    </rPh>
    <rPh sb="7" eb="8">
      <t>ニン</t>
    </rPh>
    <rPh sb="9" eb="10">
      <t>ショク</t>
    </rPh>
    <rPh sb="11" eb="12">
      <t>ヒ</t>
    </rPh>
    <rPh sb="13" eb="14">
      <t>ア</t>
    </rPh>
    <rPh sb="17" eb="19">
      <t>ヘイキン</t>
    </rPh>
    <rPh sb="19" eb="20">
      <t>リョウ</t>
    </rPh>
    <rPh sb="21" eb="23">
      <t>ニュウリョク</t>
    </rPh>
    <rPh sb="39" eb="40">
      <t>タ</t>
    </rPh>
    <rPh sb="41" eb="43">
      <t>ヤサイ</t>
    </rPh>
    <phoneticPr fontId="2"/>
  </si>
  <si>
    <t>その他の食事区分名
(朝・昼・夕・おやつ以外)</t>
    <rPh sb="2" eb="3">
      <t>タ</t>
    </rPh>
    <rPh sb="4" eb="6">
      <t>ショクジ</t>
    </rPh>
    <rPh sb="6" eb="8">
      <t>クブン</t>
    </rPh>
    <rPh sb="8" eb="9">
      <t>メイ</t>
    </rPh>
    <rPh sb="11" eb="12">
      <t>アサ</t>
    </rPh>
    <rPh sb="13" eb="14">
      <t>ヒル</t>
    </rPh>
    <rPh sb="15" eb="16">
      <t>ユウ</t>
    </rPh>
    <rPh sb="20" eb="22">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</si>
</sst>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yyyy&quot;年&quot;m&quot;月&quot;d&quot;日&quot;;@"/>
    <numFmt numFmtId="178" formatCode="yyyy&quot;年&quot;m&quot;月&quot;;@"/>
    <numFmt numFmtId="179" formatCode="0.0_ "/>
    <numFmt numFmtId="180" formatCode="[$-411]ggge&quot;年&quot;m&quot;月&quot;"/>
  </numFmts>
  <fonts count="22">
    <font>
      <sz val="12"/>
      <color theme="1"/>
      <name val="ＭＳ 明朝"/>
      <family val="2"/>
      <charset val="128"/>
    </font>
    <font>
      <sz val="11"/>
      <color theme="1"/>
      <name val="ＭＳ 明朝"/>
      <family val="2"/>
      <charset val="128"/>
    </font>
    <font>
      <sz val="6"/>
      <name val="ＭＳ 明朝"/>
      <family val="2"/>
      <charset val="128"/>
    </font>
    <font>
      <sz val="8"/>
      <name val="ＭＳ 明朝"/>
      <family val="2"/>
      <charset val="128"/>
    </font>
    <font>
      <sz val="10"/>
      <name val="ＭＳ 明朝"/>
      <family val="1"/>
      <charset val="128"/>
    </font>
    <font>
      <sz val="10"/>
      <name val="ＭＳ 明朝"/>
      <family val="2"/>
      <charset val="128"/>
    </font>
    <font>
      <sz val="12"/>
      <name val="ＭＳ 明朝"/>
      <family val="2"/>
      <charset val="128"/>
    </font>
    <font>
      <sz val="9"/>
      <name val="ＭＳ 明朝"/>
      <family val="1"/>
      <charset val="128"/>
    </font>
    <font>
      <sz val="8"/>
      <name val="ＭＳ 明朝"/>
      <family val="1"/>
      <charset val="128"/>
    </font>
    <font>
      <sz val="12"/>
      <name val="ＭＳ 明朝"/>
      <family val="1"/>
      <charset val="128"/>
    </font>
    <font>
      <vertAlign val="subscript"/>
      <sz val="10"/>
      <name val="ＭＳ 明朝"/>
      <family val="1"/>
      <charset val="128"/>
    </font>
    <font>
      <sz val="10"/>
      <name val="Century"/>
      <family val="1"/>
    </font>
    <font>
      <sz val="10"/>
      <color theme="1"/>
      <name val="ＭＳ 明朝"/>
      <family val="1"/>
      <charset val="128"/>
    </font>
    <font>
      <sz val="11"/>
      <name val="ＭＳ 明朝"/>
      <family val="1"/>
      <charset val="128"/>
    </font>
    <font>
      <sz val="11"/>
      <name val="ＭＳ 明朝"/>
      <family val="2"/>
      <charset val="128"/>
    </font>
    <font>
      <sz val="10"/>
      <color theme="1"/>
      <name val="ＭＳ 明朝"/>
      <family val="2"/>
      <charset val="128"/>
    </font>
    <font>
      <sz val="11"/>
      <color theme="1"/>
      <name val="ＭＳ 明朝"/>
      <family val="1"/>
      <charset val="128"/>
    </font>
    <font>
      <sz val="9"/>
      <color theme="1"/>
      <name val="ＭＳ 明朝"/>
      <family val="1"/>
      <charset val="128"/>
    </font>
    <font>
      <sz val="10"/>
      <color theme="1"/>
      <name val="ＭＳ Ｐ明朝"/>
      <family val="1"/>
      <charset val="128"/>
    </font>
    <font>
      <vertAlign val="subscript"/>
      <sz val="10"/>
      <color theme="1"/>
      <name val="ＭＳ Ｐ明朝"/>
      <family val="1"/>
      <charset val="128"/>
    </font>
    <font>
      <sz val="10"/>
      <name val="ＭＳ Ｐ明朝"/>
      <family val="1"/>
      <charset val="128"/>
    </font>
    <font>
      <sz val="12"/>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69">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indexed="64"/>
      </left>
      <right/>
      <top style="hair">
        <color auto="1"/>
      </top>
      <bottom/>
      <diagonal/>
    </border>
    <border>
      <left style="medium">
        <color indexed="64"/>
      </left>
      <right/>
      <top/>
      <bottom/>
      <diagonal/>
    </border>
    <border>
      <left style="medium">
        <color indexed="64"/>
      </left>
      <right/>
      <top/>
      <bottom style="hair">
        <color auto="1"/>
      </bottom>
      <diagonal/>
    </border>
    <border>
      <left style="medium">
        <color indexed="64"/>
      </left>
      <right style="hair">
        <color indexed="64"/>
      </right>
      <top/>
      <bottom style="hair">
        <color auto="1"/>
      </bottom>
      <diagonal/>
    </border>
    <border>
      <left/>
      <right style="thin">
        <color indexed="64"/>
      </right>
      <top style="hair">
        <color auto="1"/>
      </top>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style="hair">
        <color auto="1"/>
      </bottom>
      <diagonal/>
    </border>
    <border>
      <left style="hair">
        <color auto="1"/>
      </left>
      <right style="thin">
        <color indexed="64"/>
      </right>
      <top/>
      <bottom/>
      <diagonal/>
    </border>
    <border>
      <left style="hair">
        <color auto="1"/>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style="medium">
        <color indexed="64"/>
      </left>
      <right style="hair">
        <color indexed="64"/>
      </right>
      <top style="hair">
        <color auto="1"/>
      </top>
      <bottom style="thin">
        <color indexed="64"/>
      </bottom>
      <diagonal/>
    </border>
    <border>
      <left style="medium">
        <color indexed="64"/>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bottom style="hair">
        <color auto="1"/>
      </bottom>
      <diagonal/>
    </border>
    <border>
      <left style="hair">
        <color auto="1"/>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medium">
        <color indexed="64"/>
      </right>
      <top style="thin">
        <color indexed="64"/>
      </top>
      <bottom style="hair">
        <color auto="1"/>
      </bottom>
      <diagonal/>
    </border>
    <border>
      <left style="medium">
        <color indexed="64"/>
      </left>
      <right style="medium">
        <color indexed="64"/>
      </right>
      <top style="thin">
        <color indexed="64"/>
      </top>
      <bottom style="hair">
        <color auto="1"/>
      </bottom>
      <diagonal/>
    </border>
    <border>
      <left style="medium">
        <color indexed="64"/>
      </left>
      <right style="hair">
        <color indexed="64"/>
      </right>
      <top style="thin">
        <color indexed="64"/>
      </top>
      <bottom style="hair">
        <color auto="1"/>
      </bottom>
      <diagonal/>
    </border>
    <border>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diagonal/>
    </border>
    <border>
      <left style="medium">
        <color indexed="64"/>
      </left>
      <right/>
      <top/>
      <bottom style="thin">
        <color indexed="64"/>
      </bottom>
      <diagonal/>
    </border>
    <border>
      <left style="medium">
        <color indexed="64"/>
      </left>
      <right/>
      <top style="hair">
        <color auto="1"/>
      </top>
      <bottom style="thin">
        <color indexed="64"/>
      </bottom>
      <diagonal/>
    </border>
    <border>
      <left style="hair">
        <color auto="1"/>
      </left>
      <right/>
      <top style="hair">
        <color auto="1"/>
      </top>
      <bottom/>
      <diagonal/>
    </border>
    <border>
      <left style="medium">
        <color indexed="64"/>
      </left>
      <right style="medium">
        <color indexed="64"/>
      </right>
      <top style="hair">
        <color auto="1"/>
      </top>
      <bottom/>
      <diagonal/>
    </border>
  </borders>
  <cellStyleXfs count="1">
    <xf numFmtId="0" fontId="0" fillId="0" borderId="0">
      <alignment vertical="center"/>
    </xf>
  </cellStyleXfs>
  <cellXfs count="348">
    <xf numFmtId="0" fontId="0" fillId="0" borderId="0" xfId="0">
      <alignment vertical="center"/>
    </xf>
    <xf numFmtId="0" fontId="4" fillId="0" borderId="17" xfId="0" applyFont="1" applyFill="1" applyBorder="1" applyAlignment="1">
      <alignment vertical="center"/>
    </xf>
    <xf numFmtId="0" fontId="4" fillId="0" borderId="0" xfId="0" applyFont="1" applyFill="1" applyAlignment="1">
      <alignment vertical="center"/>
    </xf>
    <xf numFmtId="0" fontId="4" fillId="0" borderId="18" xfId="0" applyFont="1" applyFill="1" applyBorder="1" applyAlignment="1">
      <alignment vertical="center"/>
    </xf>
    <xf numFmtId="0" fontId="4" fillId="0" borderId="21"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4" fillId="0" borderId="26" xfId="0" applyFont="1" applyFill="1" applyBorder="1" applyAlignment="1">
      <alignment vertical="center"/>
    </xf>
    <xf numFmtId="0" fontId="4" fillId="0" borderId="20" xfId="0" applyFont="1" applyFill="1" applyBorder="1" applyAlignment="1">
      <alignment vertical="center"/>
    </xf>
    <xf numFmtId="0" fontId="4" fillId="0" borderId="24" xfId="0"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vertical="center" wrapText="1"/>
    </xf>
    <xf numFmtId="0" fontId="4" fillId="0" borderId="18" xfId="0" applyFont="1" applyFill="1" applyBorder="1" applyAlignment="1">
      <alignment vertical="center" wrapText="1"/>
    </xf>
    <xf numFmtId="0" fontId="4" fillId="0" borderId="0" xfId="0" applyFont="1" applyFill="1" applyBorder="1" applyAlignment="1">
      <alignment horizontal="left" vertical="center"/>
    </xf>
    <xf numFmtId="0" fontId="1" fillId="3" borderId="6" xfId="0" applyFont="1" applyFill="1" applyBorder="1">
      <alignment vertical="center"/>
    </xf>
    <xf numFmtId="0" fontId="13" fillId="3" borderId="6" xfId="0" applyFont="1" applyFill="1" applyBorder="1">
      <alignment vertical="center"/>
    </xf>
    <xf numFmtId="0" fontId="1" fillId="0" borderId="29" xfId="0" applyFont="1" applyBorder="1">
      <alignment vertical="center"/>
    </xf>
    <xf numFmtId="0" fontId="13" fillId="0" borderId="29" xfId="0" applyFont="1" applyBorder="1">
      <alignment vertical="center"/>
    </xf>
    <xf numFmtId="0" fontId="15" fillId="0" borderId="0" xfId="0" applyFont="1" applyFill="1" applyAlignment="1">
      <alignment vertical="center"/>
    </xf>
    <xf numFmtId="176" fontId="15" fillId="0" borderId="0" xfId="0" applyNumberFormat="1" applyFont="1" applyFill="1" applyAlignment="1">
      <alignment vertical="center"/>
    </xf>
    <xf numFmtId="0" fontId="4" fillId="0" borderId="18"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14" fillId="0" borderId="5" xfId="0" applyFont="1" applyFill="1" applyBorder="1" applyAlignment="1">
      <alignment horizontal="center" vertical="top"/>
    </xf>
    <xf numFmtId="0" fontId="13" fillId="0" borderId="6" xfId="0" applyFont="1" applyFill="1" applyBorder="1" applyAlignment="1">
      <alignment horizontal="center" vertical="top" wrapText="1"/>
    </xf>
    <xf numFmtId="0" fontId="13" fillId="0" borderId="0" xfId="0" applyFont="1" applyAlignment="1">
      <alignment vertical="top"/>
    </xf>
    <xf numFmtId="0" fontId="13" fillId="0" borderId="3" xfId="0" applyFont="1" applyFill="1" applyBorder="1" applyAlignment="1">
      <alignment vertical="top"/>
    </xf>
    <xf numFmtId="0" fontId="13" fillId="0" borderId="2" xfId="0" applyFont="1" applyFill="1" applyBorder="1" applyAlignment="1">
      <alignment vertical="top"/>
    </xf>
    <xf numFmtId="0" fontId="13" fillId="0" borderId="0" xfId="0" applyFont="1" applyAlignment="1">
      <alignment vertical="top" wrapText="1"/>
    </xf>
    <xf numFmtId="0" fontId="5" fillId="0" borderId="0" xfId="0" applyFont="1" applyFill="1" applyBorder="1" applyAlignment="1">
      <alignment vertical="center"/>
    </xf>
    <xf numFmtId="0" fontId="5" fillId="0" borderId="18" xfId="0" applyFont="1" applyFill="1" applyBorder="1" applyAlignment="1">
      <alignment vertical="center"/>
    </xf>
    <xf numFmtId="0" fontId="5" fillId="0" borderId="21" xfId="0" applyFont="1" applyFill="1" applyBorder="1" applyAlignment="1">
      <alignment vertical="center"/>
    </xf>
    <xf numFmtId="0" fontId="5" fillId="0" borderId="0" xfId="0" applyFont="1" applyFill="1" applyAlignment="1">
      <alignment vertical="center"/>
    </xf>
    <xf numFmtId="0" fontId="4" fillId="0" borderId="25" xfId="0" applyFont="1" applyFill="1" applyBorder="1" applyAlignment="1">
      <alignment horizontal="left" vertical="center"/>
    </xf>
    <xf numFmtId="0" fontId="4" fillId="0" borderId="25"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vertical="center"/>
    </xf>
    <xf numFmtId="0" fontId="4" fillId="0" borderId="15" xfId="0" applyFont="1" applyFill="1" applyBorder="1" applyAlignment="1">
      <alignment vertical="center"/>
    </xf>
    <xf numFmtId="0" fontId="4" fillId="0" borderId="19" xfId="0" applyFont="1" applyFill="1" applyBorder="1" applyAlignment="1">
      <alignment vertical="center"/>
    </xf>
    <xf numFmtId="0" fontId="5" fillId="0" borderId="26" xfId="0" applyFont="1" applyFill="1" applyBorder="1" applyAlignment="1">
      <alignment vertical="center"/>
    </xf>
    <xf numFmtId="0" fontId="5" fillId="0" borderId="25" xfId="0" applyFont="1" applyFill="1" applyBorder="1" applyAlignment="1">
      <alignment vertical="center"/>
    </xf>
    <xf numFmtId="0" fontId="5" fillId="0" borderId="22" xfId="0" applyFont="1" applyFill="1" applyBorder="1" applyAlignment="1">
      <alignment vertical="center"/>
    </xf>
    <xf numFmtId="0" fontId="3" fillId="0" borderId="0" xfId="0" applyFont="1" applyFill="1" applyAlignment="1">
      <alignment vertical="center"/>
    </xf>
    <xf numFmtId="0" fontId="4" fillId="0" borderId="8" xfId="0" applyFont="1" applyFill="1" applyBorder="1" applyAlignment="1">
      <alignment vertical="center"/>
    </xf>
    <xf numFmtId="0" fontId="8" fillId="0" borderId="16" xfId="0" applyFont="1" applyFill="1" applyBorder="1" applyAlignment="1">
      <alignment vertical="center"/>
    </xf>
    <xf numFmtId="0" fontId="4" fillId="0" borderId="16" xfId="0" applyFont="1" applyFill="1" applyBorder="1" applyAlignment="1">
      <alignment vertical="center"/>
    </xf>
    <xf numFmtId="0" fontId="4" fillId="0" borderId="14" xfId="0" applyFont="1" applyFill="1" applyBorder="1" applyAlignment="1">
      <alignment vertical="center"/>
    </xf>
    <xf numFmtId="0" fontId="4" fillId="0" borderId="20" xfId="0" applyFont="1" applyFill="1" applyBorder="1" applyAlignment="1"/>
    <xf numFmtId="0" fontId="4" fillId="0" borderId="18" xfId="0" applyFont="1" applyFill="1" applyBorder="1" applyAlignment="1"/>
    <xf numFmtId="0" fontId="4" fillId="0" borderId="21" xfId="0" applyFont="1" applyFill="1" applyBorder="1" applyAlignment="1"/>
    <xf numFmtId="0" fontId="4" fillId="0" borderId="8" xfId="0" applyFont="1" applyFill="1" applyBorder="1" applyAlignment="1">
      <alignment horizontal="left" vertical="center" shrinkToFit="1"/>
    </xf>
    <xf numFmtId="0" fontId="4" fillId="0" borderId="0" xfId="0" applyFont="1" applyFill="1" applyAlignment="1">
      <alignment horizontal="left" vertical="center"/>
    </xf>
    <xf numFmtId="0" fontId="11" fillId="0" borderId="0" xfId="0" applyFont="1" applyFill="1" applyAlignment="1">
      <alignment vertical="center"/>
    </xf>
    <xf numFmtId="0" fontId="4" fillId="0" borderId="0" xfId="0" applyFont="1" applyFill="1" applyAlignment="1">
      <alignment horizontal="justify" vertical="center"/>
    </xf>
    <xf numFmtId="0" fontId="13" fillId="0" borderId="7" xfId="0" applyFont="1" applyFill="1" applyBorder="1" applyAlignment="1">
      <alignment horizontal="center" vertical="top" wrapText="1"/>
    </xf>
    <xf numFmtId="0" fontId="13" fillId="0" borderId="11" xfId="0" applyFont="1" applyFill="1" applyBorder="1" applyAlignment="1">
      <alignment horizontal="center" vertical="top" wrapText="1"/>
    </xf>
    <xf numFmtId="0" fontId="4" fillId="0" borderId="33" xfId="0" applyFont="1" applyBorder="1" applyAlignment="1">
      <alignment vertical="top"/>
    </xf>
    <xf numFmtId="0" fontId="4" fillId="0" borderId="35" xfId="0" applyFont="1" applyBorder="1" applyAlignment="1">
      <alignment vertical="top"/>
    </xf>
    <xf numFmtId="0" fontId="4" fillId="0" borderId="0" xfId="0" applyFont="1" applyAlignment="1">
      <alignment vertical="top"/>
    </xf>
    <xf numFmtId="0" fontId="4" fillId="0" borderId="8" xfId="0" applyFont="1" applyFill="1" applyBorder="1" applyAlignment="1">
      <alignment horizontal="center" vertical="top" wrapText="1"/>
    </xf>
    <xf numFmtId="0" fontId="4" fillId="0" borderId="10" xfId="0" applyFont="1" applyFill="1" applyBorder="1" applyAlignment="1">
      <alignment vertical="top" wrapText="1"/>
    </xf>
    <xf numFmtId="0" fontId="4" fillId="0" borderId="0" xfId="0" applyFont="1" applyAlignment="1">
      <alignment vertical="top" wrapText="1"/>
    </xf>
    <xf numFmtId="0" fontId="12" fillId="0" borderId="26" xfId="0" applyFont="1" applyBorder="1" applyAlignment="1">
      <alignment vertical="top" wrapText="1"/>
    </xf>
    <xf numFmtId="0" fontId="4" fillId="0" borderId="41" xfId="0" applyFont="1" applyFill="1" applyBorder="1" applyAlignment="1">
      <alignment horizontal="center" vertical="top"/>
    </xf>
    <xf numFmtId="0" fontId="4" fillId="0" borderId="26" xfId="0" applyFont="1" applyBorder="1" applyAlignment="1">
      <alignment vertical="top" wrapText="1"/>
    </xf>
    <xf numFmtId="0" fontId="4" fillId="0" borderId="42" xfId="0" applyFont="1" applyBorder="1" applyAlignment="1">
      <alignment vertical="top" wrapText="1"/>
    </xf>
    <xf numFmtId="0" fontId="13" fillId="0" borderId="43" xfId="0" applyFont="1" applyFill="1" applyBorder="1" applyAlignment="1">
      <alignment vertical="top"/>
    </xf>
    <xf numFmtId="0" fontId="4" fillId="0" borderId="45" xfId="0" applyFont="1" applyFill="1" applyBorder="1" applyAlignment="1">
      <alignment vertical="top" wrapText="1" shrinkToFit="1"/>
    </xf>
    <xf numFmtId="0" fontId="4" fillId="0" borderId="46" xfId="0" applyFont="1" applyBorder="1" applyAlignment="1">
      <alignment vertical="top"/>
    </xf>
    <xf numFmtId="0" fontId="13" fillId="0" borderId="12" xfId="0" applyFont="1" applyBorder="1" applyAlignment="1" applyProtection="1">
      <alignment vertical="top" wrapText="1"/>
      <protection locked="0"/>
    </xf>
    <xf numFmtId="0" fontId="13" fillId="0" borderId="13" xfId="0" applyFont="1" applyBorder="1" applyAlignment="1" applyProtection="1">
      <alignment vertical="top" wrapText="1"/>
      <protection locked="0"/>
    </xf>
    <xf numFmtId="0" fontId="16" fillId="0" borderId="13" xfId="0" applyFont="1" applyFill="1" applyBorder="1" applyAlignment="1" applyProtection="1">
      <alignment vertical="top"/>
      <protection locked="0"/>
    </xf>
    <xf numFmtId="0" fontId="13" fillId="0" borderId="47" xfId="0" applyFont="1" applyBorder="1" applyAlignment="1" applyProtection="1">
      <alignment vertical="top" wrapText="1"/>
      <protection locked="0"/>
    </xf>
    <xf numFmtId="0" fontId="13" fillId="2" borderId="13" xfId="0" applyFont="1" applyFill="1" applyBorder="1" applyAlignment="1" applyProtection="1">
      <alignment vertical="top" wrapText="1"/>
    </xf>
    <xf numFmtId="179" fontId="13" fillId="2" borderId="13" xfId="0" applyNumberFormat="1" applyFont="1" applyFill="1" applyBorder="1" applyAlignment="1" applyProtection="1">
      <alignment vertical="top" wrapText="1"/>
    </xf>
    <xf numFmtId="0" fontId="4" fillId="0" borderId="48" xfId="0" applyFont="1" applyFill="1" applyBorder="1" applyAlignment="1">
      <alignment vertical="top" wrapText="1" shrinkToFit="1"/>
    </xf>
    <xf numFmtId="0" fontId="4" fillId="0" borderId="1" xfId="0" applyFont="1" applyFill="1" applyBorder="1" applyAlignment="1">
      <alignment vertical="top" wrapText="1"/>
    </xf>
    <xf numFmtId="0" fontId="4" fillId="0" borderId="1" xfId="0" applyFont="1" applyFill="1" applyBorder="1" applyAlignment="1">
      <alignment vertical="top" shrinkToFit="1"/>
    </xf>
    <xf numFmtId="0" fontId="4" fillId="0" borderId="50" xfId="0" applyFont="1" applyFill="1" applyBorder="1" applyAlignment="1">
      <alignment vertical="top" wrapText="1" shrinkToFit="1"/>
    </xf>
    <xf numFmtId="0" fontId="4" fillId="0" borderId="51" xfId="0" applyFont="1" applyFill="1" applyBorder="1" applyAlignment="1">
      <alignment vertical="top" wrapText="1" shrinkToFit="1"/>
    </xf>
    <xf numFmtId="176" fontId="13" fillId="0" borderId="12" xfId="0" applyNumberFormat="1" applyFont="1" applyBorder="1" applyAlignment="1" applyProtection="1">
      <alignment vertical="top" wrapText="1"/>
      <protection locked="0"/>
    </xf>
    <xf numFmtId="177" fontId="4" fillId="0" borderId="33" xfId="0" applyNumberFormat="1" applyFont="1" applyBorder="1" applyAlignment="1">
      <alignment vertical="top"/>
    </xf>
    <xf numFmtId="0" fontId="12" fillId="0" borderId="9" xfId="0" applyFont="1" applyFill="1" applyBorder="1" applyAlignment="1">
      <alignment vertical="top" wrapText="1"/>
    </xf>
    <xf numFmtId="0" fontId="13" fillId="0" borderId="5" xfId="0" applyFont="1" applyFill="1" applyBorder="1" applyAlignment="1">
      <alignment vertical="top"/>
    </xf>
    <xf numFmtId="0" fontId="4" fillId="0" borderId="6" xfId="0" applyFont="1" applyFill="1" applyBorder="1" applyAlignment="1">
      <alignment vertical="top" wrapText="1" shrinkToFit="1"/>
    </xf>
    <xf numFmtId="0" fontId="13" fillId="0" borderId="53" xfId="0" applyFont="1" applyBorder="1" applyAlignment="1" applyProtection="1">
      <alignment vertical="top" wrapText="1"/>
      <protection locked="0"/>
    </xf>
    <xf numFmtId="0" fontId="4" fillId="0" borderId="41" xfId="0" applyFont="1" applyBorder="1" applyAlignment="1">
      <alignment vertical="top"/>
    </xf>
    <xf numFmtId="0" fontId="17" fillId="0" borderId="8" xfId="0" applyFont="1" applyBorder="1" applyAlignment="1">
      <alignment vertical="top" wrapText="1"/>
    </xf>
    <xf numFmtId="0" fontId="4" fillId="0" borderId="9" xfId="0" applyFont="1" applyFill="1" applyBorder="1" applyAlignment="1">
      <alignment vertical="top" wrapText="1"/>
    </xf>
    <xf numFmtId="0" fontId="4" fillId="0" borderId="54" xfId="0" applyFont="1" applyFill="1" applyBorder="1" applyAlignment="1">
      <alignment vertical="top" wrapText="1" shrinkToFit="1"/>
    </xf>
    <xf numFmtId="0" fontId="13" fillId="0" borderId="55" xfId="0" applyFont="1" applyBorder="1" applyAlignment="1" applyProtection="1">
      <alignment vertical="top" wrapText="1"/>
      <protection locked="0"/>
    </xf>
    <xf numFmtId="0" fontId="17" fillId="0" borderId="56" xfId="0" applyFont="1" applyBorder="1" applyAlignment="1">
      <alignment vertical="top" wrapText="1"/>
    </xf>
    <xf numFmtId="0" fontId="13" fillId="0" borderId="57" xfId="0" applyFont="1" applyFill="1" applyBorder="1" applyAlignment="1">
      <alignment vertical="top"/>
    </xf>
    <xf numFmtId="0" fontId="4" fillId="0" borderId="59" xfId="0" applyFont="1" applyFill="1" applyBorder="1" applyAlignment="1">
      <alignment vertical="top" wrapText="1" shrinkToFit="1"/>
    </xf>
    <xf numFmtId="0" fontId="13" fillId="0" borderId="60" xfId="0" applyFont="1" applyBorder="1" applyAlignment="1" applyProtection="1">
      <alignment vertical="top" wrapText="1"/>
      <protection locked="0"/>
    </xf>
    <xf numFmtId="0" fontId="4" fillId="0" borderId="61" xfId="0" applyFont="1" applyBorder="1" applyAlignment="1">
      <alignment vertical="top"/>
    </xf>
    <xf numFmtId="0" fontId="4" fillId="0" borderId="62" xfId="0" applyFont="1" applyFill="1" applyBorder="1" applyAlignment="1">
      <alignment vertical="top" wrapText="1"/>
    </xf>
    <xf numFmtId="0" fontId="4" fillId="0" borderId="56" xfId="0" applyFont="1" applyFill="1" applyBorder="1" applyAlignment="1">
      <alignment vertical="top" wrapText="1"/>
    </xf>
    <xf numFmtId="0" fontId="4" fillId="0" borderId="46" xfId="0" applyFont="1" applyFill="1" applyBorder="1" applyAlignment="1">
      <alignment vertical="top"/>
    </xf>
    <xf numFmtId="0" fontId="4" fillId="0" borderId="21" xfId="0" applyFont="1" applyBorder="1" applyAlignment="1">
      <alignment vertical="top" wrapText="1"/>
    </xf>
    <xf numFmtId="0" fontId="13" fillId="2" borderId="55" xfId="0" applyFont="1" applyFill="1" applyBorder="1" applyAlignment="1" applyProtection="1">
      <alignment vertical="top" wrapText="1"/>
    </xf>
    <xf numFmtId="0" fontId="4" fillId="0" borderId="46" xfId="0" applyFont="1" applyBorder="1" applyAlignment="1">
      <alignment vertical="top" wrapText="1"/>
    </xf>
    <xf numFmtId="0" fontId="16" fillId="0" borderId="60" xfId="0" applyFont="1" applyFill="1" applyBorder="1" applyAlignment="1" applyProtection="1">
      <alignment vertical="top"/>
      <protection locked="0"/>
    </xf>
    <xf numFmtId="0" fontId="4" fillId="0" borderId="52" xfId="0" applyFont="1" applyFill="1" applyBorder="1" applyAlignment="1">
      <alignment vertical="top" wrapText="1" shrinkToFit="1"/>
    </xf>
    <xf numFmtId="0" fontId="17" fillId="0" borderId="8" xfId="0" applyFont="1" applyFill="1" applyBorder="1" applyAlignment="1">
      <alignment vertical="top" wrapText="1"/>
    </xf>
    <xf numFmtId="0" fontId="13" fillId="2" borderId="12" xfId="0" applyFont="1" applyFill="1" applyBorder="1" applyAlignment="1" applyProtection="1">
      <alignment vertical="top" wrapText="1"/>
    </xf>
    <xf numFmtId="0" fontId="4" fillId="0" borderId="45" xfId="0" applyFont="1" applyFill="1" applyBorder="1" applyAlignment="1">
      <alignment vertical="top" wrapText="1"/>
    </xf>
    <xf numFmtId="0" fontId="4" fillId="0" borderId="4" xfId="0" applyFont="1" applyFill="1" applyBorder="1" applyAlignment="1">
      <alignment vertical="top" shrinkToFit="1"/>
    </xf>
    <xf numFmtId="179" fontId="13" fillId="2" borderId="12" xfId="0" applyNumberFormat="1" applyFont="1" applyFill="1" applyBorder="1" applyAlignment="1" applyProtection="1">
      <alignment vertical="top" wrapText="1"/>
    </xf>
    <xf numFmtId="180" fontId="13" fillId="0" borderId="55" xfId="0" applyNumberFormat="1" applyFont="1" applyBorder="1" applyAlignment="1" applyProtection="1">
      <alignment vertical="top" wrapText="1"/>
      <protection locked="0"/>
    </xf>
    <xf numFmtId="178" fontId="4" fillId="0" borderId="46" xfId="0" applyNumberFormat="1" applyFont="1" applyBorder="1" applyAlignment="1">
      <alignment vertical="top"/>
    </xf>
    <xf numFmtId="0" fontId="4" fillId="0" borderId="8" xfId="0" applyFont="1" applyFill="1" applyBorder="1" applyAlignment="1">
      <alignment vertical="top" wrapText="1"/>
    </xf>
    <xf numFmtId="0" fontId="4" fillId="0" borderId="67" xfId="0" applyFont="1" applyFill="1" applyBorder="1" applyAlignment="1">
      <alignment vertical="top" shrinkToFit="1"/>
    </xf>
    <xf numFmtId="0" fontId="13" fillId="0" borderId="68" xfId="0" applyFont="1" applyBorder="1" applyAlignment="1" applyProtection="1">
      <alignment vertical="top" wrapText="1"/>
      <protection locked="0"/>
    </xf>
    <xf numFmtId="0" fontId="4" fillId="0" borderId="1" xfId="0" applyFont="1" applyFill="1" applyBorder="1" applyAlignment="1">
      <alignment horizontal="left" vertical="top" shrinkToFit="1"/>
    </xf>
    <xf numFmtId="0" fontId="4" fillId="0" borderId="29" xfId="0" applyFont="1" applyFill="1" applyBorder="1" applyAlignment="1">
      <alignment vertical="top" wrapText="1" shrinkToFit="1"/>
    </xf>
    <xf numFmtId="0" fontId="4" fillId="0" borderId="28" xfId="0" applyFont="1" applyFill="1" applyBorder="1" applyAlignment="1">
      <alignment vertical="top" wrapText="1" shrinkToFit="1"/>
    </xf>
    <xf numFmtId="0" fontId="4" fillId="0" borderId="4" xfId="0" applyFont="1" applyFill="1" applyBorder="1" applyAlignment="1">
      <alignment vertical="top" wrapText="1" shrinkToFit="1"/>
    </xf>
    <xf numFmtId="0" fontId="13" fillId="0" borderId="0" xfId="0" applyFont="1" applyFill="1" applyAlignment="1">
      <alignment vertical="top" wrapText="1"/>
    </xf>
    <xf numFmtId="0" fontId="4" fillId="0" borderId="52" xfId="0" applyFont="1" applyFill="1" applyBorder="1" applyAlignment="1">
      <alignment vertical="top" wrapText="1"/>
    </xf>
    <xf numFmtId="0" fontId="4" fillId="0" borderId="63" xfId="0" applyFont="1" applyFill="1" applyBorder="1" applyAlignment="1">
      <alignment vertical="top" wrapText="1"/>
    </xf>
    <xf numFmtId="0" fontId="4" fillId="0" borderId="4" xfId="0" applyFont="1" applyFill="1" applyBorder="1" applyAlignment="1">
      <alignment vertical="top" wrapText="1"/>
    </xf>
    <xf numFmtId="0" fontId="4" fillId="0" borderId="64" xfId="0" applyFont="1" applyFill="1" applyBorder="1" applyAlignment="1">
      <alignment horizontal="left" vertical="top" wrapText="1"/>
    </xf>
    <xf numFmtId="0" fontId="4" fillId="0" borderId="39" xfId="0" applyFont="1" applyFill="1" applyBorder="1" applyAlignment="1">
      <alignment horizontal="left" vertical="top" wrapText="1"/>
    </xf>
    <xf numFmtId="0" fontId="4" fillId="0" borderId="38" xfId="0" applyFont="1" applyFill="1" applyBorder="1" applyAlignment="1">
      <alignment horizontal="left" vertical="top" wrapText="1"/>
    </xf>
    <xf numFmtId="0" fontId="4" fillId="0" borderId="28" xfId="0" applyFont="1" applyFill="1" applyBorder="1" applyAlignment="1">
      <alignment vertical="top" wrapText="1" shrinkToFit="1"/>
    </xf>
    <xf numFmtId="0" fontId="4" fillId="0" borderId="29" xfId="0" applyFont="1" applyFill="1" applyBorder="1" applyAlignment="1">
      <alignment vertical="top" wrapText="1" shrinkToFit="1"/>
    </xf>
    <xf numFmtId="0" fontId="4" fillId="0" borderId="44" xfId="0" applyFont="1" applyFill="1" applyBorder="1" applyAlignment="1">
      <alignment vertical="top" wrapText="1" shrinkToFit="1"/>
    </xf>
    <xf numFmtId="0" fontId="4" fillId="0" borderId="58" xfId="0" applyFont="1" applyFill="1" applyBorder="1" applyAlignment="1">
      <alignment horizontal="left" vertical="top" wrapText="1" shrinkToFit="1"/>
    </xf>
    <xf numFmtId="0" fontId="4" fillId="0" borderId="29" xfId="0" applyFont="1" applyFill="1" applyBorder="1" applyAlignment="1">
      <alignment horizontal="left" vertical="top" wrapText="1" shrinkToFit="1"/>
    </xf>
    <xf numFmtId="0" fontId="4" fillId="0" borderId="44" xfId="0" applyFont="1" applyFill="1" applyBorder="1" applyAlignment="1">
      <alignment horizontal="left" vertical="top" wrapText="1" shrinkToFit="1"/>
    </xf>
    <xf numFmtId="0" fontId="12" fillId="0" borderId="37" xfId="0" applyFont="1" applyFill="1" applyBorder="1" applyAlignment="1">
      <alignment horizontal="left" vertical="top" wrapText="1"/>
    </xf>
    <xf numFmtId="0" fontId="12" fillId="0" borderId="38" xfId="0" applyFont="1" applyFill="1" applyBorder="1" applyAlignment="1">
      <alignment horizontal="left" vertical="top" wrapText="1"/>
    </xf>
    <xf numFmtId="0" fontId="4" fillId="0" borderId="58" xfId="0" applyFont="1" applyFill="1" applyBorder="1" applyAlignment="1">
      <alignment vertical="top" wrapText="1" shrinkToFit="1"/>
    </xf>
    <xf numFmtId="0" fontId="12" fillId="2" borderId="30" xfId="0" applyFont="1" applyFill="1" applyBorder="1" applyAlignment="1">
      <alignment horizontal="left" vertical="top" wrapText="1"/>
    </xf>
    <xf numFmtId="0" fontId="12" fillId="2" borderId="34" xfId="0" applyFont="1" applyFill="1" applyBorder="1" applyAlignment="1">
      <alignment horizontal="left" vertical="top"/>
    </xf>
    <xf numFmtId="0" fontId="12" fillId="2" borderId="31" xfId="0" applyFont="1" applyFill="1" applyBorder="1" applyAlignment="1">
      <alignment horizontal="left" vertical="top"/>
    </xf>
    <xf numFmtId="0" fontId="12" fillId="2" borderId="26" xfId="0" applyFont="1" applyFill="1" applyBorder="1" applyAlignment="1">
      <alignment horizontal="left" vertical="top"/>
    </xf>
    <xf numFmtId="0" fontId="12" fillId="2" borderId="32" xfId="0" applyFont="1" applyFill="1" applyBorder="1" applyAlignment="1">
      <alignment horizontal="left" vertical="top"/>
    </xf>
    <xf numFmtId="0" fontId="12" fillId="2" borderId="9" xfId="0" applyFont="1" applyFill="1" applyBorder="1" applyAlignment="1">
      <alignment horizontal="left" vertical="top"/>
    </xf>
    <xf numFmtId="0" fontId="12" fillId="0" borderId="64" xfId="0" applyFont="1" applyBorder="1" applyAlignment="1">
      <alignment horizontal="left" vertical="top"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64" xfId="0" applyFont="1" applyBorder="1" applyAlignment="1">
      <alignment vertical="top" wrapText="1"/>
    </xf>
    <xf numFmtId="0" fontId="12" fillId="0" borderId="39" xfId="0" applyFont="1" applyBorder="1" applyAlignment="1">
      <alignment vertical="top" wrapText="1"/>
    </xf>
    <xf numFmtId="0" fontId="12" fillId="0" borderId="40" xfId="0" applyFont="1" applyBorder="1" applyAlignment="1">
      <alignment vertical="top" wrapText="1"/>
    </xf>
    <xf numFmtId="0" fontId="4" fillId="2" borderId="31" xfId="0" applyFont="1" applyFill="1" applyBorder="1" applyAlignment="1">
      <alignment horizontal="left" vertical="top"/>
    </xf>
    <xf numFmtId="0" fontId="4" fillId="2" borderId="26" xfId="0" applyFont="1" applyFill="1" applyBorder="1" applyAlignment="1">
      <alignment horizontal="left" vertical="top"/>
    </xf>
    <xf numFmtId="0" fontId="4" fillId="2" borderId="32" xfId="0" applyFont="1" applyFill="1" applyBorder="1" applyAlignment="1">
      <alignment horizontal="left" vertical="top"/>
    </xf>
    <xf numFmtId="0" fontId="4" fillId="2" borderId="9" xfId="0" applyFont="1" applyFill="1" applyBorder="1" applyAlignment="1">
      <alignment horizontal="left" vertical="top"/>
    </xf>
    <xf numFmtId="0" fontId="4" fillId="0" borderId="4" xfId="0" applyFont="1" applyFill="1" applyBorder="1" applyAlignment="1">
      <alignment vertical="top" wrapText="1" shrinkToFit="1"/>
    </xf>
    <xf numFmtId="0" fontId="4" fillId="2" borderId="66" xfId="0" applyFont="1" applyFill="1" applyBorder="1" applyAlignment="1">
      <alignment horizontal="left" vertical="top"/>
    </xf>
    <xf numFmtId="0" fontId="4" fillId="2" borderId="56" xfId="0" applyFont="1" applyFill="1" applyBorder="1" applyAlignment="1">
      <alignment horizontal="left" vertical="top"/>
    </xf>
    <xf numFmtId="0" fontId="4" fillId="0" borderId="49" xfId="0" applyFont="1" applyFill="1" applyBorder="1" applyAlignment="1">
      <alignment vertical="top" wrapText="1" shrinkToFit="1"/>
    </xf>
    <xf numFmtId="0" fontId="4" fillId="0" borderId="28"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37" xfId="0" applyFont="1" applyBorder="1" applyAlignment="1">
      <alignment horizontal="left" vertical="top" wrapText="1"/>
    </xf>
    <xf numFmtId="0" fontId="4" fillId="0" borderId="40" xfId="0" applyFont="1" applyBorder="1" applyAlignment="1">
      <alignment horizontal="left" vertical="top" wrapText="1"/>
    </xf>
    <xf numFmtId="0" fontId="12" fillId="0" borderId="37" xfId="0" applyFont="1" applyBorder="1" applyAlignment="1">
      <alignment horizontal="left" vertical="top" wrapText="1"/>
    </xf>
    <xf numFmtId="0" fontId="4" fillId="0" borderId="37" xfId="0" applyFont="1" applyFill="1" applyBorder="1" applyAlignment="1">
      <alignment horizontal="left" vertical="top" wrapText="1"/>
    </xf>
    <xf numFmtId="0" fontId="12" fillId="0" borderId="38" xfId="0" applyFont="1" applyBorder="1" applyAlignment="1">
      <alignment horizontal="left" vertical="top" wrapText="1"/>
    </xf>
    <xf numFmtId="0" fontId="4" fillId="2" borderId="65" xfId="0" applyFont="1" applyFill="1" applyBorder="1" applyAlignment="1">
      <alignment horizontal="left" vertical="top"/>
    </xf>
    <xf numFmtId="0" fontId="4" fillId="2" borderId="24" xfId="0" applyFont="1" applyFill="1" applyBorder="1" applyAlignment="1">
      <alignment horizontal="left" vertical="top"/>
    </xf>
    <xf numFmtId="0" fontId="4" fillId="2" borderId="36" xfId="0" applyFont="1" applyFill="1" applyBorder="1" applyAlignment="1">
      <alignment horizontal="left" vertical="top"/>
    </xf>
    <xf numFmtId="0" fontId="4" fillId="2" borderId="10" xfId="0" applyFont="1" applyFill="1" applyBorder="1" applyAlignment="1">
      <alignment horizontal="left" vertical="top"/>
    </xf>
    <xf numFmtId="0" fontId="4" fillId="0" borderId="17"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8" xfId="0" applyFont="1" applyFill="1" applyBorder="1" applyAlignment="1">
      <alignment horizontal="left" vertical="center"/>
    </xf>
    <xf numFmtId="0" fontId="4" fillId="0" borderId="25" xfId="0" applyFont="1" applyFill="1" applyBorder="1" applyAlignment="1">
      <alignment horizontal="distributed" vertical="top"/>
    </xf>
    <xf numFmtId="0" fontId="4" fillId="0" borderId="0" xfId="0" applyFont="1" applyFill="1" applyBorder="1" applyAlignment="1">
      <alignment horizontal="distributed" vertical="top"/>
    </xf>
    <xf numFmtId="0" fontId="4" fillId="0" borderId="25" xfId="0" applyFont="1" applyFill="1" applyBorder="1" applyAlignment="1">
      <alignment horizontal="center"/>
    </xf>
    <xf numFmtId="0" fontId="9" fillId="0" borderId="0" xfId="0" applyFont="1" applyFill="1">
      <alignment vertical="center"/>
    </xf>
    <xf numFmtId="0" fontId="9" fillId="0" borderId="26" xfId="0" applyFont="1" applyFill="1" applyBorder="1">
      <alignment vertical="center"/>
    </xf>
    <xf numFmtId="0" fontId="7" fillId="0" borderId="23" xfId="0" applyFont="1" applyFill="1" applyBorder="1" applyAlignment="1">
      <alignment horizontal="center" vertical="center"/>
    </xf>
    <xf numFmtId="0" fontId="4" fillId="0" borderId="0" xfId="0" applyFont="1" applyFill="1" applyAlignment="1">
      <alignment horizontal="center" vertical="center"/>
    </xf>
    <xf numFmtId="0" fontId="15" fillId="0" borderId="0" xfId="0" applyFont="1" applyFill="1" applyAlignment="1">
      <alignment horizontal="center" vertical="center"/>
    </xf>
    <xf numFmtId="0" fontId="4" fillId="0" borderId="15" xfId="0" applyFont="1" applyFill="1" applyBorder="1" applyAlignment="1">
      <alignment horizontal="left" vertical="center"/>
    </xf>
    <xf numFmtId="0" fontId="18" fillId="0" borderId="15" xfId="0" applyFont="1" applyFill="1" applyBorder="1" applyAlignment="1">
      <alignment horizontal="distributed" vertical="center"/>
    </xf>
    <xf numFmtId="0" fontId="12" fillId="0" borderId="15" xfId="0" applyFont="1" applyFill="1" applyBorder="1" applyAlignment="1">
      <alignment horizontal="left" vertical="center"/>
    </xf>
    <xf numFmtId="0" fontId="7" fillId="0" borderId="8" xfId="0" applyFont="1" applyFill="1" applyBorder="1" applyAlignment="1">
      <alignment horizontal="center" vertical="center" textRotation="255" shrinkToFit="1"/>
    </xf>
    <xf numFmtId="0" fontId="7" fillId="0" borderId="15" xfId="0" applyFont="1" applyFill="1" applyBorder="1" applyAlignment="1">
      <alignment horizontal="center" vertical="center" textRotation="255" shrinkToFit="1"/>
    </xf>
    <xf numFmtId="0" fontId="7" fillId="0" borderId="21" xfId="0" applyFont="1" applyFill="1" applyBorder="1" applyAlignment="1">
      <alignment horizontal="center" vertical="center" textRotation="255" shrinkToFit="1"/>
    </xf>
    <xf numFmtId="0" fontId="7" fillId="0" borderId="19" xfId="0" applyFont="1" applyFill="1" applyBorder="1" applyAlignment="1">
      <alignment horizontal="center" vertical="center" textRotation="255" shrinkToFit="1"/>
    </xf>
    <xf numFmtId="0" fontId="4" fillId="0" borderId="2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4" fillId="0" borderId="20" xfId="0" applyFont="1" applyFill="1" applyBorder="1" applyAlignment="1">
      <alignment horizontal="left" vertical="center"/>
    </xf>
    <xf numFmtId="0" fontId="4" fillId="0" borderId="18" xfId="0" applyFont="1" applyFill="1" applyBorder="1" applyAlignment="1">
      <alignment horizontal="left" vertical="center"/>
    </xf>
    <xf numFmtId="0" fontId="4" fillId="0" borderId="25" xfId="0" applyFont="1" applyFill="1" applyBorder="1" applyAlignment="1">
      <alignment horizontal="left" vertical="center"/>
    </xf>
    <xf numFmtId="0" fontId="4" fillId="0" borderId="0" xfId="0" applyFont="1" applyFill="1" applyBorder="1" applyAlignment="1">
      <alignment horizontal="left" vertical="center"/>
    </xf>
    <xf numFmtId="0" fontId="4" fillId="0" borderId="23" xfId="0" applyFont="1" applyFill="1" applyBorder="1" applyAlignment="1">
      <alignment horizontal="left" vertical="center" shrinkToFit="1"/>
    </xf>
    <xf numFmtId="0" fontId="4" fillId="0" borderId="20" xfId="0" applyFont="1" applyFill="1" applyBorder="1" applyAlignment="1">
      <alignment horizontal="left" wrapText="1"/>
    </xf>
    <xf numFmtId="0" fontId="4" fillId="0" borderId="18" xfId="0" applyFont="1" applyFill="1" applyBorder="1" applyAlignment="1">
      <alignment horizontal="left" wrapText="1"/>
    </xf>
    <xf numFmtId="0" fontId="4" fillId="0" borderId="21" xfId="0" applyFont="1" applyFill="1" applyBorder="1" applyAlignment="1">
      <alignment horizontal="left" wrapText="1"/>
    </xf>
    <xf numFmtId="0" fontId="4" fillId="0" borderId="25" xfId="0" applyFont="1" applyFill="1" applyBorder="1" applyAlignment="1">
      <alignment horizontal="left" wrapText="1"/>
    </xf>
    <xf numFmtId="0" fontId="4" fillId="0" borderId="0" xfId="0" applyFont="1" applyFill="1" applyBorder="1" applyAlignment="1">
      <alignment horizontal="left" wrapText="1"/>
    </xf>
    <xf numFmtId="0" fontId="4" fillId="0" borderId="26" xfId="0" applyFont="1" applyFill="1" applyBorder="1" applyAlignment="1">
      <alignment horizontal="left" wrapText="1"/>
    </xf>
    <xf numFmtId="0" fontId="4" fillId="0" borderId="17" xfId="0" applyFont="1" applyFill="1" applyBorder="1" applyAlignment="1">
      <alignment horizontal="right"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25"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4" fillId="0" borderId="24" xfId="0" applyFont="1" applyFill="1" applyBorder="1" applyAlignment="1">
      <alignment horizontal="center" vertical="center" textRotation="255"/>
    </xf>
    <xf numFmtId="0" fontId="4" fillId="0" borderId="16" xfId="0" applyFont="1" applyFill="1" applyBorder="1" applyAlignment="1">
      <alignment horizontal="distributed" vertical="center" indent="1"/>
    </xf>
    <xf numFmtId="0" fontId="4" fillId="0" borderId="1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16"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15" xfId="0" applyFont="1" applyFill="1" applyBorder="1" applyAlignment="1">
      <alignment horizontal="center" vertical="center" wrapText="1"/>
    </xf>
    <xf numFmtId="0" fontId="4" fillId="0" borderId="21" xfId="0" applyFont="1" applyFill="1" applyBorder="1" applyAlignment="1">
      <alignment horizontal="left" vertical="center"/>
    </xf>
    <xf numFmtId="0" fontId="4" fillId="0" borderId="26" xfId="0" applyFont="1" applyFill="1" applyBorder="1" applyAlignment="1">
      <alignment horizontal="left" vertical="center"/>
    </xf>
    <xf numFmtId="0" fontId="4" fillId="0" borderId="22" xfId="0" applyFont="1" applyFill="1" applyBorder="1" applyAlignment="1">
      <alignment horizontal="center" vertical="top"/>
    </xf>
    <xf numFmtId="0" fontId="4" fillId="0" borderId="23" xfId="0" applyFont="1" applyFill="1" applyBorder="1" applyAlignment="1">
      <alignment horizontal="center" vertical="top"/>
    </xf>
    <xf numFmtId="0" fontId="4" fillId="0" borderId="24" xfId="0" applyFont="1" applyFill="1" applyBorder="1" applyAlignment="1">
      <alignment horizontal="center" vertical="top"/>
    </xf>
    <xf numFmtId="0" fontId="3" fillId="0" borderId="0" xfId="0" applyFont="1" applyFill="1" applyAlignment="1">
      <alignment horizontal="left" vertical="center"/>
    </xf>
    <xf numFmtId="0" fontId="4" fillId="0" borderId="0" xfId="0" applyFont="1" applyFill="1" applyAlignment="1">
      <alignment horizontal="left" vertical="center"/>
    </xf>
    <xf numFmtId="0" fontId="6" fillId="0" borderId="18" xfId="0" applyFont="1" applyFill="1" applyBorder="1">
      <alignment vertical="center"/>
    </xf>
    <xf numFmtId="0" fontId="6" fillId="0" borderId="21" xfId="0" applyFont="1" applyFill="1" applyBorder="1">
      <alignment vertical="center"/>
    </xf>
    <xf numFmtId="0" fontId="6" fillId="0" borderId="25" xfId="0" applyFont="1" applyFill="1" applyBorder="1">
      <alignment vertical="center"/>
    </xf>
    <xf numFmtId="0" fontId="6" fillId="0" borderId="0" xfId="0" applyFont="1" applyFill="1" applyBorder="1">
      <alignment vertical="center"/>
    </xf>
    <xf numFmtId="0" fontId="6" fillId="0" borderId="26" xfId="0" applyFont="1" applyFill="1" applyBorder="1">
      <alignment vertical="center"/>
    </xf>
    <xf numFmtId="0" fontId="5" fillId="0" borderId="17"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8" xfId="0" applyFont="1" applyFill="1" applyBorder="1" applyAlignment="1">
      <alignment horizontal="left"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5" xfId="0" applyFont="1" applyFill="1" applyBorder="1" applyAlignment="1">
      <alignment horizontal="center" vertical="center"/>
    </xf>
    <xf numFmtId="180" fontId="5" fillId="0" borderId="0" xfId="0" applyNumberFormat="1" applyFont="1" applyFill="1" applyBorder="1" applyAlignment="1">
      <alignment horizontal="center" vertical="center" shrinkToFit="1"/>
    </xf>
    <xf numFmtId="0" fontId="4" fillId="0" borderId="20"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21" xfId="0" applyFont="1" applyFill="1" applyBorder="1" applyAlignment="1">
      <alignment horizontal="distributed"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22" xfId="0" applyFont="1" applyFill="1" applyBorder="1" applyAlignment="1">
      <alignment horizontal="left" vertical="center"/>
    </xf>
    <xf numFmtId="0" fontId="4" fillId="0" borderId="15"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5" fillId="0" borderId="27" xfId="0" applyFont="1" applyFill="1" applyBorder="1" applyAlignment="1">
      <alignment horizontal="center" vertical="center" textRotation="255"/>
    </xf>
    <xf numFmtId="0" fontId="4" fillId="0" borderId="27"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7"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5" xfId="0" applyFont="1" applyFill="1" applyBorder="1" applyAlignment="1">
      <alignment horizontal="right" vertical="center"/>
    </xf>
    <xf numFmtId="0" fontId="20" fillId="0" borderId="16"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8" xfId="0" applyFont="1" applyFill="1" applyBorder="1" applyAlignment="1">
      <alignment horizontal="left" vertical="center"/>
    </xf>
    <xf numFmtId="0" fontId="18" fillId="0" borderId="19" xfId="0" applyFont="1" applyFill="1" applyBorder="1" applyAlignment="1">
      <alignment horizontal="distributed" vertical="center"/>
    </xf>
    <xf numFmtId="179" fontId="4" fillId="0" borderId="15" xfId="0" applyNumberFormat="1" applyFont="1" applyFill="1" applyBorder="1" applyAlignment="1">
      <alignment horizontal="right" vertical="center"/>
    </xf>
    <xf numFmtId="179" fontId="4" fillId="0" borderId="8" xfId="0" applyNumberFormat="1" applyFont="1" applyFill="1" applyBorder="1" applyAlignment="1">
      <alignment horizontal="right" vertical="center"/>
    </xf>
    <xf numFmtId="0" fontId="4" fillId="0" borderId="25" xfId="0" applyFont="1" applyFill="1" applyBorder="1" applyAlignment="1">
      <alignment horizontal="center" vertical="top"/>
    </xf>
    <xf numFmtId="0" fontId="4" fillId="0" borderId="0" xfId="0" applyFont="1" applyFill="1" applyBorder="1" applyAlignment="1">
      <alignment horizontal="center" vertical="top"/>
    </xf>
    <xf numFmtId="0" fontId="4" fillId="0" borderId="26" xfId="0" applyFont="1" applyFill="1" applyBorder="1" applyAlignment="1">
      <alignment horizontal="center" vertical="top"/>
    </xf>
    <xf numFmtId="0" fontId="4" fillId="0" borderId="24" xfId="0" applyFont="1" applyFill="1" applyBorder="1" applyAlignment="1">
      <alignment horizontal="left" vertical="center"/>
    </xf>
    <xf numFmtId="0" fontId="4" fillId="0" borderId="20" xfId="0" applyFont="1" applyFill="1" applyBorder="1" applyAlignment="1">
      <alignment horizontal="left"/>
    </xf>
    <xf numFmtId="0" fontId="4" fillId="0" borderId="18" xfId="0" applyFont="1" applyFill="1" applyBorder="1" applyAlignment="1">
      <alignment horizontal="left"/>
    </xf>
    <xf numFmtId="0" fontId="4" fillId="0" borderId="21" xfId="0" applyFont="1" applyFill="1" applyBorder="1" applyAlignment="1">
      <alignment horizontal="left"/>
    </xf>
    <xf numFmtId="0" fontId="4" fillId="0" borderId="2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24" xfId="0" applyFont="1" applyFill="1" applyBorder="1" applyAlignment="1">
      <alignment horizontal="distributed" vertical="center"/>
    </xf>
    <xf numFmtId="0" fontId="5" fillId="0" borderId="23"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0" xfId="0" applyFont="1" applyFill="1" applyBorder="1" applyAlignment="1">
      <alignment horizontal="distributed" vertical="center" wrapText="1"/>
    </xf>
    <xf numFmtId="0" fontId="4" fillId="0" borderId="18" xfId="0" applyFont="1" applyFill="1" applyBorder="1" applyAlignment="1">
      <alignment horizontal="distributed" vertical="center" wrapText="1"/>
    </xf>
    <xf numFmtId="0" fontId="4" fillId="0" borderId="21"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23" xfId="0" applyFont="1" applyFill="1" applyBorder="1" applyAlignment="1">
      <alignment horizontal="distributed" vertical="center" wrapText="1"/>
    </xf>
    <xf numFmtId="0" fontId="4" fillId="0" borderId="24" xfId="0" applyFont="1" applyFill="1" applyBorder="1" applyAlignment="1">
      <alignment horizontal="distributed" vertical="center" wrapText="1"/>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4"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8" xfId="0" applyFont="1" applyFill="1" applyBorder="1" applyAlignment="1">
      <alignment horizontal="distributed" vertical="center"/>
    </xf>
    <xf numFmtId="0" fontId="5" fillId="0" borderId="20" xfId="0" applyFont="1" applyFill="1" applyBorder="1" applyAlignment="1">
      <alignment horizontal="left" vertical="center"/>
    </xf>
    <xf numFmtId="0" fontId="5" fillId="0" borderId="18" xfId="0" applyFont="1" applyFill="1" applyBorder="1" applyAlignment="1">
      <alignment horizontal="left" vertical="center"/>
    </xf>
    <xf numFmtId="0" fontId="5" fillId="0" borderId="21" xfId="0" applyFont="1" applyFill="1" applyBorder="1" applyAlignment="1">
      <alignment horizontal="left" vertical="center"/>
    </xf>
    <xf numFmtId="0" fontId="5" fillId="0" borderId="25" xfId="0" applyFont="1" applyFill="1" applyBorder="1" applyAlignment="1">
      <alignment vertical="center"/>
    </xf>
    <xf numFmtId="0" fontId="5" fillId="0" borderId="0" xfId="0" applyFont="1" applyFill="1" applyBorder="1" applyAlignment="1">
      <alignment vertical="center"/>
    </xf>
    <xf numFmtId="0" fontId="5" fillId="0" borderId="26" xfId="0" applyFont="1" applyFill="1" applyBorder="1" applyAlignment="1">
      <alignment vertical="center"/>
    </xf>
    <xf numFmtId="0" fontId="5" fillId="0" borderId="16"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25"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6" xfId="0" applyFont="1" applyFill="1" applyBorder="1" applyAlignment="1">
      <alignment horizontal="distributed" vertical="center"/>
    </xf>
    <xf numFmtId="0" fontId="4" fillId="0" borderId="17"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0" xfId="0" applyFont="1" applyFill="1" applyBorder="1" applyAlignment="1">
      <alignment horizontal="center"/>
    </xf>
    <xf numFmtId="0" fontId="4" fillId="0" borderId="26" xfId="0" applyFont="1" applyFill="1" applyBorder="1" applyAlignment="1">
      <alignment horizontal="center"/>
    </xf>
    <xf numFmtId="0" fontId="4" fillId="0" borderId="19" xfId="0" applyFont="1" applyFill="1" applyBorder="1" applyAlignment="1">
      <alignment horizontal="center" vertical="center"/>
    </xf>
    <xf numFmtId="0" fontId="6" fillId="0" borderId="17" xfId="0" applyFont="1" applyFill="1" applyBorder="1">
      <alignment vertical="center"/>
    </xf>
    <xf numFmtId="0" fontId="6" fillId="0" borderId="8" xfId="0" applyFont="1" applyFill="1" applyBorder="1">
      <alignment vertical="center"/>
    </xf>
    <xf numFmtId="0" fontId="4" fillId="0" borderId="20" xfId="0" applyFont="1" applyFill="1" applyBorder="1" applyAlignment="1">
      <alignment horizontal="distributed"/>
    </xf>
    <xf numFmtId="0" fontId="9" fillId="0" borderId="18" xfId="0" applyFont="1" applyFill="1" applyBorder="1">
      <alignment vertical="center"/>
    </xf>
    <xf numFmtId="0" fontId="9" fillId="0" borderId="21" xfId="0" applyFont="1" applyFill="1" applyBorder="1">
      <alignment vertical="center"/>
    </xf>
    <xf numFmtId="176" fontId="15" fillId="0" borderId="0" xfId="0" applyNumberFormat="1" applyFont="1" applyFill="1" applyAlignment="1">
      <alignment horizontal="distributed" vertical="center"/>
    </xf>
    <xf numFmtId="0" fontId="7" fillId="0" borderId="26" xfId="0" applyFont="1" applyFill="1" applyBorder="1" applyAlignment="1">
      <alignment horizontal="center" vertical="center"/>
    </xf>
    <xf numFmtId="0" fontId="7" fillId="0" borderId="24" xfId="0" applyFont="1" applyFill="1" applyBorder="1" applyAlignment="1">
      <alignment horizontal="center" vertical="center"/>
    </xf>
  </cellXfs>
  <cellStyles count="1">
    <cellStyle name="標準" xfId="0" builtinId="0"/>
  </cellStyles>
  <dxfs count="70">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39994506668294322"/>
        </patternFill>
      </fill>
    </dxf>
    <dxf>
      <fill>
        <patternFill>
          <bgColor theme="5" tint="0.59996337778862885"/>
        </patternFill>
      </fill>
    </dxf>
    <dxf>
      <fill>
        <patternFill patternType="gray125">
          <fgColor rgb="FF002060"/>
          <bgColor theme="8" tint="0.79998168889431442"/>
        </patternFill>
      </fill>
    </dxf>
    <dxf>
      <fill>
        <patternFill patternType="gray125">
          <fgColor rgb="FF002060"/>
          <bgColor theme="8" tint="0.39994506668294322"/>
        </patternFill>
      </fill>
    </dxf>
    <dxf>
      <fill>
        <patternFill>
          <bgColor theme="5" tint="0.59996337778862885"/>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3"/>
  <sheetViews>
    <sheetView tabSelected="1" view="pageBreakPreview" zoomScaleNormal="100" zoomScaleSheetLayoutView="100" workbookViewId="0">
      <pane xSplit="3" ySplit="1" topLeftCell="D2" activePane="bottomRight" state="frozen"/>
      <selection pane="topRight" activeCell="D1" sqref="D1"/>
      <selection pane="bottomLeft" activeCell="A2" sqref="A2"/>
      <selection pane="bottomRight" activeCell="C96" sqref="C96"/>
    </sheetView>
  </sheetViews>
  <sheetFormatPr defaultColWidth="9" defaultRowHeight="13"/>
  <cols>
    <col min="1" max="1" width="4.5" style="29" bestFit="1" customWidth="1"/>
    <col min="2" max="2" width="23.58203125" style="122" customWidth="1"/>
    <col min="3" max="4" width="23.58203125" style="32" customWidth="1"/>
    <col min="5" max="5" width="8.5" style="62" bestFit="1" customWidth="1"/>
    <col min="6" max="6" width="30.58203125" style="65" customWidth="1"/>
    <col min="7" max="16384" width="9" style="29"/>
  </cols>
  <sheetData>
    <row r="1" spans="1:6">
      <c r="A1" s="27" t="s">
        <v>382</v>
      </c>
      <c r="B1" s="28" t="s">
        <v>2</v>
      </c>
      <c r="C1" s="58" t="s">
        <v>3</v>
      </c>
      <c r="D1" s="59" t="s">
        <v>0</v>
      </c>
      <c r="E1" s="67" t="s">
        <v>377</v>
      </c>
      <c r="F1" s="63" t="s">
        <v>1</v>
      </c>
    </row>
    <row r="2" spans="1:6" ht="33">
      <c r="A2" s="87">
        <v>1</v>
      </c>
      <c r="B2" s="88" t="s">
        <v>209</v>
      </c>
      <c r="C2" s="123" t="s">
        <v>420</v>
      </c>
      <c r="D2" s="89"/>
      <c r="E2" s="90" t="s">
        <v>384</v>
      </c>
      <c r="F2" s="91" t="s">
        <v>385</v>
      </c>
    </row>
    <row r="3" spans="1:6">
      <c r="A3" s="30">
        <v>2</v>
      </c>
      <c r="B3" s="121" t="s">
        <v>210</v>
      </c>
      <c r="C3" s="83" t="s">
        <v>210</v>
      </c>
      <c r="D3" s="84"/>
      <c r="E3" s="85" t="s">
        <v>378</v>
      </c>
      <c r="F3" s="86" t="s">
        <v>497</v>
      </c>
    </row>
    <row r="4" spans="1:6" ht="55">
      <c r="A4" s="70">
        <v>3</v>
      </c>
      <c r="B4" s="71" t="s">
        <v>211</v>
      </c>
      <c r="C4" s="93" t="s">
        <v>211</v>
      </c>
      <c r="D4" s="94"/>
      <c r="E4" s="72" t="s">
        <v>383</v>
      </c>
      <c r="F4" s="95" t="s">
        <v>416</v>
      </c>
    </row>
    <row r="5" spans="1:6">
      <c r="A5" s="96">
        <v>4</v>
      </c>
      <c r="B5" s="137" t="s">
        <v>212</v>
      </c>
      <c r="C5" s="97" t="s">
        <v>6</v>
      </c>
      <c r="D5" s="98"/>
      <c r="E5" s="99" t="s">
        <v>378</v>
      </c>
      <c r="F5" s="100"/>
    </row>
    <row r="6" spans="1:6">
      <c r="A6" s="31">
        <v>5</v>
      </c>
      <c r="B6" s="130"/>
      <c r="C6" s="79" t="s">
        <v>7</v>
      </c>
      <c r="D6" s="74"/>
      <c r="E6" s="61" t="s">
        <v>378</v>
      </c>
      <c r="F6" s="64"/>
    </row>
    <row r="7" spans="1:6">
      <c r="A7" s="31">
        <v>6</v>
      </c>
      <c r="B7" s="130"/>
      <c r="C7" s="79" t="s">
        <v>213</v>
      </c>
      <c r="D7" s="74"/>
      <c r="E7" s="61" t="s">
        <v>378</v>
      </c>
      <c r="F7" s="160" t="s">
        <v>386</v>
      </c>
    </row>
    <row r="8" spans="1:6">
      <c r="A8" s="70">
        <v>7</v>
      </c>
      <c r="B8" s="131"/>
      <c r="C8" s="93" t="s">
        <v>421</v>
      </c>
      <c r="D8" s="94"/>
      <c r="E8" s="72" t="s">
        <v>378</v>
      </c>
      <c r="F8" s="161"/>
    </row>
    <row r="9" spans="1:6">
      <c r="A9" s="30">
        <v>8</v>
      </c>
      <c r="B9" s="119" t="s">
        <v>111</v>
      </c>
      <c r="C9" s="83" t="s">
        <v>111</v>
      </c>
      <c r="D9" s="73"/>
      <c r="E9" s="60" t="s">
        <v>383</v>
      </c>
      <c r="F9" s="92"/>
    </row>
    <row r="10" spans="1:6">
      <c r="A10" s="31">
        <v>9</v>
      </c>
      <c r="B10" s="120" t="s">
        <v>111</v>
      </c>
      <c r="C10" s="79" t="s">
        <v>214</v>
      </c>
      <c r="D10" s="74"/>
      <c r="E10" s="61" t="s">
        <v>378</v>
      </c>
      <c r="F10" s="64" t="s">
        <v>388</v>
      </c>
    </row>
    <row r="11" spans="1:6" ht="24">
      <c r="A11" s="70">
        <v>10</v>
      </c>
      <c r="B11" s="71" t="s">
        <v>341</v>
      </c>
      <c r="C11" s="93" t="s">
        <v>215</v>
      </c>
      <c r="D11" s="94"/>
      <c r="E11" s="72" t="s">
        <v>215</v>
      </c>
      <c r="F11" s="101" t="s">
        <v>387</v>
      </c>
    </row>
    <row r="12" spans="1:6" ht="24" customHeight="1">
      <c r="A12" s="30">
        <v>11</v>
      </c>
      <c r="B12" s="132" t="s">
        <v>496</v>
      </c>
      <c r="C12" s="83" t="s">
        <v>215</v>
      </c>
      <c r="D12" s="73"/>
      <c r="E12" s="60" t="s">
        <v>215</v>
      </c>
      <c r="F12" s="92"/>
    </row>
    <row r="13" spans="1:6" ht="24">
      <c r="A13" s="31">
        <v>12</v>
      </c>
      <c r="B13" s="133"/>
      <c r="C13" s="79" t="s">
        <v>114</v>
      </c>
      <c r="D13" s="74"/>
      <c r="E13" s="61" t="s">
        <v>215</v>
      </c>
      <c r="F13" s="64"/>
    </row>
    <row r="14" spans="1:6" ht="24">
      <c r="A14" s="31">
        <v>13</v>
      </c>
      <c r="B14" s="133"/>
      <c r="C14" s="79" t="s">
        <v>216</v>
      </c>
      <c r="D14" s="74"/>
      <c r="E14" s="61" t="s">
        <v>215</v>
      </c>
      <c r="F14" s="64"/>
    </row>
    <row r="15" spans="1:6" ht="14.25" customHeight="1">
      <c r="A15" s="70">
        <v>14</v>
      </c>
      <c r="B15" s="134"/>
      <c r="C15" s="93" t="s">
        <v>217</v>
      </c>
      <c r="D15" s="94"/>
      <c r="E15" s="102" t="s">
        <v>378</v>
      </c>
      <c r="F15" s="101" t="s">
        <v>388</v>
      </c>
    </row>
    <row r="16" spans="1:6" ht="13.5" customHeight="1">
      <c r="A16" s="30">
        <v>15</v>
      </c>
      <c r="B16" s="130" t="s">
        <v>218</v>
      </c>
      <c r="C16" s="83" t="s">
        <v>219</v>
      </c>
      <c r="D16" s="73"/>
      <c r="E16" s="60" t="s">
        <v>384</v>
      </c>
      <c r="F16" s="92"/>
    </row>
    <row r="17" spans="1:6">
      <c r="A17" s="31">
        <v>16</v>
      </c>
      <c r="B17" s="130"/>
      <c r="C17" s="79" t="s">
        <v>217</v>
      </c>
      <c r="D17" s="74"/>
      <c r="E17" s="61" t="s">
        <v>378</v>
      </c>
      <c r="F17" s="64" t="s">
        <v>388</v>
      </c>
    </row>
    <row r="18" spans="1:6">
      <c r="A18" s="31">
        <v>17</v>
      </c>
      <c r="B18" s="130"/>
      <c r="C18" s="79" t="s">
        <v>220</v>
      </c>
      <c r="D18" s="74"/>
      <c r="E18" s="61" t="s">
        <v>378</v>
      </c>
      <c r="F18" s="163" t="s">
        <v>379</v>
      </c>
    </row>
    <row r="19" spans="1:6">
      <c r="A19" s="31">
        <v>18</v>
      </c>
      <c r="B19" s="130"/>
      <c r="C19" s="79" t="s">
        <v>421</v>
      </c>
      <c r="D19" s="74"/>
      <c r="E19" s="61" t="s">
        <v>378</v>
      </c>
      <c r="F19" s="128"/>
    </row>
    <row r="20" spans="1:6">
      <c r="A20" s="31">
        <v>19</v>
      </c>
      <c r="B20" s="130"/>
      <c r="C20" s="79" t="s">
        <v>221</v>
      </c>
      <c r="D20" s="74"/>
      <c r="E20" s="61" t="s">
        <v>378</v>
      </c>
      <c r="F20" s="64"/>
    </row>
    <row r="21" spans="1:6">
      <c r="A21" s="31">
        <v>20</v>
      </c>
      <c r="B21" s="130"/>
      <c r="C21" s="79" t="s">
        <v>222</v>
      </c>
      <c r="D21" s="74"/>
      <c r="E21" s="61" t="s">
        <v>378</v>
      </c>
      <c r="F21" s="64"/>
    </row>
    <row r="22" spans="1:6">
      <c r="A22" s="70">
        <v>21</v>
      </c>
      <c r="B22" s="131"/>
      <c r="C22" s="93" t="s">
        <v>223</v>
      </c>
      <c r="D22" s="94"/>
      <c r="E22" s="72" t="s">
        <v>215</v>
      </c>
      <c r="F22" s="101"/>
    </row>
    <row r="23" spans="1:6" ht="13.5" customHeight="1">
      <c r="A23" s="30">
        <v>22</v>
      </c>
      <c r="B23" s="130" t="s">
        <v>224</v>
      </c>
      <c r="C23" s="83" t="s">
        <v>225</v>
      </c>
      <c r="D23" s="73"/>
      <c r="E23" s="60" t="s">
        <v>215</v>
      </c>
      <c r="F23" s="92"/>
    </row>
    <row r="24" spans="1:6">
      <c r="A24" s="31">
        <v>23</v>
      </c>
      <c r="B24" s="154"/>
      <c r="C24" s="79" t="s">
        <v>226</v>
      </c>
      <c r="D24" s="74"/>
      <c r="E24" s="61" t="s">
        <v>378</v>
      </c>
      <c r="F24" s="64" t="s">
        <v>380</v>
      </c>
    </row>
    <row r="25" spans="1:6" ht="13.5" customHeight="1">
      <c r="A25" s="31">
        <v>24</v>
      </c>
      <c r="B25" s="129" t="s">
        <v>227</v>
      </c>
      <c r="C25" s="79" t="s">
        <v>8</v>
      </c>
      <c r="D25" s="74"/>
      <c r="E25" s="61" t="s">
        <v>215</v>
      </c>
      <c r="F25" s="163" t="s">
        <v>390</v>
      </c>
    </row>
    <row r="26" spans="1:6" ht="14.25" customHeight="1">
      <c r="A26" s="31">
        <v>25</v>
      </c>
      <c r="B26" s="130"/>
      <c r="C26" s="79" t="s">
        <v>120</v>
      </c>
      <c r="D26" s="74"/>
      <c r="E26" s="61" t="s">
        <v>215</v>
      </c>
      <c r="F26" s="127"/>
    </row>
    <row r="27" spans="1:6" ht="14.25" customHeight="1">
      <c r="A27" s="31">
        <v>26</v>
      </c>
      <c r="B27" s="130"/>
      <c r="C27" s="79" t="s">
        <v>83</v>
      </c>
      <c r="D27" s="74"/>
      <c r="E27" s="61" t="s">
        <v>215</v>
      </c>
      <c r="F27" s="127"/>
    </row>
    <row r="28" spans="1:6" ht="14.25" customHeight="1">
      <c r="A28" s="31">
        <v>27</v>
      </c>
      <c r="B28" s="130"/>
      <c r="C28" s="79" t="s">
        <v>84</v>
      </c>
      <c r="D28" s="74"/>
      <c r="E28" s="61" t="s">
        <v>215</v>
      </c>
      <c r="F28" s="127"/>
    </row>
    <row r="29" spans="1:6" ht="14.25" customHeight="1">
      <c r="A29" s="31">
        <v>28</v>
      </c>
      <c r="B29" s="130"/>
      <c r="C29" s="79" t="s">
        <v>228</v>
      </c>
      <c r="D29" s="74"/>
      <c r="E29" s="61" t="s">
        <v>215</v>
      </c>
      <c r="F29" s="127"/>
    </row>
    <row r="30" spans="1:6" ht="14.25" customHeight="1">
      <c r="A30" s="31">
        <v>29</v>
      </c>
      <c r="B30" s="130"/>
      <c r="C30" s="79" t="s">
        <v>123</v>
      </c>
      <c r="D30" s="74"/>
      <c r="E30" s="61" t="s">
        <v>215</v>
      </c>
      <c r="F30" s="127"/>
    </row>
    <row r="31" spans="1:6" ht="14.25" customHeight="1">
      <c r="A31" s="31">
        <v>30</v>
      </c>
      <c r="B31" s="130"/>
      <c r="C31" s="79" t="s">
        <v>124</v>
      </c>
      <c r="D31" s="74"/>
      <c r="E31" s="61" t="s">
        <v>215</v>
      </c>
      <c r="F31" s="127"/>
    </row>
    <row r="32" spans="1:6" ht="14.25" customHeight="1">
      <c r="A32" s="31">
        <v>31</v>
      </c>
      <c r="B32" s="130"/>
      <c r="C32" s="79" t="s">
        <v>125</v>
      </c>
      <c r="D32" s="74"/>
      <c r="E32" s="61" t="s">
        <v>215</v>
      </c>
      <c r="F32" s="127"/>
    </row>
    <row r="33" spans="1:6" ht="14.25" customHeight="1">
      <c r="A33" s="31">
        <v>32</v>
      </c>
      <c r="B33" s="130"/>
      <c r="C33" s="79" t="s">
        <v>419</v>
      </c>
      <c r="D33" s="74"/>
      <c r="E33" s="61" t="s">
        <v>378</v>
      </c>
      <c r="F33" s="128"/>
    </row>
    <row r="34" spans="1:6">
      <c r="A34" s="31">
        <v>33</v>
      </c>
      <c r="B34" s="154"/>
      <c r="C34" s="79" t="s">
        <v>229</v>
      </c>
      <c r="D34" s="74"/>
      <c r="E34" s="61" t="s">
        <v>378</v>
      </c>
      <c r="F34" s="68" t="s">
        <v>391</v>
      </c>
    </row>
    <row r="35" spans="1:6" ht="24">
      <c r="A35" s="70">
        <v>34</v>
      </c>
      <c r="B35" s="71" t="s">
        <v>230</v>
      </c>
      <c r="C35" s="93" t="s">
        <v>333</v>
      </c>
      <c r="D35" s="94"/>
      <c r="E35" s="72" t="s">
        <v>378</v>
      </c>
      <c r="F35" s="101" t="s">
        <v>389</v>
      </c>
    </row>
    <row r="36" spans="1:6">
      <c r="A36" s="30">
        <v>35</v>
      </c>
      <c r="B36" s="119" t="s">
        <v>231</v>
      </c>
      <c r="C36" s="83" t="s">
        <v>232</v>
      </c>
      <c r="D36" s="73"/>
      <c r="E36" s="60" t="s">
        <v>383</v>
      </c>
      <c r="F36" s="68" t="s">
        <v>392</v>
      </c>
    </row>
    <row r="37" spans="1:6">
      <c r="A37" s="31">
        <v>36</v>
      </c>
      <c r="B37" s="158" t="s">
        <v>233</v>
      </c>
      <c r="C37" s="79" t="s">
        <v>234</v>
      </c>
      <c r="D37" s="74"/>
      <c r="E37" s="61" t="s">
        <v>378</v>
      </c>
      <c r="F37" s="64"/>
    </row>
    <row r="38" spans="1:6" ht="14.25" customHeight="1">
      <c r="A38" s="31">
        <v>37</v>
      </c>
      <c r="B38" s="133"/>
      <c r="C38" s="79" t="s">
        <v>235</v>
      </c>
      <c r="D38" s="74"/>
      <c r="E38" s="61" t="s">
        <v>378</v>
      </c>
      <c r="F38" s="64"/>
    </row>
    <row r="39" spans="1:6" ht="14.25" customHeight="1">
      <c r="A39" s="31">
        <v>38</v>
      </c>
      <c r="B39" s="133"/>
      <c r="C39" s="79" t="s">
        <v>422</v>
      </c>
      <c r="D39" s="74"/>
      <c r="E39" s="61" t="s">
        <v>378</v>
      </c>
      <c r="F39" s="64"/>
    </row>
    <row r="40" spans="1:6" ht="14.25" customHeight="1">
      <c r="A40" s="31">
        <v>39</v>
      </c>
      <c r="B40" s="133"/>
      <c r="C40" s="79" t="s">
        <v>236</v>
      </c>
      <c r="D40" s="74"/>
      <c r="E40" s="61" t="s">
        <v>378</v>
      </c>
      <c r="F40" s="64"/>
    </row>
    <row r="41" spans="1:6" ht="14.25" customHeight="1">
      <c r="A41" s="31">
        <v>40</v>
      </c>
      <c r="B41" s="133"/>
      <c r="C41" s="79" t="s">
        <v>423</v>
      </c>
      <c r="D41" s="74"/>
      <c r="E41" s="61" t="s">
        <v>378</v>
      </c>
      <c r="F41" s="64"/>
    </row>
    <row r="42" spans="1:6" ht="14.25" customHeight="1">
      <c r="A42" s="31">
        <v>41</v>
      </c>
      <c r="B42" s="133"/>
      <c r="C42" s="79" t="s">
        <v>237</v>
      </c>
      <c r="D42" s="74"/>
      <c r="E42" s="61" t="s">
        <v>378</v>
      </c>
      <c r="F42" s="64"/>
    </row>
    <row r="43" spans="1:6" ht="14.25" customHeight="1">
      <c r="A43" s="31">
        <v>42</v>
      </c>
      <c r="B43" s="133"/>
      <c r="C43" s="79" t="s">
        <v>424</v>
      </c>
      <c r="D43" s="74"/>
      <c r="E43" s="61" t="s">
        <v>378</v>
      </c>
      <c r="F43" s="64"/>
    </row>
    <row r="44" spans="1:6" ht="14.25" customHeight="1">
      <c r="A44" s="31">
        <v>43</v>
      </c>
      <c r="B44" s="133"/>
      <c r="C44" s="79" t="s">
        <v>221</v>
      </c>
      <c r="D44" s="74"/>
      <c r="E44" s="61" t="s">
        <v>378</v>
      </c>
      <c r="F44" s="64"/>
    </row>
    <row r="45" spans="1:6" ht="14.25" customHeight="1">
      <c r="A45" s="31">
        <v>44</v>
      </c>
      <c r="B45" s="159"/>
      <c r="C45" s="79" t="s">
        <v>80</v>
      </c>
      <c r="D45" s="74"/>
      <c r="E45" s="61" t="s">
        <v>378</v>
      </c>
      <c r="F45" s="64"/>
    </row>
    <row r="46" spans="1:6">
      <c r="A46" s="31">
        <v>45</v>
      </c>
      <c r="B46" s="129" t="s">
        <v>238</v>
      </c>
      <c r="C46" s="79" t="s">
        <v>73</v>
      </c>
      <c r="D46" s="74"/>
      <c r="E46" s="61" t="s">
        <v>215</v>
      </c>
      <c r="F46" s="64"/>
    </row>
    <row r="47" spans="1:6">
      <c r="A47" s="31">
        <v>46</v>
      </c>
      <c r="B47" s="130"/>
      <c r="C47" s="79" t="s">
        <v>74</v>
      </c>
      <c r="D47" s="74"/>
      <c r="E47" s="61" t="s">
        <v>215</v>
      </c>
      <c r="F47" s="64"/>
    </row>
    <row r="48" spans="1:6">
      <c r="A48" s="31">
        <v>47</v>
      </c>
      <c r="B48" s="130"/>
      <c r="C48" s="79" t="s">
        <v>75</v>
      </c>
      <c r="D48" s="74"/>
      <c r="E48" s="61" t="s">
        <v>215</v>
      </c>
      <c r="F48" s="64"/>
    </row>
    <row r="49" spans="1:6">
      <c r="A49" s="31">
        <v>48</v>
      </c>
      <c r="B49" s="130"/>
      <c r="C49" s="79" t="s">
        <v>76</v>
      </c>
      <c r="D49" s="74"/>
      <c r="E49" s="61" t="s">
        <v>215</v>
      </c>
      <c r="F49" s="64"/>
    </row>
    <row r="50" spans="1:6">
      <c r="A50" s="31">
        <v>49</v>
      </c>
      <c r="B50" s="130"/>
      <c r="C50" s="79" t="s">
        <v>77</v>
      </c>
      <c r="D50" s="74"/>
      <c r="E50" s="61" t="s">
        <v>215</v>
      </c>
      <c r="F50" s="64"/>
    </row>
    <row r="51" spans="1:6">
      <c r="A51" s="31">
        <v>50</v>
      </c>
      <c r="B51" s="130"/>
      <c r="C51" s="79" t="s">
        <v>78</v>
      </c>
      <c r="D51" s="74"/>
      <c r="E51" s="61" t="s">
        <v>215</v>
      </c>
      <c r="F51" s="64"/>
    </row>
    <row r="52" spans="1:6">
      <c r="A52" s="31">
        <v>51</v>
      </c>
      <c r="B52" s="130"/>
      <c r="C52" s="79" t="s">
        <v>81</v>
      </c>
      <c r="D52" s="74"/>
      <c r="E52" s="61" t="s">
        <v>215</v>
      </c>
      <c r="F52" s="64"/>
    </row>
    <row r="53" spans="1:6">
      <c r="A53" s="31">
        <v>52</v>
      </c>
      <c r="B53" s="130"/>
      <c r="C53" s="79" t="s">
        <v>82</v>
      </c>
      <c r="D53" s="74"/>
      <c r="E53" s="61" t="s">
        <v>215</v>
      </c>
      <c r="F53" s="64"/>
    </row>
    <row r="54" spans="1:6">
      <c r="A54" s="70">
        <v>53</v>
      </c>
      <c r="B54" s="131"/>
      <c r="C54" s="93" t="s">
        <v>217</v>
      </c>
      <c r="D54" s="74"/>
      <c r="E54" s="72" t="s">
        <v>378</v>
      </c>
      <c r="F54" s="101" t="s">
        <v>389</v>
      </c>
    </row>
    <row r="55" spans="1:6" ht="36">
      <c r="A55" s="96">
        <v>54</v>
      </c>
      <c r="B55" s="137" t="s">
        <v>239</v>
      </c>
      <c r="C55" s="97" t="s">
        <v>240</v>
      </c>
      <c r="D55" s="98"/>
      <c r="E55" s="99" t="s">
        <v>378</v>
      </c>
      <c r="F55" s="103" t="s">
        <v>393</v>
      </c>
    </row>
    <row r="56" spans="1:6">
      <c r="A56" s="31">
        <v>55</v>
      </c>
      <c r="B56" s="130"/>
      <c r="C56" s="79" t="s">
        <v>241</v>
      </c>
      <c r="D56" s="74"/>
      <c r="E56" s="61" t="s">
        <v>384</v>
      </c>
      <c r="F56" s="69" t="s">
        <v>394</v>
      </c>
    </row>
    <row r="57" spans="1:6" ht="18" customHeight="1">
      <c r="A57" s="31">
        <v>56</v>
      </c>
      <c r="B57" s="130"/>
      <c r="C57" s="79" t="s">
        <v>371</v>
      </c>
      <c r="D57" s="74"/>
      <c r="E57" s="61" t="s">
        <v>378</v>
      </c>
      <c r="F57" s="162" t="s">
        <v>395</v>
      </c>
    </row>
    <row r="58" spans="1:6" ht="18" customHeight="1">
      <c r="A58" s="31">
        <v>57</v>
      </c>
      <c r="B58" s="130"/>
      <c r="C58" s="79" t="s">
        <v>425</v>
      </c>
      <c r="D58" s="74"/>
      <c r="E58" s="61" t="s">
        <v>378</v>
      </c>
      <c r="F58" s="164"/>
    </row>
    <row r="59" spans="1:6">
      <c r="A59" s="70">
        <v>58</v>
      </c>
      <c r="B59" s="131"/>
      <c r="C59" s="93" t="s">
        <v>242</v>
      </c>
      <c r="D59" s="94"/>
      <c r="E59" s="72" t="s">
        <v>383</v>
      </c>
      <c r="F59" s="101"/>
    </row>
    <row r="60" spans="1:6" ht="13.5" customHeight="1">
      <c r="A60" s="96">
        <v>59</v>
      </c>
      <c r="B60" s="137" t="s">
        <v>243</v>
      </c>
      <c r="C60" s="124" t="s">
        <v>244</v>
      </c>
      <c r="D60" s="98"/>
      <c r="E60" s="99" t="s">
        <v>378</v>
      </c>
      <c r="F60" s="144" t="s">
        <v>396</v>
      </c>
    </row>
    <row r="61" spans="1:6">
      <c r="A61" s="31">
        <v>60</v>
      </c>
      <c r="B61" s="130"/>
      <c r="C61" s="80" t="s">
        <v>426</v>
      </c>
      <c r="D61" s="74"/>
      <c r="E61" s="61" t="s">
        <v>378</v>
      </c>
      <c r="F61" s="145"/>
    </row>
    <row r="62" spans="1:6">
      <c r="A62" s="31">
        <v>61</v>
      </c>
      <c r="B62" s="130"/>
      <c r="C62" s="80" t="s">
        <v>427</v>
      </c>
      <c r="D62" s="74"/>
      <c r="E62" s="61" t="s">
        <v>378</v>
      </c>
      <c r="F62" s="145"/>
    </row>
    <row r="63" spans="1:6">
      <c r="A63" s="31">
        <v>62</v>
      </c>
      <c r="B63" s="130"/>
      <c r="C63" s="80" t="s">
        <v>428</v>
      </c>
      <c r="D63" s="74"/>
      <c r="E63" s="61" t="s">
        <v>378</v>
      </c>
      <c r="F63" s="145"/>
    </row>
    <row r="64" spans="1:6">
      <c r="A64" s="31">
        <v>63</v>
      </c>
      <c r="B64" s="130"/>
      <c r="C64" s="80" t="s">
        <v>245</v>
      </c>
      <c r="D64" s="74"/>
      <c r="E64" s="61" t="s">
        <v>378</v>
      </c>
      <c r="F64" s="145"/>
    </row>
    <row r="65" spans="1:6">
      <c r="A65" s="31">
        <v>64</v>
      </c>
      <c r="B65" s="130"/>
      <c r="C65" s="80" t="s">
        <v>429</v>
      </c>
      <c r="D65" s="74"/>
      <c r="E65" s="61" t="s">
        <v>378</v>
      </c>
      <c r="F65" s="145"/>
    </row>
    <row r="66" spans="1:6">
      <c r="A66" s="31">
        <v>65</v>
      </c>
      <c r="B66" s="130"/>
      <c r="C66" s="80" t="s">
        <v>430</v>
      </c>
      <c r="D66" s="74"/>
      <c r="E66" s="61" t="s">
        <v>378</v>
      </c>
      <c r="F66" s="145"/>
    </row>
    <row r="67" spans="1:6">
      <c r="A67" s="31">
        <v>66</v>
      </c>
      <c r="B67" s="130"/>
      <c r="C67" s="80" t="s">
        <v>431</v>
      </c>
      <c r="D67" s="74"/>
      <c r="E67" s="61" t="s">
        <v>378</v>
      </c>
      <c r="F67" s="145"/>
    </row>
    <row r="68" spans="1:6">
      <c r="A68" s="31">
        <v>67</v>
      </c>
      <c r="B68" s="130"/>
      <c r="C68" s="80" t="s">
        <v>432</v>
      </c>
      <c r="D68" s="74"/>
      <c r="E68" s="61" t="s">
        <v>378</v>
      </c>
      <c r="F68" s="145"/>
    </row>
    <row r="69" spans="1:6">
      <c r="A69" s="31">
        <v>68</v>
      </c>
      <c r="B69" s="130"/>
      <c r="C69" s="80" t="s">
        <v>429</v>
      </c>
      <c r="D69" s="74"/>
      <c r="E69" s="61" t="s">
        <v>378</v>
      </c>
      <c r="F69" s="145"/>
    </row>
    <row r="70" spans="1:6">
      <c r="A70" s="31">
        <v>69</v>
      </c>
      <c r="B70" s="130"/>
      <c r="C70" s="80" t="s">
        <v>430</v>
      </c>
      <c r="D70" s="74"/>
      <c r="E70" s="61" t="s">
        <v>378</v>
      </c>
      <c r="F70" s="145"/>
    </row>
    <row r="71" spans="1:6">
      <c r="A71" s="31">
        <v>70</v>
      </c>
      <c r="B71" s="130"/>
      <c r="C71" s="80" t="s">
        <v>431</v>
      </c>
      <c r="D71" s="74"/>
      <c r="E71" s="61" t="s">
        <v>378</v>
      </c>
      <c r="F71" s="145"/>
    </row>
    <row r="72" spans="1:6">
      <c r="A72" s="31">
        <v>71</v>
      </c>
      <c r="B72" s="130"/>
      <c r="C72" s="80" t="s">
        <v>246</v>
      </c>
      <c r="D72" s="74"/>
      <c r="E72" s="61" t="s">
        <v>378</v>
      </c>
      <c r="F72" s="145"/>
    </row>
    <row r="73" spans="1:6">
      <c r="A73" s="31">
        <v>72</v>
      </c>
      <c r="B73" s="130"/>
      <c r="C73" s="80" t="s">
        <v>429</v>
      </c>
      <c r="D73" s="74"/>
      <c r="E73" s="61" t="s">
        <v>378</v>
      </c>
      <c r="F73" s="145"/>
    </row>
    <row r="74" spans="1:6">
      <c r="A74" s="31">
        <v>73</v>
      </c>
      <c r="B74" s="130"/>
      <c r="C74" s="80" t="s">
        <v>430</v>
      </c>
      <c r="D74" s="74"/>
      <c r="E74" s="61" t="s">
        <v>378</v>
      </c>
      <c r="F74" s="145"/>
    </row>
    <row r="75" spans="1:6">
      <c r="A75" s="31">
        <v>74</v>
      </c>
      <c r="B75" s="130"/>
      <c r="C75" s="80" t="s">
        <v>431</v>
      </c>
      <c r="D75" s="74"/>
      <c r="E75" s="61" t="s">
        <v>378</v>
      </c>
      <c r="F75" s="145"/>
    </row>
    <row r="76" spans="1:6">
      <c r="A76" s="31">
        <v>75</v>
      </c>
      <c r="B76" s="130"/>
      <c r="C76" s="80" t="s">
        <v>247</v>
      </c>
      <c r="D76" s="74"/>
      <c r="E76" s="61" t="s">
        <v>378</v>
      </c>
      <c r="F76" s="145"/>
    </row>
    <row r="77" spans="1:6">
      <c r="A77" s="31">
        <v>76</v>
      </c>
      <c r="B77" s="130"/>
      <c r="C77" s="80" t="s">
        <v>433</v>
      </c>
      <c r="D77" s="74"/>
      <c r="E77" s="61" t="s">
        <v>378</v>
      </c>
      <c r="F77" s="145"/>
    </row>
    <row r="78" spans="1:6">
      <c r="A78" s="31">
        <v>77</v>
      </c>
      <c r="B78" s="130"/>
      <c r="C78" s="80" t="s">
        <v>434</v>
      </c>
      <c r="D78" s="74"/>
      <c r="E78" s="61" t="s">
        <v>378</v>
      </c>
      <c r="F78" s="145"/>
    </row>
    <row r="79" spans="1:6">
      <c r="A79" s="31">
        <v>78</v>
      </c>
      <c r="B79" s="130"/>
      <c r="C79" s="80" t="s">
        <v>435</v>
      </c>
      <c r="D79" s="74"/>
      <c r="E79" s="61" t="s">
        <v>378</v>
      </c>
      <c r="F79" s="145"/>
    </row>
    <row r="80" spans="1:6">
      <c r="A80" s="31">
        <v>79</v>
      </c>
      <c r="B80" s="130"/>
      <c r="C80" s="80" t="s">
        <v>436</v>
      </c>
      <c r="D80" s="74"/>
      <c r="E80" s="61" t="s">
        <v>378</v>
      </c>
      <c r="F80" s="145"/>
    </row>
    <row r="81" spans="1:6">
      <c r="A81" s="31">
        <v>80</v>
      </c>
      <c r="B81" s="130"/>
      <c r="C81" s="80" t="s">
        <v>429</v>
      </c>
      <c r="D81" s="74"/>
      <c r="E81" s="61" t="s">
        <v>378</v>
      </c>
      <c r="F81" s="145"/>
    </row>
    <row r="82" spans="1:6">
      <c r="A82" s="31">
        <v>81</v>
      </c>
      <c r="B82" s="130"/>
      <c r="C82" s="80" t="s">
        <v>430</v>
      </c>
      <c r="D82" s="74"/>
      <c r="E82" s="61" t="s">
        <v>378</v>
      </c>
      <c r="F82" s="145"/>
    </row>
    <row r="83" spans="1:6">
      <c r="A83" s="31">
        <v>82</v>
      </c>
      <c r="B83" s="130"/>
      <c r="C83" s="110" t="s">
        <v>431</v>
      </c>
      <c r="D83" s="94"/>
      <c r="E83" s="72" t="s">
        <v>378</v>
      </c>
      <c r="F83" s="146"/>
    </row>
    <row r="84" spans="1:6" ht="14.25" customHeight="1">
      <c r="A84" s="31">
        <v>83</v>
      </c>
      <c r="B84" s="130"/>
      <c r="C84" s="125" t="s">
        <v>248</v>
      </c>
      <c r="D84" s="109">
        <f>SUM(D60,D64,D68,D72,D76,D80)</f>
        <v>0</v>
      </c>
      <c r="E84" s="150" t="s">
        <v>410</v>
      </c>
      <c r="F84" s="151"/>
    </row>
    <row r="85" spans="1:6" ht="14.25" customHeight="1">
      <c r="A85" s="31">
        <v>84</v>
      </c>
      <c r="B85" s="130"/>
      <c r="C85" s="80" t="s">
        <v>437</v>
      </c>
      <c r="D85" s="77">
        <f t="shared" ref="D85:D87" si="0">SUM(D61,D65,D69,D73,D77,D81)</f>
        <v>0</v>
      </c>
      <c r="E85" s="150"/>
      <c r="F85" s="151"/>
    </row>
    <row r="86" spans="1:6" ht="14.25" customHeight="1">
      <c r="A86" s="31">
        <v>85</v>
      </c>
      <c r="B86" s="130"/>
      <c r="C86" s="80" t="s">
        <v>438</v>
      </c>
      <c r="D86" s="77">
        <f t="shared" si="0"/>
        <v>0</v>
      </c>
      <c r="E86" s="150"/>
      <c r="F86" s="151"/>
    </row>
    <row r="87" spans="1:6" ht="14.25" customHeight="1">
      <c r="A87" s="70">
        <v>86</v>
      </c>
      <c r="B87" s="131"/>
      <c r="C87" s="110" t="s">
        <v>439</v>
      </c>
      <c r="D87" s="104">
        <f t="shared" si="0"/>
        <v>0</v>
      </c>
      <c r="E87" s="165"/>
      <c r="F87" s="166"/>
    </row>
    <row r="88" spans="1:6">
      <c r="A88" s="30">
        <v>87</v>
      </c>
      <c r="B88" s="119" t="s">
        <v>249</v>
      </c>
      <c r="C88" s="83" t="s">
        <v>225</v>
      </c>
      <c r="D88" s="73"/>
      <c r="E88" s="60" t="s">
        <v>215</v>
      </c>
      <c r="F88" s="92"/>
    </row>
    <row r="89" spans="1:6">
      <c r="A89" s="31">
        <v>88</v>
      </c>
      <c r="B89" s="129" t="s">
        <v>250</v>
      </c>
      <c r="C89" s="79" t="s">
        <v>226</v>
      </c>
      <c r="D89" s="74"/>
      <c r="E89" s="61" t="s">
        <v>378</v>
      </c>
      <c r="F89" s="64" t="s">
        <v>397</v>
      </c>
    </row>
    <row r="90" spans="1:6">
      <c r="A90" s="70">
        <v>89</v>
      </c>
      <c r="B90" s="131"/>
      <c r="C90" s="93" t="s">
        <v>251</v>
      </c>
      <c r="D90" s="74"/>
      <c r="E90" s="72" t="s">
        <v>378</v>
      </c>
      <c r="F90" s="101" t="s">
        <v>388</v>
      </c>
    </row>
    <row r="91" spans="1:6" ht="24">
      <c r="A91" s="96">
        <v>90</v>
      </c>
      <c r="B91" s="137" t="s">
        <v>252</v>
      </c>
      <c r="C91" s="107" t="s">
        <v>534</v>
      </c>
      <c r="D91" s="89"/>
      <c r="E91" s="90" t="s">
        <v>378</v>
      </c>
      <c r="F91" s="115" t="s">
        <v>381</v>
      </c>
    </row>
    <row r="92" spans="1:6">
      <c r="A92" s="31">
        <v>91</v>
      </c>
      <c r="B92" s="130"/>
      <c r="C92" s="83" t="s">
        <v>253</v>
      </c>
      <c r="D92" s="73"/>
      <c r="E92" s="60" t="s">
        <v>378</v>
      </c>
      <c r="F92" s="127" t="s">
        <v>398</v>
      </c>
    </row>
    <row r="93" spans="1:6">
      <c r="A93" s="31">
        <v>92</v>
      </c>
      <c r="B93" s="130"/>
      <c r="C93" s="79" t="s">
        <v>440</v>
      </c>
      <c r="D93" s="74"/>
      <c r="E93" s="61" t="s">
        <v>378</v>
      </c>
      <c r="F93" s="127"/>
    </row>
    <row r="94" spans="1:6">
      <c r="A94" s="31">
        <v>93</v>
      </c>
      <c r="B94" s="130"/>
      <c r="C94" s="79" t="s">
        <v>441</v>
      </c>
      <c r="D94" s="74"/>
      <c r="E94" s="61" t="s">
        <v>378</v>
      </c>
      <c r="F94" s="127"/>
    </row>
    <row r="95" spans="1:6">
      <c r="A95" s="31">
        <v>94</v>
      </c>
      <c r="B95" s="130"/>
      <c r="C95" s="79" t="s">
        <v>442</v>
      </c>
      <c r="D95" s="74"/>
      <c r="E95" s="61" t="s">
        <v>378</v>
      </c>
      <c r="F95" s="127"/>
    </row>
    <row r="96" spans="1:6">
      <c r="A96" s="31">
        <v>95</v>
      </c>
      <c r="B96" s="130"/>
      <c r="C96" s="79" t="s">
        <v>443</v>
      </c>
      <c r="D96" s="74"/>
      <c r="E96" s="61" t="s">
        <v>378</v>
      </c>
      <c r="F96" s="128"/>
    </row>
    <row r="97" spans="1:6" ht="14.25" customHeight="1">
      <c r="A97" s="31">
        <v>96</v>
      </c>
      <c r="B97" s="130"/>
      <c r="C97" s="79" t="s">
        <v>444</v>
      </c>
      <c r="D97" s="77">
        <f>SUM(D93:D96)</f>
        <v>0</v>
      </c>
      <c r="E97" s="167" t="s">
        <v>411</v>
      </c>
      <c r="F97" s="168"/>
    </row>
    <row r="98" spans="1:6">
      <c r="A98" s="31">
        <v>97</v>
      </c>
      <c r="B98" s="130"/>
      <c r="C98" s="93" t="s">
        <v>445</v>
      </c>
      <c r="D98" s="94"/>
      <c r="E98" s="72" t="s">
        <v>378</v>
      </c>
      <c r="F98" s="101"/>
    </row>
    <row r="99" spans="1:6">
      <c r="A99" s="31">
        <v>98</v>
      </c>
      <c r="B99" s="130"/>
      <c r="C99" s="83" t="s">
        <v>254</v>
      </c>
      <c r="D99" s="73"/>
      <c r="E99" s="60" t="s">
        <v>378</v>
      </c>
      <c r="F99" s="92"/>
    </row>
    <row r="100" spans="1:6">
      <c r="A100" s="31">
        <v>99</v>
      </c>
      <c r="B100" s="130"/>
      <c r="C100" s="79" t="s">
        <v>440</v>
      </c>
      <c r="D100" s="74"/>
      <c r="E100" s="61" t="s">
        <v>378</v>
      </c>
      <c r="F100" s="64"/>
    </row>
    <row r="101" spans="1:6">
      <c r="A101" s="31">
        <v>100</v>
      </c>
      <c r="B101" s="130"/>
      <c r="C101" s="79" t="s">
        <v>441</v>
      </c>
      <c r="D101" s="74"/>
      <c r="E101" s="61" t="s">
        <v>378</v>
      </c>
      <c r="F101" s="64"/>
    </row>
    <row r="102" spans="1:6">
      <c r="A102" s="31">
        <v>101</v>
      </c>
      <c r="B102" s="130"/>
      <c r="C102" s="79" t="s">
        <v>442</v>
      </c>
      <c r="D102" s="74"/>
      <c r="E102" s="61" t="s">
        <v>378</v>
      </c>
      <c r="F102" s="64"/>
    </row>
    <row r="103" spans="1:6">
      <c r="A103" s="31">
        <v>102</v>
      </c>
      <c r="B103" s="130"/>
      <c r="C103" s="79" t="s">
        <v>443</v>
      </c>
      <c r="D103" s="74"/>
      <c r="E103" s="61" t="s">
        <v>378</v>
      </c>
      <c r="F103" s="64"/>
    </row>
    <row r="104" spans="1:6" ht="14.25" customHeight="1">
      <c r="A104" s="31">
        <v>103</v>
      </c>
      <c r="B104" s="130"/>
      <c r="C104" s="79" t="s">
        <v>444</v>
      </c>
      <c r="D104" s="77">
        <f>SUM(D100:D103)</f>
        <v>0</v>
      </c>
      <c r="E104" s="167" t="s">
        <v>411</v>
      </c>
      <c r="F104" s="168"/>
    </row>
    <row r="105" spans="1:6">
      <c r="A105" s="31">
        <v>104</v>
      </c>
      <c r="B105" s="130"/>
      <c r="C105" s="93" t="s">
        <v>445</v>
      </c>
      <c r="D105" s="94"/>
      <c r="E105" s="72" t="s">
        <v>378</v>
      </c>
      <c r="F105" s="101"/>
    </row>
    <row r="106" spans="1:6">
      <c r="A106" s="31">
        <v>105</v>
      </c>
      <c r="B106" s="130"/>
      <c r="C106" s="83" t="s">
        <v>255</v>
      </c>
      <c r="D106" s="73"/>
      <c r="E106" s="60" t="s">
        <v>378</v>
      </c>
      <c r="F106" s="92"/>
    </row>
    <row r="107" spans="1:6">
      <c r="A107" s="31">
        <v>106</v>
      </c>
      <c r="B107" s="130"/>
      <c r="C107" s="79" t="s">
        <v>446</v>
      </c>
      <c r="D107" s="74"/>
      <c r="E107" s="61" t="s">
        <v>378</v>
      </c>
      <c r="F107" s="64"/>
    </row>
    <row r="108" spans="1:6">
      <c r="A108" s="31">
        <v>107</v>
      </c>
      <c r="B108" s="130"/>
      <c r="C108" s="79" t="s">
        <v>447</v>
      </c>
      <c r="D108" s="74"/>
      <c r="E108" s="61" t="s">
        <v>378</v>
      </c>
      <c r="F108" s="64"/>
    </row>
    <row r="109" spans="1:6">
      <c r="A109" s="31">
        <v>108</v>
      </c>
      <c r="B109" s="130"/>
      <c r="C109" s="79" t="s">
        <v>448</v>
      </c>
      <c r="D109" s="74"/>
      <c r="E109" s="61" t="s">
        <v>378</v>
      </c>
      <c r="F109" s="64"/>
    </row>
    <row r="110" spans="1:6">
      <c r="A110" s="31">
        <v>109</v>
      </c>
      <c r="B110" s="130"/>
      <c r="C110" s="79" t="s">
        <v>449</v>
      </c>
      <c r="D110" s="74"/>
      <c r="E110" s="61" t="s">
        <v>378</v>
      </c>
      <c r="F110" s="64"/>
    </row>
    <row r="111" spans="1:6" ht="14.25" customHeight="1">
      <c r="A111" s="31">
        <v>110</v>
      </c>
      <c r="B111" s="130"/>
      <c r="C111" s="79" t="s">
        <v>450</v>
      </c>
      <c r="D111" s="77">
        <f>SUM(D107:D110)</f>
        <v>0</v>
      </c>
      <c r="E111" s="167" t="s">
        <v>411</v>
      </c>
      <c r="F111" s="168"/>
    </row>
    <row r="112" spans="1:6">
      <c r="A112" s="31">
        <v>111</v>
      </c>
      <c r="B112" s="130"/>
      <c r="C112" s="93" t="s">
        <v>451</v>
      </c>
      <c r="D112" s="94"/>
      <c r="E112" s="72" t="s">
        <v>378</v>
      </c>
      <c r="F112" s="101"/>
    </row>
    <row r="113" spans="1:6">
      <c r="A113" s="31">
        <v>112</v>
      </c>
      <c r="B113" s="130"/>
      <c r="C113" s="83" t="s">
        <v>256</v>
      </c>
      <c r="D113" s="73"/>
      <c r="E113" s="60" t="s">
        <v>378</v>
      </c>
      <c r="F113" s="92"/>
    </row>
    <row r="114" spans="1:6">
      <c r="A114" s="31">
        <v>113</v>
      </c>
      <c r="B114" s="130"/>
      <c r="C114" s="79" t="s">
        <v>452</v>
      </c>
      <c r="D114" s="74"/>
      <c r="E114" s="61" t="s">
        <v>378</v>
      </c>
      <c r="F114" s="64"/>
    </row>
    <row r="115" spans="1:6">
      <c r="A115" s="31">
        <v>114</v>
      </c>
      <c r="B115" s="130"/>
      <c r="C115" s="79" t="s">
        <v>453</v>
      </c>
      <c r="D115" s="74"/>
      <c r="E115" s="61" t="s">
        <v>378</v>
      </c>
      <c r="F115" s="64"/>
    </row>
    <row r="116" spans="1:6">
      <c r="A116" s="31">
        <v>115</v>
      </c>
      <c r="B116" s="130"/>
      <c r="C116" s="79" t="s">
        <v>454</v>
      </c>
      <c r="D116" s="74"/>
      <c r="E116" s="61" t="s">
        <v>378</v>
      </c>
      <c r="F116" s="64"/>
    </row>
    <row r="117" spans="1:6">
      <c r="A117" s="31">
        <v>116</v>
      </c>
      <c r="B117" s="130"/>
      <c r="C117" s="79" t="s">
        <v>455</v>
      </c>
      <c r="D117" s="74"/>
      <c r="E117" s="61" t="s">
        <v>378</v>
      </c>
      <c r="F117" s="64"/>
    </row>
    <row r="118" spans="1:6" ht="14.25" customHeight="1">
      <c r="A118" s="31">
        <v>117</v>
      </c>
      <c r="B118" s="130"/>
      <c r="C118" s="79" t="s">
        <v>456</v>
      </c>
      <c r="D118" s="77">
        <f>SUM(D114:D117)</f>
        <v>0</v>
      </c>
      <c r="E118" s="167" t="s">
        <v>411</v>
      </c>
      <c r="F118" s="168"/>
    </row>
    <row r="119" spans="1:6">
      <c r="A119" s="31">
        <v>118</v>
      </c>
      <c r="B119" s="130"/>
      <c r="C119" s="93" t="s">
        <v>457</v>
      </c>
      <c r="D119" s="94"/>
      <c r="E119" s="72" t="s">
        <v>378</v>
      </c>
      <c r="F119" s="101"/>
    </row>
    <row r="120" spans="1:6" ht="14.25" customHeight="1">
      <c r="A120" s="31">
        <v>119</v>
      </c>
      <c r="B120" s="130"/>
      <c r="C120" s="83" t="s">
        <v>458</v>
      </c>
      <c r="D120" s="109">
        <f>SUM(D92,D99,D106,D113)</f>
        <v>0</v>
      </c>
      <c r="E120" s="150" t="s">
        <v>411</v>
      </c>
      <c r="F120" s="151"/>
    </row>
    <row r="121" spans="1:6" ht="14.25" customHeight="1">
      <c r="A121" s="31">
        <v>120</v>
      </c>
      <c r="B121" s="130"/>
      <c r="C121" s="79" t="s">
        <v>459</v>
      </c>
      <c r="D121" s="77">
        <f t="shared" ref="D121:D124" si="1">SUM(D93,D100,D107,D114)</f>
        <v>0</v>
      </c>
      <c r="E121" s="150"/>
      <c r="F121" s="151"/>
    </row>
    <row r="122" spans="1:6" ht="14.25" customHeight="1">
      <c r="A122" s="31">
        <v>121</v>
      </c>
      <c r="B122" s="130"/>
      <c r="C122" s="79" t="s">
        <v>460</v>
      </c>
      <c r="D122" s="77">
        <f t="shared" si="1"/>
        <v>0</v>
      </c>
      <c r="E122" s="150"/>
      <c r="F122" s="151"/>
    </row>
    <row r="123" spans="1:6" ht="14.25" customHeight="1">
      <c r="A123" s="31">
        <v>122</v>
      </c>
      <c r="B123" s="130"/>
      <c r="C123" s="79" t="s">
        <v>461</v>
      </c>
      <c r="D123" s="77">
        <f t="shared" si="1"/>
        <v>0</v>
      </c>
      <c r="E123" s="150"/>
      <c r="F123" s="151"/>
    </row>
    <row r="124" spans="1:6" ht="14.25" customHeight="1">
      <c r="A124" s="31">
        <v>123</v>
      </c>
      <c r="B124" s="130"/>
      <c r="C124" s="79" t="s">
        <v>462</v>
      </c>
      <c r="D124" s="77">
        <f t="shared" si="1"/>
        <v>0</v>
      </c>
      <c r="E124" s="150"/>
      <c r="F124" s="151"/>
    </row>
    <row r="125" spans="1:6" ht="14.25" customHeight="1">
      <c r="A125" s="31">
        <v>124</v>
      </c>
      <c r="B125" s="130"/>
      <c r="C125" s="79" t="s">
        <v>463</v>
      </c>
      <c r="D125" s="77">
        <f>SUM(D121:D124)</f>
        <v>0</v>
      </c>
      <c r="E125" s="152"/>
      <c r="F125" s="153"/>
    </row>
    <row r="126" spans="1:6">
      <c r="A126" s="70">
        <v>125</v>
      </c>
      <c r="B126" s="131"/>
      <c r="C126" s="93" t="s">
        <v>464</v>
      </c>
      <c r="D126" s="94"/>
      <c r="E126" s="72" t="s">
        <v>378</v>
      </c>
      <c r="F126" s="101"/>
    </row>
    <row r="127" spans="1:6">
      <c r="A127" s="96">
        <v>126</v>
      </c>
      <c r="B127" s="137" t="s">
        <v>257</v>
      </c>
      <c r="C127" s="97" t="s">
        <v>258</v>
      </c>
      <c r="D127" s="98"/>
      <c r="E127" s="99" t="s">
        <v>215</v>
      </c>
      <c r="F127" s="100"/>
    </row>
    <row r="128" spans="1:6">
      <c r="A128" s="70">
        <v>127</v>
      </c>
      <c r="B128" s="131"/>
      <c r="C128" s="93" t="s">
        <v>259</v>
      </c>
      <c r="D128" s="113"/>
      <c r="E128" s="114" t="s">
        <v>378</v>
      </c>
      <c r="F128" s="101" t="s">
        <v>498</v>
      </c>
    </row>
    <row r="129" spans="1:6" ht="13.5" customHeight="1">
      <c r="A129" s="30">
        <v>128</v>
      </c>
      <c r="B129" s="130" t="s">
        <v>260</v>
      </c>
      <c r="C129" s="111" t="s">
        <v>465</v>
      </c>
      <c r="D129" s="73"/>
      <c r="E129" s="60" t="s">
        <v>378</v>
      </c>
      <c r="F129" s="126" t="s">
        <v>527</v>
      </c>
    </row>
    <row r="130" spans="1:6" ht="14.25" customHeight="1">
      <c r="A130" s="31">
        <v>129</v>
      </c>
      <c r="B130" s="130"/>
      <c r="C130" s="81" t="s">
        <v>466</v>
      </c>
      <c r="D130" s="74"/>
      <c r="E130" s="61" t="s">
        <v>378</v>
      </c>
      <c r="F130" s="127"/>
    </row>
    <row r="131" spans="1:6" ht="14.25" customHeight="1">
      <c r="A131" s="31">
        <v>130</v>
      </c>
      <c r="B131" s="130"/>
      <c r="C131" s="81" t="s">
        <v>467</v>
      </c>
      <c r="D131" s="74"/>
      <c r="E131" s="61" t="s">
        <v>378</v>
      </c>
      <c r="F131" s="127"/>
    </row>
    <row r="132" spans="1:6" ht="14.25" customHeight="1">
      <c r="A132" s="31">
        <v>131</v>
      </c>
      <c r="B132" s="130"/>
      <c r="C132" s="81" t="s">
        <v>468</v>
      </c>
      <c r="D132" s="74"/>
      <c r="E132" s="61" t="s">
        <v>378</v>
      </c>
      <c r="F132" s="127"/>
    </row>
    <row r="133" spans="1:6" ht="14.25" customHeight="1">
      <c r="A133" s="31">
        <v>132</v>
      </c>
      <c r="B133" s="130"/>
      <c r="C133" s="81" t="s">
        <v>469</v>
      </c>
      <c r="D133" s="74"/>
      <c r="E133" s="61" t="s">
        <v>378</v>
      </c>
      <c r="F133" s="127"/>
    </row>
    <row r="134" spans="1:6" ht="14.25" customHeight="1">
      <c r="A134" s="31">
        <v>133</v>
      </c>
      <c r="B134" s="130"/>
      <c r="C134" s="81" t="s">
        <v>470</v>
      </c>
      <c r="D134" s="74"/>
      <c r="E134" s="61" t="s">
        <v>378</v>
      </c>
      <c r="F134" s="127"/>
    </row>
    <row r="135" spans="1:6" ht="14.25" customHeight="1">
      <c r="A135" s="31">
        <v>134</v>
      </c>
      <c r="B135" s="130"/>
      <c r="C135" s="81" t="s">
        <v>471</v>
      </c>
      <c r="D135" s="74"/>
      <c r="E135" s="61" t="s">
        <v>378</v>
      </c>
      <c r="F135" s="127"/>
    </row>
    <row r="136" spans="1:6" ht="14.25" customHeight="1">
      <c r="A136" s="31">
        <v>135</v>
      </c>
      <c r="B136" s="130"/>
      <c r="C136" s="81" t="s">
        <v>472</v>
      </c>
      <c r="D136" s="74"/>
      <c r="E136" s="61" t="s">
        <v>378</v>
      </c>
      <c r="F136" s="127"/>
    </row>
    <row r="137" spans="1:6" ht="14.25" customHeight="1">
      <c r="A137" s="31">
        <v>136</v>
      </c>
      <c r="B137" s="130"/>
      <c r="C137" s="81" t="s">
        <v>473</v>
      </c>
      <c r="D137" s="74"/>
      <c r="E137" s="61" t="s">
        <v>378</v>
      </c>
      <c r="F137" s="127"/>
    </row>
    <row r="138" spans="1:6" ht="14.25" customHeight="1">
      <c r="A138" s="31">
        <v>137</v>
      </c>
      <c r="B138" s="130"/>
      <c r="C138" s="81" t="s">
        <v>474</v>
      </c>
      <c r="D138" s="74"/>
      <c r="E138" s="61" t="s">
        <v>378</v>
      </c>
      <c r="F138" s="127"/>
    </row>
    <row r="139" spans="1:6" ht="14.25" customHeight="1">
      <c r="A139" s="31">
        <v>138</v>
      </c>
      <c r="B139" s="130"/>
      <c r="C139" s="81" t="s">
        <v>475</v>
      </c>
      <c r="D139" s="74"/>
      <c r="E139" s="61" t="s">
        <v>378</v>
      </c>
      <c r="F139" s="127"/>
    </row>
    <row r="140" spans="1:6" ht="14.25" customHeight="1">
      <c r="A140" s="31">
        <v>139</v>
      </c>
      <c r="B140" s="130"/>
      <c r="C140" s="81" t="s">
        <v>476</v>
      </c>
      <c r="D140" s="74"/>
      <c r="E140" s="61" t="s">
        <v>378</v>
      </c>
      <c r="F140" s="127"/>
    </row>
    <row r="141" spans="1:6" ht="14.25" customHeight="1">
      <c r="A141" s="31">
        <v>140</v>
      </c>
      <c r="B141" s="130"/>
      <c r="C141" s="81" t="s">
        <v>509</v>
      </c>
      <c r="D141" s="74"/>
      <c r="E141" s="61" t="s">
        <v>378</v>
      </c>
      <c r="F141" s="127"/>
    </row>
    <row r="142" spans="1:6" ht="14.25" customHeight="1">
      <c r="A142" s="31">
        <v>141</v>
      </c>
      <c r="B142" s="130"/>
      <c r="C142" s="118" t="s">
        <v>511</v>
      </c>
      <c r="D142" s="74"/>
      <c r="E142" s="61" t="s">
        <v>378</v>
      </c>
      <c r="F142" s="127"/>
    </row>
    <row r="143" spans="1:6" ht="14.25" customHeight="1">
      <c r="A143" s="31">
        <v>142</v>
      </c>
      <c r="B143" s="130"/>
      <c r="C143" s="116" t="s">
        <v>513</v>
      </c>
      <c r="D143" s="117"/>
      <c r="E143" s="61" t="s">
        <v>378</v>
      </c>
      <c r="F143" s="128"/>
    </row>
    <row r="144" spans="1:6" ht="14.25" customHeight="1">
      <c r="A144" s="70">
        <v>143</v>
      </c>
      <c r="B144" s="130"/>
      <c r="C144" s="93" t="s">
        <v>478</v>
      </c>
      <c r="D144" s="104">
        <f>SUM(D129:D143)</f>
        <v>0</v>
      </c>
      <c r="E144" s="155" t="s">
        <v>411</v>
      </c>
      <c r="F144" s="156"/>
    </row>
    <row r="145" spans="1:6" ht="13.5" customHeight="1">
      <c r="A145" s="30">
        <v>144</v>
      </c>
      <c r="B145" s="130"/>
      <c r="C145" s="111" t="s">
        <v>479</v>
      </c>
      <c r="D145" s="73"/>
      <c r="E145" s="60" t="s">
        <v>378</v>
      </c>
      <c r="F145" s="126" t="s">
        <v>528</v>
      </c>
    </row>
    <row r="146" spans="1:6">
      <c r="A146" s="31">
        <v>145</v>
      </c>
      <c r="B146" s="130"/>
      <c r="C146" s="81" t="s">
        <v>466</v>
      </c>
      <c r="D146" s="74"/>
      <c r="E146" s="61" t="s">
        <v>378</v>
      </c>
      <c r="F146" s="127"/>
    </row>
    <row r="147" spans="1:6">
      <c r="A147" s="31">
        <v>146</v>
      </c>
      <c r="B147" s="130"/>
      <c r="C147" s="81" t="s">
        <v>467</v>
      </c>
      <c r="D147" s="74"/>
      <c r="E147" s="61" t="s">
        <v>378</v>
      </c>
      <c r="F147" s="127"/>
    </row>
    <row r="148" spans="1:6">
      <c r="A148" s="31">
        <v>147</v>
      </c>
      <c r="B148" s="130"/>
      <c r="C148" s="81" t="s">
        <v>468</v>
      </c>
      <c r="D148" s="74"/>
      <c r="E148" s="61" t="s">
        <v>378</v>
      </c>
      <c r="F148" s="127"/>
    </row>
    <row r="149" spans="1:6">
      <c r="A149" s="31">
        <v>148</v>
      </c>
      <c r="B149" s="130"/>
      <c r="C149" s="81" t="s">
        <v>469</v>
      </c>
      <c r="D149" s="74"/>
      <c r="E149" s="61" t="s">
        <v>378</v>
      </c>
      <c r="F149" s="127"/>
    </row>
    <row r="150" spans="1:6">
      <c r="A150" s="31">
        <v>149</v>
      </c>
      <c r="B150" s="130"/>
      <c r="C150" s="81" t="s">
        <v>470</v>
      </c>
      <c r="D150" s="74"/>
      <c r="E150" s="61" t="s">
        <v>378</v>
      </c>
      <c r="F150" s="127"/>
    </row>
    <row r="151" spans="1:6">
      <c r="A151" s="31">
        <v>150</v>
      </c>
      <c r="B151" s="130"/>
      <c r="C151" s="81" t="s">
        <v>471</v>
      </c>
      <c r="D151" s="74"/>
      <c r="E151" s="61" t="s">
        <v>378</v>
      </c>
      <c r="F151" s="127"/>
    </row>
    <row r="152" spans="1:6">
      <c r="A152" s="31">
        <v>151</v>
      </c>
      <c r="B152" s="130"/>
      <c r="C152" s="81" t="s">
        <v>472</v>
      </c>
      <c r="D152" s="74"/>
      <c r="E152" s="61" t="s">
        <v>378</v>
      </c>
      <c r="F152" s="127"/>
    </row>
    <row r="153" spans="1:6">
      <c r="A153" s="31">
        <v>152</v>
      </c>
      <c r="B153" s="130"/>
      <c r="C153" s="81" t="s">
        <v>473</v>
      </c>
      <c r="D153" s="74"/>
      <c r="E153" s="61" t="s">
        <v>378</v>
      </c>
      <c r="F153" s="127"/>
    </row>
    <row r="154" spans="1:6">
      <c r="A154" s="31">
        <v>153</v>
      </c>
      <c r="B154" s="130"/>
      <c r="C154" s="81" t="s">
        <v>474</v>
      </c>
      <c r="D154" s="74"/>
      <c r="E154" s="61" t="s">
        <v>378</v>
      </c>
      <c r="F154" s="127"/>
    </row>
    <row r="155" spans="1:6">
      <c r="A155" s="31">
        <v>154</v>
      </c>
      <c r="B155" s="130"/>
      <c r="C155" s="81" t="s">
        <v>475</v>
      </c>
      <c r="D155" s="74"/>
      <c r="E155" s="61" t="s">
        <v>378</v>
      </c>
      <c r="F155" s="127"/>
    </row>
    <row r="156" spans="1:6">
      <c r="A156" s="31">
        <v>155</v>
      </c>
      <c r="B156" s="130"/>
      <c r="C156" s="81" t="s">
        <v>476</v>
      </c>
      <c r="D156" s="74"/>
      <c r="E156" s="61" t="s">
        <v>378</v>
      </c>
      <c r="F156" s="127"/>
    </row>
    <row r="157" spans="1:6">
      <c r="A157" s="31">
        <v>156</v>
      </c>
      <c r="B157" s="130"/>
      <c r="C157" s="81" t="s">
        <v>477</v>
      </c>
      <c r="D157" s="74"/>
      <c r="E157" s="61" t="s">
        <v>378</v>
      </c>
      <c r="F157" s="127"/>
    </row>
    <row r="158" spans="1:6">
      <c r="A158" s="31">
        <v>157</v>
      </c>
      <c r="B158" s="130"/>
      <c r="C158" s="118" t="s">
        <v>511</v>
      </c>
      <c r="D158" s="74"/>
      <c r="E158" s="61" t="s">
        <v>378</v>
      </c>
      <c r="F158" s="127"/>
    </row>
    <row r="159" spans="1:6">
      <c r="A159" s="31">
        <v>158</v>
      </c>
      <c r="B159" s="130"/>
      <c r="C159" s="116" t="s">
        <v>513</v>
      </c>
      <c r="D159" s="117"/>
      <c r="E159" s="61" t="s">
        <v>378</v>
      </c>
      <c r="F159" s="128"/>
    </row>
    <row r="160" spans="1:6" ht="14.25" customHeight="1">
      <c r="A160" s="31">
        <v>159</v>
      </c>
      <c r="B160" s="131"/>
      <c r="C160" s="93" t="s">
        <v>478</v>
      </c>
      <c r="D160" s="104">
        <f>SUM(D145:D159)</f>
        <v>0</v>
      </c>
      <c r="E160" s="155" t="s">
        <v>411</v>
      </c>
      <c r="F160" s="156"/>
    </row>
    <row r="161" spans="1:6">
      <c r="A161" s="96">
        <v>160</v>
      </c>
      <c r="B161" s="137" t="s">
        <v>332</v>
      </c>
      <c r="C161" s="97" t="s">
        <v>480</v>
      </c>
      <c r="D161" s="98"/>
      <c r="E161" s="99" t="s">
        <v>215</v>
      </c>
      <c r="F161" s="100"/>
    </row>
    <row r="162" spans="1:6" ht="48" customHeight="1">
      <c r="A162" s="70">
        <v>161</v>
      </c>
      <c r="B162" s="131"/>
      <c r="C162" s="93" t="s">
        <v>261</v>
      </c>
      <c r="D162" s="94"/>
      <c r="E162" s="105" t="s">
        <v>378</v>
      </c>
      <c r="F162" s="101" t="s">
        <v>399</v>
      </c>
    </row>
    <row r="163" spans="1:6">
      <c r="A163" s="96">
        <v>162</v>
      </c>
      <c r="B163" s="137" t="s">
        <v>154</v>
      </c>
      <c r="C163" s="97" t="s">
        <v>374</v>
      </c>
      <c r="D163" s="98"/>
      <c r="E163" s="99" t="s">
        <v>378</v>
      </c>
      <c r="F163" s="100" t="s">
        <v>400</v>
      </c>
    </row>
    <row r="164" spans="1:6">
      <c r="A164" s="70">
        <v>163</v>
      </c>
      <c r="B164" s="131"/>
      <c r="C164" s="93" t="s">
        <v>375</v>
      </c>
      <c r="D164" s="94"/>
      <c r="E164" s="72" t="s">
        <v>378</v>
      </c>
      <c r="F164" s="101" t="s">
        <v>401</v>
      </c>
    </row>
    <row r="165" spans="1:6">
      <c r="A165" s="96">
        <v>164</v>
      </c>
      <c r="B165" s="137" t="s">
        <v>157</v>
      </c>
      <c r="C165" s="97" t="s">
        <v>215</v>
      </c>
      <c r="D165" s="98"/>
      <c r="E165" s="99" t="s">
        <v>215</v>
      </c>
      <c r="F165" s="100"/>
    </row>
    <row r="166" spans="1:6">
      <c r="A166" s="31">
        <v>165</v>
      </c>
      <c r="B166" s="130"/>
      <c r="C166" s="79" t="s">
        <v>262</v>
      </c>
      <c r="D166" s="74"/>
      <c r="E166" s="61" t="s">
        <v>215</v>
      </c>
      <c r="F166" s="64"/>
    </row>
    <row r="167" spans="1:6">
      <c r="A167" s="70">
        <v>166</v>
      </c>
      <c r="B167" s="131"/>
      <c r="C167" s="93" t="s">
        <v>263</v>
      </c>
      <c r="D167" s="94"/>
      <c r="E167" s="72" t="s">
        <v>215</v>
      </c>
      <c r="F167" s="101"/>
    </row>
    <row r="168" spans="1:6">
      <c r="A168" s="96">
        <v>167</v>
      </c>
      <c r="B168" s="137" t="s">
        <v>264</v>
      </c>
      <c r="C168" s="97" t="s">
        <v>343</v>
      </c>
      <c r="D168" s="98"/>
      <c r="E168" s="99" t="s">
        <v>378</v>
      </c>
      <c r="F168" s="100"/>
    </row>
    <row r="169" spans="1:6">
      <c r="A169" s="31">
        <v>168</v>
      </c>
      <c r="B169" s="130"/>
      <c r="C169" s="79" t="s">
        <v>344</v>
      </c>
      <c r="D169" s="74"/>
      <c r="E169" s="61" t="s">
        <v>378</v>
      </c>
      <c r="F169" s="64"/>
    </row>
    <row r="170" spans="1:6">
      <c r="A170" s="31">
        <v>169</v>
      </c>
      <c r="B170" s="130"/>
      <c r="C170" s="79" t="s">
        <v>345</v>
      </c>
      <c r="D170" s="74"/>
      <c r="E170" s="61" t="s">
        <v>378</v>
      </c>
      <c r="F170" s="64"/>
    </row>
    <row r="171" spans="1:6">
      <c r="A171" s="31">
        <v>170</v>
      </c>
      <c r="B171" s="130"/>
      <c r="C171" s="79" t="s">
        <v>265</v>
      </c>
      <c r="D171" s="74"/>
      <c r="E171" s="61" t="s">
        <v>378</v>
      </c>
      <c r="F171" s="64" t="s">
        <v>388</v>
      </c>
    </row>
    <row r="172" spans="1:6">
      <c r="A172" s="70">
        <v>171</v>
      </c>
      <c r="B172" s="131"/>
      <c r="C172" s="93" t="s">
        <v>266</v>
      </c>
      <c r="D172" s="94"/>
      <c r="E172" s="72" t="s">
        <v>378</v>
      </c>
      <c r="F172" s="101"/>
    </row>
    <row r="173" spans="1:6">
      <c r="A173" s="30">
        <v>172</v>
      </c>
      <c r="B173" s="130" t="s">
        <v>207</v>
      </c>
      <c r="C173" s="83" t="s">
        <v>267</v>
      </c>
      <c r="D173" s="73"/>
      <c r="E173" s="60" t="s">
        <v>378</v>
      </c>
      <c r="F173" s="92"/>
    </row>
    <row r="174" spans="1:6">
      <c r="A174" s="31">
        <v>173</v>
      </c>
      <c r="B174" s="130"/>
      <c r="C174" s="79" t="s">
        <v>481</v>
      </c>
      <c r="D174" s="74"/>
      <c r="E174" s="61" t="s">
        <v>378</v>
      </c>
      <c r="F174" s="64"/>
    </row>
    <row r="175" spans="1:6">
      <c r="A175" s="31">
        <v>174</v>
      </c>
      <c r="B175" s="130"/>
      <c r="C175" s="79" t="s">
        <v>268</v>
      </c>
      <c r="D175" s="74"/>
      <c r="E175" s="61" t="s">
        <v>378</v>
      </c>
      <c r="F175" s="64"/>
    </row>
    <row r="176" spans="1:6">
      <c r="A176" s="31">
        <v>175</v>
      </c>
      <c r="B176" s="130"/>
      <c r="C176" s="79" t="s">
        <v>481</v>
      </c>
      <c r="D176" s="74"/>
      <c r="E176" s="61" t="s">
        <v>378</v>
      </c>
      <c r="F176" s="64"/>
    </row>
    <row r="177" spans="1:6">
      <c r="A177" s="31">
        <v>176</v>
      </c>
      <c r="B177" s="130"/>
      <c r="C177" s="79" t="s">
        <v>269</v>
      </c>
      <c r="D177" s="74"/>
      <c r="E177" s="61" t="s">
        <v>378</v>
      </c>
      <c r="F177" s="64"/>
    </row>
    <row r="178" spans="1:6">
      <c r="A178" s="31">
        <v>177</v>
      </c>
      <c r="B178" s="130"/>
      <c r="C178" s="79" t="s">
        <v>481</v>
      </c>
      <c r="D178" s="74"/>
      <c r="E178" s="61" t="s">
        <v>378</v>
      </c>
      <c r="F178" s="64"/>
    </row>
    <row r="179" spans="1:6">
      <c r="A179" s="31">
        <v>178</v>
      </c>
      <c r="B179" s="130"/>
      <c r="C179" s="79" t="s">
        <v>270</v>
      </c>
      <c r="D179" s="74"/>
      <c r="E179" s="61" t="s">
        <v>378</v>
      </c>
      <c r="F179" s="64"/>
    </row>
    <row r="180" spans="1:6">
      <c r="A180" s="31">
        <v>179</v>
      </c>
      <c r="B180" s="130"/>
      <c r="C180" s="79" t="s">
        <v>481</v>
      </c>
      <c r="D180" s="74"/>
      <c r="E180" s="61" t="s">
        <v>378</v>
      </c>
      <c r="F180" s="64"/>
    </row>
    <row r="181" spans="1:6">
      <c r="A181" s="31">
        <v>180</v>
      </c>
      <c r="B181" s="130"/>
      <c r="C181" s="79" t="s">
        <v>271</v>
      </c>
      <c r="D181" s="74"/>
      <c r="E181" s="61" t="s">
        <v>378</v>
      </c>
      <c r="F181" s="64"/>
    </row>
    <row r="182" spans="1:6">
      <c r="A182" s="31">
        <v>181</v>
      </c>
      <c r="B182" s="130"/>
      <c r="C182" s="79" t="s">
        <v>481</v>
      </c>
      <c r="D182" s="74"/>
      <c r="E182" s="61" t="s">
        <v>378</v>
      </c>
      <c r="F182" s="64"/>
    </row>
    <row r="183" spans="1:6">
      <c r="A183" s="31">
        <v>182</v>
      </c>
      <c r="B183" s="130"/>
      <c r="C183" s="79" t="s">
        <v>272</v>
      </c>
      <c r="D183" s="74"/>
      <c r="E183" s="61" t="s">
        <v>378</v>
      </c>
      <c r="F183" s="64"/>
    </row>
    <row r="184" spans="1:6">
      <c r="A184" s="31">
        <v>183</v>
      </c>
      <c r="B184" s="130"/>
      <c r="C184" s="79" t="s">
        <v>481</v>
      </c>
      <c r="D184" s="74"/>
      <c r="E184" s="61" t="s">
        <v>378</v>
      </c>
      <c r="F184" s="64"/>
    </row>
    <row r="185" spans="1:6">
      <c r="A185" s="31">
        <v>184</v>
      </c>
      <c r="B185" s="130"/>
      <c r="C185" s="79" t="s">
        <v>273</v>
      </c>
      <c r="D185" s="74"/>
      <c r="E185" s="61" t="s">
        <v>378</v>
      </c>
      <c r="F185" s="64"/>
    </row>
    <row r="186" spans="1:6">
      <c r="A186" s="31">
        <v>185</v>
      </c>
      <c r="B186" s="130"/>
      <c r="C186" s="79" t="s">
        <v>481</v>
      </c>
      <c r="D186" s="74"/>
      <c r="E186" s="61" t="s">
        <v>378</v>
      </c>
      <c r="F186" s="64"/>
    </row>
    <row r="187" spans="1:6">
      <c r="A187" s="31">
        <v>186</v>
      </c>
      <c r="B187" s="130"/>
      <c r="C187" s="79" t="s">
        <v>274</v>
      </c>
      <c r="D187" s="74"/>
      <c r="E187" s="61" t="s">
        <v>378</v>
      </c>
      <c r="F187" s="64"/>
    </row>
    <row r="188" spans="1:6">
      <c r="A188" s="70">
        <v>187</v>
      </c>
      <c r="B188" s="131"/>
      <c r="C188" s="93" t="s">
        <v>481</v>
      </c>
      <c r="D188" s="94"/>
      <c r="E188" s="72" t="s">
        <v>378</v>
      </c>
      <c r="F188" s="101"/>
    </row>
    <row r="189" spans="1:6">
      <c r="A189" s="96">
        <v>188</v>
      </c>
      <c r="B189" s="137" t="s">
        <v>275</v>
      </c>
      <c r="C189" s="97" t="s">
        <v>170</v>
      </c>
      <c r="D189" s="98"/>
      <c r="E189" s="99" t="s">
        <v>215</v>
      </c>
      <c r="F189" s="100"/>
    </row>
    <row r="190" spans="1:6">
      <c r="A190" s="31">
        <v>189</v>
      </c>
      <c r="B190" s="130"/>
      <c r="C190" s="79" t="s">
        <v>171</v>
      </c>
      <c r="D190" s="74"/>
      <c r="E190" s="61" t="s">
        <v>215</v>
      </c>
      <c r="F190" s="64"/>
    </row>
    <row r="191" spans="1:6">
      <c r="A191" s="31">
        <v>190</v>
      </c>
      <c r="B191" s="130"/>
      <c r="C191" s="79" t="s">
        <v>172</v>
      </c>
      <c r="D191" s="74"/>
      <c r="E191" s="61" t="s">
        <v>215</v>
      </c>
      <c r="F191" s="64"/>
    </row>
    <row r="192" spans="1:6">
      <c r="A192" s="31">
        <v>191</v>
      </c>
      <c r="B192" s="130"/>
      <c r="C192" s="79" t="s">
        <v>173</v>
      </c>
      <c r="D192" s="74"/>
      <c r="E192" s="61" t="s">
        <v>215</v>
      </c>
      <c r="F192" s="64"/>
    </row>
    <row r="193" spans="1:6">
      <c r="A193" s="31">
        <v>192</v>
      </c>
      <c r="B193" s="130"/>
      <c r="C193" s="79" t="s">
        <v>174</v>
      </c>
      <c r="D193" s="74"/>
      <c r="E193" s="61" t="s">
        <v>215</v>
      </c>
      <c r="F193" s="64"/>
    </row>
    <row r="194" spans="1:6">
      <c r="A194" s="70">
        <v>193</v>
      </c>
      <c r="B194" s="131"/>
      <c r="C194" s="93" t="s">
        <v>135</v>
      </c>
      <c r="D194" s="94"/>
      <c r="E194" s="72" t="s">
        <v>215</v>
      </c>
      <c r="F194" s="101"/>
    </row>
    <row r="195" spans="1:6">
      <c r="A195" s="30">
        <v>194</v>
      </c>
      <c r="B195" s="130" t="s">
        <v>276</v>
      </c>
      <c r="C195" s="83" t="s">
        <v>277</v>
      </c>
      <c r="D195" s="73"/>
      <c r="E195" s="60" t="s">
        <v>215</v>
      </c>
      <c r="F195" s="92"/>
    </row>
    <row r="196" spans="1:6">
      <c r="A196" s="31">
        <v>195</v>
      </c>
      <c r="B196" s="154"/>
      <c r="C196" s="79" t="s">
        <v>226</v>
      </c>
      <c r="D196" s="74"/>
      <c r="E196" s="61" t="s">
        <v>378</v>
      </c>
      <c r="F196" s="64" t="s">
        <v>397</v>
      </c>
    </row>
    <row r="197" spans="1:6">
      <c r="A197" s="31">
        <v>196</v>
      </c>
      <c r="B197" s="129" t="s">
        <v>278</v>
      </c>
      <c r="C197" s="79" t="s">
        <v>279</v>
      </c>
      <c r="D197" s="74"/>
      <c r="E197" s="61" t="s">
        <v>215</v>
      </c>
      <c r="F197" s="64"/>
    </row>
    <row r="198" spans="1:6">
      <c r="A198" s="31">
        <v>197</v>
      </c>
      <c r="B198" s="130"/>
      <c r="C198" s="79" t="s">
        <v>280</v>
      </c>
      <c r="D198" s="74"/>
      <c r="E198" s="61" t="s">
        <v>215</v>
      </c>
      <c r="F198" s="64"/>
    </row>
    <row r="199" spans="1:6">
      <c r="A199" s="70">
        <v>198</v>
      </c>
      <c r="B199" s="131"/>
      <c r="C199" s="93" t="s">
        <v>217</v>
      </c>
      <c r="D199" s="94"/>
      <c r="E199" s="72" t="s">
        <v>378</v>
      </c>
      <c r="F199" s="101" t="s">
        <v>389</v>
      </c>
    </row>
    <row r="200" spans="1:6">
      <c r="A200" s="96">
        <v>199</v>
      </c>
      <c r="B200" s="137" t="s">
        <v>529</v>
      </c>
      <c r="C200" s="97" t="s">
        <v>482</v>
      </c>
      <c r="D200" s="98"/>
      <c r="E200" s="99" t="s">
        <v>378</v>
      </c>
      <c r="F200" s="126" t="s">
        <v>402</v>
      </c>
    </row>
    <row r="201" spans="1:6">
      <c r="A201" s="31">
        <v>200</v>
      </c>
      <c r="B201" s="130"/>
      <c r="C201" s="79" t="s">
        <v>483</v>
      </c>
      <c r="D201" s="74"/>
      <c r="E201" s="61" t="s">
        <v>378</v>
      </c>
      <c r="F201" s="127"/>
    </row>
    <row r="202" spans="1:6">
      <c r="A202" s="31">
        <v>201</v>
      </c>
      <c r="B202" s="130"/>
      <c r="C202" s="79" t="s">
        <v>281</v>
      </c>
      <c r="D202" s="74"/>
      <c r="E202" s="61" t="s">
        <v>378</v>
      </c>
      <c r="F202" s="128"/>
    </row>
    <row r="203" spans="1:6" ht="13" customHeight="1">
      <c r="A203" s="31">
        <v>202</v>
      </c>
      <c r="B203" s="130"/>
      <c r="C203" s="79" t="s">
        <v>282</v>
      </c>
      <c r="D203" s="74"/>
      <c r="E203" s="61" t="s">
        <v>378</v>
      </c>
      <c r="F203" s="162" t="s">
        <v>533</v>
      </c>
    </row>
    <row r="204" spans="1:6">
      <c r="A204" s="31">
        <v>203</v>
      </c>
      <c r="B204" s="130"/>
      <c r="C204" s="79" t="s">
        <v>283</v>
      </c>
      <c r="D204" s="74"/>
      <c r="E204" s="61" t="s">
        <v>378</v>
      </c>
      <c r="F204" s="145"/>
    </row>
    <row r="205" spans="1:6">
      <c r="A205" s="31">
        <v>204</v>
      </c>
      <c r="B205" s="130"/>
      <c r="C205" s="79" t="s">
        <v>284</v>
      </c>
      <c r="D205" s="74"/>
      <c r="E205" s="61" t="s">
        <v>378</v>
      </c>
      <c r="F205" s="145"/>
    </row>
    <row r="206" spans="1:6">
      <c r="A206" s="31">
        <v>205</v>
      </c>
      <c r="B206" s="130"/>
      <c r="C206" s="79" t="s">
        <v>285</v>
      </c>
      <c r="D206" s="74"/>
      <c r="E206" s="61" t="s">
        <v>378</v>
      </c>
      <c r="F206" s="145"/>
    </row>
    <row r="207" spans="1:6">
      <c r="A207" s="31">
        <v>206</v>
      </c>
      <c r="B207" s="130"/>
      <c r="C207" s="79" t="s">
        <v>286</v>
      </c>
      <c r="D207" s="74"/>
      <c r="E207" s="61" t="s">
        <v>378</v>
      </c>
      <c r="F207" s="145"/>
    </row>
    <row r="208" spans="1:6">
      <c r="A208" s="31">
        <v>207</v>
      </c>
      <c r="B208" s="130"/>
      <c r="C208" s="79" t="s">
        <v>287</v>
      </c>
      <c r="D208" s="74"/>
      <c r="E208" s="61" t="s">
        <v>378</v>
      </c>
      <c r="F208" s="145"/>
    </row>
    <row r="209" spans="1:6">
      <c r="A209" s="31">
        <v>208</v>
      </c>
      <c r="B209" s="130"/>
      <c r="C209" s="79" t="s">
        <v>288</v>
      </c>
      <c r="D209" s="74"/>
      <c r="E209" s="61" t="s">
        <v>378</v>
      </c>
      <c r="F209" s="145"/>
    </row>
    <row r="210" spans="1:6">
      <c r="A210" s="31">
        <v>209</v>
      </c>
      <c r="B210" s="130"/>
      <c r="C210" s="79" t="s">
        <v>289</v>
      </c>
      <c r="D210" s="74"/>
      <c r="E210" s="61" t="s">
        <v>378</v>
      </c>
      <c r="F210" s="145"/>
    </row>
    <row r="211" spans="1:6">
      <c r="A211" s="31">
        <v>210</v>
      </c>
      <c r="B211" s="130"/>
      <c r="C211" s="79" t="s">
        <v>290</v>
      </c>
      <c r="D211" s="74"/>
      <c r="E211" s="61" t="s">
        <v>378</v>
      </c>
      <c r="F211" s="145"/>
    </row>
    <row r="212" spans="1:6">
      <c r="A212" s="31">
        <v>211</v>
      </c>
      <c r="B212" s="130"/>
      <c r="C212" s="79" t="s">
        <v>291</v>
      </c>
      <c r="D212" s="74"/>
      <c r="E212" s="61" t="s">
        <v>378</v>
      </c>
      <c r="F212" s="145"/>
    </row>
    <row r="213" spans="1:6">
      <c r="A213" s="31">
        <v>212</v>
      </c>
      <c r="B213" s="130"/>
      <c r="C213" s="79" t="s">
        <v>292</v>
      </c>
      <c r="D213" s="74"/>
      <c r="E213" s="61" t="s">
        <v>378</v>
      </c>
      <c r="F213" s="145"/>
    </row>
    <row r="214" spans="1:6">
      <c r="A214" s="31">
        <v>213</v>
      </c>
      <c r="B214" s="130"/>
      <c r="C214" s="79" t="s">
        <v>293</v>
      </c>
      <c r="D214" s="74"/>
      <c r="E214" s="61" t="s">
        <v>378</v>
      </c>
      <c r="F214" s="145"/>
    </row>
    <row r="215" spans="1:6">
      <c r="A215" s="31">
        <v>214</v>
      </c>
      <c r="B215" s="130"/>
      <c r="C215" s="79" t="s">
        <v>294</v>
      </c>
      <c r="D215" s="74"/>
      <c r="E215" s="61" t="s">
        <v>378</v>
      </c>
      <c r="F215" s="145"/>
    </row>
    <row r="216" spans="1:6">
      <c r="A216" s="31">
        <v>215</v>
      </c>
      <c r="B216" s="130"/>
      <c r="C216" s="79" t="s">
        <v>295</v>
      </c>
      <c r="D216" s="74"/>
      <c r="E216" s="61" t="s">
        <v>378</v>
      </c>
      <c r="F216" s="145"/>
    </row>
    <row r="217" spans="1:6">
      <c r="A217" s="70">
        <v>216</v>
      </c>
      <c r="B217" s="131"/>
      <c r="C217" s="93" t="s">
        <v>296</v>
      </c>
      <c r="D217" s="94"/>
      <c r="E217" s="72" t="s">
        <v>378</v>
      </c>
      <c r="F217" s="146"/>
    </row>
    <row r="218" spans="1:6" ht="13.5" customHeight="1">
      <c r="A218" s="96">
        <v>217</v>
      </c>
      <c r="B218" s="137" t="s">
        <v>297</v>
      </c>
      <c r="C218" s="97" t="s">
        <v>484</v>
      </c>
      <c r="D218" s="106"/>
      <c r="E218" s="99" t="s">
        <v>378</v>
      </c>
      <c r="F218" s="144" t="s">
        <v>403</v>
      </c>
    </row>
    <row r="219" spans="1:6">
      <c r="A219" s="31">
        <v>218</v>
      </c>
      <c r="B219" s="130"/>
      <c r="C219" s="79" t="s">
        <v>180</v>
      </c>
      <c r="D219" s="75"/>
      <c r="E219" s="61" t="s">
        <v>378</v>
      </c>
      <c r="F219" s="145"/>
    </row>
    <row r="220" spans="1:6">
      <c r="A220" s="31">
        <v>219</v>
      </c>
      <c r="B220" s="130"/>
      <c r="C220" s="79" t="s">
        <v>179</v>
      </c>
      <c r="D220" s="75"/>
      <c r="E220" s="61" t="s">
        <v>378</v>
      </c>
      <c r="F220" s="145"/>
    </row>
    <row r="221" spans="1:6">
      <c r="A221" s="31">
        <v>220</v>
      </c>
      <c r="B221" s="130"/>
      <c r="C221" s="79" t="s">
        <v>485</v>
      </c>
      <c r="D221" s="74"/>
      <c r="E221" s="61" t="s">
        <v>378</v>
      </c>
      <c r="F221" s="145"/>
    </row>
    <row r="222" spans="1:6">
      <c r="A222" s="31">
        <v>221</v>
      </c>
      <c r="B222" s="130"/>
      <c r="C222" s="79" t="s">
        <v>298</v>
      </c>
      <c r="D222" s="74"/>
      <c r="E222" s="61" t="s">
        <v>378</v>
      </c>
      <c r="F222" s="145"/>
    </row>
    <row r="223" spans="1:6">
      <c r="A223" s="31">
        <v>222</v>
      </c>
      <c r="B223" s="130"/>
      <c r="C223" s="79" t="s">
        <v>500</v>
      </c>
      <c r="D223" s="74"/>
      <c r="E223" s="61" t="s">
        <v>378</v>
      </c>
      <c r="F223" s="145"/>
    </row>
    <row r="224" spans="1:6" ht="15">
      <c r="A224" s="31">
        <v>223</v>
      </c>
      <c r="B224" s="130"/>
      <c r="C224" s="79" t="s">
        <v>531</v>
      </c>
      <c r="D224" s="74"/>
      <c r="E224" s="61" t="s">
        <v>378</v>
      </c>
      <c r="F224" s="145"/>
    </row>
    <row r="225" spans="1:6" ht="15">
      <c r="A225" s="31">
        <v>224</v>
      </c>
      <c r="B225" s="130"/>
      <c r="C225" s="79" t="s">
        <v>532</v>
      </c>
      <c r="D225" s="74"/>
      <c r="E225" s="61" t="s">
        <v>378</v>
      </c>
      <c r="F225" s="145"/>
    </row>
    <row r="226" spans="1:6">
      <c r="A226" s="31">
        <v>225</v>
      </c>
      <c r="B226" s="130"/>
      <c r="C226" s="79" t="s">
        <v>486</v>
      </c>
      <c r="D226" s="74"/>
      <c r="E226" s="61" t="s">
        <v>378</v>
      </c>
      <c r="F226" s="145"/>
    </row>
    <row r="227" spans="1:6">
      <c r="A227" s="31">
        <v>226</v>
      </c>
      <c r="B227" s="130"/>
      <c r="C227" s="79" t="s">
        <v>299</v>
      </c>
      <c r="D227" s="74"/>
      <c r="E227" s="61" t="s">
        <v>378</v>
      </c>
      <c r="F227" s="145"/>
    </row>
    <row r="228" spans="1:6">
      <c r="A228" s="31">
        <v>227</v>
      </c>
      <c r="B228" s="130"/>
      <c r="C228" s="93" t="s">
        <v>300</v>
      </c>
      <c r="D228" s="94"/>
      <c r="E228" s="72" t="s">
        <v>378</v>
      </c>
      <c r="F228" s="146"/>
    </row>
    <row r="229" spans="1:6" ht="14.25" customHeight="1">
      <c r="A229" s="31">
        <v>228</v>
      </c>
      <c r="B229" s="130"/>
      <c r="C229" s="83" t="s">
        <v>301</v>
      </c>
      <c r="D229" s="112" t="e">
        <f>100-D230-D231</f>
        <v>#DIV/0!</v>
      </c>
      <c r="E229" s="150" t="s">
        <v>411</v>
      </c>
      <c r="F229" s="151"/>
    </row>
    <row r="230" spans="1:6" ht="14.25" customHeight="1">
      <c r="A230" s="31">
        <v>229</v>
      </c>
      <c r="B230" s="130"/>
      <c r="C230" s="79" t="s">
        <v>302</v>
      </c>
      <c r="D230" s="78" t="e">
        <f>D219*4*100/D218</f>
        <v>#DIV/0!</v>
      </c>
      <c r="E230" s="150"/>
      <c r="F230" s="151"/>
    </row>
    <row r="231" spans="1:6" ht="14.25" customHeight="1">
      <c r="A231" s="31">
        <v>230</v>
      </c>
      <c r="B231" s="130"/>
      <c r="C231" s="79" t="s">
        <v>303</v>
      </c>
      <c r="D231" s="78" t="e">
        <f>D220*9*100/D218</f>
        <v>#DIV/0!</v>
      </c>
      <c r="E231" s="152"/>
      <c r="F231" s="153"/>
    </row>
    <row r="232" spans="1:6" ht="13.5" customHeight="1">
      <c r="A232" s="31">
        <v>231</v>
      </c>
      <c r="B232" s="130"/>
      <c r="C232" s="80" t="s">
        <v>417</v>
      </c>
      <c r="D232" s="74"/>
      <c r="E232" s="61" t="s">
        <v>378</v>
      </c>
      <c r="F232" s="162" t="s">
        <v>418</v>
      </c>
    </row>
    <row r="233" spans="1:6">
      <c r="A233" s="31">
        <v>232</v>
      </c>
      <c r="B233" s="130"/>
      <c r="C233" s="80" t="s">
        <v>487</v>
      </c>
      <c r="D233" s="74"/>
      <c r="E233" s="61" t="s">
        <v>378</v>
      </c>
      <c r="F233" s="145"/>
    </row>
    <row r="234" spans="1:6">
      <c r="A234" s="31">
        <v>233</v>
      </c>
      <c r="B234" s="130"/>
      <c r="C234" s="80" t="s">
        <v>488</v>
      </c>
      <c r="D234" s="74"/>
      <c r="E234" s="61" t="s">
        <v>378</v>
      </c>
      <c r="F234" s="145"/>
    </row>
    <row r="235" spans="1:6">
      <c r="A235" s="31">
        <v>234</v>
      </c>
      <c r="B235" s="130"/>
      <c r="C235" s="80" t="s">
        <v>304</v>
      </c>
      <c r="D235" s="74"/>
      <c r="E235" s="61" t="s">
        <v>378</v>
      </c>
      <c r="F235" s="145"/>
    </row>
    <row r="236" spans="1:6">
      <c r="A236" s="31">
        <v>235</v>
      </c>
      <c r="B236" s="130"/>
      <c r="C236" s="80" t="s">
        <v>489</v>
      </c>
      <c r="D236" s="74"/>
      <c r="E236" s="61" t="s">
        <v>378</v>
      </c>
      <c r="F236" s="145"/>
    </row>
    <row r="237" spans="1:6">
      <c r="A237" s="70">
        <v>236</v>
      </c>
      <c r="B237" s="131"/>
      <c r="C237" s="110" t="s">
        <v>490</v>
      </c>
      <c r="D237" s="94"/>
      <c r="E237" s="72" t="s">
        <v>378</v>
      </c>
      <c r="F237" s="146"/>
    </row>
    <row r="238" spans="1:6" ht="13.5" customHeight="1">
      <c r="A238" s="96">
        <v>237</v>
      </c>
      <c r="B238" s="137" t="s">
        <v>305</v>
      </c>
      <c r="C238" s="97" t="s">
        <v>484</v>
      </c>
      <c r="D238" s="106"/>
      <c r="E238" s="99" t="s">
        <v>378</v>
      </c>
      <c r="F238" s="144" t="s">
        <v>404</v>
      </c>
    </row>
    <row r="239" spans="1:6">
      <c r="A239" s="31">
        <v>238</v>
      </c>
      <c r="B239" s="130"/>
      <c r="C239" s="79" t="s">
        <v>180</v>
      </c>
      <c r="D239" s="75"/>
      <c r="E239" s="61" t="s">
        <v>378</v>
      </c>
      <c r="F239" s="145"/>
    </row>
    <row r="240" spans="1:6">
      <c r="A240" s="31">
        <v>239</v>
      </c>
      <c r="B240" s="130"/>
      <c r="C240" s="79" t="s">
        <v>179</v>
      </c>
      <c r="D240" s="75"/>
      <c r="E240" s="61" t="s">
        <v>378</v>
      </c>
      <c r="F240" s="145"/>
    </row>
    <row r="241" spans="1:6">
      <c r="A241" s="31">
        <v>240</v>
      </c>
      <c r="B241" s="130"/>
      <c r="C241" s="79" t="s">
        <v>485</v>
      </c>
      <c r="D241" s="74"/>
      <c r="E241" s="61" t="s">
        <v>378</v>
      </c>
      <c r="F241" s="145"/>
    </row>
    <row r="242" spans="1:6">
      <c r="A242" s="31">
        <v>241</v>
      </c>
      <c r="B242" s="130"/>
      <c r="C242" s="79" t="s">
        <v>298</v>
      </c>
      <c r="D242" s="74"/>
      <c r="E242" s="61" t="s">
        <v>378</v>
      </c>
      <c r="F242" s="145"/>
    </row>
    <row r="243" spans="1:6">
      <c r="A243" s="31">
        <v>242</v>
      </c>
      <c r="B243" s="130"/>
      <c r="C243" s="79" t="s">
        <v>500</v>
      </c>
      <c r="D243" s="74"/>
      <c r="E243" s="61" t="s">
        <v>378</v>
      </c>
      <c r="F243" s="145"/>
    </row>
    <row r="244" spans="1:6" ht="15">
      <c r="A244" s="31">
        <v>243</v>
      </c>
      <c r="B244" s="130"/>
      <c r="C244" s="79" t="s">
        <v>531</v>
      </c>
      <c r="D244" s="74"/>
      <c r="E244" s="61" t="s">
        <v>378</v>
      </c>
      <c r="F244" s="145"/>
    </row>
    <row r="245" spans="1:6" ht="15">
      <c r="A245" s="31">
        <v>244</v>
      </c>
      <c r="B245" s="130"/>
      <c r="C245" s="79" t="s">
        <v>532</v>
      </c>
      <c r="D245" s="74"/>
      <c r="E245" s="61" t="s">
        <v>378</v>
      </c>
      <c r="F245" s="145"/>
    </row>
    <row r="246" spans="1:6">
      <c r="A246" s="31">
        <v>245</v>
      </c>
      <c r="B246" s="130"/>
      <c r="C246" s="79" t="s">
        <v>486</v>
      </c>
      <c r="D246" s="74"/>
      <c r="E246" s="61" t="s">
        <v>378</v>
      </c>
      <c r="F246" s="145"/>
    </row>
    <row r="247" spans="1:6">
      <c r="A247" s="31">
        <v>246</v>
      </c>
      <c r="B247" s="130"/>
      <c r="C247" s="79" t="s">
        <v>299</v>
      </c>
      <c r="D247" s="74"/>
      <c r="E247" s="61" t="s">
        <v>378</v>
      </c>
      <c r="F247" s="145"/>
    </row>
    <row r="248" spans="1:6">
      <c r="A248" s="31">
        <v>247</v>
      </c>
      <c r="B248" s="130"/>
      <c r="C248" s="93" t="s">
        <v>300</v>
      </c>
      <c r="D248" s="94"/>
      <c r="E248" s="72" t="s">
        <v>378</v>
      </c>
      <c r="F248" s="146"/>
    </row>
    <row r="249" spans="1:6">
      <c r="A249" s="31">
        <v>248</v>
      </c>
      <c r="B249" s="130"/>
      <c r="C249" s="83" t="s">
        <v>301</v>
      </c>
      <c r="D249" s="112" t="e">
        <f>100-D250-D251</f>
        <v>#DIV/0!</v>
      </c>
      <c r="E249" s="150" t="s">
        <v>411</v>
      </c>
      <c r="F249" s="151"/>
    </row>
    <row r="250" spans="1:6">
      <c r="A250" s="31">
        <v>249</v>
      </c>
      <c r="B250" s="130"/>
      <c r="C250" s="79" t="s">
        <v>302</v>
      </c>
      <c r="D250" s="78" t="e">
        <f>D239*4*100/D238</f>
        <v>#DIV/0!</v>
      </c>
      <c r="E250" s="150"/>
      <c r="F250" s="151"/>
    </row>
    <row r="251" spans="1:6">
      <c r="A251" s="31">
        <v>250</v>
      </c>
      <c r="B251" s="130"/>
      <c r="C251" s="79" t="s">
        <v>303</v>
      </c>
      <c r="D251" s="78" t="e">
        <f>D240*9*100/D238</f>
        <v>#DIV/0!</v>
      </c>
      <c r="E251" s="152"/>
      <c r="F251" s="153"/>
    </row>
    <row r="252" spans="1:6" ht="14.25" customHeight="1">
      <c r="A252" s="31">
        <v>251</v>
      </c>
      <c r="B252" s="130"/>
      <c r="C252" s="80" t="s">
        <v>417</v>
      </c>
      <c r="D252" s="77">
        <f>D232</f>
        <v>0</v>
      </c>
      <c r="E252" s="138" t="s">
        <v>405</v>
      </c>
      <c r="F252" s="139"/>
    </row>
    <row r="253" spans="1:6" ht="14.25" customHeight="1">
      <c r="A253" s="31">
        <v>252</v>
      </c>
      <c r="B253" s="130"/>
      <c r="C253" s="80" t="s">
        <v>487</v>
      </c>
      <c r="D253" s="77">
        <f t="shared" ref="D253:D254" si="2">D233</f>
        <v>0</v>
      </c>
      <c r="E253" s="140"/>
      <c r="F253" s="141"/>
    </row>
    <row r="254" spans="1:6" ht="14.25" customHeight="1">
      <c r="A254" s="31">
        <v>253</v>
      </c>
      <c r="B254" s="130"/>
      <c r="C254" s="80" t="s">
        <v>488</v>
      </c>
      <c r="D254" s="77">
        <f t="shared" si="2"/>
        <v>0</v>
      </c>
      <c r="E254" s="142"/>
      <c r="F254" s="143"/>
    </row>
    <row r="255" spans="1:6">
      <c r="A255" s="31">
        <v>254</v>
      </c>
      <c r="B255" s="130"/>
      <c r="C255" s="80" t="s">
        <v>304</v>
      </c>
      <c r="D255" s="74"/>
      <c r="E255" s="61" t="s">
        <v>378</v>
      </c>
      <c r="F255" s="64"/>
    </row>
    <row r="256" spans="1:6">
      <c r="A256" s="31">
        <v>255</v>
      </c>
      <c r="B256" s="130"/>
      <c r="C256" s="80" t="s">
        <v>489</v>
      </c>
      <c r="D256" s="74"/>
      <c r="E256" s="61" t="s">
        <v>378</v>
      </c>
      <c r="F256" s="64"/>
    </row>
    <row r="257" spans="1:6">
      <c r="A257" s="70">
        <v>256</v>
      </c>
      <c r="B257" s="131"/>
      <c r="C257" s="110" t="s">
        <v>490</v>
      </c>
      <c r="D257" s="94"/>
      <c r="E257" s="72" t="s">
        <v>378</v>
      </c>
      <c r="F257" s="101"/>
    </row>
    <row r="258" spans="1:6" ht="13.5" customHeight="1">
      <c r="A258" s="96">
        <v>257</v>
      </c>
      <c r="B258" s="137" t="s">
        <v>306</v>
      </c>
      <c r="C258" s="97" t="s">
        <v>484</v>
      </c>
      <c r="D258" s="106"/>
      <c r="E258" s="99" t="s">
        <v>378</v>
      </c>
      <c r="F258" s="147" t="s">
        <v>406</v>
      </c>
    </row>
    <row r="259" spans="1:6">
      <c r="A259" s="31">
        <v>258</v>
      </c>
      <c r="B259" s="130"/>
      <c r="C259" s="79" t="s">
        <v>180</v>
      </c>
      <c r="D259" s="75"/>
      <c r="E259" s="61" t="s">
        <v>378</v>
      </c>
      <c r="F259" s="148"/>
    </row>
    <row r="260" spans="1:6">
      <c r="A260" s="31">
        <v>259</v>
      </c>
      <c r="B260" s="130"/>
      <c r="C260" s="79" t="s">
        <v>179</v>
      </c>
      <c r="D260" s="75"/>
      <c r="E260" s="61" t="s">
        <v>378</v>
      </c>
      <c r="F260" s="148"/>
    </row>
    <row r="261" spans="1:6">
      <c r="A261" s="31">
        <v>260</v>
      </c>
      <c r="B261" s="130"/>
      <c r="C261" s="79" t="s">
        <v>485</v>
      </c>
      <c r="D261" s="74"/>
      <c r="E261" s="61" t="s">
        <v>378</v>
      </c>
      <c r="F261" s="148"/>
    </row>
    <row r="262" spans="1:6">
      <c r="A262" s="31">
        <v>261</v>
      </c>
      <c r="B262" s="130"/>
      <c r="C262" s="79" t="s">
        <v>298</v>
      </c>
      <c r="D262" s="74"/>
      <c r="E262" s="61" t="s">
        <v>378</v>
      </c>
      <c r="F262" s="148"/>
    </row>
    <row r="263" spans="1:6">
      <c r="A263" s="31">
        <v>262</v>
      </c>
      <c r="B263" s="130"/>
      <c r="C263" s="79" t="s">
        <v>500</v>
      </c>
      <c r="D263" s="74"/>
      <c r="E263" s="61" t="s">
        <v>378</v>
      </c>
      <c r="F263" s="148"/>
    </row>
    <row r="264" spans="1:6" ht="15">
      <c r="A264" s="31">
        <v>263</v>
      </c>
      <c r="B264" s="130"/>
      <c r="C264" s="79" t="s">
        <v>531</v>
      </c>
      <c r="D264" s="74"/>
      <c r="E264" s="61" t="s">
        <v>378</v>
      </c>
      <c r="F264" s="148"/>
    </row>
    <row r="265" spans="1:6" ht="15">
      <c r="A265" s="31">
        <v>264</v>
      </c>
      <c r="B265" s="130"/>
      <c r="C265" s="79" t="s">
        <v>532</v>
      </c>
      <c r="D265" s="74"/>
      <c r="E265" s="61" t="s">
        <v>378</v>
      </c>
      <c r="F265" s="148"/>
    </row>
    <row r="266" spans="1:6">
      <c r="A266" s="31">
        <v>265</v>
      </c>
      <c r="B266" s="130"/>
      <c r="C266" s="79" t="s">
        <v>486</v>
      </c>
      <c r="D266" s="74"/>
      <c r="E266" s="61" t="s">
        <v>378</v>
      </c>
      <c r="F266" s="148"/>
    </row>
    <row r="267" spans="1:6">
      <c r="A267" s="31">
        <v>266</v>
      </c>
      <c r="B267" s="130"/>
      <c r="C267" s="79" t="s">
        <v>299</v>
      </c>
      <c r="D267" s="74"/>
      <c r="E267" s="61" t="s">
        <v>378</v>
      </c>
      <c r="F267" s="148"/>
    </row>
    <row r="268" spans="1:6">
      <c r="A268" s="31">
        <v>267</v>
      </c>
      <c r="B268" s="130"/>
      <c r="C268" s="93" t="s">
        <v>300</v>
      </c>
      <c r="D268" s="94"/>
      <c r="E268" s="72" t="s">
        <v>378</v>
      </c>
      <c r="F268" s="149"/>
    </row>
    <row r="269" spans="1:6">
      <c r="A269" s="31">
        <v>268</v>
      </c>
      <c r="B269" s="130"/>
      <c r="C269" s="83" t="s">
        <v>301</v>
      </c>
      <c r="D269" s="112" t="e">
        <f>100-D270-D271</f>
        <v>#DIV/0!</v>
      </c>
      <c r="E269" s="150" t="s">
        <v>411</v>
      </c>
      <c r="F269" s="151"/>
    </row>
    <row r="270" spans="1:6">
      <c r="A270" s="31">
        <v>269</v>
      </c>
      <c r="B270" s="130"/>
      <c r="C270" s="79" t="s">
        <v>302</v>
      </c>
      <c r="D270" s="78" t="e">
        <f>D259*4*100/D258</f>
        <v>#DIV/0!</v>
      </c>
      <c r="E270" s="150"/>
      <c r="F270" s="151"/>
    </row>
    <row r="271" spans="1:6">
      <c r="A271" s="31">
        <v>270</v>
      </c>
      <c r="B271" s="130"/>
      <c r="C271" s="79" t="s">
        <v>303</v>
      </c>
      <c r="D271" s="78" t="e">
        <f>D260*9*100/D258</f>
        <v>#DIV/0!</v>
      </c>
      <c r="E271" s="152"/>
      <c r="F271" s="153"/>
    </row>
    <row r="272" spans="1:6" ht="14.25" customHeight="1">
      <c r="A272" s="31">
        <v>271</v>
      </c>
      <c r="B272" s="130"/>
      <c r="C272" s="80" t="s">
        <v>417</v>
      </c>
      <c r="D272" s="77">
        <f>D252</f>
        <v>0</v>
      </c>
      <c r="E272" s="138" t="s">
        <v>405</v>
      </c>
      <c r="F272" s="139"/>
    </row>
    <row r="273" spans="1:6" ht="14.25" customHeight="1">
      <c r="A273" s="31">
        <v>272</v>
      </c>
      <c r="B273" s="130"/>
      <c r="C273" s="80" t="s">
        <v>487</v>
      </c>
      <c r="D273" s="77">
        <f t="shared" ref="D273:D274" si="3">D253</f>
        <v>0</v>
      </c>
      <c r="E273" s="140"/>
      <c r="F273" s="141"/>
    </row>
    <row r="274" spans="1:6" ht="14.25" customHeight="1">
      <c r="A274" s="31">
        <v>273</v>
      </c>
      <c r="B274" s="130"/>
      <c r="C274" s="80" t="s">
        <v>488</v>
      </c>
      <c r="D274" s="77">
        <f t="shared" si="3"/>
        <v>0</v>
      </c>
      <c r="E274" s="142"/>
      <c r="F274" s="143"/>
    </row>
    <row r="275" spans="1:6">
      <c r="A275" s="31">
        <v>274</v>
      </c>
      <c r="B275" s="130"/>
      <c r="C275" s="80" t="s">
        <v>304</v>
      </c>
      <c r="D275" s="74"/>
      <c r="E275" s="61" t="s">
        <v>378</v>
      </c>
      <c r="F275" s="64"/>
    </row>
    <row r="276" spans="1:6">
      <c r="A276" s="31">
        <v>275</v>
      </c>
      <c r="B276" s="130"/>
      <c r="C276" s="80" t="s">
        <v>489</v>
      </c>
      <c r="D276" s="74"/>
      <c r="E276" s="61" t="s">
        <v>378</v>
      </c>
      <c r="F276" s="64"/>
    </row>
    <row r="277" spans="1:6">
      <c r="A277" s="70">
        <v>276</v>
      </c>
      <c r="B277" s="131"/>
      <c r="C277" s="110" t="s">
        <v>490</v>
      </c>
      <c r="D277" s="94"/>
      <c r="E277" s="72" t="s">
        <v>378</v>
      </c>
      <c r="F277" s="101"/>
    </row>
    <row r="278" spans="1:6" ht="22">
      <c r="A278" s="87">
        <v>277</v>
      </c>
      <c r="B278" s="88" t="s">
        <v>307</v>
      </c>
      <c r="C278" s="107" t="s">
        <v>308</v>
      </c>
      <c r="D278" s="89"/>
      <c r="E278" s="90" t="s">
        <v>378</v>
      </c>
      <c r="F278" s="108" t="s">
        <v>415</v>
      </c>
    </row>
    <row r="279" spans="1:6" ht="24">
      <c r="A279" s="30">
        <v>278</v>
      </c>
      <c r="B279" s="119" t="s">
        <v>309</v>
      </c>
      <c r="C279" s="83" t="s">
        <v>215</v>
      </c>
      <c r="D279" s="73"/>
      <c r="E279" s="60" t="s">
        <v>215</v>
      </c>
      <c r="F279" s="66" t="s">
        <v>407</v>
      </c>
    </row>
    <row r="280" spans="1:6">
      <c r="A280" s="31">
        <v>279</v>
      </c>
      <c r="B280" s="129" t="s">
        <v>310</v>
      </c>
      <c r="C280" s="79" t="s">
        <v>346</v>
      </c>
      <c r="D280" s="74"/>
      <c r="E280" s="61" t="s">
        <v>215</v>
      </c>
      <c r="F280" s="64"/>
    </row>
    <row r="281" spans="1:6">
      <c r="A281" s="31">
        <v>280</v>
      </c>
      <c r="B281" s="130"/>
      <c r="C281" s="79" t="s">
        <v>347</v>
      </c>
      <c r="D281" s="74"/>
      <c r="E281" s="61" t="s">
        <v>215</v>
      </c>
      <c r="F281" s="64"/>
    </row>
    <row r="282" spans="1:6">
      <c r="A282" s="31">
        <v>281</v>
      </c>
      <c r="B282" s="130"/>
      <c r="C282" s="79" t="s">
        <v>348</v>
      </c>
      <c r="D282" s="74"/>
      <c r="E282" s="61" t="s">
        <v>215</v>
      </c>
      <c r="F282" s="64"/>
    </row>
    <row r="283" spans="1:6">
      <c r="A283" s="31">
        <v>282</v>
      </c>
      <c r="B283" s="130"/>
      <c r="C283" s="79" t="s">
        <v>495</v>
      </c>
      <c r="D283" s="74"/>
      <c r="E283" s="61" t="s">
        <v>215</v>
      </c>
      <c r="F283" s="64"/>
    </row>
    <row r="284" spans="1:6">
      <c r="A284" s="31">
        <v>283</v>
      </c>
      <c r="B284" s="130"/>
      <c r="C284" s="79" t="s">
        <v>311</v>
      </c>
      <c r="D284" s="74"/>
      <c r="E284" s="61" t="s">
        <v>215</v>
      </c>
      <c r="F284" s="64"/>
    </row>
    <row r="285" spans="1:6">
      <c r="A285" s="70">
        <v>284</v>
      </c>
      <c r="B285" s="131"/>
      <c r="C285" s="93" t="s">
        <v>214</v>
      </c>
      <c r="D285" s="94"/>
      <c r="E285" s="72" t="s">
        <v>378</v>
      </c>
      <c r="F285" s="101" t="s">
        <v>388</v>
      </c>
    </row>
    <row r="286" spans="1:6">
      <c r="A286" s="30">
        <v>285</v>
      </c>
      <c r="B286" s="119" t="s">
        <v>318</v>
      </c>
      <c r="C286" s="83" t="s">
        <v>215</v>
      </c>
      <c r="D286" s="73"/>
      <c r="E286" s="60" t="s">
        <v>215</v>
      </c>
      <c r="F286" s="92"/>
    </row>
    <row r="287" spans="1:6">
      <c r="A287" s="31">
        <v>286</v>
      </c>
      <c r="B287" s="129" t="s">
        <v>319</v>
      </c>
      <c r="C287" s="79" t="s">
        <v>349</v>
      </c>
      <c r="D287" s="74"/>
      <c r="E287" s="61" t="s">
        <v>215</v>
      </c>
      <c r="F287" s="64"/>
    </row>
    <row r="288" spans="1:6">
      <c r="A288" s="31">
        <v>287</v>
      </c>
      <c r="B288" s="130"/>
      <c r="C288" s="79" t="s">
        <v>320</v>
      </c>
      <c r="D288" s="74"/>
      <c r="E288" s="61" t="s">
        <v>215</v>
      </c>
      <c r="F288" s="64"/>
    </row>
    <row r="289" spans="1:6">
      <c r="A289" s="31">
        <v>288</v>
      </c>
      <c r="B289" s="130"/>
      <c r="C289" s="79" t="s">
        <v>321</v>
      </c>
      <c r="D289" s="74"/>
      <c r="E289" s="61" t="s">
        <v>215</v>
      </c>
      <c r="F289" s="64"/>
    </row>
    <row r="290" spans="1:6">
      <c r="A290" s="31">
        <v>289</v>
      </c>
      <c r="B290" s="130"/>
      <c r="C290" s="79" t="s">
        <v>322</v>
      </c>
      <c r="D290" s="74"/>
      <c r="E290" s="61" t="s">
        <v>215</v>
      </c>
      <c r="F290" s="64"/>
    </row>
    <row r="291" spans="1:6">
      <c r="A291" s="70">
        <v>290</v>
      </c>
      <c r="B291" s="131"/>
      <c r="C291" s="93" t="s">
        <v>214</v>
      </c>
      <c r="D291" s="94"/>
      <c r="E291" s="72" t="s">
        <v>378</v>
      </c>
      <c r="F291" s="101" t="s">
        <v>389</v>
      </c>
    </row>
    <row r="292" spans="1:6">
      <c r="A292" s="30">
        <v>291</v>
      </c>
      <c r="B292" s="119" t="s">
        <v>312</v>
      </c>
      <c r="C292" s="83" t="s">
        <v>215</v>
      </c>
      <c r="D292" s="73"/>
      <c r="E292" s="60" t="s">
        <v>215</v>
      </c>
      <c r="F292" s="126" t="s">
        <v>530</v>
      </c>
    </row>
    <row r="293" spans="1:6" ht="14.25" customHeight="1">
      <c r="A293" s="31">
        <v>292</v>
      </c>
      <c r="B293" s="129" t="s">
        <v>313</v>
      </c>
      <c r="C293" s="79" t="s">
        <v>373</v>
      </c>
      <c r="D293" s="74"/>
      <c r="E293" s="61" t="s">
        <v>378</v>
      </c>
      <c r="F293" s="127"/>
    </row>
    <row r="294" spans="1:6" ht="14.25" customHeight="1">
      <c r="A294" s="31">
        <v>293</v>
      </c>
      <c r="B294" s="130"/>
      <c r="C294" s="79" t="s">
        <v>491</v>
      </c>
      <c r="D294" s="74"/>
      <c r="E294" s="61" t="s">
        <v>378</v>
      </c>
      <c r="F294" s="127"/>
    </row>
    <row r="295" spans="1:6" ht="14.25" customHeight="1">
      <c r="A295" s="31">
        <v>294</v>
      </c>
      <c r="B295" s="130"/>
      <c r="C295" s="79" t="s">
        <v>492</v>
      </c>
      <c r="D295" s="74"/>
      <c r="E295" s="61" t="s">
        <v>378</v>
      </c>
      <c r="F295" s="127"/>
    </row>
    <row r="296" spans="1:6" ht="14.25" customHeight="1">
      <c r="A296" s="31">
        <v>295</v>
      </c>
      <c r="B296" s="130"/>
      <c r="C296" s="79" t="s">
        <v>314</v>
      </c>
      <c r="D296" s="74"/>
      <c r="E296" s="61" t="s">
        <v>378</v>
      </c>
      <c r="F296" s="127"/>
    </row>
    <row r="297" spans="1:6" ht="14.25" customHeight="1">
      <c r="A297" s="31">
        <v>296</v>
      </c>
      <c r="B297" s="130"/>
      <c r="C297" s="79" t="s">
        <v>493</v>
      </c>
      <c r="D297" s="74"/>
      <c r="E297" s="61" t="s">
        <v>378</v>
      </c>
      <c r="F297" s="127"/>
    </row>
    <row r="298" spans="1:6" ht="14.25" customHeight="1">
      <c r="A298" s="31">
        <v>297</v>
      </c>
      <c r="B298" s="130"/>
      <c r="C298" s="79" t="s">
        <v>315</v>
      </c>
      <c r="D298" s="74"/>
      <c r="E298" s="61" t="s">
        <v>378</v>
      </c>
      <c r="F298" s="127"/>
    </row>
    <row r="299" spans="1:6" ht="14.25" customHeight="1">
      <c r="A299" s="31">
        <v>298</v>
      </c>
      <c r="B299" s="130"/>
      <c r="C299" s="79" t="s">
        <v>494</v>
      </c>
      <c r="D299" s="74"/>
      <c r="E299" s="61" t="s">
        <v>378</v>
      </c>
      <c r="F299" s="127"/>
    </row>
    <row r="300" spans="1:6" ht="14.25" customHeight="1">
      <c r="A300" s="31">
        <v>299</v>
      </c>
      <c r="B300" s="130"/>
      <c r="C300" s="79" t="s">
        <v>316</v>
      </c>
      <c r="D300" s="74"/>
      <c r="E300" s="61" t="s">
        <v>378</v>
      </c>
      <c r="F300" s="127"/>
    </row>
    <row r="301" spans="1:6" ht="14.25" customHeight="1">
      <c r="A301" s="31">
        <v>300</v>
      </c>
      <c r="B301" s="130"/>
      <c r="C301" s="79" t="s">
        <v>493</v>
      </c>
      <c r="D301" s="74"/>
      <c r="E301" s="61" t="s">
        <v>378</v>
      </c>
      <c r="F301" s="128"/>
    </row>
    <row r="302" spans="1:6">
      <c r="A302" s="70">
        <v>301</v>
      </c>
      <c r="B302" s="131"/>
      <c r="C302" s="93" t="s">
        <v>317</v>
      </c>
      <c r="D302" s="94"/>
      <c r="E302" s="72" t="s">
        <v>378</v>
      </c>
      <c r="F302" s="101" t="s">
        <v>408</v>
      </c>
    </row>
    <row r="303" spans="1:6">
      <c r="A303" s="30">
        <v>302</v>
      </c>
      <c r="B303" s="119" t="s">
        <v>323</v>
      </c>
      <c r="C303" s="83" t="s">
        <v>215</v>
      </c>
      <c r="D303" s="73"/>
      <c r="E303" s="60" t="s">
        <v>215</v>
      </c>
      <c r="F303" s="92"/>
    </row>
    <row r="304" spans="1:6">
      <c r="A304" s="31">
        <v>303</v>
      </c>
      <c r="B304" s="129" t="s">
        <v>413</v>
      </c>
      <c r="C304" s="79" t="s">
        <v>324</v>
      </c>
      <c r="D304" s="74"/>
      <c r="E304" s="61" t="s">
        <v>378</v>
      </c>
      <c r="F304" s="135" t="s">
        <v>414</v>
      </c>
    </row>
    <row r="305" spans="1:6">
      <c r="A305" s="31">
        <v>304</v>
      </c>
      <c r="B305" s="154"/>
      <c r="C305" s="79" t="s">
        <v>325</v>
      </c>
      <c r="D305" s="74"/>
      <c r="E305" s="61" t="s">
        <v>378</v>
      </c>
      <c r="F305" s="136"/>
    </row>
    <row r="306" spans="1:6">
      <c r="A306" s="31">
        <v>305</v>
      </c>
      <c r="B306" s="120" t="s">
        <v>372</v>
      </c>
      <c r="C306" s="79" t="s">
        <v>215</v>
      </c>
      <c r="D306" s="74"/>
      <c r="E306" s="61" t="s">
        <v>215</v>
      </c>
      <c r="F306" s="64"/>
    </row>
    <row r="307" spans="1:6">
      <c r="A307" s="31">
        <v>306</v>
      </c>
      <c r="B307" s="129" t="s">
        <v>326</v>
      </c>
      <c r="C307" s="79" t="s">
        <v>327</v>
      </c>
      <c r="D307" s="74"/>
      <c r="E307" s="61" t="s">
        <v>215</v>
      </c>
      <c r="F307" s="64"/>
    </row>
    <row r="308" spans="1:6">
      <c r="A308" s="31">
        <v>307</v>
      </c>
      <c r="B308" s="130"/>
      <c r="C308" s="79" t="s">
        <v>328</v>
      </c>
      <c r="D308" s="74"/>
      <c r="E308" s="61" t="s">
        <v>215</v>
      </c>
      <c r="F308" s="64"/>
    </row>
    <row r="309" spans="1:6">
      <c r="A309" s="70">
        <v>308</v>
      </c>
      <c r="B309" s="131"/>
      <c r="C309" s="93" t="s">
        <v>329</v>
      </c>
      <c r="D309" s="94"/>
      <c r="E309" s="72" t="s">
        <v>378</v>
      </c>
      <c r="F309" s="101" t="s">
        <v>388</v>
      </c>
    </row>
    <row r="310" spans="1:6" ht="13.5" customHeight="1">
      <c r="A310" s="30">
        <v>309</v>
      </c>
      <c r="B310" s="130" t="s">
        <v>330</v>
      </c>
      <c r="C310" s="83" t="s">
        <v>331</v>
      </c>
      <c r="D310" s="73"/>
      <c r="E310" s="60" t="s">
        <v>378</v>
      </c>
      <c r="F310" s="148" t="s">
        <v>409</v>
      </c>
    </row>
    <row r="311" spans="1:6">
      <c r="A311" s="31">
        <v>310</v>
      </c>
      <c r="B311" s="130"/>
      <c r="C311" s="79" t="s">
        <v>109</v>
      </c>
      <c r="D311" s="74"/>
      <c r="E311" s="61" t="s">
        <v>378</v>
      </c>
      <c r="F311" s="148"/>
    </row>
    <row r="312" spans="1:6">
      <c r="A312" s="31">
        <v>311</v>
      </c>
      <c r="B312" s="130"/>
      <c r="C312" s="79" t="s">
        <v>110</v>
      </c>
      <c r="D312" s="74"/>
      <c r="E312" s="61" t="s">
        <v>378</v>
      </c>
      <c r="F312" s="148"/>
    </row>
    <row r="313" spans="1:6" ht="24.5" thickBot="1">
      <c r="A313" s="70">
        <v>312</v>
      </c>
      <c r="B313" s="157"/>
      <c r="C313" s="82" t="s">
        <v>412</v>
      </c>
      <c r="D313" s="76"/>
      <c r="E313" s="72" t="s">
        <v>378</v>
      </c>
      <c r="F313" s="149"/>
    </row>
  </sheetData>
  <sheetProtection sheet="1" objects="1" scenarios="1"/>
  <mergeCells count="61">
    <mergeCell ref="F129:F143"/>
    <mergeCell ref="F7:F8"/>
    <mergeCell ref="F18:F19"/>
    <mergeCell ref="F25:F33"/>
    <mergeCell ref="F60:F83"/>
    <mergeCell ref="F57:F58"/>
    <mergeCell ref="E84:F87"/>
    <mergeCell ref="E120:F125"/>
    <mergeCell ref="E118:F118"/>
    <mergeCell ref="E111:F111"/>
    <mergeCell ref="E104:F104"/>
    <mergeCell ref="E97:F97"/>
    <mergeCell ref="F92:F96"/>
    <mergeCell ref="F200:F202"/>
    <mergeCell ref="F203:F217"/>
    <mergeCell ref="F218:F228"/>
    <mergeCell ref="F232:F237"/>
    <mergeCell ref="E144:F144"/>
    <mergeCell ref="B310:B313"/>
    <mergeCell ref="B5:B8"/>
    <mergeCell ref="B16:B22"/>
    <mergeCell ref="B23:B24"/>
    <mergeCell ref="B25:B34"/>
    <mergeCell ref="B37:B45"/>
    <mergeCell ref="B304:B305"/>
    <mergeCell ref="B258:B277"/>
    <mergeCell ref="B280:B285"/>
    <mergeCell ref="B293:B302"/>
    <mergeCell ref="B287:B291"/>
    <mergeCell ref="F310:F313"/>
    <mergeCell ref="B197:B199"/>
    <mergeCell ref="B129:B160"/>
    <mergeCell ref="B161:B162"/>
    <mergeCell ref="B163:B164"/>
    <mergeCell ref="B165:B167"/>
    <mergeCell ref="B189:B194"/>
    <mergeCell ref="B195:B196"/>
    <mergeCell ref="B200:B217"/>
    <mergeCell ref="B218:B237"/>
    <mergeCell ref="B168:B172"/>
    <mergeCell ref="B173:B188"/>
    <mergeCell ref="E160:F160"/>
    <mergeCell ref="E229:F231"/>
    <mergeCell ref="E249:F251"/>
    <mergeCell ref="E252:F254"/>
    <mergeCell ref="F292:F301"/>
    <mergeCell ref="B307:B309"/>
    <mergeCell ref="F145:F159"/>
    <mergeCell ref="B12:B15"/>
    <mergeCell ref="F304:F305"/>
    <mergeCell ref="B238:B257"/>
    <mergeCell ref="E272:F274"/>
    <mergeCell ref="F238:F248"/>
    <mergeCell ref="F258:F268"/>
    <mergeCell ref="B127:B128"/>
    <mergeCell ref="B46:B54"/>
    <mergeCell ref="B55:B59"/>
    <mergeCell ref="B60:B87"/>
    <mergeCell ref="B89:B90"/>
    <mergeCell ref="B91:B126"/>
    <mergeCell ref="E269:F271"/>
  </mergeCells>
  <phoneticPr fontId="2"/>
  <conditionalFormatting sqref="D313 D98:D103 D105:D110 D112:D117 D119:D126 D232:D237 D91:D96 D275:D277 D255:D257 D292 D129:D196">
    <cfRule type="containsBlanks" dxfId="69" priority="79">
      <formula>LEN(TRIM(D91))=0</formula>
    </cfRule>
  </conditionalFormatting>
  <conditionalFormatting sqref="F17">
    <cfRule type="expression" dxfId="68" priority="75">
      <formula>AND($D$16="その他",$D$17="")</formula>
    </cfRule>
  </conditionalFormatting>
  <conditionalFormatting sqref="D127 D36 D23 D2:D9 D11">
    <cfRule type="containsBlanks" dxfId="67" priority="74">
      <formula>LEN(TRIM(D2))=0</formula>
    </cfRule>
  </conditionalFormatting>
  <conditionalFormatting sqref="D286 D55:D83 D88 D128 D238:D248 D16:D22 D258:D268 D12 D197:D228 D278:D279 D303 D310:D313">
    <cfRule type="containsBlanks" dxfId="66" priority="73">
      <formula>LEN(TRIM(D12))=0</formula>
    </cfRule>
  </conditionalFormatting>
  <conditionalFormatting sqref="F10">
    <cfRule type="expression" dxfId="65" priority="70">
      <formula>AND($D9="その他",$D10="")</formula>
    </cfRule>
  </conditionalFormatting>
  <conditionalFormatting sqref="D10">
    <cfRule type="expression" dxfId="64" priority="66">
      <formula>AND($D$9="その他",$D$10="")</formula>
    </cfRule>
  </conditionalFormatting>
  <conditionalFormatting sqref="D13">
    <cfRule type="expression" dxfId="63" priority="65">
      <formula>AND($D$12="有",$D$13="")</formula>
    </cfRule>
  </conditionalFormatting>
  <conditionalFormatting sqref="D24">
    <cfRule type="expression" dxfId="62" priority="64">
      <formula>AND($D$23="有",$D$24="")</formula>
    </cfRule>
  </conditionalFormatting>
  <conditionalFormatting sqref="D37">
    <cfRule type="expression" dxfId="61" priority="63">
      <formula>AND($D$36="委託",$D$37="")</formula>
    </cfRule>
  </conditionalFormatting>
  <conditionalFormatting sqref="D89">
    <cfRule type="expression" dxfId="60" priority="62">
      <formula>AND($D$88="有",$D$89="")</formula>
    </cfRule>
  </conditionalFormatting>
  <conditionalFormatting sqref="D280">
    <cfRule type="expression" dxfId="59" priority="61">
      <formula>AND($D$279="有",$D$280="")</formula>
    </cfRule>
  </conditionalFormatting>
  <conditionalFormatting sqref="D287">
    <cfRule type="expression" dxfId="58" priority="59">
      <formula>AND($D$286="有",$D$287="")</formula>
    </cfRule>
  </conditionalFormatting>
  <conditionalFormatting sqref="D293">
    <cfRule type="expression" dxfId="57" priority="58">
      <formula>AND($D$292="有",$D$293="")</formula>
    </cfRule>
  </conditionalFormatting>
  <conditionalFormatting sqref="D304">
    <cfRule type="expression" dxfId="56" priority="57">
      <formula>AND($D$303="有",$D$304="")</formula>
    </cfRule>
  </conditionalFormatting>
  <conditionalFormatting sqref="F292:F301">
    <cfRule type="expression" dxfId="55" priority="55">
      <formula>AND($D$292="有",$D$293="",$D$294="",$D$295="",$D$296="",$D$297="",$D$298="",$D$299="",$D$300="",$D$301="",$D$302="")</formula>
    </cfRule>
  </conditionalFormatting>
  <conditionalFormatting sqref="D294">
    <cfRule type="expression" dxfId="54" priority="54">
      <formula>AND($D$292="有",$D$294="")</formula>
    </cfRule>
  </conditionalFormatting>
  <conditionalFormatting sqref="D295">
    <cfRule type="expression" dxfId="53" priority="53">
      <formula>AND($D$292="有",$D$295="")</formula>
    </cfRule>
  </conditionalFormatting>
  <conditionalFormatting sqref="D296">
    <cfRule type="expression" dxfId="52" priority="52">
      <formula>AND($D$292="有",$D$296="")</formula>
    </cfRule>
  </conditionalFormatting>
  <conditionalFormatting sqref="D297">
    <cfRule type="expression" dxfId="51" priority="51">
      <formula>AND($D$292="有",$D$297="")</formula>
    </cfRule>
  </conditionalFormatting>
  <conditionalFormatting sqref="D298">
    <cfRule type="expression" dxfId="50" priority="50">
      <formula>AND($D$292="有",$D$298="")</formula>
    </cfRule>
  </conditionalFormatting>
  <conditionalFormatting sqref="D299">
    <cfRule type="expression" dxfId="49" priority="49">
      <formula>AND($D$292="有",$D$299="")</formula>
    </cfRule>
  </conditionalFormatting>
  <conditionalFormatting sqref="D300">
    <cfRule type="expression" dxfId="48" priority="48">
      <formula>AND($D$292="有",$D$300="")</formula>
    </cfRule>
  </conditionalFormatting>
  <conditionalFormatting sqref="D301">
    <cfRule type="expression" dxfId="47" priority="47">
      <formula>AND($D$292="有",$D$301="")</formula>
    </cfRule>
  </conditionalFormatting>
  <conditionalFormatting sqref="D302">
    <cfRule type="expression" dxfId="46" priority="46">
      <formula>AND($D$292="有",$D$302="")</formula>
    </cfRule>
  </conditionalFormatting>
  <conditionalFormatting sqref="D14">
    <cfRule type="expression" dxfId="45" priority="45">
      <formula>AND($D$12="有",$D$14="")</formula>
    </cfRule>
  </conditionalFormatting>
  <conditionalFormatting sqref="D15">
    <cfRule type="expression" dxfId="44" priority="44">
      <formula>AND($D$12="有",$D$15="")</formula>
    </cfRule>
  </conditionalFormatting>
  <conditionalFormatting sqref="D25">
    <cfRule type="expression" dxfId="43" priority="43">
      <formula>AND($D$23="有",$D$25="")</formula>
    </cfRule>
  </conditionalFormatting>
  <conditionalFormatting sqref="D26">
    <cfRule type="expression" dxfId="42" priority="42">
      <formula>AND($D$23="有",$D$26="")</formula>
    </cfRule>
  </conditionalFormatting>
  <conditionalFormatting sqref="D27">
    <cfRule type="expression" dxfId="41" priority="41">
      <formula>AND($D$23="有",$D$27="")</formula>
    </cfRule>
  </conditionalFormatting>
  <conditionalFormatting sqref="D28">
    <cfRule type="expression" dxfId="40" priority="40">
      <formula>AND($D$23="有",$D$28="")</formula>
    </cfRule>
  </conditionalFormatting>
  <conditionalFormatting sqref="D29">
    <cfRule type="expression" dxfId="39" priority="39">
      <formula>AND($D$23="有",$D$29="")</formula>
    </cfRule>
  </conditionalFormatting>
  <conditionalFormatting sqref="D30">
    <cfRule type="expression" dxfId="38" priority="38">
      <formula>AND($D$23="有",$D$30="")</formula>
    </cfRule>
  </conditionalFormatting>
  <conditionalFormatting sqref="D31">
    <cfRule type="expression" dxfId="37" priority="37">
      <formula>AND($D$23="有",$D$31="")</formula>
    </cfRule>
  </conditionalFormatting>
  <conditionalFormatting sqref="D32">
    <cfRule type="expression" dxfId="36" priority="36">
      <formula>AND($D$23="有",$D$32="")</formula>
    </cfRule>
  </conditionalFormatting>
  <conditionalFormatting sqref="D33">
    <cfRule type="expression" dxfId="35" priority="35">
      <formula>AND($D$23="有",$D$33="")</formula>
    </cfRule>
  </conditionalFormatting>
  <conditionalFormatting sqref="D34">
    <cfRule type="expression" dxfId="34" priority="34">
      <formula>AND($D$23="有",$D$34="")</formula>
    </cfRule>
  </conditionalFormatting>
  <conditionalFormatting sqref="D35">
    <cfRule type="expression" dxfId="33" priority="33">
      <formula>AND($D$23="有",$D$35="")</formula>
    </cfRule>
  </conditionalFormatting>
  <conditionalFormatting sqref="D38">
    <cfRule type="expression" dxfId="32" priority="32">
      <formula>AND($D$36="委託",$D$38="")</formula>
    </cfRule>
  </conditionalFormatting>
  <conditionalFormatting sqref="D39">
    <cfRule type="expression" dxfId="31" priority="31">
      <formula>AND($D$36="委託",$D$39="")</formula>
    </cfRule>
  </conditionalFormatting>
  <conditionalFormatting sqref="D40">
    <cfRule type="expression" dxfId="30" priority="30">
      <formula>AND($D$36="委託",$D$40="")</formula>
    </cfRule>
  </conditionalFormatting>
  <conditionalFormatting sqref="D41">
    <cfRule type="expression" dxfId="29" priority="29">
      <formula>AND($D$36="委託",$D$41="")</formula>
    </cfRule>
  </conditionalFormatting>
  <conditionalFormatting sqref="D42">
    <cfRule type="expression" dxfId="28" priority="28">
      <formula>AND($D$36="委託",$D$42="")</formula>
    </cfRule>
  </conditionalFormatting>
  <conditionalFormatting sqref="D43">
    <cfRule type="expression" dxfId="27" priority="27">
      <formula>AND($D$36="委託",$D$43="")</formula>
    </cfRule>
  </conditionalFormatting>
  <conditionalFormatting sqref="D44">
    <cfRule type="expression" dxfId="26" priority="26">
      <formula>AND($D$36="委託",$D$44="")</formula>
    </cfRule>
  </conditionalFormatting>
  <conditionalFormatting sqref="D45">
    <cfRule type="expression" dxfId="25" priority="25">
      <formula>AND($D$36="委託",$D$45="")</formula>
    </cfRule>
  </conditionalFormatting>
  <conditionalFormatting sqref="D46">
    <cfRule type="expression" dxfId="24" priority="24">
      <formula>AND($D$36="委託",$D$46="")</formula>
    </cfRule>
  </conditionalFormatting>
  <conditionalFormatting sqref="D47">
    <cfRule type="expression" dxfId="23" priority="23">
      <formula>AND($D$36="委託",$D$47="")</formula>
    </cfRule>
  </conditionalFormatting>
  <conditionalFormatting sqref="D48">
    <cfRule type="expression" dxfId="22" priority="22">
      <formula>AND($D$36="委託",$D$48="")</formula>
    </cfRule>
  </conditionalFormatting>
  <conditionalFormatting sqref="D49">
    <cfRule type="expression" dxfId="21" priority="21">
      <formula>AND($D$36="委託",$D$49="")</formula>
    </cfRule>
  </conditionalFormatting>
  <conditionalFormatting sqref="D50">
    <cfRule type="expression" dxfId="20" priority="20">
      <formula>AND($D$36="委託",$D$50="")</formula>
    </cfRule>
  </conditionalFormatting>
  <conditionalFormatting sqref="D51">
    <cfRule type="expression" dxfId="19" priority="19">
      <formula>AND($D$36="委託",$D$51="")</formula>
    </cfRule>
  </conditionalFormatting>
  <conditionalFormatting sqref="D52">
    <cfRule type="expression" dxfId="18" priority="18">
      <formula>AND($D$36="委託",$D$52="")</formula>
    </cfRule>
  </conditionalFormatting>
  <conditionalFormatting sqref="D53">
    <cfRule type="expression" dxfId="17" priority="17">
      <formula>AND($D$36="委託",$D$53="")</formula>
    </cfRule>
  </conditionalFormatting>
  <conditionalFormatting sqref="D54">
    <cfRule type="expression" dxfId="16" priority="16">
      <formula>AND($D$36="委託",$D$54="")</formula>
    </cfRule>
  </conditionalFormatting>
  <conditionalFormatting sqref="D90">
    <cfRule type="expression" dxfId="15" priority="15">
      <formula>AND($D$88="有",$D$90="")</formula>
    </cfRule>
  </conditionalFormatting>
  <conditionalFormatting sqref="D281">
    <cfRule type="expression" dxfId="14" priority="14">
      <formula>AND($D$279="有",$D$281="")</formula>
    </cfRule>
  </conditionalFormatting>
  <conditionalFormatting sqref="D282">
    <cfRule type="expression" dxfId="13" priority="13">
      <formula>AND($D$279="有",$D$282="")</formula>
    </cfRule>
  </conditionalFormatting>
  <conditionalFormatting sqref="D283">
    <cfRule type="expression" dxfId="12" priority="12">
      <formula>AND($D$279="有",$D$283="")</formula>
    </cfRule>
  </conditionalFormatting>
  <conditionalFormatting sqref="D284">
    <cfRule type="expression" dxfId="11" priority="11">
      <formula>AND($D$279="有",$D$284="")</formula>
    </cfRule>
  </conditionalFormatting>
  <conditionalFormatting sqref="D285">
    <cfRule type="expression" dxfId="10" priority="10">
      <formula>AND($D$279="有",$D$285="")</formula>
    </cfRule>
  </conditionalFormatting>
  <conditionalFormatting sqref="D288">
    <cfRule type="expression" dxfId="9" priority="9">
      <formula>AND($D$286="有",$D$288="")</formula>
    </cfRule>
  </conditionalFormatting>
  <conditionalFormatting sqref="D289">
    <cfRule type="expression" dxfId="8" priority="8">
      <formula>AND($D$286="有",$D$289="")</formula>
    </cfRule>
  </conditionalFormatting>
  <conditionalFormatting sqref="D290">
    <cfRule type="expression" dxfId="7" priority="7">
      <formula>AND($D$286="有",$D$290="")</formula>
    </cfRule>
  </conditionalFormatting>
  <conditionalFormatting sqref="D291">
    <cfRule type="expression" dxfId="6" priority="6">
      <formula>AND($D$286="有",$D$291="")</formula>
    </cfRule>
  </conditionalFormatting>
  <conditionalFormatting sqref="D305">
    <cfRule type="expression" dxfId="5" priority="5">
      <formula>AND($D$303="有",$D$305="")</formula>
    </cfRule>
  </conditionalFormatting>
  <conditionalFormatting sqref="D306">
    <cfRule type="expression" dxfId="4" priority="4">
      <formula>AND($D$303="有",$D$306="")</formula>
    </cfRule>
  </conditionalFormatting>
  <conditionalFormatting sqref="D307">
    <cfRule type="expression" dxfId="3" priority="3">
      <formula>AND($D$303="有",$D$307="")</formula>
    </cfRule>
  </conditionalFormatting>
  <conditionalFormatting sqref="D308">
    <cfRule type="expression" dxfId="2" priority="2">
      <formula>AND($D$303="有",$D$308="")</formula>
    </cfRule>
  </conditionalFormatting>
  <conditionalFormatting sqref="D309">
    <cfRule type="expression" dxfId="1" priority="1">
      <formula>AND($D$303="有",$D$309="")</formula>
    </cfRule>
  </conditionalFormatting>
  <dataValidations count="9">
    <dataValidation type="list" allowBlank="1" showInputMessage="1" showErrorMessage="1" sqref="D292 D88 D127 D165:D167 D189:D195 D197:D198 D161 D22:D23 D11:D14 D303 D25:D32 D46:D53 D279:D284 D286:D290 D306:D308">
      <formula1>有_無</formula1>
    </dataValidation>
    <dataValidation type="list" allowBlank="1" showInputMessage="1" showErrorMessage="1" sqref="D56">
      <formula1>免許の種類</formula1>
    </dataValidation>
    <dataValidation type="list" allowBlank="1" showInputMessage="1" showErrorMessage="1" sqref="D59">
      <formula1>勤務形態</formula1>
    </dataValidation>
    <dataValidation type="list" allowBlank="1" showInputMessage="1" showErrorMessage="1" sqref="D36">
      <formula1>運営方式</formula1>
    </dataValidation>
    <dataValidation type="list" allowBlank="1" showInputMessage="1" showErrorMessage="1" sqref="D16">
      <formula1>部門</formula1>
    </dataValidation>
    <dataValidation type="list" allowBlank="1" showInputMessage="1" showErrorMessage="1" sqref="D2">
      <formula1>施設区分</formula1>
    </dataValidation>
    <dataValidation type="list" allowBlank="1" showInputMessage="1" showErrorMessage="1" sqref="D4">
      <formula1>提出先</formula1>
    </dataValidation>
    <dataValidation type="list" allowBlank="1" showInputMessage="1" showErrorMessage="1" sqref="D9">
      <formula1>施設種別</formula1>
    </dataValidation>
    <dataValidation type="decimal" allowBlank="1" showInputMessage="1" showErrorMessage="1" sqref="D218:D220 D238:D240 D258:D260">
      <formula1>1</formula1>
      <formula2>3000</formula2>
    </dataValidation>
  </dataValidations>
  <pageMargins left="0.19685039370078741" right="0.19685039370078741" top="0.19685039370078741" bottom="0.19685039370078741" header="0.31496062992125984" footer="0.31496062992125984"/>
  <pageSetup paperSize="9" scale="82" orientation="portrait" r:id="rId1"/>
  <rowBreaks count="3" manualBreakCount="3">
    <brk id="59" max="5" man="1"/>
    <brk id="128" max="5" man="1"/>
    <brk id="19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09"/>
  <sheetViews>
    <sheetView view="pageBreakPreview" zoomScaleNormal="100" zoomScaleSheetLayoutView="100" workbookViewId="0">
      <selection activeCell="AI81" sqref="AI81:BF81"/>
    </sheetView>
  </sheetViews>
  <sheetFormatPr defaultColWidth="1" defaultRowHeight="16.5" customHeight="1"/>
  <cols>
    <col min="1" max="22" width="1" style="36"/>
    <col min="23" max="23" width="1" style="36" customWidth="1"/>
    <col min="24" max="41" width="1" style="36"/>
    <col min="42" max="42" width="1" style="36" customWidth="1"/>
    <col min="43" max="51" width="1" style="36"/>
    <col min="52" max="52" width="1" style="36" customWidth="1"/>
    <col min="53" max="67" width="1" style="36"/>
    <col min="68" max="68" width="1.5" style="36" customWidth="1"/>
    <col min="69" max="16384" width="1" style="36"/>
  </cols>
  <sheetData>
    <row r="1" spans="1:92" s="2" customFormat="1" ht="12">
      <c r="A1" s="243" t="s">
        <v>499</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row>
    <row r="2" spans="1:92" s="2" customFormat="1" ht="12.75" customHeight="1">
      <c r="A2" s="190" t="s">
        <v>147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row>
    <row r="3" spans="1:92" s="2" customFormat="1" ht="12.75" customHeight="1">
      <c r="A3" s="191" t="str">
        <f>IF(入力シート!$D2="特定給食施設","(①特定給食施設　2小規模特定給食施設)",IF(入力シート!$D2="小規模特定給食施設","(1特定給食施設　②小規模特定給食施設)","(1特定給食施設　2小規模特定給食施設)"))</f>
        <v>(1特定給食施設　2小規模特定給食施設)</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row>
    <row r="4" spans="1:92" s="2" customFormat="1" ht="12.75" customHeight="1">
      <c r="A4" s="18"/>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345" t="str">
        <f>IF(入力シート!$D3="","年　　　月　　　日",入力シート!$D3)</f>
        <v>年　　　月　　　日</v>
      </c>
      <c r="BO4" s="345"/>
      <c r="BP4" s="345"/>
      <c r="BQ4" s="345"/>
      <c r="BR4" s="345"/>
      <c r="BS4" s="345"/>
      <c r="BT4" s="345"/>
      <c r="BU4" s="345"/>
      <c r="BV4" s="345"/>
      <c r="BW4" s="345"/>
      <c r="BX4" s="345"/>
      <c r="BY4" s="345"/>
      <c r="BZ4" s="345"/>
      <c r="CA4" s="345"/>
      <c r="CB4" s="345"/>
      <c r="CC4" s="345"/>
      <c r="CD4" s="345"/>
      <c r="CE4" s="345"/>
      <c r="CF4" s="345"/>
      <c r="CG4" s="345"/>
      <c r="CH4" s="345"/>
      <c r="CI4" s="19"/>
      <c r="CJ4" s="19"/>
      <c r="CK4" s="19"/>
      <c r="CL4" s="19"/>
      <c r="CM4" s="19"/>
    </row>
    <row r="5" spans="1:92" s="2" customFormat="1" ht="12.75" customHeight="1">
      <c r="A5" s="2" t="s">
        <v>4</v>
      </c>
      <c r="I5" s="190" t="str">
        <f>IF(入力シート!$D4="","",入力シート!D4)</f>
        <v/>
      </c>
      <c r="J5" s="190"/>
      <c r="K5" s="190"/>
      <c r="L5" s="190"/>
      <c r="M5" s="190"/>
      <c r="N5" s="190"/>
      <c r="O5" s="2" t="s">
        <v>5</v>
      </c>
    </row>
    <row r="6" spans="1:92" s="2" customFormat="1" ht="17.25" customHeight="1">
      <c r="AC6" s="221" t="s">
        <v>6</v>
      </c>
      <c r="AD6" s="221"/>
      <c r="AE6" s="221"/>
      <c r="AF6" s="221"/>
      <c r="AG6" s="221"/>
      <c r="AH6" s="221"/>
      <c r="AI6" s="221"/>
      <c r="AJ6" s="221"/>
      <c r="AK6" s="221"/>
      <c r="AL6" s="221"/>
      <c r="AM6" s="221"/>
      <c r="AN6" s="192" t="str">
        <f>IF(入力シート!$D5="","",入力シート!$D5)</f>
        <v/>
      </c>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row>
    <row r="7" spans="1:92" s="2" customFormat="1" ht="17.25" customHeight="1">
      <c r="AC7" s="221" t="s">
        <v>337</v>
      </c>
      <c r="AD7" s="221"/>
      <c r="AE7" s="221"/>
      <c r="AF7" s="221"/>
      <c r="AG7" s="221"/>
      <c r="AH7" s="221"/>
      <c r="AI7" s="221"/>
      <c r="AJ7" s="221"/>
      <c r="AK7" s="221"/>
      <c r="AL7" s="221"/>
      <c r="AM7" s="221"/>
      <c r="AN7" s="192" t="str">
        <f>IF(入力シート!$D6="","",入力シート!$D6)</f>
        <v/>
      </c>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row>
    <row r="8" spans="1:92" s="2" customFormat="1" ht="17.25" customHeight="1">
      <c r="AC8" s="221" t="s">
        <v>338</v>
      </c>
      <c r="AD8" s="221"/>
      <c r="AE8" s="221"/>
      <c r="AF8" s="221"/>
      <c r="AG8" s="221"/>
      <c r="AH8" s="221"/>
      <c r="AI8" s="221"/>
      <c r="AJ8" s="221"/>
      <c r="AK8" s="221"/>
      <c r="AL8" s="221"/>
      <c r="AM8" s="221"/>
      <c r="AN8" s="181" t="s">
        <v>66</v>
      </c>
      <c r="AO8" s="182"/>
      <c r="AP8" s="182"/>
      <c r="AQ8" s="182"/>
      <c r="AR8" s="182"/>
      <c r="AS8" s="182"/>
      <c r="AT8" s="182" t="str">
        <f>IF(入力シート!$D7="","",入力シート!$D7)</f>
        <v/>
      </c>
      <c r="AU8" s="182"/>
      <c r="AV8" s="182"/>
      <c r="AW8" s="182"/>
      <c r="AX8" s="182"/>
      <c r="AY8" s="182"/>
      <c r="AZ8" s="182"/>
      <c r="BA8" s="182"/>
      <c r="BB8" s="182"/>
      <c r="BC8" s="182"/>
      <c r="BD8" s="182"/>
      <c r="BE8" s="182"/>
      <c r="BF8" s="182"/>
      <c r="BG8" s="182"/>
      <c r="BH8" s="182"/>
      <c r="BI8" s="182" t="s">
        <v>67</v>
      </c>
      <c r="BJ8" s="182"/>
      <c r="BK8" s="182"/>
      <c r="BL8" s="182"/>
      <c r="BM8" s="182"/>
      <c r="BN8" s="182"/>
      <c r="BO8" s="182" t="str">
        <f>IF(入力シート!$D8="","",入力シート!$D8)</f>
        <v/>
      </c>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3"/>
    </row>
    <row r="9" spans="1:92" s="2" customFormat="1" ht="15.75" customHeight="1">
      <c r="B9" s="244" t="s">
        <v>64</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row>
    <row r="10" spans="1:92" s="2" customFormat="1" ht="15" customHeight="1">
      <c r="A10" s="192" t="s">
        <v>111</v>
      </c>
      <c r="B10" s="192"/>
      <c r="C10" s="192"/>
      <c r="D10" s="192"/>
      <c r="E10" s="192"/>
      <c r="F10" s="192"/>
      <c r="G10" s="192"/>
      <c r="H10" s="192"/>
      <c r="I10" s="192"/>
      <c r="J10" s="192"/>
      <c r="K10" s="181" t="str">
        <f>IF(入力シート!$D9="病院","①病院　　2その他(",IF(入力シート!$D9="その他","1病院　　②その他(","1病院　　2その他("))</f>
        <v>1病院　　2その他(</v>
      </c>
      <c r="L10" s="182"/>
      <c r="M10" s="182"/>
      <c r="N10" s="182"/>
      <c r="O10" s="182"/>
      <c r="P10" s="182"/>
      <c r="Q10" s="182"/>
      <c r="R10" s="182"/>
      <c r="S10" s="182"/>
      <c r="T10" s="182"/>
      <c r="U10" s="182"/>
      <c r="V10" s="182"/>
      <c r="W10" s="182"/>
      <c r="X10" s="182"/>
      <c r="Y10" s="182"/>
      <c r="Z10" s="182"/>
      <c r="AA10" s="182" t="str">
        <f>IF(入力シート!$D10="","",入力シート!$D10)</f>
        <v/>
      </c>
      <c r="AB10" s="182"/>
      <c r="AC10" s="182"/>
      <c r="AD10" s="182"/>
      <c r="AE10" s="182"/>
      <c r="AF10" s="182"/>
      <c r="AG10" s="182"/>
      <c r="AH10" s="182"/>
      <c r="AI10" s="182"/>
      <c r="AJ10" s="182"/>
      <c r="AK10" s="182"/>
      <c r="AL10" s="182"/>
      <c r="AM10" s="182"/>
      <c r="AN10" s="1" t="s">
        <v>376</v>
      </c>
      <c r="AO10" s="181" t="s">
        <v>206</v>
      </c>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3"/>
      <c r="BU10" s="175" t="str">
        <f>IF(入力シート!$D11="有","①有　　2 無",IF(入力シート!$D11="無","1 有　　②無","1 有　　2 無"))</f>
        <v>1 有　　2 無</v>
      </c>
      <c r="BV10" s="169"/>
      <c r="BW10" s="169"/>
      <c r="BX10" s="169"/>
      <c r="BY10" s="169"/>
      <c r="BZ10" s="169"/>
      <c r="CA10" s="169"/>
      <c r="CB10" s="169"/>
      <c r="CC10" s="169"/>
      <c r="CD10" s="169"/>
      <c r="CE10" s="169"/>
      <c r="CF10" s="169"/>
      <c r="CG10" s="169"/>
      <c r="CH10" s="169"/>
      <c r="CI10" s="169"/>
      <c r="CJ10" s="169"/>
      <c r="CK10" s="169"/>
      <c r="CL10" s="169"/>
      <c r="CM10" s="176"/>
      <c r="CN10" s="6"/>
    </row>
    <row r="11" spans="1:92" s="6" customFormat="1" ht="15" customHeight="1">
      <c r="A11" s="209" t="s">
        <v>112</v>
      </c>
      <c r="B11" s="210"/>
      <c r="C11" s="210"/>
      <c r="D11" s="210"/>
      <c r="E11" s="210"/>
      <c r="F11" s="210"/>
      <c r="G11" s="210"/>
      <c r="H11" s="210"/>
      <c r="I11" s="210"/>
      <c r="J11" s="210"/>
      <c r="K11" s="210"/>
      <c r="L11" s="210"/>
      <c r="M11" s="210"/>
      <c r="N11" s="210"/>
      <c r="O11" s="210"/>
      <c r="P11" s="210"/>
      <c r="Q11" s="210"/>
      <c r="R11" s="210"/>
      <c r="S11" s="210"/>
      <c r="T11" s="210"/>
      <c r="U11" s="210"/>
      <c r="V11" s="238"/>
      <c r="W11" s="209">
        <f>IF(入力シート!$D13="有","①",1)</f>
        <v>1</v>
      </c>
      <c r="X11" s="210"/>
      <c r="Y11" s="20" t="s">
        <v>114</v>
      </c>
      <c r="Z11" s="3"/>
      <c r="AA11" s="3"/>
      <c r="AB11" s="3"/>
      <c r="AC11" s="3"/>
      <c r="AD11" s="3"/>
      <c r="AE11" s="3"/>
      <c r="AF11" s="3"/>
      <c r="AG11" s="3"/>
      <c r="AH11" s="3"/>
      <c r="AI11" s="3"/>
      <c r="AJ11" s="3"/>
      <c r="AK11" s="3"/>
      <c r="AL11" s="3"/>
      <c r="AM11" s="3"/>
      <c r="AN11" s="20"/>
      <c r="AO11" s="3"/>
      <c r="AP11" s="3"/>
      <c r="AQ11" s="3"/>
      <c r="AR11" s="3"/>
      <c r="AS11" s="3"/>
      <c r="AT11" s="3"/>
      <c r="AU11" s="3"/>
      <c r="AV11" s="3"/>
      <c r="AW11" s="3"/>
      <c r="AX11" s="3"/>
      <c r="AY11" s="3"/>
      <c r="AZ11" s="3"/>
      <c r="BA11" s="3"/>
      <c r="BB11" s="3"/>
      <c r="BC11" s="3"/>
      <c r="BD11" s="3"/>
      <c r="BE11" s="20"/>
      <c r="BF11" s="3"/>
      <c r="BG11" s="3"/>
      <c r="BH11" s="3"/>
      <c r="BI11" s="3"/>
      <c r="BJ11" s="3"/>
      <c r="BK11" s="3"/>
      <c r="BL11" s="3"/>
      <c r="BM11" s="3"/>
      <c r="BN11" s="3"/>
      <c r="BO11" s="3"/>
      <c r="BP11" s="3"/>
      <c r="BQ11" s="3"/>
      <c r="BR11" s="3"/>
      <c r="BS11" s="3"/>
      <c r="BT11" s="3"/>
      <c r="BU11" s="3"/>
      <c r="BV11" s="3"/>
      <c r="BW11" s="3"/>
      <c r="BX11" s="3"/>
      <c r="BY11" s="20"/>
      <c r="BZ11" s="3"/>
      <c r="CA11" s="3"/>
      <c r="CB11" s="3"/>
      <c r="CC11" s="3"/>
      <c r="CD11" s="3"/>
      <c r="CE11" s="3"/>
      <c r="CF11" s="3"/>
      <c r="CG11" s="3"/>
      <c r="CH11" s="3"/>
      <c r="CI11" s="3"/>
      <c r="CJ11" s="3"/>
      <c r="CK11" s="3"/>
      <c r="CL11" s="3"/>
      <c r="CM11" s="4"/>
    </row>
    <row r="12" spans="1:92" s="2" customFormat="1" ht="15" customHeight="1">
      <c r="A12" s="211" t="s">
        <v>113</v>
      </c>
      <c r="B12" s="212"/>
      <c r="C12" s="212"/>
      <c r="D12" s="212"/>
      <c r="E12" s="212"/>
      <c r="F12" s="212"/>
      <c r="G12" s="212"/>
      <c r="H12" s="212"/>
      <c r="I12" s="212"/>
      <c r="J12" s="212"/>
      <c r="K12" s="212"/>
      <c r="L12" s="212"/>
      <c r="M12" s="212"/>
      <c r="N12" s="212"/>
      <c r="O12" s="212"/>
      <c r="P12" s="212"/>
      <c r="Q12" s="212"/>
      <c r="R12" s="212"/>
      <c r="S12" s="212"/>
      <c r="T12" s="212"/>
      <c r="U12" s="212"/>
      <c r="V12" s="239"/>
      <c r="W12" s="211">
        <f>IF(入力シート!$D14="有","②",2)</f>
        <v>2</v>
      </c>
      <c r="X12" s="212"/>
      <c r="Y12" s="6" t="s">
        <v>342</v>
      </c>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7"/>
    </row>
    <row r="13" spans="1:92" s="2" customFormat="1" ht="15" customHeight="1">
      <c r="A13" s="177" t="str">
        <f>IF(入力シート!$D12="有","①有　　2 無",IF(入力シート!$D12="無","1 有　　②無","1 有　　2 無"))</f>
        <v>1 有　　2 無</v>
      </c>
      <c r="B13" s="178"/>
      <c r="C13" s="178"/>
      <c r="D13" s="178"/>
      <c r="E13" s="178"/>
      <c r="F13" s="178"/>
      <c r="G13" s="178"/>
      <c r="H13" s="178"/>
      <c r="I13" s="178"/>
      <c r="J13" s="178"/>
      <c r="K13" s="178"/>
      <c r="L13" s="178"/>
      <c r="M13" s="178"/>
      <c r="N13" s="178"/>
      <c r="O13" s="178"/>
      <c r="P13" s="178"/>
      <c r="Q13" s="178"/>
      <c r="R13" s="178"/>
      <c r="S13" s="178"/>
      <c r="T13" s="178"/>
      <c r="U13" s="178"/>
      <c r="V13" s="179"/>
      <c r="W13" s="211">
        <f>IF(入力シート!$D15="",3,"③")</f>
        <v>3</v>
      </c>
      <c r="X13" s="212"/>
      <c r="Y13" s="5" t="s">
        <v>71</v>
      </c>
      <c r="Z13" s="5"/>
      <c r="AA13" s="5"/>
      <c r="AB13" s="5"/>
      <c r="AC13" s="5"/>
      <c r="AD13" s="5"/>
      <c r="AE13" s="5"/>
      <c r="AF13" s="213" t="str">
        <f>IF(入力シート!$D15="","",入力シート!$D15)</f>
        <v/>
      </c>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5" t="s">
        <v>190</v>
      </c>
      <c r="CM13" s="9"/>
    </row>
    <row r="14" spans="1:92" s="6" customFormat="1" ht="15.75" customHeight="1">
      <c r="A14" s="8"/>
      <c r="B14" s="3"/>
      <c r="C14" s="3"/>
      <c r="D14" s="3"/>
      <c r="E14" s="22"/>
      <c r="F14" s="22"/>
      <c r="G14" s="20"/>
      <c r="H14" s="20"/>
      <c r="I14" s="20"/>
      <c r="J14" s="3"/>
      <c r="K14" s="3"/>
      <c r="L14" s="3"/>
      <c r="M14" s="3"/>
      <c r="N14" s="22"/>
      <c r="O14" s="22"/>
      <c r="P14" s="22"/>
      <c r="Q14" s="22"/>
      <c r="R14" s="22"/>
      <c r="S14" s="3"/>
      <c r="T14" s="3"/>
      <c r="U14" s="3"/>
      <c r="V14" s="4"/>
      <c r="W14" s="199" t="s">
        <v>118</v>
      </c>
      <c r="X14" s="200"/>
      <c r="Y14" s="200"/>
      <c r="Z14" s="200"/>
      <c r="AA14" s="200"/>
      <c r="AB14" s="200"/>
      <c r="AC14" s="200"/>
      <c r="AD14" s="200"/>
      <c r="AE14" s="201"/>
      <c r="AF14" s="181" t="str">
        <f>IF(入力シート!$D16="栄養部","①栄養部　2診療部　3事務部　4その他(",IF(入力シート!$D16="診療部","1栄養部　②診療部　3事務部　4その他(",IF(入力シート!$D16="事務部","1栄養部　2診療部　③事務部　4その他(",IF(入力シート!$D16="その他","1栄養部　2診療部　3事務部　④その他(","1栄養部　2診療部　3事務部　4その他("))))</f>
        <v>1栄養部　2診療部　3事務部　4その他(</v>
      </c>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t="str">
        <f>IF(入力シート!$D17="","",入力シート!$D17)</f>
        <v/>
      </c>
      <c r="BM14" s="182"/>
      <c r="BN14" s="182"/>
      <c r="BO14" s="182"/>
      <c r="BP14" s="182"/>
      <c r="BQ14" s="182"/>
      <c r="BR14" s="182"/>
      <c r="BS14" s="182"/>
      <c r="BT14" s="182"/>
      <c r="BU14" s="182"/>
      <c r="BV14" s="182"/>
      <c r="BW14" s="182"/>
      <c r="BX14" s="182"/>
      <c r="BY14" s="182"/>
      <c r="BZ14" s="182"/>
      <c r="CA14" s="182"/>
      <c r="CB14" s="182"/>
      <c r="CC14" s="182"/>
      <c r="CD14" s="6" t="s">
        <v>205</v>
      </c>
      <c r="CF14" s="1"/>
      <c r="CG14" s="1"/>
      <c r="CM14" s="7"/>
    </row>
    <row r="15" spans="1:92" s="6" customFormat="1" ht="15.75" customHeight="1">
      <c r="A15" s="172" t="s">
        <v>191</v>
      </c>
      <c r="B15" s="173"/>
      <c r="C15" s="173"/>
      <c r="D15" s="173"/>
      <c r="E15" s="173"/>
      <c r="F15" s="173"/>
      <c r="G15" s="173"/>
      <c r="H15" s="173"/>
      <c r="I15" s="173"/>
      <c r="J15" s="173"/>
      <c r="K15" s="173"/>
      <c r="L15" s="173"/>
      <c r="M15" s="173"/>
      <c r="N15" s="173"/>
      <c r="O15" s="173"/>
      <c r="P15" s="173"/>
      <c r="Q15" s="173"/>
      <c r="R15" s="173"/>
      <c r="S15" s="173"/>
      <c r="T15" s="173"/>
      <c r="U15" s="173"/>
      <c r="V15" s="180"/>
      <c r="W15" s="172"/>
      <c r="X15" s="173"/>
      <c r="Y15" s="173"/>
      <c r="Z15" s="173"/>
      <c r="AA15" s="173"/>
      <c r="AB15" s="173"/>
      <c r="AC15" s="173"/>
      <c r="AD15" s="173"/>
      <c r="AE15" s="180"/>
      <c r="AF15" s="209" t="s">
        <v>117</v>
      </c>
      <c r="AG15" s="210"/>
      <c r="AH15" s="210"/>
      <c r="AI15" s="210"/>
      <c r="AJ15" s="210"/>
      <c r="AK15" s="210"/>
      <c r="AL15" s="210"/>
      <c r="AM15" s="238"/>
      <c r="AN15" s="175" t="s">
        <v>79</v>
      </c>
      <c r="AO15" s="169"/>
      <c r="AP15" s="169"/>
      <c r="AQ15" s="169"/>
      <c r="AR15" s="169"/>
      <c r="AS15" s="169"/>
      <c r="AT15" s="182" t="str">
        <f>IF(入力シート!$D18="","",入力シート!$D18)</f>
        <v/>
      </c>
      <c r="AU15" s="182"/>
      <c r="AV15" s="182"/>
      <c r="AW15" s="182"/>
      <c r="AX15" s="182"/>
      <c r="AY15" s="182"/>
      <c r="AZ15" s="182"/>
      <c r="BA15" s="182"/>
      <c r="BB15" s="182"/>
      <c r="BC15" s="182"/>
      <c r="BD15" s="182"/>
      <c r="BE15" s="182"/>
      <c r="BF15" s="169" t="s">
        <v>67</v>
      </c>
      <c r="BG15" s="169"/>
      <c r="BH15" s="169"/>
      <c r="BI15" s="169"/>
      <c r="BJ15" s="169"/>
      <c r="BK15" s="169"/>
      <c r="BL15" s="182" t="str">
        <f>IF(入力シート!$D19="","",入力シート!$D19)</f>
        <v/>
      </c>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3"/>
    </row>
    <row r="16" spans="1:92" s="6" customFormat="1" ht="15.75" customHeight="1">
      <c r="A16" s="282" t="s">
        <v>115</v>
      </c>
      <c r="B16" s="283"/>
      <c r="C16" s="283"/>
      <c r="D16" s="283"/>
      <c r="E16" s="283"/>
      <c r="F16" s="283"/>
      <c r="G16" s="283"/>
      <c r="H16" s="283"/>
      <c r="I16" s="283"/>
      <c r="J16" s="283"/>
      <c r="K16" s="283"/>
      <c r="L16" s="283"/>
      <c r="M16" s="283"/>
      <c r="N16" s="283"/>
      <c r="O16" s="283"/>
      <c r="P16" s="283"/>
      <c r="Q16" s="283"/>
      <c r="R16" s="283"/>
      <c r="S16" s="283"/>
      <c r="T16" s="283"/>
      <c r="U16" s="283"/>
      <c r="V16" s="284"/>
      <c r="W16" s="177"/>
      <c r="X16" s="178"/>
      <c r="Y16" s="178"/>
      <c r="Z16" s="178"/>
      <c r="AA16" s="178"/>
      <c r="AB16" s="178"/>
      <c r="AC16" s="178"/>
      <c r="AD16" s="178"/>
      <c r="AE16" s="179"/>
      <c r="AF16" s="267"/>
      <c r="AG16" s="266"/>
      <c r="AH16" s="266"/>
      <c r="AI16" s="266"/>
      <c r="AJ16" s="266"/>
      <c r="AK16" s="266"/>
      <c r="AL16" s="266"/>
      <c r="AM16" s="285"/>
      <c r="AN16" s="175" t="s">
        <v>65</v>
      </c>
      <c r="AO16" s="169"/>
      <c r="AP16" s="169"/>
      <c r="AQ16" s="169"/>
      <c r="AR16" s="169"/>
      <c r="AS16" s="182" t="str">
        <f>IF(入力シート!$D20="","",入力シート!$D20)</f>
        <v/>
      </c>
      <c r="AT16" s="182"/>
      <c r="AU16" s="182"/>
      <c r="AV16" s="182"/>
      <c r="AW16" s="182"/>
      <c r="AX16" s="182"/>
      <c r="AY16" s="182"/>
      <c r="AZ16" s="182"/>
      <c r="BA16" s="182"/>
      <c r="BB16" s="182"/>
      <c r="BC16" s="182"/>
      <c r="BD16" s="182"/>
      <c r="BE16" s="182"/>
      <c r="BF16" s="182"/>
      <c r="BG16" s="182"/>
      <c r="BH16" s="183"/>
      <c r="BI16" s="175" t="s">
        <v>189</v>
      </c>
      <c r="BJ16" s="169"/>
      <c r="BK16" s="169"/>
      <c r="BL16" s="169"/>
      <c r="BM16" s="169"/>
      <c r="BN16" s="182" t="str">
        <f>IF(入力シート!$D21="","",入力シート!$D21)</f>
        <v/>
      </c>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3"/>
    </row>
    <row r="17" spans="1:91" s="33" customFormat="1" ht="15.75" customHeight="1">
      <c r="A17" s="240" t="s">
        <v>116</v>
      </c>
      <c r="B17" s="241"/>
      <c r="C17" s="241"/>
      <c r="D17" s="241"/>
      <c r="E17" s="241"/>
      <c r="F17" s="241"/>
      <c r="G17" s="241"/>
      <c r="H17" s="241"/>
      <c r="I17" s="241"/>
      <c r="J17" s="241"/>
      <c r="K17" s="241"/>
      <c r="L17" s="241"/>
      <c r="M17" s="241"/>
      <c r="N17" s="241"/>
      <c r="O17" s="241"/>
      <c r="P17" s="241"/>
      <c r="Q17" s="241"/>
      <c r="R17" s="241"/>
      <c r="S17" s="241"/>
      <c r="T17" s="241"/>
      <c r="U17" s="241"/>
      <c r="V17" s="242"/>
      <c r="W17" s="175" t="s">
        <v>119</v>
      </c>
      <c r="X17" s="169"/>
      <c r="Y17" s="169"/>
      <c r="Z17" s="169"/>
      <c r="AA17" s="169"/>
      <c r="AB17" s="169"/>
      <c r="AC17" s="169"/>
      <c r="AD17" s="169"/>
      <c r="AE17" s="176"/>
      <c r="AF17" s="181" t="str">
        <f>IF(入力シート!$D22="有","①有　　　2 無",IF(入力シート!$D22="無","1 有　　　②無","1 有　　　2 無"))</f>
        <v>1 有　　　2 無</v>
      </c>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3"/>
    </row>
    <row r="18" spans="1:91" ht="15.75" customHeight="1">
      <c r="A18" s="214" t="s">
        <v>68</v>
      </c>
      <c r="B18" s="215"/>
      <c r="C18" s="215"/>
      <c r="D18" s="215"/>
      <c r="E18" s="215"/>
      <c r="F18" s="215"/>
      <c r="G18" s="215"/>
      <c r="H18" s="215"/>
      <c r="I18" s="215"/>
      <c r="J18" s="215"/>
      <c r="K18" s="215"/>
      <c r="L18" s="215"/>
      <c r="M18" s="215"/>
      <c r="N18" s="215"/>
      <c r="O18" s="215"/>
      <c r="P18" s="215"/>
      <c r="Q18" s="215"/>
      <c r="R18" s="215"/>
      <c r="S18" s="215"/>
      <c r="T18" s="215"/>
      <c r="U18" s="215"/>
      <c r="V18" s="216"/>
      <c r="W18" s="209" t="s">
        <v>192</v>
      </c>
      <c r="X18" s="210"/>
      <c r="Y18" s="210"/>
      <c r="Z18" s="210"/>
      <c r="AA18" s="210"/>
      <c r="AB18" s="210"/>
      <c r="AC18" s="210"/>
      <c r="AD18" s="210"/>
      <c r="AE18" s="210"/>
      <c r="AF18" s="210"/>
      <c r="AG18" s="3"/>
      <c r="AH18" s="3" t="s">
        <v>176</v>
      </c>
      <c r="AI18" s="200" t="str">
        <f>IF(入力シート!$D24="","",入力シート!$D24)</f>
        <v/>
      </c>
      <c r="AJ18" s="200"/>
      <c r="AK18" s="200"/>
      <c r="AL18" s="200"/>
      <c r="AM18" s="200"/>
      <c r="AN18" s="200"/>
      <c r="AO18" s="200"/>
      <c r="AP18" s="200"/>
      <c r="AQ18" s="200"/>
      <c r="AR18" s="200"/>
      <c r="AS18" s="200"/>
      <c r="AT18" s="3" t="s">
        <v>190</v>
      </c>
      <c r="AU18" s="3" t="s">
        <v>69</v>
      </c>
      <c r="AV18" s="3"/>
      <c r="AW18" s="3"/>
      <c r="AX18" s="3"/>
      <c r="AY18" s="3"/>
      <c r="AZ18" s="3"/>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5"/>
    </row>
    <row r="19" spans="1:91" ht="15.75" customHeight="1">
      <c r="A19" s="217"/>
      <c r="B19" s="218"/>
      <c r="C19" s="218"/>
      <c r="D19" s="218"/>
      <c r="E19" s="218"/>
      <c r="F19" s="218"/>
      <c r="G19" s="218"/>
      <c r="H19" s="218"/>
      <c r="I19" s="218"/>
      <c r="J19" s="218"/>
      <c r="K19" s="218"/>
      <c r="L19" s="218"/>
      <c r="M19" s="218"/>
      <c r="N19" s="218"/>
      <c r="O19" s="218"/>
      <c r="P19" s="218"/>
      <c r="Q19" s="218"/>
      <c r="R19" s="218"/>
      <c r="S19" s="218"/>
      <c r="T19" s="218"/>
      <c r="U19" s="218"/>
      <c r="V19" s="219"/>
      <c r="W19" s="211" t="s">
        <v>193</v>
      </c>
      <c r="X19" s="212"/>
      <c r="Y19" s="212"/>
      <c r="Z19" s="212"/>
      <c r="AA19" s="212"/>
      <c r="AB19" s="212"/>
      <c r="AC19" s="212"/>
      <c r="AD19" s="212"/>
      <c r="AE19" s="212"/>
      <c r="AF19" s="212"/>
      <c r="AG19" s="173" t="str">
        <f>IF(入力シート!$D25="有","①","1")</f>
        <v>1</v>
      </c>
      <c r="AH19" s="173"/>
      <c r="AI19" s="6" t="s">
        <v>8</v>
      </c>
      <c r="AJ19" s="6"/>
      <c r="AK19" s="6"/>
      <c r="AL19" s="6"/>
      <c r="AM19" s="6"/>
      <c r="AN19" s="6"/>
      <c r="AO19" s="173" t="str">
        <f>IF(入力シート!$D26="有","②","2")</f>
        <v>2</v>
      </c>
      <c r="AP19" s="173"/>
      <c r="AQ19" s="6" t="s">
        <v>120</v>
      </c>
      <c r="AR19" s="6"/>
      <c r="AS19" s="6"/>
      <c r="AT19" s="6"/>
      <c r="AU19" s="173" t="str">
        <f>IF(入力シート!$D27="有","③","3")</f>
        <v>3</v>
      </c>
      <c r="AV19" s="173"/>
      <c r="AW19" s="6" t="s">
        <v>121</v>
      </c>
      <c r="AX19" s="6"/>
      <c r="AY19" s="2"/>
      <c r="AZ19" s="2"/>
      <c r="BA19" s="6"/>
      <c r="BB19" s="6"/>
      <c r="BC19" s="6"/>
      <c r="BD19" s="6"/>
      <c r="BE19" s="6"/>
      <c r="BF19" s="6"/>
      <c r="BG19" s="173" t="str">
        <f>IF(入力シート!$D28="有","④","4")</f>
        <v>4</v>
      </c>
      <c r="BH19" s="173"/>
      <c r="BI19" s="6" t="s">
        <v>84</v>
      </c>
      <c r="BJ19" s="6"/>
      <c r="BK19" s="6"/>
      <c r="BL19" s="6"/>
      <c r="BM19" s="6"/>
      <c r="BN19" s="6"/>
      <c r="BO19" s="173" t="str">
        <f>IF(入力シート!$D29="有","⑤","5")</f>
        <v>5</v>
      </c>
      <c r="BP19" s="173"/>
      <c r="BQ19" s="6" t="s">
        <v>122</v>
      </c>
      <c r="BR19" s="6"/>
      <c r="BS19" s="6"/>
      <c r="BT19" s="6"/>
      <c r="BU19" s="6"/>
      <c r="BV19" s="6"/>
      <c r="BW19" s="173" t="str">
        <f>IF(入力シート!$D30="有","⑥","6")</f>
        <v>6</v>
      </c>
      <c r="BX19" s="173"/>
      <c r="BY19" s="6" t="s">
        <v>123</v>
      </c>
      <c r="BZ19" s="6"/>
      <c r="CA19" s="6"/>
      <c r="CB19" s="6"/>
      <c r="CC19" s="6"/>
      <c r="CD19" s="6"/>
      <c r="CE19" s="6"/>
      <c r="CF19" s="2"/>
      <c r="CG19" s="6"/>
      <c r="CH19" s="6"/>
      <c r="CI19" s="6"/>
      <c r="CJ19" s="6"/>
      <c r="CK19" s="6"/>
      <c r="CL19" s="6"/>
      <c r="CM19" s="7"/>
    </row>
    <row r="20" spans="1:91" ht="15.75" customHeight="1">
      <c r="A20" s="172" t="str">
        <f>IF(入力シート!$D23="有","①有　　2 無",IF(入力シート!$D23="無","1 有　　②無","1 有　　2 無"))</f>
        <v>1 有　　2 無</v>
      </c>
      <c r="B20" s="173"/>
      <c r="C20" s="173"/>
      <c r="D20" s="173"/>
      <c r="E20" s="173"/>
      <c r="F20" s="173"/>
      <c r="G20" s="173"/>
      <c r="H20" s="173"/>
      <c r="I20" s="173"/>
      <c r="J20" s="173"/>
      <c r="K20" s="173"/>
      <c r="L20" s="173"/>
      <c r="M20" s="173"/>
      <c r="N20" s="173"/>
      <c r="O20" s="173"/>
      <c r="P20" s="173"/>
      <c r="Q20" s="173"/>
      <c r="R20" s="173"/>
      <c r="S20" s="173"/>
      <c r="T20" s="173"/>
      <c r="U20" s="173"/>
      <c r="V20" s="180"/>
      <c r="W20" s="37"/>
      <c r="X20" s="13"/>
      <c r="Y20" s="13"/>
      <c r="Z20" s="13"/>
      <c r="AA20" s="13"/>
      <c r="AB20" s="13"/>
      <c r="AC20" s="13"/>
      <c r="AD20" s="13"/>
      <c r="AE20" s="13"/>
      <c r="AF20" s="13"/>
      <c r="AG20" s="173" t="str">
        <f>IF(入力シート!$D31="有","⑦","7")</f>
        <v>7</v>
      </c>
      <c r="AH20" s="173"/>
      <c r="AI20" s="2" t="s">
        <v>124</v>
      </c>
      <c r="AJ20" s="6"/>
      <c r="AK20" s="6"/>
      <c r="AL20" s="6"/>
      <c r="AM20" s="173" t="str">
        <f>IF(入力シート!$D32="有","⑧","8")</f>
        <v>8</v>
      </c>
      <c r="AN20" s="173"/>
      <c r="AO20" s="6" t="s">
        <v>125</v>
      </c>
      <c r="AP20" s="6"/>
      <c r="AQ20" s="6"/>
      <c r="AR20" s="6"/>
      <c r="AS20" s="11"/>
      <c r="AT20" s="11"/>
      <c r="AU20" s="11"/>
      <c r="AV20" s="11"/>
      <c r="AW20" s="173">
        <f>IF(入力シート!$D33="",9,"⑨")</f>
        <v>9</v>
      </c>
      <c r="AX20" s="173"/>
      <c r="AY20" s="6" t="s">
        <v>72</v>
      </c>
      <c r="AZ20" s="11"/>
      <c r="BA20" s="11"/>
      <c r="BB20" s="11"/>
      <c r="BC20" s="11"/>
      <c r="BD20" s="11"/>
      <c r="BE20" s="11"/>
      <c r="BF20" s="208" t="str">
        <f>IF(入力シート!$D33="","",入力シート!$D33)</f>
        <v/>
      </c>
      <c r="BG20" s="208"/>
      <c r="BH20" s="208"/>
      <c r="BI20" s="208"/>
      <c r="BJ20" s="208"/>
      <c r="BK20" s="208"/>
      <c r="BL20" s="208"/>
      <c r="BM20" s="208"/>
      <c r="BN20" s="208"/>
      <c r="BO20" s="208"/>
      <c r="BP20" s="208"/>
      <c r="BQ20" s="208"/>
      <c r="BR20" s="208"/>
      <c r="BS20" s="208"/>
      <c r="BT20" s="208"/>
      <c r="BU20" s="6" t="s">
        <v>190</v>
      </c>
      <c r="BV20" s="173" t="s">
        <v>70</v>
      </c>
      <c r="BW20" s="173"/>
      <c r="BX20" s="173"/>
      <c r="BY20" s="173"/>
      <c r="BZ20" s="173" t="str">
        <f>IF(入力シート!$D34="","",入力シート!$D34)</f>
        <v/>
      </c>
      <c r="CA20" s="173"/>
      <c r="CB20" s="173"/>
      <c r="CC20" s="173"/>
      <c r="CD20" s="173"/>
      <c r="CE20" s="173"/>
      <c r="CF20" s="173"/>
      <c r="CG20" s="173"/>
      <c r="CH20" s="173"/>
      <c r="CI20" s="173"/>
      <c r="CJ20" s="173"/>
      <c r="CK20" s="173" t="s">
        <v>63</v>
      </c>
      <c r="CL20" s="173"/>
      <c r="CM20" s="180"/>
    </row>
    <row r="21" spans="1:91" ht="15.75" customHeight="1">
      <c r="A21" s="10"/>
      <c r="B21" s="5"/>
      <c r="C21" s="5"/>
      <c r="D21" s="5"/>
      <c r="E21" s="178"/>
      <c r="F21" s="178"/>
      <c r="G21" s="266"/>
      <c r="H21" s="266"/>
      <c r="I21" s="266"/>
      <c r="J21" s="5"/>
      <c r="K21" s="5"/>
      <c r="L21" s="5"/>
      <c r="M21" s="5"/>
      <c r="N21" s="178"/>
      <c r="O21" s="178"/>
      <c r="P21" s="178"/>
      <c r="Q21" s="178"/>
      <c r="R21" s="178"/>
      <c r="S21" s="5"/>
      <c r="T21" s="5"/>
      <c r="U21" s="5"/>
      <c r="V21" s="9"/>
      <c r="W21" s="211" t="s">
        <v>194</v>
      </c>
      <c r="X21" s="212"/>
      <c r="Y21" s="212"/>
      <c r="Z21" s="212"/>
      <c r="AA21" s="212"/>
      <c r="AB21" s="212"/>
      <c r="AC21" s="212"/>
      <c r="AD21" s="212"/>
      <c r="AE21" s="212"/>
      <c r="AF21" s="212"/>
      <c r="AG21" s="6"/>
      <c r="AH21" s="266" t="str">
        <f>IF(入力シート!$D35="","",入力シート!$D35)</f>
        <v/>
      </c>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285"/>
    </row>
    <row r="22" spans="1:91" ht="15.75" customHeight="1">
      <c r="A22" s="199" t="s">
        <v>195</v>
      </c>
      <c r="B22" s="200"/>
      <c r="C22" s="200"/>
      <c r="D22" s="200"/>
      <c r="E22" s="200"/>
      <c r="F22" s="200"/>
      <c r="G22" s="200"/>
      <c r="H22" s="200"/>
      <c r="I22" s="200"/>
      <c r="J22" s="200"/>
      <c r="K22" s="200"/>
      <c r="L22" s="200"/>
      <c r="M22" s="201"/>
      <c r="N22" s="202" t="str">
        <f>IF(入力シート!$D36="直営","①直　営
2 委　託",IF(入力シート!$D36="委託","1 直　営
②委　託","1 直　営
2 委　託"))</f>
        <v>1 直　営
2 委　託</v>
      </c>
      <c r="O22" s="245"/>
      <c r="P22" s="245"/>
      <c r="Q22" s="245"/>
      <c r="R22" s="245"/>
      <c r="S22" s="245"/>
      <c r="T22" s="245"/>
      <c r="U22" s="245"/>
      <c r="V22" s="246"/>
      <c r="W22" s="222" t="s">
        <v>9</v>
      </c>
      <c r="X22" s="223"/>
      <c r="Y22" s="224"/>
      <c r="Z22" s="231" t="s">
        <v>196</v>
      </c>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3"/>
      <c r="AX22" s="234" t="str">
        <f>IF(入力シート!$D37="","",入力シート!$D37)</f>
        <v/>
      </c>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6"/>
    </row>
    <row r="23" spans="1:91" ht="15.75" customHeight="1">
      <c r="A23" s="172"/>
      <c r="B23" s="173"/>
      <c r="C23" s="173"/>
      <c r="D23" s="173"/>
      <c r="E23" s="173"/>
      <c r="F23" s="173"/>
      <c r="G23" s="173"/>
      <c r="H23" s="173"/>
      <c r="I23" s="173"/>
      <c r="J23" s="173"/>
      <c r="K23" s="173"/>
      <c r="L23" s="173"/>
      <c r="M23" s="180"/>
      <c r="N23" s="247"/>
      <c r="O23" s="248"/>
      <c r="P23" s="248"/>
      <c r="Q23" s="248"/>
      <c r="R23" s="248"/>
      <c r="S23" s="248"/>
      <c r="T23" s="248"/>
      <c r="U23" s="248"/>
      <c r="V23" s="249"/>
      <c r="W23" s="225"/>
      <c r="X23" s="226"/>
      <c r="Y23" s="227"/>
      <c r="Z23" s="231" t="s">
        <v>197</v>
      </c>
      <c r="AA23" s="232"/>
      <c r="AB23" s="232"/>
      <c r="AC23" s="232"/>
      <c r="AD23" s="232"/>
      <c r="AE23" s="232"/>
      <c r="AF23" s="232"/>
      <c r="AG23" s="232"/>
      <c r="AH23" s="232"/>
      <c r="AI23" s="232"/>
      <c r="AJ23" s="232"/>
      <c r="AK23" s="232"/>
      <c r="AL23" s="232"/>
      <c r="AM23" s="232"/>
      <c r="AN23" s="232"/>
      <c r="AO23" s="232"/>
      <c r="AP23" s="232"/>
      <c r="AQ23" s="232"/>
      <c r="AR23" s="232"/>
      <c r="AS23" s="232"/>
      <c r="AT23" s="232"/>
      <c r="AU23" s="232"/>
      <c r="AV23" s="232"/>
      <c r="AW23" s="233"/>
      <c r="AX23" s="175" t="s">
        <v>10</v>
      </c>
      <c r="AY23" s="169"/>
      <c r="AZ23" s="235" t="str">
        <f>IF(入力シート!$D38="","",入力シート!$D38)</f>
        <v/>
      </c>
      <c r="BA23" s="235"/>
      <c r="BB23" s="235"/>
      <c r="BC23" s="235"/>
      <c r="BD23" s="235"/>
      <c r="BE23" s="235"/>
      <c r="BF23" s="235"/>
      <c r="BG23" s="182" t="str">
        <f>IF(入力シート!$D39="","",入力シート!$D39)</f>
        <v/>
      </c>
      <c r="BH23" s="182"/>
      <c r="BI23" s="182"/>
      <c r="BJ23" s="182"/>
      <c r="BK23" s="182"/>
      <c r="BL23" s="182"/>
      <c r="BM23" s="182"/>
      <c r="BN23" s="182"/>
      <c r="BO23" s="182"/>
      <c r="BP23" s="182"/>
      <c r="BQ23" s="182"/>
      <c r="BR23" s="182"/>
      <c r="BS23" s="182"/>
      <c r="BT23" s="182"/>
      <c r="BU23" s="182"/>
      <c r="BV23" s="182"/>
      <c r="BW23" s="182"/>
      <c r="BX23" s="182"/>
      <c r="BY23" s="182"/>
      <c r="BZ23" s="182"/>
      <c r="CA23" s="182"/>
      <c r="CB23" s="182"/>
      <c r="CC23" s="182"/>
      <c r="CD23" s="182"/>
      <c r="CE23" s="182"/>
      <c r="CF23" s="182"/>
      <c r="CG23" s="182"/>
      <c r="CH23" s="182"/>
      <c r="CI23" s="182"/>
      <c r="CJ23" s="182"/>
      <c r="CK23" s="182"/>
      <c r="CL23" s="182"/>
      <c r="CM23" s="183"/>
    </row>
    <row r="24" spans="1:91" ht="15.75" customHeight="1">
      <c r="A24" s="172"/>
      <c r="B24" s="173"/>
      <c r="C24" s="173"/>
      <c r="D24" s="173"/>
      <c r="E24" s="173"/>
      <c r="F24" s="173"/>
      <c r="G24" s="173"/>
      <c r="H24" s="173"/>
      <c r="I24" s="173"/>
      <c r="J24" s="173"/>
      <c r="K24" s="173"/>
      <c r="L24" s="173"/>
      <c r="M24" s="180"/>
      <c r="N24" s="247"/>
      <c r="O24" s="248"/>
      <c r="P24" s="248"/>
      <c r="Q24" s="248"/>
      <c r="R24" s="248"/>
      <c r="S24" s="248"/>
      <c r="T24" s="248"/>
      <c r="U24" s="248"/>
      <c r="V24" s="249"/>
      <c r="W24" s="225"/>
      <c r="X24" s="226"/>
      <c r="Y24" s="227"/>
      <c r="Z24" s="231" t="s">
        <v>11</v>
      </c>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3"/>
      <c r="AX24" s="181" t="s">
        <v>79</v>
      </c>
      <c r="AY24" s="182"/>
      <c r="AZ24" s="182"/>
      <c r="BA24" s="182"/>
      <c r="BB24" s="182"/>
      <c r="BC24" s="182"/>
      <c r="BD24" s="235" t="str">
        <f>IF(入力シート!$D40="","",入力シート!$D40)</f>
        <v/>
      </c>
      <c r="BE24" s="235"/>
      <c r="BF24" s="235"/>
      <c r="BG24" s="235"/>
      <c r="BH24" s="235"/>
      <c r="BI24" s="235"/>
      <c r="BJ24" s="235"/>
      <c r="BK24" s="235"/>
      <c r="BL24" s="235"/>
      <c r="BM24" s="235"/>
      <c r="BN24" s="250" t="s">
        <v>67</v>
      </c>
      <c r="BO24" s="250"/>
      <c r="BP24" s="250"/>
      <c r="BQ24" s="250"/>
      <c r="BR24" s="250"/>
      <c r="BS24" s="250"/>
      <c r="BT24" s="251" t="str">
        <f>IF(入力シート!$D41="","",入力シート!$D41)</f>
        <v/>
      </c>
      <c r="BU24" s="251"/>
      <c r="BV24" s="251"/>
      <c r="BW24" s="251"/>
      <c r="BX24" s="251"/>
      <c r="BY24" s="251"/>
      <c r="BZ24" s="251"/>
      <c r="CA24" s="251"/>
      <c r="CB24" s="251"/>
      <c r="CC24" s="251"/>
      <c r="CD24" s="251"/>
      <c r="CE24" s="251"/>
      <c r="CF24" s="251"/>
      <c r="CG24" s="251"/>
      <c r="CH24" s="251"/>
      <c r="CI24" s="251"/>
      <c r="CJ24" s="251"/>
      <c r="CK24" s="251"/>
      <c r="CL24" s="251"/>
      <c r="CM24" s="252"/>
    </row>
    <row r="25" spans="1:91" ht="15.75" customHeight="1">
      <c r="A25" s="172"/>
      <c r="B25" s="173"/>
      <c r="C25" s="173"/>
      <c r="D25" s="173"/>
      <c r="E25" s="173"/>
      <c r="F25" s="173"/>
      <c r="G25" s="173"/>
      <c r="H25" s="173"/>
      <c r="I25" s="173"/>
      <c r="J25" s="173"/>
      <c r="K25" s="173"/>
      <c r="L25" s="173"/>
      <c r="M25" s="180"/>
      <c r="N25" s="247"/>
      <c r="O25" s="248"/>
      <c r="P25" s="248"/>
      <c r="Q25" s="248"/>
      <c r="R25" s="248"/>
      <c r="S25" s="248"/>
      <c r="T25" s="248"/>
      <c r="U25" s="248"/>
      <c r="V25" s="249"/>
      <c r="W25" s="225"/>
      <c r="X25" s="226"/>
      <c r="Y25" s="227"/>
      <c r="Z25" s="231" t="s">
        <v>12</v>
      </c>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3"/>
      <c r="AX25" s="181" t="s">
        <v>79</v>
      </c>
      <c r="AY25" s="182"/>
      <c r="AZ25" s="182"/>
      <c r="BA25" s="182"/>
      <c r="BB25" s="182"/>
      <c r="BC25" s="182"/>
      <c r="BD25" s="235" t="str">
        <f>IF(入力シート!$D42="","",入力シート!$D42)</f>
        <v/>
      </c>
      <c r="BE25" s="235"/>
      <c r="BF25" s="235"/>
      <c r="BG25" s="235"/>
      <c r="BH25" s="235"/>
      <c r="BI25" s="235"/>
      <c r="BJ25" s="235"/>
      <c r="BK25" s="235"/>
      <c r="BL25" s="235"/>
      <c r="BM25" s="235"/>
      <c r="BN25" s="250" t="s">
        <v>67</v>
      </c>
      <c r="BO25" s="250"/>
      <c r="BP25" s="250"/>
      <c r="BQ25" s="250"/>
      <c r="BR25" s="250"/>
      <c r="BS25" s="250"/>
      <c r="BT25" s="251" t="str">
        <f>IF(入力シート!$D43="","",入力シート!$D43)</f>
        <v/>
      </c>
      <c r="BU25" s="251"/>
      <c r="BV25" s="251"/>
      <c r="BW25" s="251"/>
      <c r="BX25" s="251"/>
      <c r="BY25" s="251"/>
      <c r="BZ25" s="251"/>
      <c r="CA25" s="251"/>
      <c r="CB25" s="251"/>
      <c r="CC25" s="251"/>
      <c r="CD25" s="251"/>
      <c r="CE25" s="251"/>
      <c r="CF25" s="251"/>
      <c r="CG25" s="251"/>
      <c r="CH25" s="251"/>
      <c r="CI25" s="251"/>
      <c r="CJ25" s="251"/>
      <c r="CK25" s="251"/>
      <c r="CL25" s="251"/>
      <c r="CM25" s="252"/>
    </row>
    <row r="26" spans="1:91" ht="15.75" customHeight="1">
      <c r="A26" s="172"/>
      <c r="B26" s="173"/>
      <c r="C26" s="173"/>
      <c r="D26" s="173"/>
      <c r="E26" s="173"/>
      <c r="F26" s="173"/>
      <c r="G26" s="173"/>
      <c r="H26" s="173"/>
      <c r="I26" s="173"/>
      <c r="J26" s="173"/>
      <c r="K26" s="173"/>
      <c r="L26" s="173"/>
      <c r="M26" s="180"/>
      <c r="N26" s="247"/>
      <c r="O26" s="248"/>
      <c r="P26" s="248"/>
      <c r="Q26" s="248"/>
      <c r="R26" s="248"/>
      <c r="S26" s="248"/>
      <c r="T26" s="248"/>
      <c r="U26" s="248"/>
      <c r="V26" s="249"/>
      <c r="W26" s="228"/>
      <c r="X26" s="229"/>
      <c r="Y26" s="230"/>
      <c r="Z26" s="231" t="s">
        <v>198</v>
      </c>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3"/>
      <c r="AX26" s="181" t="str">
        <f>IF(入力シート!$D44="","",入力シート!$D44)</f>
        <v/>
      </c>
      <c r="AY26" s="182"/>
      <c r="AZ26" s="182"/>
      <c r="BA26" s="182"/>
      <c r="BB26" s="182"/>
      <c r="BC26" s="182"/>
      <c r="BD26" s="182"/>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c r="CA26" s="182"/>
      <c r="CB26" s="250" t="s">
        <v>80</v>
      </c>
      <c r="CC26" s="250"/>
      <c r="CD26" s="250"/>
      <c r="CE26" s="250"/>
      <c r="CF26" s="251" t="str">
        <f>IF(入力シート!$D45="","",入力シート!$D45)</f>
        <v/>
      </c>
      <c r="CG26" s="251"/>
      <c r="CH26" s="251"/>
      <c r="CI26" s="251"/>
      <c r="CJ26" s="251"/>
      <c r="CK26" s="251"/>
      <c r="CL26" s="251"/>
      <c r="CM26" s="252"/>
    </row>
    <row r="27" spans="1:91" ht="15.75" customHeight="1">
      <c r="A27" s="172"/>
      <c r="B27" s="173"/>
      <c r="C27" s="173"/>
      <c r="D27" s="173"/>
      <c r="E27" s="173"/>
      <c r="F27" s="173"/>
      <c r="G27" s="173"/>
      <c r="H27" s="173"/>
      <c r="I27" s="173"/>
      <c r="J27" s="173"/>
      <c r="K27" s="173"/>
      <c r="L27" s="173"/>
      <c r="M27" s="180"/>
      <c r="N27" s="247"/>
      <c r="O27" s="248"/>
      <c r="P27" s="248"/>
      <c r="Q27" s="248"/>
      <c r="R27" s="248"/>
      <c r="S27" s="248"/>
      <c r="T27" s="248"/>
      <c r="U27" s="248"/>
      <c r="V27" s="249"/>
      <c r="W27" s="209" t="s">
        <v>199</v>
      </c>
      <c r="X27" s="210"/>
      <c r="Y27" s="210"/>
      <c r="Z27" s="210"/>
      <c r="AA27" s="210"/>
      <c r="AB27" s="210"/>
      <c r="AC27" s="210"/>
      <c r="AD27" s="210"/>
      <c r="AE27" s="210"/>
      <c r="AF27" s="210"/>
      <c r="AG27" s="3"/>
      <c r="AH27" s="173" t="str">
        <f>IF(入力シート!$D46="有","①","1")</f>
        <v>1</v>
      </c>
      <c r="AI27" s="173"/>
      <c r="AJ27" s="3" t="s">
        <v>73</v>
      </c>
      <c r="AK27" s="3"/>
      <c r="AL27" s="3"/>
      <c r="AM27" s="3"/>
      <c r="AN27" s="3"/>
      <c r="AO27" s="3"/>
      <c r="AP27" s="3"/>
      <c r="AQ27" s="3"/>
      <c r="AR27" s="3"/>
      <c r="AS27" s="173" t="str">
        <f>IF(入力シート!$D47="有","②","2")</f>
        <v>2</v>
      </c>
      <c r="AT27" s="173"/>
      <c r="AU27" s="3" t="s">
        <v>74</v>
      </c>
      <c r="AV27" s="3"/>
      <c r="AW27" s="3"/>
      <c r="AX27" s="3"/>
      <c r="AY27" s="3"/>
      <c r="AZ27" s="3"/>
      <c r="BA27" s="3"/>
      <c r="BB27" s="3"/>
      <c r="BC27" s="3"/>
      <c r="BD27" s="173" t="str">
        <f>IF(入力シート!$D48="有","③","3")</f>
        <v>3</v>
      </c>
      <c r="BE27" s="173"/>
      <c r="BF27" s="3" t="s">
        <v>75</v>
      </c>
      <c r="BG27" s="3"/>
      <c r="BH27" s="3"/>
      <c r="BI27" s="3"/>
      <c r="BJ27" s="3"/>
      <c r="BK27" s="173" t="str">
        <f>IF(入力シート!$D49="有","④","4")</f>
        <v>4</v>
      </c>
      <c r="BL27" s="173"/>
      <c r="BM27" s="34" t="s">
        <v>76</v>
      </c>
      <c r="BN27" s="34"/>
      <c r="BO27" s="34"/>
      <c r="BP27" s="34"/>
      <c r="BQ27" s="34"/>
      <c r="BR27" s="173" t="str">
        <f>IF(入力シート!$D50="有","⑤","5")</f>
        <v>5</v>
      </c>
      <c r="BS27" s="173"/>
      <c r="BT27" s="34" t="s">
        <v>77</v>
      </c>
      <c r="BU27" s="34"/>
      <c r="BV27" s="34"/>
      <c r="BW27" s="34"/>
      <c r="BX27" s="34"/>
      <c r="BY27" s="173" t="str">
        <f>IF(入力シート!$D51="有","⑥","6")</f>
        <v>6</v>
      </c>
      <c r="BZ27" s="173"/>
      <c r="CA27" s="34" t="s">
        <v>78</v>
      </c>
      <c r="CB27" s="34"/>
      <c r="CC27" s="34"/>
      <c r="CD27" s="34"/>
      <c r="CE27" s="34"/>
      <c r="CF27" s="34"/>
      <c r="CG27" s="34"/>
      <c r="CH27" s="34"/>
      <c r="CI27" s="34"/>
      <c r="CJ27" s="34"/>
      <c r="CK27" s="34"/>
      <c r="CL27" s="34"/>
      <c r="CM27" s="35"/>
    </row>
    <row r="28" spans="1:91" ht="15.75" customHeight="1">
      <c r="A28" s="172"/>
      <c r="B28" s="173"/>
      <c r="C28" s="173"/>
      <c r="D28" s="173"/>
      <c r="E28" s="173"/>
      <c r="F28" s="173"/>
      <c r="G28" s="173"/>
      <c r="H28" s="173"/>
      <c r="I28" s="173"/>
      <c r="J28" s="173"/>
      <c r="K28" s="173"/>
      <c r="L28" s="173"/>
      <c r="M28" s="180"/>
      <c r="N28" s="247"/>
      <c r="O28" s="248"/>
      <c r="P28" s="248"/>
      <c r="Q28" s="248"/>
      <c r="R28" s="248"/>
      <c r="S28" s="248"/>
      <c r="T28" s="248"/>
      <c r="U28" s="248"/>
      <c r="V28" s="249"/>
      <c r="W28" s="38"/>
      <c r="X28" s="6"/>
      <c r="Y28" s="6"/>
      <c r="Z28" s="6"/>
      <c r="AA28" s="6"/>
      <c r="AB28" s="6"/>
      <c r="AC28" s="6"/>
      <c r="AD28" s="6"/>
      <c r="AE28" s="6"/>
      <c r="AF28" s="6"/>
      <c r="AG28" s="6"/>
      <c r="AH28" s="173" t="str">
        <f>IF(入力シート!$D52="有","⑦","7")</f>
        <v>7</v>
      </c>
      <c r="AI28" s="173"/>
      <c r="AJ28" s="6" t="s">
        <v>81</v>
      </c>
      <c r="AK28" s="6"/>
      <c r="AL28" s="6"/>
      <c r="AM28" s="6"/>
      <c r="AN28" s="6"/>
      <c r="AO28" s="6"/>
      <c r="AP28" s="5"/>
      <c r="AQ28" s="5"/>
      <c r="AR28" s="5"/>
      <c r="AS28" s="5"/>
      <c r="AT28" s="5"/>
      <c r="AU28" s="173" t="str">
        <f>IF(入力シート!$D53="有","⑧","8")</f>
        <v>8</v>
      </c>
      <c r="AV28" s="173"/>
      <c r="AW28" s="5" t="s">
        <v>82</v>
      </c>
      <c r="AX28" s="5"/>
      <c r="AY28" s="5"/>
      <c r="AZ28" s="5"/>
      <c r="BA28" s="5"/>
      <c r="BB28" s="5"/>
      <c r="BC28" s="5"/>
      <c r="BD28" s="5"/>
      <c r="BE28" s="5"/>
      <c r="BF28" s="173">
        <f>IF(入力シート!$D54="",9,"⑨")</f>
        <v>9</v>
      </c>
      <c r="BG28" s="173"/>
      <c r="BH28" s="5" t="s">
        <v>72</v>
      </c>
      <c r="BI28" s="5"/>
      <c r="BJ28" s="5"/>
      <c r="BK28" s="5"/>
      <c r="BL28" s="5"/>
      <c r="BM28" s="39"/>
      <c r="BN28" s="39"/>
      <c r="BO28" s="295" t="str">
        <f>IF(入力シート!$D54="","",入力シート!$D54)</f>
        <v/>
      </c>
      <c r="BP28" s="295"/>
      <c r="BQ28" s="295"/>
      <c r="BR28" s="295"/>
      <c r="BS28" s="295"/>
      <c r="BT28" s="295"/>
      <c r="BU28" s="295"/>
      <c r="BV28" s="295"/>
      <c r="BW28" s="295"/>
      <c r="BX28" s="295"/>
      <c r="BY28" s="295"/>
      <c r="BZ28" s="295"/>
      <c r="CA28" s="295"/>
      <c r="CB28" s="295"/>
      <c r="CC28" s="295"/>
      <c r="CD28" s="295"/>
      <c r="CE28" s="295"/>
      <c r="CF28" s="295"/>
      <c r="CG28" s="295"/>
      <c r="CH28" s="295"/>
      <c r="CI28" s="295"/>
      <c r="CJ28" s="295"/>
      <c r="CK28" s="39" t="s">
        <v>190</v>
      </c>
      <c r="CL28" s="39"/>
      <c r="CM28" s="40"/>
    </row>
    <row r="29" spans="1:91" ht="14.25" customHeight="1">
      <c r="A29" s="296" t="s">
        <v>200</v>
      </c>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8"/>
      <c r="AP29" s="176"/>
      <c r="AQ29" s="221"/>
      <c r="AR29" s="221"/>
      <c r="AS29" s="221"/>
      <c r="AT29" s="221"/>
      <c r="AU29" s="221"/>
      <c r="AV29" s="221"/>
      <c r="AW29" s="221"/>
      <c r="AX29" s="221" t="s">
        <v>13</v>
      </c>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c r="BX29" s="221"/>
      <c r="BY29" s="221"/>
      <c r="BZ29" s="221"/>
      <c r="CA29" s="221"/>
      <c r="CB29" s="221"/>
      <c r="CC29" s="221"/>
      <c r="CD29" s="221"/>
      <c r="CE29" s="221"/>
      <c r="CF29" s="221"/>
      <c r="CG29" s="221"/>
      <c r="CH29" s="221"/>
      <c r="CI29" s="221"/>
      <c r="CJ29" s="221"/>
      <c r="CK29" s="221"/>
      <c r="CL29" s="221"/>
      <c r="CM29" s="221"/>
    </row>
    <row r="30" spans="1:91" ht="14.25" customHeight="1">
      <c r="A30" s="299"/>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1"/>
      <c r="AP30" s="176"/>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21"/>
      <c r="BW30" s="221"/>
      <c r="BX30" s="221"/>
      <c r="BY30" s="221"/>
      <c r="BZ30" s="221"/>
      <c r="CA30" s="221"/>
      <c r="CB30" s="221"/>
      <c r="CC30" s="221"/>
      <c r="CD30" s="221"/>
      <c r="CE30" s="221"/>
      <c r="CF30" s="221"/>
      <c r="CG30" s="221"/>
      <c r="CH30" s="221"/>
      <c r="CI30" s="221"/>
      <c r="CJ30" s="221"/>
      <c r="CK30" s="221"/>
      <c r="CL30" s="221"/>
      <c r="CM30" s="221"/>
    </row>
    <row r="31" spans="1:91" ht="14.25" customHeight="1">
      <c r="A31" s="302"/>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4"/>
      <c r="AP31" s="176"/>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row>
    <row r="32" spans="1:91" ht="15.75" customHeight="1">
      <c r="A32" s="305" t="s">
        <v>339</v>
      </c>
      <c r="B32" s="306"/>
      <c r="C32" s="306"/>
      <c r="D32" s="306"/>
      <c r="E32" s="306"/>
      <c r="F32" s="306"/>
      <c r="G32" s="306"/>
      <c r="H32" s="306"/>
      <c r="I32" s="306"/>
      <c r="J32" s="306"/>
      <c r="K32" s="306"/>
      <c r="L32" s="306"/>
      <c r="M32" s="306"/>
      <c r="N32" s="306"/>
      <c r="O32" s="307"/>
      <c r="P32" s="305" t="s">
        <v>340</v>
      </c>
      <c r="Q32" s="306"/>
      <c r="R32" s="306"/>
      <c r="S32" s="306"/>
      <c r="T32" s="306"/>
      <c r="U32" s="306"/>
      <c r="V32" s="306"/>
      <c r="W32" s="306"/>
      <c r="X32" s="306"/>
      <c r="Y32" s="306"/>
      <c r="Z32" s="306"/>
      <c r="AA32" s="306"/>
      <c r="AB32" s="306"/>
      <c r="AC32" s="306"/>
      <c r="AD32" s="306"/>
      <c r="AE32" s="306"/>
      <c r="AF32" s="307"/>
      <c r="AG32" s="199" t="s">
        <v>14</v>
      </c>
      <c r="AH32" s="200"/>
      <c r="AI32" s="200"/>
      <c r="AJ32" s="200"/>
      <c r="AK32" s="200"/>
      <c r="AL32" s="200"/>
      <c r="AM32" s="200"/>
      <c r="AN32" s="200"/>
      <c r="AO32" s="201"/>
      <c r="AP32" s="176"/>
      <c r="AQ32" s="221"/>
      <c r="AR32" s="221"/>
      <c r="AS32" s="221"/>
      <c r="AT32" s="221"/>
      <c r="AU32" s="221"/>
      <c r="AV32" s="221"/>
      <c r="AW32" s="221"/>
      <c r="AX32" s="237" t="s">
        <v>59</v>
      </c>
      <c r="AY32" s="237"/>
      <c r="AZ32" s="237"/>
      <c r="BA32" s="237"/>
      <c r="BB32" s="237"/>
      <c r="BC32" s="237"/>
      <c r="BD32" s="237" t="s">
        <v>15</v>
      </c>
      <c r="BE32" s="237"/>
      <c r="BF32" s="237"/>
      <c r="BG32" s="237"/>
      <c r="BH32" s="237"/>
      <c r="BI32" s="237"/>
      <c r="BJ32" s="237" t="s">
        <v>16</v>
      </c>
      <c r="BK32" s="237"/>
      <c r="BL32" s="237"/>
      <c r="BM32" s="237"/>
      <c r="BN32" s="237"/>
      <c r="BO32" s="237"/>
      <c r="BP32" s="237" t="s">
        <v>17</v>
      </c>
      <c r="BQ32" s="237"/>
      <c r="BR32" s="237"/>
      <c r="BS32" s="237"/>
      <c r="BT32" s="237"/>
      <c r="BU32" s="237"/>
      <c r="BV32" s="237" t="s">
        <v>60</v>
      </c>
      <c r="BW32" s="237"/>
      <c r="BX32" s="237"/>
      <c r="BY32" s="237"/>
      <c r="BZ32" s="237"/>
      <c r="CA32" s="237"/>
      <c r="CB32" s="237" t="s">
        <v>18</v>
      </c>
      <c r="CC32" s="237"/>
      <c r="CD32" s="237"/>
      <c r="CE32" s="237"/>
      <c r="CF32" s="237"/>
      <c r="CG32" s="237"/>
      <c r="CH32" s="237" t="s">
        <v>19</v>
      </c>
      <c r="CI32" s="237"/>
      <c r="CJ32" s="237"/>
      <c r="CK32" s="237"/>
      <c r="CL32" s="237"/>
      <c r="CM32" s="237"/>
    </row>
    <row r="33" spans="1:91" ht="15.75" customHeight="1">
      <c r="A33" s="308"/>
      <c r="B33" s="309"/>
      <c r="C33" s="309"/>
      <c r="D33" s="309"/>
      <c r="E33" s="309"/>
      <c r="F33" s="309"/>
      <c r="G33" s="309"/>
      <c r="H33" s="309"/>
      <c r="I33" s="309"/>
      <c r="J33" s="309"/>
      <c r="K33" s="309"/>
      <c r="L33" s="309"/>
      <c r="M33" s="309"/>
      <c r="N33" s="309"/>
      <c r="O33" s="310"/>
      <c r="P33" s="308"/>
      <c r="Q33" s="309"/>
      <c r="R33" s="309"/>
      <c r="S33" s="309"/>
      <c r="T33" s="309"/>
      <c r="U33" s="309"/>
      <c r="V33" s="309"/>
      <c r="W33" s="309"/>
      <c r="X33" s="309"/>
      <c r="Y33" s="309"/>
      <c r="Z33" s="309"/>
      <c r="AA33" s="309"/>
      <c r="AB33" s="309"/>
      <c r="AC33" s="309"/>
      <c r="AD33" s="309"/>
      <c r="AE33" s="309"/>
      <c r="AF33" s="310"/>
      <c r="AG33" s="177"/>
      <c r="AH33" s="178"/>
      <c r="AI33" s="178"/>
      <c r="AJ33" s="178"/>
      <c r="AK33" s="178"/>
      <c r="AL33" s="178"/>
      <c r="AM33" s="178"/>
      <c r="AN33" s="178"/>
      <c r="AO33" s="179"/>
      <c r="AP33" s="176"/>
      <c r="AQ33" s="221"/>
      <c r="AR33" s="221"/>
      <c r="AS33" s="221"/>
      <c r="AT33" s="221"/>
      <c r="AU33" s="221"/>
      <c r="AV33" s="221"/>
      <c r="AW33" s="221"/>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237"/>
    </row>
    <row r="34" spans="1:91" ht="15.75" customHeight="1">
      <c r="A34" s="199" t="str">
        <f>IF(入力シート!$D55="","",入力シート!$D55)</f>
        <v/>
      </c>
      <c r="B34" s="200"/>
      <c r="C34" s="200"/>
      <c r="D34" s="200"/>
      <c r="E34" s="200"/>
      <c r="F34" s="200"/>
      <c r="G34" s="200"/>
      <c r="H34" s="200"/>
      <c r="I34" s="200"/>
      <c r="J34" s="200"/>
      <c r="K34" s="200"/>
      <c r="L34" s="200"/>
      <c r="M34" s="200"/>
      <c r="N34" s="200"/>
      <c r="O34" s="201"/>
      <c r="P34" s="209" t="str">
        <f>IF(入力シート!$D56="管理栄養士","①","1")</f>
        <v>1</v>
      </c>
      <c r="Q34" s="210"/>
      <c r="R34" s="3" t="s">
        <v>83</v>
      </c>
      <c r="S34" s="3"/>
      <c r="T34" s="3"/>
      <c r="U34" s="3"/>
      <c r="V34" s="3"/>
      <c r="W34" s="3"/>
      <c r="X34" s="3"/>
      <c r="Y34" s="3"/>
      <c r="Z34" s="3"/>
      <c r="AA34" s="3"/>
      <c r="AB34" s="3"/>
      <c r="AC34" s="3"/>
      <c r="AD34" s="3"/>
      <c r="AE34" s="3"/>
      <c r="AF34" s="4"/>
      <c r="AG34" s="202" t="str">
        <f>IF(入力シート!$D59="専任","①専任
2 兼任",IF(入力シート!$D59="兼任","1 専任
②兼任","1 専任
2 兼任"))</f>
        <v>1 専任
2 兼任</v>
      </c>
      <c r="AH34" s="203"/>
      <c r="AI34" s="203"/>
      <c r="AJ34" s="203"/>
      <c r="AK34" s="203"/>
      <c r="AL34" s="203"/>
      <c r="AM34" s="203"/>
      <c r="AN34" s="203"/>
      <c r="AO34" s="204"/>
      <c r="AP34" s="195" t="s">
        <v>20</v>
      </c>
      <c r="AQ34" s="196"/>
      <c r="AR34" s="41" t="s">
        <v>21</v>
      </c>
      <c r="AS34" s="41"/>
      <c r="AT34" s="41"/>
      <c r="AU34" s="41"/>
      <c r="AV34" s="41"/>
      <c r="AW34" s="41"/>
      <c r="AX34" s="221" t="str">
        <f>IF(入力シート!$D60="","",入力シート!$D60)</f>
        <v/>
      </c>
      <c r="AY34" s="221"/>
      <c r="AZ34" s="221"/>
      <c r="BA34" s="221"/>
      <c r="BB34" s="221"/>
      <c r="BC34" s="221"/>
      <c r="BD34" s="221" t="str">
        <f>IF(入力シート!$D64="","",入力シート!$D64)</f>
        <v/>
      </c>
      <c r="BE34" s="221"/>
      <c r="BF34" s="221"/>
      <c r="BG34" s="221"/>
      <c r="BH34" s="221"/>
      <c r="BI34" s="221"/>
      <c r="BJ34" s="221" t="str">
        <f>IF(入力シート!$D68="","",入力シート!$D68)</f>
        <v/>
      </c>
      <c r="BK34" s="221"/>
      <c r="BL34" s="221"/>
      <c r="BM34" s="221"/>
      <c r="BN34" s="221"/>
      <c r="BO34" s="221"/>
      <c r="BP34" s="221" t="str">
        <f>IF(入力シート!$D72="","",入力シート!$D72)</f>
        <v/>
      </c>
      <c r="BQ34" s="221"/>
      <c r="BR34" s="221"/>
      <c r="BS34" s="221"/>
      <c r="BT34" s="221"/>
      <c r="BU34" s="221"/>
      <c r="BV34" s="221" t="str">
        <f>IF(入力シート!$D76="","",入力シート!$D76)</f>
        <v/>
      </c>
      <c r="BW34" s="221"/>
      <c r="BX34" s="221"/>
      <c r="BY34" s="221"/>
      <c r="BZ34" s="221"/>
      <c r="CA34" s="221"/>
      <c r="CB34" s="221" t="str">
        <f>IF(入力シート!$D80="","",入力シート!$D80)</f>
        <v/>
      </c>
      <c r="CC34" s="221"/>
      <c r="CD34" s="221"/>
      <c r="CE34" s="221"/>
      <c r="CF34" s="221"/>
      <c r="CG34" s="221"/>
      <c r="CH34" s="259">
        <f>IF(入力シート!$D84="","",入力シート!$D84)</f>
        <v>0</v>
      </c>
      <c r="CI34" s="259"/>
      <c r="CJ34" s="259"/>
      <c r="CK34" s="259"/>
      <c r="CL34" s="259"/>
      <c r="CM34" s="259"/>
    </row>
    <row r="35" spans="1:91" ht="15.75" customHeight="1">
      <c r="A35" s="172"/>
      <c r="B35" s="173"/>
      <c r="C35" s="173"/>
      <c r="D35" s="173"/>
      <c r="E35" s="173"/>
      <c r="F35" s="173"/>
      <c r="G35" s="173"/>
      <c r="H35" s="173"/>
      <c r="I35" s="173"/>
      <c r="J35" s="173"/>
      <c r="K35" s="173"/>
      <c r="L35" s="173"/>
      <c r="M35" s="173"/>
      <c r="N35" s="173"/>
      <c r="O35" s="180"/>
      <c r="P35" s="38" t="s">
        <v>85</v>
      </c>
      <c r="Q35" s="6"/>
      <c r="R35" s="6"/>
      <c r="S35" s="173" t="str">
        <f>IF(入力シート!$D57="","",入力シート!$D57)</f>
        <v/>
      </c>
      <c r="T35" s="173"/>
      <c r="U35" s="173"/>
      <c r="V35" s="173"/>
      <c r="W35" s="173"/>
      <c r="X35" s="173"/>
      <c r="Y35" s="173"/>
      <c r="Z35" s="173"/>
      <c r="AA35" s="173"/>
      <c r="AB35" s="173"/>
      <c r="AC35" s="6" t="s">
        <v>86</v>
      </c>
      <c r="AD35" s="6"/>
      <c r="AE35" s="6"/>
      <c r="AF35" s="7"/>
      <c r="AG35" s="205"/>
      <c r="AH35" s="206"/>
      <c r="AI35" s="206"/>
      <c r="AJ35" s="206"/>
      <c r="AK35" s="206"/>
      <c r="AL35" s="206"/>
      <c r="AM35" s="206"/>
      <c r="AN35" s="206"/>
      <c r="AO35" s="207"/>
      <c r="AP35" s="195"/>
      <c r="AQ35" s="196"/>
      <c r="AR35" s="41" t="s">
        <v>22</v>
      </c>
      <c r="AS35" s="41"/>
      <c r="AT35" s="41"/>
      <c r="AU35" s="41"/>
      <c r="AV35" s="41"/>
      <c r="AW35" s="41"/>
      <c r="AX35" s="221" t="str">
        <f>IF(入力シート!$D61="","",入力シート!$D61)</f>
        <v/>
      </c>
      <c r="AY35" s="221"/>
      <c r="AZ35" s="221"/>
      <c r="BA35" s="221"/>
      <c r="BB35" s="221"/>
      <c r="BC35" s="221"/>
      <c r="BD35" s="221" t="str">
        <f>IF(入力シート!$D65="","",入力シート!$D65)</f>
        <v/>
      </c>
      <c r="BE35" s="221"/>
      <c r="BF35" s="221"/>
      <c r="BG35" s="221"/>
      <c r="BH35" s="221"/>
      <c r="BI35" s="221"/>
      <c r="BJ35" s="221" t="str">
        <f>IF(入力シート!$D69="","",入力シート!$D69)</f>
        <v/>
      </c>
      <c r="BK35" s="221"/>
      <c r="BL35" s="221"/>
      <c r="BM35" s="221"/>
      <c r="BN35" s="221"/>
      <c r="BO35" s="221"/>
      <c r="BP35" s="221" t="str">
        <f>IF(入力シート!$D73="","",入力シート!$D73)</f>
        <v/>
      </c>
      <c r="BQ35" s="221"/>
      <c r="BR35" s="221"/>
      <c r="BS35" s="221"/>
      <c r="BT35" s="221"/>
      <c r="BU35" s="221"/>
      <c r="BV35" s="221" t="str">
        <f>IF(入力シート!$D77="","",入力シート!$D77)</f>
        <v/>
      </c>
      <c r="BW35" s="221"/>
      <c r="BX35" s="221"/>
      <c r="BY35" s="221"/>
      <c r="BZ35" s="221"/>
      <c r="CA35" s="221"/>
      <c r="CB35" s="221" t="str">
        <f>IF(入力シート!$D81="","",入力シート!$D81)</f>
        <v/>
      </c>
      <c r="CC35" s="221"/>
      <c r="CD35" s="221"/>
      <c r="CE35" s="221"/>
      <c r="CF35" s="221"/>
      <c r="CG35" s="221"/>
      <c r="CH35" s="259">
        <f>IF(入力シート!$D85="","",入力シート!$D85)</f>
        <v>0</v>
      </c>
      <c r="CI35" s="259"/>
      <c r="CJ35" s="259"/>
      <c r="CK35" s="259"/>
      <c r="CL35" s="259"/>
      <c r="CM35" s="259"/>
    </row>
    <row r="36" spans="1:91" ht="15.75" customHeight="1">
      <c r="A36" s="172"/>
      <c r="B36" s="173"/>
      <c r="C36" s="173"/>
      <c r="D36" s="173"/>
      <c r="E36" s="173"/>
      <c r="F36" s="173"/>
      <c r="G36" s="173"/>
      <c r="H36" s="173"/>
      <c r="I36" s="173"/>
      <c r="J36" s="173"/>
      <c r="K36" s="173"/>
      <c r="L36" s="173"/>
      <c r="M36" s="173"/>
      <c r="N36" s="173"/>
      <c r="O36" s="180"/>
      <c r="P36" s="211" t="str">
        <f>IF(入力シート!$D56="栄養士","②","2")</f>
        <v>2</v>
      </c>
      <c r="Q36" s="212"/>
      <c r="R36" s="6" t="s">
        <v>84</v>
      </c>
      <c r="S36" s="6"/>
      <c r="T36" s="6"/>
      <c r="U36" s="6"/>
      <c r="V36" s="6"/>
      <c r="W36" s="6"/>
      <c r="X36" s="6"/>
      <c r="Y36" s="6"/>
      <c r="Z36" s="6"/>
      <c r="AA36" s="6"/>
      <c r="AB36" s="6"/>
      <c r="AC36" s="6"/>
      <c r="AD36" s="6"/>
      <c r="AE36" s="6"/>
      <c r="AF36" s="7"/>
      <c r="AG36" s="205"/>
      <c r="AH36" s="206"/>
      <c r="AI36" s="206"/>
      <c r="AJ36" s="206"/>
      <c r="AK36" s="206"/>
      <c r="AL36" s="206"/>
      <c r="AM36" s="206"/>
      <c r="AN36" s="206"/>
      <c r="AO36" s="207"/>
      <c r="AP36" s="195" t="s">
        <v>23</v>
      </c>
      <c r="AQ36" s="196"/>
      <c r="AR36" s="41" t="s">
        <v>21</v>
      </c>
      <c r="AS36" s="41"/>
      <c r="AT36" s="41"/>
      <c r="AU36" s="41"/>
      <c r="AV36" s="41"/>
      <c r="AW36" s="41"/>
      <c r="AX36" s="221" t="str">
        <f>IF(入力シート!$D62="","",入力シート!$D62)</f>
        <v/>
      </c>
      <c r="AY36" s="221"/>
      <c r="AZ36" s="221"/>
      <c r="BA36" s="221"/>
      <c r="BB36" s="221"/>
      <c r="BC36" s="221"/>
      <c r="BD36" s="221" t="str">
        <f>IF(入力シート!$D66="","",入力シート!$D66)</f>
        <v/>
      </c>
      <c r="BE36" s="221"/>
      <c r="BF36" s="221"/>
      <c r="BG36" s="221"/>
      <c r="BH36" s="221"/>
      <c r="BI36" s="221"/>
      <c r="BJ36" s="221" t="str">
        <f>IF(入力シート!$D70="","",入力シート!$D70)</f>
        <v/>
      </c>
      <c r="BK36" s="221"/>
      <c r="BL36" s="221"/>
      <c r="BM36" s="221"/>
      <c r="BN36" s="221"/>
      <c r="BO36" s="221"/>
      <c r="BP36" s="221" t="str">
        <f>IF(入力シート!$D74="","",入力シート!$D74)</f>
        <v/>
      </c>
      <c r="BQ36" s="221"/>
      <c r="BR36" s="221"/>
      <c r="BS36" s="221"/>
      <c r="BT36" s="221"/>
      <c r="BU36" s="221"/>
      <c r="BV36" s="221" t="str">
        <f>IF(入力シート!$D78="","",入力シート!$D78)</f>
        <v/>
      </c>
      <c r="BW36" s="221"/>
      <c r="BX36" s="221"/>
      <c r="BY36" s="221"/>
      <c r="BZ36" s="221"/>
      <c r="CA36" s="221"/>
      <c r="CB36" s="221" t="str">
        <f>IF(入力シート!$D82="","",入力シート!$D82)</f>
        <v/>
      </c>
      <c r="CC36" s="221"/>
      <c r="CD36" s="221"/>
      <c r="CE36" s="221"/>
      <c r="CF36" s="221"/>
      <c r="CG36" s="221"/>
      <c r="CH36" s="259">
        <f>IF(入力シート!$D86="","",入力シート!$D86)</f>
        <v>0</v>
      </c>
      <c r="CI36" s="259"/>
      <c r="CJ36" s="259"/>
      <c r="CK36" s="259"/>
      <c r="CL36" s="259"/>
      <c r="CM36" s="259"/>
    </row>
    <row r="37" spans="1:91" ht="15.75" customHeight="1">
      <c r="A37" s="172"/>
      <c r="B37" s="173"/>
      <c r="C37" s="173"/>
      <c r="D37" s="173"/>
      <c r="E37" s="173"/>
      <c r="F37" s="173"/>
      <c r="G37" s="173"/>
      <c r="H37" s="173"/>
      <c r="I37" s="173"/>
      <c r="J37" s="173"/>
      <c r="K37" s="173"/>
      <c r="L37" s="173"/>
      <c r="M37" s="173"/>
      <c r="N37" s="173"/>
      <c r="O37" s="180"/>
      <c r="P37" s="38" t="s">
        <v>85</v>
      </c>
      <c r="Q37" s="6"/>
      <c r="R37" s="6"/>
      <c r="S37" s="178" t="str">
        <f>IF(入力シート!$D58="","",入力シート!$D58)</f>
        <v/>
      </c>
      <c r="T37" s="178"/>
      <c r="U37" s="178"/>
      <c r="V37" s="178"/>
      <c r="W37" s="178"/>
      <c r="X37" s="178"/>
      <c r="Y37" s="178"/>
      <c r="Z37" s="178"/>
      <c r="AA37" s="178"/>
      <c r="AB37" s="178"/>
      <c r="AC37" s="6" t="s">
        <v>86</v>
      </c>
      <c r="AD37" s="6"/>
      <c r="AE37" s="6"/>
      <c r="AF37" s="7"/>
      <c r="AG37" s="205"/>
      <c r="AH37" s="206"/>
      <c r="AI37" s="206"/>
      <c r="AJ37" s="206"/>
      <c r="AK37" s="206"/>
      <c r="AL37" s="206"/>
      <c r="AM37" s="206"/>
      <c r="AN37" s="206"/>
      <c r="AO37" s="207"/>
      <c r="AP37" s="197"/>
      <c r="AQ37" s="198"/>
      <c r="AR37" s="42" t="s">
        <v>22</v>
      </c>
      <c r="AS37" s="42"/>
      <c r="AT37" s="42"/>
      <c r="AU37" s="42"/>
      <c r="AV37" s="42"/>
      <c r="AW37" s="42"/>
      <c r="AX37" s="221" t="str">
        <f>IF(入力シート!$D63="","",入力シート!$D63)</f>
        <v/>
      </c>
      <c r="AY37" s="221"/>
      <c r="AZ37" s="221"/>
      <c r="BA37" s="221"/>
      <c r="BB37" s="221"/>
      <c r="BC37" s="221"/>
      <c r="BD37" s="221" t="str">
        <f>IF(入力シート!$D67="","",入力シート!$D67)</f>
        <v/>
      </c>
      <c r="BE37" s="221"/>
      <c r="BF37" s="221"/>
      <c r="BG37" s="221"/>
      <c r="BH37" s="221"/>
      <c r="BI37" s="221"/>
      <c r="BJ37" s="221" t="str">
        <f>IF(入力シート!$D71="","",入力シート!$D71)</f>
        <v/>
      </c>
      <c r="BK37" s="221"/>
      <c r="BL37" s="221"/>
      <c r="BM37" s="221"/>
      <c r="BN37" s="221"/>
      <c r="BO37" s="221"/>
      <c r="BP37" s="221" t="str">
        <f>IF(入力シート!$D75="","",入力シート!$D75)</f>
        <v/>
      </c>
      <c r="BQ37" s="221"/>
      <c r="BR37" s="221"/>
      <c r="BS37" s="221"/>
      <c r="BT37" s="221"/>
      <c r="BU37" s="221"/>
      <c r="BV37" s="221" t="str">
        <f>IF(入力シート!$D79="","",入力シート!$D79)</f>
        <v/>
      </c>
      <c r="BW37" s="221"/>
      <c r="BX37" s="221"/>
      <c r="BY37" s="221"/>
      <c r="BZ37" s="221"/>
      <c r="CA37" s="221"/>
      <c r="CB37" s="221" t="str">
        <f>IF(入力シート!$D83="","",入力シート!$D83)</f>
        <v/>
      </c>
      <c r="CC37" s="221"/>
      <c r="CD37" s="221"/>
      <c r="CE37" s="221"/>
      <c r="CF37" s="221"/>
      <c r="CG37" s="221"/>
      <c r="CH37" s="259">
        <f>IF(入力シート!$D87="","",入力シート!$D87)</f>
        <v>0</v>
      </c>
      <c r="CI37" s="259"/>
      <c r="CJ37" s="259"/>
      <c r="CK37" s="259"/>
      <c r="CL37" s="259"/>
      <c r="CM37" s="259"/>
    </row>
    <row r="38" spans="1:91" ht="15.75" customHeight="1">
      <c r="A38" s="261" t="s">
        <v>126</v>
      </c>
      <c r="B38" s="262"/>
      <c r="C38" s="262"/>
      <c r="D38" s="262"/>
      <c r="E38" s="262"/>
      <c r="F38" s="262"/>
      <c r="G38" s="262"/>
      <c r="H38" s="262"/>
      <c r="I38" s="262"/>
      <c r="J38" s="262"/>
      <c r="K38" s="262"/>
      <c r="L38" s="262"/>
      <c r="M38" s="262"/>
      <c r="N38" s="262"/>
      <c r="O38" s="262"/>
      <c r="P38" s="262"/>
      <c r="Q38" s="262"/>
      <c r="R38" s="262"/>
      <c r="S38" s="262"/>
      <c r="T38" s="263"/>
      <c r="U38" s="199" t="s">
        <v>127</v>
      </c>
      <c r="V38" s="200"/>
      <c r="W38" s="200"/>
      <c r="X38" s="200"/>
      <c r="Y38" s="200"/>
      <c r="Z38" s="200"/>
      <c r="AA38" s="200"/>
      <c r="AB38" s="200"/>
      <c r="AC38" s="200"/>
      <c r="AD38" s="200"/>
      <c r="AE38" s="200"/>
      <c r="AF38" s="200"/>
      <c r="AG38" s="200" t="str">
        <f>IF(入力シート!$D89="","",入力シート!$D89)</f>
        <v/>
      </c>
      <c r="AH38" s="200"/>
      <c r="AI38" s="200"/>
      <c r="AJ38" s="200"/>
      <c r="AK38" s="200"/>
      <c r="AL38" s="200"/>
      <c r="AM38" s="200"/>
      <c r="AN38" s="200"/>
      <c r="AO38" s="200"/>
      <c r="AP38" s="200"/>
      <c r="AQ38" s="200"/>
      <c r="AR38" s="200"/>
      <c r="AS38" s="200"/>
      <c r="AT38" s="200"/>
      <c r="AU38" s="3" t="s">
        <v>167</v>
      </c>
      <c r="AV38" s="3" t="s">
        <v>128</v>
      </c>
      <c r="AW38" s="3"/>
      <c r="AX38" s="3"/>
      <c r="AY38" s="3"/>
      <c r="AZ38" s="3"/>
      <c r="BA38" s="3"/>
      <c r="BB38" s="3"/>
      <c r="BC38" s="3"/>
      <c r="BD38" s="3"/>
      <c r="BE38" s="3"/>
      <c r="BF38" s="3"/>
      <c r="BG38" s="3"/>
      <c r="BH38" s="3"/>
      <c r="BI38" s="3"/>
      <c r="BJ38" s="3"/>
      <c r="BK38" s="3"/>
      <c r="BL38" s="3"/>
      <c r="BM38" s="3"/>
      <c r="BN38" s="3"/>
      <c r="BO38" s="3"/>
      <c r="BP38" s="3"/>
      <c r="BQ38" s="3"/>
      <c r="BR38" s="12"/>
      <c r="BS38" s="12"/>
      <c r="BT38" s="12"/>
      <c r="BU38" s="12"/>
      <c r="BV38" s="12"/>
      <c r="BW38" s="12"/>
      <c r="BX38" s="12"/>
      <c r="BY38" s="3"/>
      <c r="BZ38" s="3"/>
      <c r="CA38" s="3"/>
      <c r="CB38" s="3"/>
      <c r="CC38" s="3"/>
      <c r="CD38" s="3"/>
      <c r="CE38" s="3"/>
      <c r="CF38" s="3"/>
      <c r="CG38" s="3"/>
      <c r="CH38" s="3"/>
      <c r="CI38" s="3"/>
      <c r="CJ38" s="3"/>
      <c r="CK38" s="3"/>
      <c r="CL38" s="3"/>
      <c r="CM38" s="4"/>
    </row>
    <row r="39" spans="1:91" ht="15.75" customHeight="1">
      <c r="A39" s="177" t="str">
        <f>IF(入力シート!$D88="有","①有　　2 無",IF(入力シート!$D88="無","1 有　　②無","1 有　　2 無"))</f>
        <v>1 有　　2 無</v>
      </c>
      <c r="B39" s="178"/>
      <c r="C39" s="178"/>
      <c r="D39" s="178"/>
      <c r="E39" s="178"/>
      <c r="F39" s="178"/>
      <c r="G39" s="178"/>
      <c r="H39" s="178"/>
      <c r="I39" s="178"/>
      <c r="J39" s="178"/>
      <c r="K39" s="178"/>
      <c r="L39" s="178"/>
      <c r="M39" s="178"/>
      <c r="N39" s="178"/>
      <c r="O39" s="178"/>
      <c r="P39" s="178"/>
      <c r="Q39" s="178"/>
      <c r="R39" s="178"/>
      <c r="S39" s="178"/>
      <c r="T39" s="179"/>
      <c r="U39" s="177" t="s">
        <v>129</v>
      </c>
      <c r="V39" s="178"/>
      <c r="W39" s="178"/>
      <c r="X39" s="178"/>
      <c r="Y39" s="178"/>
      <c r="Z39" s="178"/>
      <c r="AA39" s="178"/>
      <c r="AB39" s="178"/>
      <c r="AC39" s="178"/>
      <c r="AD39" s="178"/>
      <c r="AE39" s="178"/>
      <c r="AF39" s="178"/>
      <c r="AG39" s="178"/>
      <c r="AH39" s="178"/>
      <c r="AI39" s="266" t="str">
        <f>IF(入力シート!$D90="","",入力シート!$D90)</f>
        <v/>
      </c>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6"/>
      <c r="BR39" s="266"/>
      <c r="BS39" s="266"/>
      <c r="BT39" s="266"/>
      <c r="BU39" s="266"/>
      <c r="BV39" s="266"/>
      <c r="BW39" s="266"/>
      <c r="BX39" s="266"/>
      <c r="BY39" s="266"/>
      <c r="BZ39" s="266"/>
      <c r="CA39" s="266"/>
      <c r="CB39" s="266"/>
      <c r="CC39" s="266"/>
      <c r="CD39" s="266"/>
      <c r="CE39" s="266"/>
      <c r="CF39" s="266"/>
      <c r="CG39" s="5" t="s">
        <v>167</v>
      </c>
      <c r="CH39" s="5"/>
      <c r="CI39" s="5"/>
      <c r="CJ39" s="5"/>
      <c r="CK39" s="5"/>
      <c r="CL39" s="5"/>
      <c r="CM39" s="9"/>
    </row>
    <row r="40" spans="1:91" ht="15" customHeight="1">
      <c r="A40" s="199" t="s">
        <v>138</v>
      </c>
      <c r="B40" s="200"/>
      <c r="C40" s="200"/>
      <c r="D40" s="200"/>
      <c r="E40" s="200"/>
      <c r="F40" s="200"/>
      <c r="G40" s="200"/>
      <c r="H40" s="200"/>
      <c r="I40" s="200"/>
      <c r="J40" s="200"/>
      <c r="K40" s="200"/>
      <c r="L40" s="200"/>
      <c r="M40" s="200"/>
      <c r="N40" s="200"/>
      <c r="O40" s="200"/>
      <c r="P40" s="200"/>
      <c r="Q40" s="200"/>
      <c r="R40" s="200"/>
      <c r="S40" s="200"/>
      <c r="T40" s="201"/>
      <c r="U40" s="199" t="s">
        <v>131</v>
      </c>
      <c r="V40" s="200"/>
      <c r="W40" s="200"/>
      <c r="X40" s="200"/>
      <c r="Y40" s="200"/>
      <c r="Z40" s="200"/>
      <c r="AA40" s="200"/>
      <c r="AB40" s="200"/>
      <c r="AC40" s="200"/>
      <c r="AD40" s="201"/>
      <c r="AE40" s="199" t="s">
        <v>132</v>
      </c>
      <c r="AF40" s="200"/>
      <c r="AG40" s="200"/>
      <c r="AH40" s="200"/>
      <c r="AI40" s="200"/>
      <c r="AJ40" s="200"/>
      <c r="AK40" s="200"/>
      <c r="AL40" s="200"/>
      <c r="AM40" s="200"/>
      <c r="AN40" s="201"/>
      <c r="AO40" s="199" t="s">
        <v>133</v>
      </c>
      <c r="AP40" s="200"/>
      <c r="AQ40" s="200"/>
      <c r="AR40" s="200"/>
      <c r="AS40" s="200"/>
      <c r="AT40" s="200"/>
      <c r="AU40" s="200"/>
      <c r="AV40" s="200"/>
      <c r="AW40" s="200"/>
      <c r="AX40" s="201"/>
      <c r="AY40" s="199" t="s">
        <v>134</v>
      </c>
      <c r="AZ40" s="200"/>
      <c r="BA40" s="200"/>
      <c r="BB40" s="200"/>
      <c r="BC40" s="200"/>
      <c r="BD40" s="200"/>
      <c r="BE40" s="200"/>
      <c r="BF40" s="200"/>
      <c r="BG40" s="200"/>
      <c r="BH40" s="201"/>
      <c r="BI40" s="199" t="s">
        <v>135</v>
      </c>
      <c r="BJ40" s="200"/>
      <c r="BK40" s="200"/>
      <c r="BL40" s="200"/>
      <c r="BM40" s="200"/>
      <c r="BN40" s="200"/>
      <c r="BO40" s="200"/>
      <c r="BP40" s="200"/>
      <c r="BQ40" s="200"/>
      <c r="BR40" s="201"/>
      <c r="BS40" s="199" t="s">
        <v>139</v>
      </c>
      <c r="BT40" s="200"/>
      <c r="BU40" s="200"/>
      <c r="BV40" s="200"/>
      <c r="BW40" s="200"/>
      <c r="BX40" s="200"/>
      <c r="BY40" s="200"/>
      <c r="BZ40" s="200"/>
      <c r="CA40" s="200"/>
      <c r="CB40" s="201"/>
      <c r="CC40" s="253" t="s">
        <v>137</v>
      </c>
      <c r="CD40" s="254"/>
      <c r="CE40" s="254"/>
      <c r="CF40" s="254"/>
      <c r="CG40" s="254"/>
      <c r="CH40" s="254"/>
      <c r="CI40" s="254"/>
      <c r="CJ40" s="254"/>
      <c r="CK40" s="254"/>
      <c r="CL40" s="254"/>
      <c r="CM40" s="255"/>
    </row>
    <row r="41" spans="1:91" ht="15" customHeight="1">
      <c r="A41" s="177" t="s">
        <v>130</v>
      </c>
      <c r="B41" s="178"/>
      <c r="C41" s="178"/>
      <c r="D41" s="178"/>
      <c r="E41" s="178"/>
      <c r="F41" s="178"/>
      <c r="G41" s="178"/>
      <c r="H41" s="178"/>
      <c r="I41" s="178"/>
      <c r="J41" s="178"/>
      <c r="K41" s="178"/>
      <c r="L41" s="178"/>
      <c r="M41" s="178"/>
      <c r="N41" s="178"/>
      <c r="O41" s="178"/>
      <c r="P41" s="178"/>
      <c r="Q41" s="178"/>
      <c r="R41" s="178"/>
      <c r="S41" s="178"/>
      <c r="T41" s="179"/>
      <c r="U41" s="177"/>
      <c r="V41" s="178"/>
      <c r="W41" s="178"/>
      <c r="X41" s="178"/>
      <c r="Y41" s="178"/>
      <c r="Z41" s="178"/>
      <c r="AA41" s="178"/>
      <c r="AB41" s="178"/>
      <c r="AC41" s="178"/>
      <c r="AD41" s="179"/>
      <c r="AE41" s="177"/>
      <c r="AF41" s="178"/>
      <c r="AG41" s="178"/>
      <c r="AH41" s="178"/>
      <c r="AI41" s="178"/>
      <c r="AJ41" s="178"/>
      <c r="AK41" s="178"/>
      <c r="AL41" s="178"/>
      <c r="AM41" s="178"/>
      <c r="AN41" s="179"/>
      <c r="AO41" s="177"/>
      <c r="AP41" s="178"/>
      <c r="AQ41" s="178"/>
      <c r="AR41" s="178"/>
      <c r="AS41" s="178"/>
      <c r="AT41" s="178"/>
      <c r="AU41" s="178"/>
      <c r="AV41" s="178"/>
      <c r="AW41" s="178"/>
      <c r="AX41" s="179"/>
      <c r="AY41" s="177"/>
      <c r="AZ41" s="178"/>
      <c r="BA41" s="178"/>
      <c r="BB41" s="178"/>
      <c r="BC41" s="178"/>
      <c r="BD41" s="178"/>
      <c r="BE41" s="178"/>
      <c r="BF41" s="178"/>
      <c r="BG41" s="178"/>
      <c r="BH41" s="179"/>
      <c r="BI41" s="10" t="s">
        <v>201</v>
      </c>
      <c r="BJ41" s="178" t="str">
        <f>IF(入力シート!$D91="","",入力シート!$D91)</f>
        <v/>
      </c>
      <c r="BK41" s="178"/>
      <c r="BL41" s="178"/>
      <c r="BM41" s="178"/>
      <c r="BN41" s="178"/>
      <c r="BO41" s="178"/>
      <c r="BP41" s="178"/>
      <c r="BQ41" s="178"/>
      <c r="BR41" s="9" t="s">
        <v>167</v>
      </c>
      <c r="BS41" s="177"/>
      <c r="BT41" s="178"/>
      <c r="BU41" s="178"/>
      <c r="BV41" s="178"/>
      <c r="BW41" s="178"/>
      <c r="BX41" s="178"/>
      <c r="BY41" s="178"/>
      <c r="BZ41" s="178"/>
      <c r="CA41" s="178"/>
      <c r="CB41" s="179"/>
      <c r="CC41" s="256"/>
      <c r="CD41" s="257"/>
      <c r="CE41" s="257"/>
      <c r="CF41" s="257"/>
      <c r="CG41" s="257"/>
      <c r="CH41" s="257"/>
      <c r="CI41" s="257"/>
      <c r="CJ41" s="257"/>
      <c r="CK41" s="257"/>
      <c r="CL41" s="257"/>
      <c r="CM41" s="258"/>
    </row>
    <row r="42" spans="1:91" ht="15" customHeight="1">
      <c r="A42" s="314" t="s">
        <v>140</v>
      </c>
      <c r="B42" s="315"/>
      <c r="C42" s="315"/>
      <c r="D42" s="315"/>
      <c r="E42" s="315"/>
      <c r="F42" s="315"/>
      <c r="G42" s="315"/>
      <c r="H42" s="315"/>
      <c r="I42" s="315"/>
      <c r="J42" s="315"/>
      <c r="K42" s="315"/>
      <c r="L42" s="315"/>
      <c r="M42" s="315"/>
      <c r="N42" s="315"/>
      <c r="O42" s="315"/>
      <c r="P42" s="315"/>
      <c r="Q42" s="315"/>
      <c r="R42" s="315"/>
      <c r="S42" s="315"/>
      <c r="T42" s="316"/>
      <c r="U42" s="175" t="str">
        <f>IF(入力シート!$D92="","",入力シート!$D92)</f>
        <v/>
      </c>
      <c r="V42" s="169"/>
      <c r="W42" s="169"/>
      <c r="X42" s="169"/>
      <c r="Y42" s="169"/>
      <c r="Z42" s="169"/>
      <c r="AA42" s="169"/>
      <c r="AB42" s="169"/>
      <c r="AC42" s="169"/>
      <c r="AD42" s="176"/>
      <c r="AE42" s="175" t="str">
        <f>IF(入力シート!$D93="","",入力シート!$D93)</f>
        <v/>
      </c>
      <c r="AF42" s="169"/>
      <c r="AG42" s="169"/>
      <c r="AH42" s="169"/>
      <c r="AI42" s="169"/>
      <c r="AJ42" s="169"/>
      <c r="AK42" s="169"/>
      <c r="AL42" s="169"/>
      <c r="AM42" s="169"/>
      <c r="AN42" s="176"/>
      <c r="AO42" s="175" t="str">
        <f>IF(入力シート!$D94="","",入力シート!$D94)</f>
        <v/>
      </c>
      <c r="AP42" s="169"/>
      <c r="AQ42" s="169"/>
      <c r="AR42" s="169"/>
      <c r="AS42" s="169"/>
      <c r="AT42" s="169"/>
      <c r="AU42" s="169"/>
      <c r="AV42" s="169"/>
      <c r="AW42" s="169"/>
      <c r="AX42" s="176"/>
      <c r="AY42" s="175" t="str">
        <f>IF(入力シート!$D95="","",入力シート!$D95)</f>
        <v/>
      </c>
      <c r="AZ42" s="169"/>
      <c r="BA42" s="169"/>
      <c r="BB42" s="169"/>
      <c r="BC42" s="169"/>
      <c r="BD42" s="169"/>
      <c r="BE42" s="169"/>
      <c r="BF42" s="169"/>
      <c r="BG42" s="169"/>
      <c r="BH42" s="176"/>
      <c r="BI42" s="175" t="str">
        <f>IF(入力シート!$D96="","",入力シート!$D96)</f>
        <v/>
      </c>
      <c r="BJ42" s="169"/>
      <c r="BK42" s="169"/>
      <c r="BL42" s="169"/>
      <c r="BM42" s="169"/>
      <c r="BN42" s="169"/>
      <c r="BO42" s="169"/>
      <c r="BP42" s="169"/>
      <c r="BQ42" s="169"/>
      <c r="BR42" s="176"/>
      <c r="BS42" s="175">
        <f>IF(入力シート!$D97="","",入力シート!$D97)</f>
        <v>0</v>
      </c>
      <c r="BT42" s="169"/>
      <c r="BU42" s="169"/>
      <c r="BV42" s="169"/>
      <c r="BW42" s="169"/>
      <c r="BX42" s="169"/>
      <c r="BY42" s="169"/>
      <c r="BZ42" s="169"/>
      <c r="CA42" s="169"/>
      <c r="CB42" s="176"/>
      <c r="CC42" s="264" t="str">
        <f>IF(入力シート!$D98="","",入力シート!$D98)</f>
        <v/>
      </c>
      <c r="CD42" s="250"/>
      <c r="CE42" s="250"/>
      <c r="CF42" s="250"/>
      <c r="CG42" s="250"/>
      <c r="CH42" s="250"/>
      <c r="CI42" s="250"/>
      <c r="CJ42" s="250"/>
      <c r="CK42" s="250"/>
      <c r="CL42" s="250"/>
      <c r="CM42" s="265"/>
    </row>
    <row r="43" spans="1:91" ht="15" customHeight="1">
      <c r="A43" s="314" t="s">
        <v>141</v>
      </c>
      <c r="B43" s="315"/>
      <c r="C43" s="315"/>
      <c r="D43" s="315"/>
      <c r="E43" s="315"/>
      <c r="F43" s="315"/>
      <c r="G43" s="315"/>
      <c r="H43" s="315"/>
      <c r="I43" s="315"/>
      <c r="J43" s="315"/>
      <c r="K43" s="315"/>
      <c r="L43" s="315"/>
      <c r="M43" s="315"/>
      <c r="N43" s="315"/>
      <c r="O43" s="315"/>
      <c r="P43" s="315"/>
      <c r="Q43" s="315"/>
      <c r="R43" s="315"/>
      <c r="S43" s="315"/>
      <c r="T43" s="316"/>
      <c r="U43" s="175" t="str">
        <f>IF(入力シート!$D99="","",入力シート!$D99)</f>
        <v/>
      </c>
      <c r="V43" s="169"/>
      <c r="W43" s="169"/>
      <c r="X43" s="169"/>
      <c r="Y43" s="169"/>
      <c r="Z43" s="169"/>
      <c r="AA43" s="169"/>
      <c r="AB43" s="169"/>
      <c r="AC43" s="169"/>
      <c r="AD43" s="176"/>
      <c r="AE43" s="175" t="str">
        <f>IF(入力シート!$D100="","",入力シート!$D100)</f>
        <v/>
      </c>
      <c r="AF43" s="169"/>
      <c r="AG43" s="169"/>
      <c r="AH43" s="169"/>
      <c r="AI43" s="169"/>
      <c r="AJ43" s="169"/>
      <c r="AK43" s="169"/>
      <c r="AL43" s="169"/>
      <c r="AM43" s="169"/>
      <c r="AN43" s="176"/>
      <c r="AO43" s="175" t="str">
        <f>IF(入力シート!$D101="","",入力シート!$D101)</f>
        <v/>
      </c>
      <c r="AP43" s="169"/>
      <c r="AQ43" s="169"/>
      <c r="AR43" s="169"/>
      <c r="AS43" s="169"/>
      <c r="AT43" s="169"/>
      <c r="AU43" s="169"/>
      <c r="AV43" s="169"/>
      <c r="AW43" s="169"/>
      <c r="AX43" s="176"/>
      <c r="AY43" s="175" t="str">
        <f>IF(入力シート!$D102="","",入力シート!$D102)</f>
        <v/>
      </c>
      <c r="AZ43" s="169"/>
      <c r="BA43" s="169"/>
      <c r="BB43" s="169"/>
      <c r="BC43" s="169"/>
      <c r="BD43" s="169"/>
      <c r="BE43" s="169"/>
      <c r="BF43" s="169"/>
      <c r="BG43" s="169"/>
      <c r="BH43" s="176"/>
      <c r="BI43" s="175" t="str">
        <f>IF(入力シート!$D103="","",入力シート!$D103)</f>
        <v/>
      </c>
      <c r="BJ43" s="169"/>
      <c r="BK43" s="169"/>
      <c r="BL43" s="169"/>
      <c r="BM43" s="169"/>
      <c r="BN43" s="169"/>
      <c r="BO43" s="169"/>
      <c r="BP43" s="169"/>
      <c r="BQ43" s="169"/>
      <c r="BR43" s="176"/>
      <c r="BS43" s="175">
        <f>IF(入力シート!$D104="","",入力シート!$D104)</f>
        <v>0</v>
      </c>
      <c r="BT43" s="169"/>
      <c r="BU43" s="169"/>
      <c r="BV43" s="169"/>
      <c r="BW43" s="169"/>
      <c r="BX43" s="169"/>
      <c r="BY43" s="169"/>
      <c r="BZ43" s="169"/>
      <c r="CA43" s="169"/>
      <c r="CB43" s="176"/>
      <c r="CC43" s="264" t="str">
        <f>IF(入力シート!$D105="","",入力シート!$D105)</f>
        <v/>
      </c>
      <c r="CD43" s="250"/>
      <c r="CE43" s="250"/>
      <c r="CF43" s="250"/>
      <c r="CG43" s="250"/>
      <c r="CH43" s="250"/>
      <c r="CI43" s="250"/>
      <c r="CJ43" s="250"/>
      <c r="CK43" s="250"/>
      <c r="CL43" s="250"/>
      <c r="CM43" s="265"/>
    </row>
    <row r="44" spans="1:91" ht="15" customHeight="1">
      <c r="A44" s="314" t="s">
        <v>142</v>
      </c>
      <c r="B44" s="315"/>
      <c r="C44" s="315"/>
      <c r="D44" s="315"/>
      <c r="E44" s="315"/>
      <c r="F44" s="315"/>
      <c r="G44" s="315"/>
      <c r="H44" s="315"/>
      <c r="I44" s="315"/>
      <c r="J44" s="315"/>
      <c r="K44" s="315"/>
      <c r="L44" s="315"/>
      <c r="M44" s="315"/>
      <c r="N44" s="315"/>
      <c r="O44" s="315"/>
      <c r="P44" s="315"/>
      <c r="Q44" s="315"/>
      <c r="R44" s="315"/>
      <c r="S44" s="315"/>
      <c r="T44" s="316"/>
      <c r="U44" s="175" t="str">
        <f>IF(入力シート!$D106="","",入力シート!$D106)</f>
        <v/>
      </c>
      <c r="V44" s="169"/>
      <c r="W44" s="169"/>
      <c r="X44" s="169"/>
      <c r="Y44" s="169"/>
      <c r="Z44" s="169"/>
      <c r="AA44" s="169"/>
      <c r="AB44" s="169"/>
      <c r="AC44" s="169"/>
      <c r="AD44" s="176"/>
      <c r="AE44" s="175" t="str">
        <f>IF(入力シート!$D107="","",入力シート!$D107)</f>
        <v/>
      </c>
      <c r="AF44" s="169"/>
      <c r="AG44" s="169"/>
      <c r="AH44" s="169"/>
      <c r="AI44" s="169"/>
      <c r="AJ44" s="169"/>
      <c r="AK44" s="169"/>
      <c r="AL44" s="169"/>
      <c r="AM44" s="169"/>
      <c r="AN44" s="176"/>
      <c r="AO44" s="175" t="str">
        <f>IF(入力シート!$D108="","",入力シート!$D108)</f>
        <v/>
      </c>
      <c r="AP44" s="169"/>
      <c r="AQ44" s="169"/>
      <c r="AR44" s="169"/>
      <c r="AS44" s="169"/>
      <c r="AT44" s="169"/>
      <c r="AU44" s="169"/>
      <c r="AV44" s="169"/>
      <c r="AW44" s="169"/>
      <c r="AX44" s="176"/>
      <c r="AY44" s="175" t="str">
        <f>IF(入力シート!$D109="","",入力シート!$D109)</f>
        <v/>
      </c>
      <c r="AZ44" s="169"/>
      <c r="BA44" s="169"/>
      <c r="BB44" s="169"/>
      <c r="BC44" s="169"/>
      <c r="BD44" s="169"/>
      <c r="BE44" s="169"/>
      <c r="BF44" s="169"/>
      <c r="BG44" s="169"/>
      <c r="BH44" s="176"/>
      <c r="BI44" s="175" t="str">
        <f>IF(入力シート!$D110="","",入力シート!$D110)</f>
        <v/>
      </c>
      <c r="BJ44" s="169"/>
      <c r="BK44" s="169"/>
      <c r="BL44" s="169"/>
      <c r="BM44" s="169"/>
      <c r="BN44" s="169"/>
      <c r="BO44" s="169"/>
      <c r="BP44" s="169"/>
      <c r="BQ44" s="169"/>
      <c r="BR44" s="176"/>
      <c r="BS44" s="175">
        <f>IF(入力シート!$D111="","",入力シート!$D111)</f>
        <v>0</v>
      </c>
      <c r="BT44" s="169"/>
      <c r="BU44" s="169"/>
      <c r="BV44" s="169"/>
      <c r="BW44" s="169"/>
      <c r="BX44" s="169"/>
      <c r="BY44" s="169"/>
      <c r="BZ44" s="169"/>
      <c r="CA44" s="169"/>
      <c r="CB44" s="176"/>
      <c r="CC44" s="264" t="str">
        <f>IF(入力シート!$D112="","",入力シート!$D112)</f>
        <v/>
      </c>
      <c r="CD44" s="250"/>
      <c r="CE44" s="250"/>
      <c r="CF44" s="250"/>
      <c r="CG44" s="250"/>
      <c r="CH44" s="250"/>
      <c r="CI44" s="250"/>
      <c r="CJ44" s="250"/>
      <c r="CK44" s="250"/>
      <c r="CL44" s="250"/>
      <c r="CM44" s="265"/>
    </row>
    <row r="45" spans="1:91" ht="15" customHeight="1">
      <c r="A45" s="314" t="s">
        <v>135</v>
      </c>
      <c r="B45" s="315"/>
      <c r="C45" s="315"/>
      <c r="D45" s="315"/>
      <c r="E45" s="315"/>
      <c r="F45" s="315"/>
      <c r="G45" s="315"/>
      <c r="H45" s="315"/>
      <c r="I45" s="315"/>
      <c r="J45" s="315"/>
      <c r="K45" s="315"/>
      <c r="L45" s="315"/>
      <c r="M45" s="315"/>
      <c r="N45" s="315"/>
      <c r="O45" s="315"/>
      <c r="P45" s="315"/>
      <c r="Q45" s="315"/>
      <c r="R45" s="315"/>
      <c r="S45" s="315"/>
      <c r="T45" s="316"/>
      <c r="U45" s="175" t="str">
        <f>IF(入力シート!$D113="","",入力シート!$D113)</f>
        <v/>
      </c>
      <c r="V45" s="169"/>
      <c r="W45" s="169"/>
      <c r="X45" s="169"/>
      <c r="Y45" s="169"/>
      <c r="Z45" s="169"/>
      <c r="AA45" s="169"/>
      <c r="AB45" s="169"/>
      <c r="AC45" s="169"/>
      <c r="AD45" s="176"/>
      <c r="AE45" s="175" t="str">
        <f>IF(入力シート!$D114="","",入力シート!$D114)</f>
        <v/>
      </c>
      <c r="AF45" s="169"/>
      <c r="AG45" s="169"/>
      <c r="AH45" s="169"/>
      <c r="AI45" s="169"/>
      <c r="AJ45" s="169"/>
      <c r="AK45" s="169"/>
      <c r="AL45" s="169"/>
      <c r="AM45" s="169"/>
      <c r="AN45" s="176"/>
      <c r="AO45" s="175" t="str">
        <f>IF(入力シート!$D115="","",入力シート!$D115)</f>
        <v/>
      </c>
      <c r="AP45" s="169"/>
      <c r="AQ45" s="169"/>
      <c r="AR45" s="169"/>
      <c r="AS45" s="169"/>
      <c r="AT45" s="169"/>
      <c r="AU45" s="169"/>
      <c r="AV45" s="169"/>
      <c r="AW45" s="169"/>
      <c r="AX45" s="176"/>
      <c r="AY45" s="175" t="str">
        <f>IF(入力シート!$D116="","",入力シート!$D116)</f>
        <v/>
      </c>
      <c r="AZ45" s="169"/>
      <c r="BA45" s="169"/>
      <c r="BB45" s="169"/>
      <c r="BC45" s="169"/>
      <c r="BD45" s="169"/>
      <c r="BE45" s="169"/>
      <c r="BF45" s="169"/>
      <c r="BG45" s="169"/>
      <c r="BH45" s="176"/>
      <c r="BI45" s="175" t="str">
        <f>IF(入力シート!$D117="","",入力シート!$D117)</f>
        <v/>
      </c>
      <c r="BJ45" s="169"/>
      <c r="BK45" s="169"/>
      <c r="BL45" s="169"/>
      <c r="BM45" s="169"/>
      <c r="BN45" s="169"/>
      <c r="BO45" s="169"/>
      <c r="BP45" s="169"/>
      <c r="BQ45" s="169"/>
      <c r="BR45" s="176"/>
      <c r="BS45" s="175">
        <f>IF(入力シート!$D118="","",入力シート!$D118)</f>
        <v>0</v>
      </c>
      <c r="BT45" s="169"/>
      <c r="BU45" s="169"/>
      <c r="BV45" s="169"/>
      <c r="BW45" s="169"/>
      <c r="BX45" s="169"/>
      <c r="BY45" s="169"/>
      <c r="BZ45" s="169"/>
      <c r="CA45" s="169"/>
      <c r="CB45" s="176"/>
      <c r="CC45" s="311" t="str">
        <f>IF(入力シート!$D119="","",入力シート!$D119)</f>
        <v/>
      </c>
      <c r="CD45" s="312"/>
      <c r="CE45" s="312"/>
      <c r="CF45" s="312"/>
      <c r="CG45" s="312"/>
      <c r="CH45" s="312"/>
      <c r="CI45" s="312"/>
      <c r="CJ45" s="312"/>
      <c r="CK45" s="312"/>
      <c r="CL45" s="312"/>
      <c r="CM45" s="313"/>
    </row>
    <row r="46" spans="1:91" ht="15" customHeight="1">
      <c r="A46" s="314" t="s">
        <v>136</v>
      </c>
      <c r="B46" s="315"/>
      <c r="C46" s="315"/>
      <c r="D46" s="315"/>
      <c r="E46" s="315"/>
      <c r="F46" s="315"/>
      <c r="G46" s="315"/>
      <c r="H46" s="315"/>
      <c r="I46" s="315"/>
      <c r="J46" s="315"/>
      <c r="K46" s="315"/>
      <c r="L46" s="315"/>
      <c r="M46" s="315"/>
      <c r="N46" s="315"/>
      <c r="O46" s="315"/>
      <c r="P46" s="315"/>
      <c r="Q46" s="315"/>
      <c r="R46" s="315"/>
      <c r="S46" s="315"/>
      <c r="T46" s="316"/>
      <c r="U46" s="175">
        <f>IF(入力シート!$D120="","",入力シート!$D120)</f>
        <v>0</v>
      </c>
      <c r="V46" s="169"/>
      <c r="W46" s="169"/>
      <c r="X46" s="169"/>
      <c r="Y46" s="169"/>
      <c r="Z46" s="169"/>
      <c r="AA46" s="169"/>
      <c r="AB46" s="169"/>
      <c r="AC46" s="169"/>
      <c r="AD46" s="176"/>
      <c r="AE46" s="175">
        <f>IF(入力シート!$D121="","",入力シート!$D121)</f>
        <v>0</v>
      </c>
      <c r="AF46" s="169"/>
      <c r="AG46" s="169"/>
      <c r="AH46" s="169"/>
      <c r="AI46" s="169"/>
      <c r="AJ46" s="169"/>
      <c r="AK46" s="169"/>
      <c r="AL46" s="169"/>
      <c r="AM46" s="169"/>
      <c r="AN46" s="176"/>
      <c r="AO46" s="175">
        <f>IF(入力シート!$D122="","",入力シート!$D122)</f>
        <v>0</v>
      </c>
      <c r="AP46" s="169"/>
      <c r="AQ46" s="169"/>
      <c r="AR46" s="169"/>
      <c r="AS46" s="169"/>
      <c r="AT46" s="169"/>
      <c r="AU46" s="169"/>
      <c r="AV46" s="169"/>
      <c r="AW46" s="169"/>
      <c r="AX46" s="176"/>
      <c r="AY46" s="175">
        <f>IF(入力シート!$D123="","",入力シート!$D123)</f>
        <v>0</v>
      </c>
      <c r="AZ46" s="169"/>
      <c r="BA46" s="169"/>
      <c r="BB46" s="169"/>
      <c r="BC46" s="169"/>
      <c r="BD46" s="169"/>
      <c r="BE46" s="169"/>
      <c r="BF46" s="169"/>
      <c r="BG46" s="169"/>
      <c r="BH46" s="176"/>
      <c r="BI46" s="175">
        <f>IF(入力シート!$D124="","",入力シート!$D124)</f>
        <v>0</v>
      </c>
      <c r="BJ46" s="169"/>
      <c r="BK46" s="169"/>
      <c r="BL46" s="169"/>
      <c r="BM46" s="169"/>
      <c r="BN46" s="169"/>
      <c r="BO46" s="169"/>
      <c r="BP46" s="169"/>
      <c r="BQ46" s="169"/>
      <c r="BR46" s="176"/>
      <c r="BS46" s="175">
        <f>IF(入力シート!$D125="","",入力シート!$D125)</f>
        <v>0</v>
      </c>
      <c r="BT46" s="169"/>
      <c r="BU46" s="169"/>
      <c r="BV46" s="169"/>
      <c r="BW46" s="169"/>
      <c r="BX46" s="169"/>
      <c r="BY46" s="169"/>
      <c r="BZ46" s="169"/>
      <c r="CA46" s="169"/>
      <c r="CB46" s="176"/>
      <c r="CC46" s="311" t="str">
        <f>IF(入力シート!$D126="","",入力シート!$D126)</f>
        <v/>
      </c>
      <c r="CD46" s="312"/>
      <c r="CE46" s="312"/>
      <c r="CF46" s="312"/>
      <c r="CG46" s="312"/>
      <c r="CH46" s="312"/>
      <c r="CI46" s="312"/>
      <c r="CJ46" s="312"/>
      <c r="CK46" s="312"/>
      <c r="CL46" s="312"/>
      <c r="CM46" s="313"/>
    </row>
    <row r="47" spans="1:91" ht="15" customHeight="1">
      <c r="A47" s="38"/>
      <c r="B47" s="6"/>
      <c r="C47" s="6"/>
      <c r="D47" s="6"/>
      <c r="E47" s="6"/>
      <c r="F47" s="6"/>
      <c r="G47" s="6"/>
      <c r="H47" s="6"/>
      <c r="I47" s="6"/>
      <c r="J47" s="6"/>
      <c r="K47" s="6"/>
      <c r="L47" s="6"/>
      <c r="M47" s="6"/>
      <c r="N47" s="6"/>
      <c r="O47" s="6"/>
      <c r="P47" s="6"/>
      <c r="Q47" s="6"/>
      <c r="R47" s="6"/>
      <c r="S47" s="6"/>
      <c r="T47" s="6"/>
      <c r="U47" s="34"/>
      <c r="V47" s="34"/>
      <c r="W47" s="35"/>
      <c r="X47" s="175" t="s">
        <v>143</v>
      </c>
      <c r="Y47" s="169"/>
      <c r="Z47" s="169"/>
      <c r="AA47" s="169"/>
      <c r="AB47" s="169"/>
      <c r="AC47" s="169"/>
      <c r="AD47" s="169"/>
      <c r="AE47" s="169"/>
      <c r="AF47" s="169"/>
      <c r="AG47" s="169"/>
      <c r="AH47" s="169"/>
      <c r="AI47" s="169"/>
      <c r="AJ47" s="169"/>
      <c r="AK47" s="221" t="s">
        <v>144</v>
      </c>
      <c r="AL47" s="221"/>
      <c r="AM47" s="221"/>
      <c r="AN47" s="221"/>
      <c r="AO47" s="221"/>
      <c r="AP47" s="221"/>
      <c r="AQ47" s="221"/>
      <c r="AR47" s="221"/>
      <c r="AS47" s="221"/>
      <c r="AT47" s="221"/>
      <c r="AU47" s="221" t="s">
        <v>145</v>
      </c>
      <c r="AV47" s="221"/>
      <c r="AW47" s="221"/>
      <c r="AX47" s="221"/>
      <c r="AY47" s="221"/>
      <c r="AZ47" s="221"/>
      <c r="BA47" s="221"/>
      <c r="BB47" s="221"/>
      <c r="BC47" s="221"/>
      <c r="BD47" s="221"/>
      <c r="BE47" s="221" t="s">
        <v>143</v>
      </c>
      <c r="BF47" s="221"/>
      <c r="BG47" s="221"/>
      <c r="BH47" s="221"/>
      <c r="BI47" s="221"/>
      <c r="BJ47" s="221"/>
      <c r="BK47" s="221"/>
      <c r="BL47" s="221"/>
      <c r="BM47" s="221"/>
      <c r="BN47" s="221"/>
      <c r="BO47" s="221"/>
      <c r="BP47" s="221"/>
      <c r="BQ47" s="221"/>
      <c r="BR47" s="221" t="s">
        <v>144</v>
      </c>
      <c r="BS47" s="221"/>
      <c r="BT47" s="221"/>
      <c r="BU47" s="221"/>
      <c r="BV47" s="221"/>
      <c r="BW47" s="221"/>
      <c r="BX47" s="221"/>
      <c r="BY47" s="221"/>
      <c r="BZ47" s="221"/>
      <c r="CA47" s="221"/>
      <c r="CB47" s="221"/>
      <c r="CC47" s="221" t="s">
        <v>145</v>
      </c>
      <c r="CD47" s="221"/>
      <c r="CE47" s="221"/>
      <c r="CF47" s="221"/>
      <c r="CG47" s="221"/>
      <c r="CH47" s="221"/>
      <c r="CI47" s="221"/>
      <c r="CJ47" s="221"/>
      <c r="CK47" s="221"/>
      <c r="CL47" s="221"/>
      <c r="CM47" s="221"/>
    </row>
    <row r="48" spans="1:91" ht="15" customHeight="1">
      <c r="A48" s="38"/>
      <c r="B48" s="6"/>
      <c r="C48" s="6"/>
      <c r="D48" s="6"/>
      <c r="E48" s="6"/>
      <c r="F48" s="6"/>
      <c r="G48" s="6"/>
      <c r="H48" s="6"/>
      <c r="I48" s="6"/>
      <c r="J48" s="6"/>
      <c r="K48" s="6"/>
      <c r="L48" s="6"/>
      <c r="M48" s="6"/>
      <c r="N48" s="6"/>
      <c r="O48" s="6"/>
      <c r="P48" s="6"/>
      <c r="Q48" s="6"/>
      <c r="R48" s="6"/>
      <c r="S48" s="6"/>
      <c r="T48" s="6"/>
      <c r="U48" s="33"/>
      <c r="V48" s="33"/>
      <c r="W48" s="43"/>
      <c r="X48" s="199" t="s">
        <v>514</v>
      </c>
      <c r="Y48" s="200"/>
      <c r="Z48" s="200"/>
      <c r="AA48" s="200"/>
      <c r="AB48" s="200"/>
      <c r="AC48" s="200"/>
      <c r="AD48" s="200"/>
      <c r="AE48" s="200"/>
      <c r="AF48" s="200"/>
      <c r="AG48" s="200"/>
      <c r="AH48" s="200"/>
      <c r="AI48" s="200"/>
      <c r="AJ48" s="200"/>
      <c r="AK48" s="221" t="str">
        <f>IF(入力シート!$D129="","",入力シート!$D129)</f>
        <v/>
      </c>
      <c r="AL48" s="221"/>
      <c r="AM48" s="221"/>
      <c r="AN48" s="221"/>
      <c r="AO48" s="221"/>
      <c r="AP48" s="221"/>
      <c r="AQ48" s="221"/>
      <c r="AR48" s="221"/>
      <c r="AS48" s="221"/>
      <c r="AT48" s="221"/>
      <c r="AU48" s="221" t="str">
        <f>IF(入力シート!$D145="","",入力シート!$D145)</f>
        <v/>
      </c>
      <c r="AV48" s="221"/>
      <c r="AW48" s="221"/>
      <c r="AX48" s="221"/>
      <c r="AY48" s="221"/>
      <c r="AZ48" s="221"/>
      <c r="BA48" s="221"/>
      <c r="BB48" s="221"/>
      <c r="BC48" s="221"/>
      <c r="BD48" s="221"/>
      <c r="BE48" s="199" t="s">
        <v>522</v>
      </c>
      <c r="BF48" s="200"/>
      <c r="BG48" s="200"/>
      <c r="BH48" s="200"/>
      <c r="BI48" s="200"/>
      <c r="BJ48" s="200"/>
      <c r="BK48" s="200"/>
      <c r="BL48" s="200"/>
      <c r="BM48" s="200"/>
      <c r="BN48" s="200"/>
      <c r="BO48" s="200"/>
      <c r="BP48" s="200"/>
      <c r="BQ48" s="200"/>
      <c r="BR48" s="221" t="str">
        <f>IF(入力シート!$D137="","",入力シート!$D137)</f>
        <v/>
      </c>
      <c r="BS48" s="221"/>
      <c r="BT48" s="221"/>
      <c r="BU48" s="221"/>
      <c r="BV48" s="221"/>
      <c r="BW48" s="221"/>
      <c r="BX48" s="221"/>
      <c r="BY48" s="221"/>
      <c r="BZ48" s="221"/>
      <c r="CA48" s="221"/>
      <c r="CB48" s="221"/>
      <c r="CC48" s="221" t="str">
        <f>IF(入力シート!$D153="","",入力シート!$D153)</f>
        <v/>
      </c>
      <c r="CD48" s="221"/>
      <c r="CE48" s="221"/>
      <c r="CF48" s="221"/>
      <c r="CG48" s="221"/>
      <c r="CH48" s="221"/>
      <c r="CI48" s="221"/>
      <c r="CJ48" s="221"/>
      <c r="CK48" s="221"/>
      <c r="CL48" s="221"/>
      <c r="CM48" s="221"/>
    </row>
    <row r="49" spans="1:91" ht="15" customHeight="1">
      <c r="A49" s="172" t="s">
        <v>87</v>
      </c>
      <c r="B49" s="173"/>
      <c r="C49" s="173"/>
      <c r="D49" s="173"/>
      <c r="E49" s="173"/>
      <c r="F49" s="173"/>
      <c r="G49" s="173"/>
      <c r="H49" s="173"/>
      <c r="I49" s="173"/>
      <c r="J49" s="173"/>
      <c r="K49" s="173"/>
      <c r="L49" s="173"/>
      <c r="M49" s="173"/>
      <c r="N49" s="173"/>
      <c r="O49" s="173"/>
      <c r="P49" s="173"/>
      <c r="Q49" s="173"/>
      <c r="R49" s="173"/>
      <c r="S49" s="173"/>
      <c r="T49" s="173"/>
      <c r="U49" s="173"/>
      <c r="V49" s="173"/>
      <c r="W49" s="180"/>
      <c r="X49" s="199" t="s">
        <v>515</v>
      </c>
      <c r="Y49" s="200"/>
      <c r="Z49" s="200"/>
      <c r="AA49" s="200"/>
      <c r="AB49" s="200"/>
      <c r="AC49" s="200"/>
      <c r="AD49" s="200"/>
      <c r="AE49" s="200"/>
      <c r="AF49" s="200"/>
      <c r="AG49" s="200"/>
      <c r="AH49" s="200"/>
      <c r="AI49" s="200"/>
      <c r="AJ49" s="200"/>
      <c r="AK49" s="221" t="str">
        <f>IF(入力シート!$D130="","",入力シート!$D130)</f>
        <v/>
      </c>
      <c r="AL49" s="221"/>
      <c r="AM49" s="221"/>
      <c r="AN49" s="221"/>
      <c r="AO49" s="221"/>
      <c r="AP49" s="221"/>
      <c r="AQ49" s="221"/>
      <c r="AR49" s="221"/>
      <c r="AS49" s="221"/>
      <c r="AT49" s="221"/>
      <c r="AU49" s="221" t="str">
        <f>IF(入力シート!$D146="","",入力シート!$D146)</f>
        <v/>
      </c>
      <c r="AV49" s="221"/>
      <c r="AW49" s="221"/>
      <c r="AX49" s="221"/>
      <c r="AY49" s="221"/>
      <c r="AZ49" s="221"/>
      <c r="BA49" s="221"/>
      <c r="BB49" s="221"/>
      <c r="BC49" s="221"/>
      <c r="BD49" s="221"/>
      <c r="BE49" s="199" t="s">
        <v>523</v>
      </c>
      <c r="BF49" s="200"/>
      <c r="BG49" s="200"/>
      <c r="BH49" s="200"/>
      <c r="BI49" s="200"/>
      <c r="BJ49" s="200"/>
      <c r="BK49" s="200"/>
      <c r="BL49" s="200"/>
      <c r="BM49" s="200"/>
      <c r="BN49" s="200"/>
      <c r="BO49" s="200"/>
      <c r="BP49" s="200"/>
      <c r="BQ49" s="200"/>
      <c r="BR49" s="221" t="str">
        <f>IF(入力シート!$D138="","",入力シート!$D138)</f>
        <v/>
      </c>
      <c r="BS49" s="221"/>
      <c r="BT49" s="221"/>
      <c r="BU49" s="221"/>
      <c r="BV49" s="221"/>
      <c r="BW49" s="221"/>
      <c r="BX49" s="221"/>
      <c r="BY49" s="221"/>
      <c r="BZ49" s="221"/>
      <c r="CA49" s="221"/>
      <c r="CB49" s="221"/>
      <c r="CC49" s="221" t="str">
        <f>IF(入力シート!$D154="","",入力シート!$D154)</f>
        <v/>
      </c>
      <c r="CD49" s="221"/>
      <c r="CE49" s="221"/>
      <c r="CF49" s="221"/>
      <c r="CG49" s="221"/>
      <c r="CH49" s="221"/>
      <c r="CI49" s="221"/>
      <c r="CJ49" s="221"/>
      <c r="CK49" s="221"/>
      <c r="CL49" s="221"/>
      <c r="CM49" s="221"/>
    </row>
    <row r="50" spans="1:91" ht="15" customHeight="1">
      <c r="A50" s="38"/>
      <c r="B50" s="6"/>
      <c r="C50" s="6"/>
      <c r="D50" s="6"/>
      <c r="E50" s="6"/>
      <c r="F50" s="6"/>
      <c r="G50" s="6"/>
      <c r="H50" s="6"/>
      <c r="I50" s="6"/>
      <c r="J50" s="6"/>
      <c r="K50" s="6"/>
      <c r="L50" s="6"/>
      <c r="M50" s="6"/>
      <c r="N50" s="6"/>
      <c r="O50" s="6"/>
      <c r="P50" s="6"/>
      <c r="Q50" s="6"/>
      <c r="R50" s="6"/>
      <c r="S50" s="6"/>
      <c r="T50" s="6"/>
      <c r="U50" s="33"/>
      <c r="V50" s="33"/>
      <c r="W50" s="43"/>
      <c r="X50" s="199" t="s">
        <v>516</v>
      </c>
      <c r="Y50" s="200"/>
      <c r="Z50" s="200"/>
      <c r="AA50" s="200"/>
      <c r="AB50" s="200"/>
      <c r="AC50" s="200"/>
      <c r="AD50" s="200"/>
      <c r="AE50" s="200"/>
      <c r="AF50" s="200"/>
      <c r="AG50" s="200"/>
      <c r="AH50" s="200"/>
      <c r="AI50" s="200"/>
      <c r="AJ50" s="200"/>
      <c r="AK50" s="221" t="str">
        <f>IF(入力シート!$D131="","",入力シート!$D131)</f>
        <v/>
      </c>
      <c r="AL50" s="221"/>
      <c r="AM50" s="221"/>
      <c r="AN50" s="221"/>
      <c r="AO50" s="221"/>
      <c r="AP50" s="221"/>
      <c r="AQ50" s="221"/>
      <c r="AR50" s="221"/>
      <c r="AS50" s="221"/>
      <c r="AT50" s="221"/>
      <c r="AU50" s="221" t="str">
        <f>IF(入力シート!$D147="","",入力シート!$D147)</f>
        <v/>
      </c>
      <c r="AV50" s="221"/>
      <c r="AW50" s="221"/>
      <c r="AX50" s="221"/>
      <c r="AY50" s="221"/>
      <c r="AZ50" s="221"/>
      <c r="BA50" s="221"/>
      <c r="BB50" s="221"/>
      <c r="BC50" s="221"/>
      <c r="BD50" s="221"/>
      <c r="BE50" s="199" t="s">
        <v>524</v>
      </c>
      <c r="BF50" s="200"/>
      <c r="BG50" s="200"/>
      <c r="BH50" s="200"/>
      <c r="BI50" s="200"/>
      <c r="BJ50" s="200"/>
      <c r="BK50" s="200"/>
      <c r="BL50" s="200"/>
      <c r="BM50" s="200"/>
      <c r="BN50" s="200"/>
      <c r="BO50" s="200"/>
      <c r="BP50" s="200"/>
      <c r="BQ50" s="200"/>
      <c r="BR50" s="221" t="str">
        <f>IF(入力シート!$D139="","",入力シート!$D139)</f>
        <v/>
      </c>
      <c r="BS50" s="221"/>
      <c r="BT50" s="221"/>
      <c r="BU50" s="221"/>
      <c r="BV50" s="221"/>
      <c r="BW50" s="221"/>
      <c r="BX50" s="221"/>
      <c r="BY50" s="221"/>
      <c r="BZ50" s="221"/>
      <c r="CA50" s="221"/>
      <c r="CB50" s="221"/>
      <c r="CC50" s="221" t="str">
        <f>IF(入力シート!$D155="","",入力シート!$D155)</f>
        <v/>
      </c>
      <c r="CD50" s="221"/>
      <c r="CE50" s="221"/>
      <c r="CF50" s="221"/>
      <c r="CG50" s="221"/>
      <c r="CH50" s="221"/>
      <c r="CI50" s="221"/>
      <c r="CJ50" s="221"/>
      <c r="CK50" s="221"/>
      <c r="CL50" s="221"/>
      <c r="CM50" s="221"/>
    </row>
    <row r="51" spans="1:91" ht="15" customHeight="1">
      <c r="A51" s="172" t="str">
        <f>IF(入力シート!$D127="有","①有　　　2無",IF(入力シート!$D127="無","1有　　　②無","1有　　　2無"))</f>
        <v>1有　　　2無</v>
      </c>
      <c r="B51" s="173"/>
      <c r="C51" s="173"/>
      <c r="D51" s="173"/>
      <c r="E51" s="173"/>
      <c r="F51" s="173"/>
      <c r="G51" s="173"/>
      <c r="H51" s="173"/>
      <c r="I51" s="173"/>
      <c r="J51" s="173"/>
      <c r="K51" s="173"/>
      <c r="L51" s="173"/>
      <c r="M51" s="173"/>
      <c r="N51" s="173"/>
      <c r="O51" s="173"/>
      <c r="P51" s="173"/>
      <c r="Q51" s="173"/>
      <c r="R51" s="173"/>
      <c r="S51" s="173"/>
      <c r="T51" s="173"/>
      <c r="U51" s="173"/>
      <c r="V51" s="173"/>
      <c r="W51" s="180"/>
      <c r="X51" s="199" t="s">
        <v>517</v>
      </c>
      <c r="Y51" s="200"/>
      <c r="Z51" s="200"/>
      <c r="AA51" s="200"/>
      <c r="AB51" s="200"/>
      <c r="AC51" s="200"/>
      <c r="AD51" s="200"/>
      <c r="AE51" s="200"/>
      <c r="AF51" s="200"/>
      <c r="AG51" s="200"/>
      <c r="AH51" s="200"/>
      <c r="AI51" s="200"/>
      <c r="AJ51" s="200"/>
      <c r="AK51" s="221" t="str">
        <f>IF(入力シート!$D132="","",入力シート!$D132)</f>
        <v/>
      </c>
      <c r="AL51" s="221"/>
      <c r="AM51" s="221"/>
      <c r="AN51" s="221"/>
      <c r="AO51" s="221"/>
      <c r="AP51" s="221"/>
      <c r="AQ51" s="221"/>
      <c r="AR51" s="221"/>
      <c r="AS51" s="221"/>
      <c r="AT51" s="221"/>
      <c r="AU51" s="221" t="str">
        <f>IF(入力シート!$D148="","",入力シート!$D148)</f>
        <v/>
      </c>
      <c r="AV51" s="221"/>
      <c r="AW51" s="221"/>
      <c r="AX51" s="221"/>
      <c r="AY51" s="221"/>
      <c r="AZ51" s="221"/>
      <c r="BA51" s="221"/>
      <c r="BB51" s="221"/>
      <c r="BC51" s="221"/>
      <c r="BD51" s="221"/>
      <c r="BE51" s="199" t="s">
        <v>525</v>
      </c>
      <c r="BF51" s="200"/>
      <c r="BG51" s="200"/>
      <c r="BH51" s="200"/>
      <c r="BI51" s="200"/>
      <c r="BJ51" s="200"/>
      <c r="BK51" s="200"/>
      <c r="BL51" s="200"/>
      <c r="BM51" s="200"/>
      <c r="BN51" s="200"/>
      <c r="BO51" s="200"/>
      <c r="BP51" s="200"/>
      <c r="BQ51" s="200"/>
      <c r="BR51" s="221" t="str">
        <f>IF(入力シート!$D140="","",入力シート!$D140)</f>
        <v/>
      </c>
      <c r="BS51" s="221"/>
      <c r="BT51" s="221"/>
      <c r="BU51" s="221"/>
      <c r="BV51" s="221"/>
      <c r="BW51" s="221"/>
      <c r="BX51" s="221"/>
      <c r="BY51" s="221"/>
      <c r="BZ51" s="221"/>
      <c r="CA51" s="221"/>
      <c r="CB51" s="221"/>
      <c r="CC51" s="221" t="str">
        <f>IF(入力シート!$D156="","",入力シート!$D156)</f>
        <v/>
      </c>
      <c r="CD51" s="221"/>
      <c r="CE51" s="221"/>
      <c r="CF51" s="221"/>
      <c r="CG51" s="221"/>
      <c r="CH51" s="221"/>
      <c r="CI51" s="221"/>
      <c r="CJ51" s="221"/>
      <c r="CK51" s="221"/>
      <c r="CL51" s="221"/>
      <c r="CM51" s="221"/>
    </row>
    <row r="52" spans="1:91" ht="15" customHeight="1">
      <c r="A52" s="38"/>
      <c r="B52" s="6"/>
      <c r="C52" s="6"/>
      <c r="D52" s="6"/>
      <c r="E52" s="6"/>
      <c r="F52" s="6"/>
      <c r="G52" s="6"/>
      <c r="H52" s="6"/>
      <c r="I52" s="6"/>
      <c r="J52" s="6"/>
      <c r="K52" s="6"/>
      <c r="L52" s="6"/>
      <c r="M52" s="6"/>
      <c r="N52" s="6"/>
      <c r="O52" s="6"/>
      <c r="P52" s="6"/>
      <c r="Q52" s="6"/>
      <c r="R52" s="6"/>
      <c r="S52" s="6"/>
      <c r="T52" s="6"/>
      <c r="U52" s="33"/>
      <c r="V52" s="33"/>
      <c r="W52" s="43"/>
      <c r="X52" s="199" t="s">
        <v>518</v>
      </c>
      <c r="Y52" s="200"/>
      <c r="Z52" s="200"/>
      <c r="AA52" s="200"/>
      <c r="AB52" s="200"/>
      <c r="AC52" s="200"/>
      <c r="AD52" s="200"/>
      <c r="AE52" s="200"/>
      <c r="AF52" s="200"/>
      <c r="AG52" s="200"/>
      <c r="AH52" s="200"/>
      <c r="AI52" s="200"/>
      <c r="AJ52" s="200"/>
      <c r="AK52" s="221" t="str">
        <f>IF(入力シート!$D133="","",入力シート!$D133)</f>
        <v/>
      </c>
      <c r="AL52" s="221"/>
      <c r="AM52" s="221"/>
      <c r="AN52" s="221"/>
      <c r="AO52" s="221"/>
      <c r="AP52" s="221"/>
      <c r="AQ52" s="221"/>
      <c r="AR52" s="221"/>
      <c r="AS52" s="221"/>
      <c r="AT52" s="221"/>
      <c r="AU52" s="221" t="str">
        <f>IF(入力シート!$D149="","",入力シート!$D149)</f>
        <v/>
      </c>
      <c r="AV52" s="221"/>
      <c r="AW52" s="221"/>
      <c r="AX52" s="221"/>
      <c r="AY52" s="221"/>
      <c r="AZ52" s="221"/>
      <c r="BA52" s="221"/>
      <c r="BB52" s="221"/>
      <c r="BC52" s="221"/>
      <c r="BD52" s="221"/>
      <c r="BE52" s="199" t="s">
        <v>526</v>
      </c>
      <c r="BF52" s="200"/>
      <c r="BG52" s="200"/>
      <c r="BH52" s="200"/>
      <c r="BI52" s="200"/>
      <c r="BJ52" s="200"/>
      <c r="BK52" s="200"/>
      <c r="BL52" s="200"/>
      <c r="BM52" s="200"/>
      <c r="BN52" s="200"/>
      <c r="BO52" s="200"/>
      <c r="BP52" s="200"/>
      <c r="BQ52" s="200"/>
      <c r="BR52" s="221" t="str">
        <f>IF(入力シート!$D141="","",入力シート!$D141)</f>
        <v/>
      </c>
      <c r="BS52" s="221"/>
      <c r="BT52" s="221"/>
      <c r="BU52" s="221"/>
      <c r="BV52" s="221"/>
      <c r="BW52" s="221"/>
      <c r="BX52" s="221"/>
      <c r="BY52" s="221"/>
      <c r="BZ52" s="221"/>
      <c r="CA52" s="221"/>
      <c r="CB52" s="221"/>
      <c r="CC52" s="221" t="str">
        <f>IF(入力シート!$D157="","",入力シート!$D157)</f>
        <v/>
      </c>
      <c r="CD52" s="221"/>
      <c r="CE52" s="221"/>
      <c r="CF52" s="221"/>
      <c r="CG52" s="221"/>
      <c r="CH52" s="221"/>
      <c r="CI52" s="221"/>
      <c r="CJ52" s="221"/>
      <c r="CK52" s="221"/>
      <c r="CL52" s="221"/>
      <c r="CM52" s="221"/>
    </row>
    <row r="53" spans="1:91" ht="15" customHeight="1">
      <c r="A53" s="44"/>
      <c r="B53" s="33" t="s">
        <v>176</v>
      </c>
      <c r="C53" s="260" t="str">
        <f>IF(入力シート!$D128="","　 年　 月",入力シート!$D128)</f>
        <v>　 年　 月</v>
      </c>
      <c r="D53" s="260"/>
      <c r="E53" s="260"/>
      <c r="F53" s="260"/>
      <c r="G53" s="260"/>
      <c r="H53" s="260"/>
      <c r="I53" s="260"/>
      <c r="J53" s="260"/>
      <c r="K53" s="260"/>
      <c r="L53" s="260"/>
      <c r="M53" s="260"/>
      <c r="N53" s="33" t="s">
        <v>88</v>
      </c>
      <c r="O53" s="33"/>
      <c r="P53" s="33"/>
      <c r="Q53" s="33"/>
      <c r="R53" s="33"/>
      <c r="S53" s="33"/>
      <c r="T53" s="33"/>
      <c r="U53" s="33"/>
      <c r="V53" s="33"/>
      <c r="W53" s="43"/>
      <c r="X53" s="199" t="s">
        <v>519</v>
      </c>
      <c r="Y53" s="200"/>
      <c r="Z53" s="200"/>
      <c r="AA53" s="200"/>
      <c r="AB53" s="200"/>
      <c r="AC53" s="200"/>
      <c r="AD53" s="200"/>
      <c r="AE53" s="200"/>
      <c r="AF53" s="200"/>
      <c r="AG53" s="200"/>
      <c r="AH53" s="200"/>
      <c r="AI53" s="200"/>
      <c r="AJ53" s="200"/>
      <c r="AK53" s="221" t="str">
        <f>IF(入力シート!$D134="","",入力シート!$D134)</f>
        <v/>
      </c>
      <c r="AL53" s="221"/>
      <c r="AM53" s="221"/>
      <c r="AN53" s="221"/>
      <c r="AO53" s="221"/>
      <c r="AP53" s="221"/>
      <c r="AQ53" s="221"/>
      <c r="AR53" s="221"/>
      <c r="AS53" s="221"/>
      <c r="AT53" s="221"/>
      <c r="AU53" s="221" t="str">
        <f>IF(入力シート!$D150="","",入力シート!$D150)</f>
        <v/>
      </c>
      <c r="AV53" s="221"/>
      <c r="AW53" s="221"/>
      <c r="AX53" s="221"/>
      <c r="AY53" s="221"/>
      <c r="AZ53" s="221"/>
      <c r="BA53" s="221"/>
      <c r="BB53" s="221"/>
      <c r="BC53" s="221"/>
      <c r="BD53" s="221"/>
      <c r="BE53" s="199" t="s">
        <v>510</v>
      </c>
      <c r="BF53" s="200"/>
      <c r="BG53" s="200"/>
      <c r="BH53" s="200"/>
      <c r="BI53" s="200"/>
      <c r="BJ53" s="200"/>
      <c r="BK53" s="200"/>
      <c r="BL53" s="200"/>
      <c r="BM53" s="200"/>
      <c r="BN53" s="200"/>
      <c r="BO53" s="200"/>
      <c r="BP53" s="200"/>
      <c r="BQ53" s="200"/>
      <c r="BR53" s="221" t="str">
        <f>IF(入力シート!$D142="","",入力シート!$D142)</f>
        <v/>
      </c>
      <c r="BS53" s="221"/>
      <c r="BT53" s="221"/>
      <c r="BU53" s="221"/>
      <c r="BV53" s="221"/>
      <c r="BW53" s="221"/>
      <c r="BX53" s="221"/>
      <c r="BY53" s="221"/>
      <c r="BZ53" s="221"/>
      <c r="CA53" s="221"/>
      <c r="CB53" s="221"/>
      <c r="CC53" s="221" t="str">
        <f>IF(入力シート!$D158="","",入力シート!$D158)</f>
        <v/>
      </c>
      <c r="CD53" s="221"/>
      <c r="CE53" s="221"/>
      <c r="CF53" s="221"/>
      <c r="CG53" s="221"/>
      <c r="CH53" s="221"/>
      <c r="CI53" s="221"/>
      <c r="CJ53" s="221"/>
      <c r="CK53" s="221"/>
      <c r="CL53" s="221"/>
      <c r="CM53" s="221"/>
    </row>
    <row r="54" spans="1:91" ht="15" customHeight="1">
      <c r="A54" s="44"/>
      <c r="B54" s="33"/>
      <c r="C54" s="33"/>
      <c r="D54" s="33"/>
      <c r="E54" s="33"/>
      <c r="F54" s="33"/>
      <c r="G54" s="33"/>
      <c r="H54" s="33"/>
      <c r="I54" s="33"/>
      <c r="J54" s="33"/>
      <c r="K54" s="33"/>
      <c r="L54" s="33"/>
      <c r="M54" s="33"/>
      <c r="N54" s="33"/>
      <c r="O54" s="33"/>
      <c r="P54" s="33"/>
      <c r="Q54" s="33"/>
      <c r="R54" s="33"/>
      <c r="S54" s="33"/>
      <c r="T54" s="33"/>
      <c r="U54" s="33"/>
      <c r="V54" s="33"/>
      <c r="W54" s="43"/>
      <c r="X54" s="199" t="s">
        <v>520</v>
      </c>
      <c r="Y54" s="200"/>
      <c r="Z54" s="200"/>
      <c r="AA54" s="200"/>
      <c r="AB54" s="200"/>
      <c r="AC54" s="200"/>
      <c r="AD54" s="200"/>
      <c r="AE54" s="200"/>
      <c r="AF54" s="200"/>
      <c r="AG54" s="200"/>
      <c r="AH54" s="200"/>
      <c r="AI54" s="200"/>
      <c r="AJ54" s="200"/>
      <c r="AK54" s="221" t="str">
        <f>IF(入力シート!$D135="","",入力シート!$D135)</f>
        <v/>
      </c>
      <c r="AL54" s="221"/>
      <c r="AM54" s="221"/>
      <c r="AN54" s="221"/>
      <c r="AO54" s="221"/>
      <c r="AP54" s="221"/>
      <c r="AQ54" s="221"/>
      <c r="AR54" s="221"/>
      <c r="AS54" s="221"/>
      <c r="AT54" s="221"/>
      <c r="AU54" s="221" t="str">
        <f>IF(入力シート!$D151="","",入力シート!$D151)</f>
        <v/>
      </c>
      <c r="AV54" s="221"/>
      <c r="AW54" s="221"/>
      <c r="AX54" s="221"/>
      <c r="AY54" s="221"/>
      <c r="AZ54" s="221"/>
      <c r="BA54" s="221"/>
      <c r="BB54" s="221"/>
      <c r="BC54" s="221"/>
      <c r="BD54" s="221"/>
      <c r="BE54" s="199" t="s">
        <v>512</v>
      </c>
      <c r="BF54" s="200"/>
      <c r="BG54" s="200"/>
      <c r="BH54" s="200"/>
      <c r="BI54" s="200"/>
      <c r="BJ54" s="200"/>
      <c r="BK54" s="200"/>
      <c r="BL54" s="200"/>
      <c r="BM54" s="200"/>
      <c r="BN54" s="200"/>
      <c r="BO54" s="200"/>
      <c r="BP54" s="200"/>
      <c r="BQ54" s="200"/>
      <c r="BR54" s="221" t="str">
        <f>IF(入力シート!$D143="","",入力シート!$D143)</f>
        <v/>
      </c>
      <c r="BS54" s="221"/>
      <c r="BT54" s="221"/>
      <c r="BU54" s="221"/>
      <c r="BV54" s="221"/>
      <c r="BW54" s="221"/>
      <c r="BX54" s="221"/>
      <c r="BY54" s="221"/>
      <c r="BZ54" s="221"/>
      <c r="CA54" s="221"/>
      <c r="CB54" s="221"/>
      <c r="CC54" s="221" t="str">
        <f>IF(入力シート!$D159="","",入力シート!$D159)</f>
        <v/>
      </c>
      <c r="CD54" s="221"/>
      <c r="CE54" s="221"/>
      <c r="CF54" s="221"/>
      <c r="CG54" s="221"/>
      <c r="CH54" s="221"/>
      <c r="CI54" s="221"/>
      <c r="CJ54" s="221"/>
      <c r="CK54" s="221"/>
      <c r="CL54" s="221"/>
      <c r="CM54" s="221"/>
    </row>
    <row r="55" spans="1:91" ht="15" customHeight="1">
      <c r="A55" s="45"/>
      <c r="B55" s="39"/>
      <c r="C55" s="39"/>
      <c r="D55" s="39"/>
      <c r="E55" s="39"/>
      <c r="F55" s="39"/>
      <c r="G55" s="39"/>
      <c r="H55" s="39"/>
      <c r="I55" s="39"/>
      <c r="J55" s="39"/>
      <c r="K55" s="39"/>
      <c r="L55" s="39"/>
      <c r="M55" s="39"/>
      <c r="N55" s="39"/>
      <c r="O55" s="39"/>
      <c r="P55" s="39"/>
      <c r="Q55" s="39"/>
      <c r="R55" s="39"/>
      <c r="S55" s="39"/>
      <c r="T55" s="39"/>
      <c r="U55" s="39"/>
      <c r="V55" s="39"/>
      <c r="W55" s="40"/>
      <c r="X55" s="221" t="s">
        <v>521</v>
      </c>
      <c r="Y55" s="221"/>
      <c r="Z55" s="221"/>
      <c r="AA55" s="221"/>
      <c r="AB55" s="221"/>
      <c r="AC55" s="221"/>
      <c r="AD55" s="221"/>
      <c r="AE55" s="221"/>
      <c r="AF55" s="221"/>
      <c r="AG55" s="221"/>
      <c r="AH55" s="221"/>
      <c r="AI55" s="221"/>
      <c r="AJ55" s="221"/>
      <c r="AK55" s="221" t="str">
        <f>IF(入力シート!$D136="","",入力シート!$D136)</f>
        <v/>
      </c>
      <c r="AL55" s="221"/>
      <c r="AM55" s="221"/>
      <c r="AN55" s="221"/>
      <c r="AO55" s="221"/>
      <c r="AP55" s="221"/>
      <c r="AQ55" s="221"/>
      <c r="AR55" s="221"/>
      <c r="AS55" s="221"/>
      <c r="AT55" s="221"/>
      <c r="AU55" s="221" t="str">
        <f>IF(入力シート!$D152="","",入力シート!$D152)</f>
        <v/>
      </c>
      <c r="AV55" s="221"/>
      <c r="AW55" s="221"/>
      <c r="AX55" s="221"/>
      <c r="AY55" s="221"/>
      <c r="AZ55" s="221"/>
      <c r="BA55" s="221"/>
      <c r="BB55" s="221"/>
      <c r="BC55" s="221"/>
      <c r="BD55" s="221"/>
      <c r="BE55" s="221" t="s">
        <v>139</v>
      </c>
      <c r="BF55" s="221"/>
      <c r="BG55" s="221"/>
      <c r="BH55" s="221"/>
      <c r="BI55" s="221"/>
      <c r="BJ55" s="221"/>
      <c r="BK55" s="221"/>
      <c r="BL55" s="221"/>
      <c r="BM55" s="221"/>
      <c r="BN55" s="221"/>
      <c r="BO55" s="221"/>
      <c r="BP55" s="221"/>
      <c r="BQ55" s="221"/>
      <c r="BR55" s="175">
        <f>IF(入力シート!$D144="","",入力シート!$D144)</f>
        <v>0</v>
      </c>
      <c r="BS55" s="169"/>
      <c r="BT55" s="169"/>
      <c r="BU55" s="169"/>
      <c r="BV55" s="169"/>
      <c r="BW55" s="169"/>
      <c r="BX55" s="169"/>
      <c r="BY55" s="169"/>
      <c r="BZ55" s="169" t="s">
        <v>146</v>
      </c>
      <c r="CA55" s="169"/>
      <c r="CB55" s="176"/>
      <c r="CC55" s="175">
        <f>IF(入力シート!$D160="","",入力シート!$D160)</f>
        <v>0</v>
      </c>
      <c r="CD55" s="169"/>
      <c r="CE55" s="169"/>
      <c r="CF55" s="169"/>
      <c r="CG55" s="169"/>
      <c r="CH55" s="169"/>
      <c r="CI55" s="169"/>
      <c r="CJ55" s="169"/>
      <c r="CK55" s="169" t="s">
        <v>146</v>
      </c>
      <c r="CL55" s="169"/>
      <c r="CM55" s="176"/>
    </row>
    <row r="56" spans="1:91" ht="16.5" customHeight="1">
      <c r="A56" s="46" t="s">
        <v>24</v>
      </c>
      <c r="B56" s="2"/>
      <c r="C56" s="2"/>
      <c r="D56" s="2"/>
    </row>
    <row r="57" spans="1:91" ht="15" customHeight="1">
      <c r="A57" s="317" t="s">
        <v>148</v>
      </c>
      <c r="B57" s="318"/>
      <c r="C57" s="318"/>
      <c r="D57" s="318"/>
      <c r="E57" s="318"/>
      <c r="F57" s="318"/>
      <c r="G57" s="318"/>
      <c r="H57" s="318"/>
      <c r="I57" s="318"/>
      <c r="J57" s="318"/>
      <c r="K57" s="318"/>
      <c r="L57" s="318"/>
      <c r="M57" s="318"/>
      <c r="N57" s="318"/>
      <c r="O57" s="318"/>
      <c r="P57" s="318"/>
      <c r="Q57" s="318"/>
      <c r="R57" s="318"/>
      <c r="S57" s="318"/>
      <c r="T57" s="318"/>
      <c r="U57" s="318"/>
      <c r="V57" s="318"/>
      <c r="W57" s="318"/>
      <c r="X57" s="319"/>
      <c r="Y57" s="317" t="s">
        <v>153</v>
      </c>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0"/>
      <c r="BT57" s="210"/>
      <c r="BU57" s="210"/>
      <c r="BV57" s="210"/>
      <c r="BW57" s="210"/>
      <c r="BX57" s="210"/>
      <c r="BY57" s="210"/>
      <c r="BZ57" s="210"/>
      <c r="CA57" s="210"/>
      <c r="CB57" s="210"/>
      <c r="CC57" s="210"/>
      <c r="CD57" s="210"/>
      <c r="CE57" s="210"/>
      <c r="CF57" s="210"/>
      <c r="CG57" s="210"/>
      <c r="CH57" s="210"/>
      <c r="CI57" s="210"/>
      <c r="CJ57" s="210"/>
      <c r="CK57" s="210"/>
      <c r="CL57" s="210"/>
      <c r="CM57" s="238"/>
    </row>
    <row r="58" spans="1:91" ht="15" customHeight="1">
      <c r="A58" s="320" t="s">
        <v>151</v>
      </c>
      <c r="B58" s="321"/>
      <c r="C58" s="321"/>
      <c r="D58" s="321"/>
      <c r="E58" s="321"/>
      <c r="F58" s="321"/>
      <c r="G58" s="321"/>
      <c r="H58" s="321"/>
      <c r="I58" s="321"/>
      <c r="J58" s="321"/>
      <c r="K58" s="321"/>
      <c r="L58" s="321"/>
      <c r="M58" s="321"/>
      <c r="N58" s="321"/>
      <c r="O58" s="321"/>
      <c r="P58" s="321"/>
      <c r="Q58" s="321"/>
      <c r="R58" s="321"/>
      <c r="S58" s="321"/>
      <c r="T58" s="321"/>
      <c r="U58" s="321"/>
      <c r="V58" s="321"/>
      <c r="W58" s="321"/>
      <c r="X58" s="322"/>
      <c r="Y58" s="299" t="str">
        <f>IF(入力シート!$D162="","",入力シート!$D162)</f>
        <v/>
      </c>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0"/>
      <c r="BR58" s="300"/>
      <c r="BS58" s="300"/>
      <c r="BT58" s="300"/>
      <c r="BU58" s="300"/>
      <c r="BV58" s="300"/>
      <c r="BW58" s="300"/>
      <c r="BX58" s="300"/>
      <c r="BY58" s="300"/>
      <c r="BZ58" s="300"/>
      <c r="CA58" s="300"/>
      <c r="CB58" s="300"/>
      <c r="CC58" s="300"/>
      <c r="CD58" s="300"/>
      <c r="CE58" s="300"/>
      <c r="CF58" s="300"/>
      <c r="CG58" s="300"/>
      <c r="CH58" s="300"/>
      <c r="CI58" s="300"/>
      <c r="CJ58" s="300"/>
      <c r="CK58" s="300"/>
      <c r="CL58" s="300"/>
      <c r="CM58" s="301"/>
    </row>
    <row r="59" spans="1:91" ht="15" customHeight="1">
      <c r="A59" s="320" t="s">
        <v>149</v>
      </c>
      <c r="B59" s="321"/>
      <c r="C59" s="321"/>
      <c r="D59" s="321"/>
      <c r="E59" s="321"/>
      <c r="F59" s="321"/>
      <c r="G59" s="321"/>
      <c r="H59" s="321"/>
      <c r="I59" s="321"/>
      <c r="J59" s="321"/>
      <c r="K59" s="321"/>
      <c r="L59" s="321"/>
      <c r="M59" s="321"/>
      <c r="N59" s="321"/>
      <c r="O59" s="321"/>
      <c r="P59" s="321"/>
      <c r="Q59" s="321"/>
      <c r="R59" s="321"/>
      <c r="S59" s="321"/>
      <c r="T59" s="321"/>
      <c r="U59" s="321"/>
      <c r="V59" s="321"/>
      <c r="W59" s="321"/>
      <c r="X59" s="322"/>
      <c r="Y59" s="299"/>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300"/>
      <c r="BI59" s="300"/>
      <c r="BJ59" s="300"/>
      <c r="BK59" s="300"/>
      <c r="BL59" s="300"/>
      <c r="BM59" s="300"/>
      <c r="BN59" s="300"/>
      <c r="BO59" s="300"/>
      <c r="BP59" s="300"/>
      <c r="BQ59" s="300"/>
      <c r="BR59" s="300"/>
      <c r="BS59" s="300"/>
      <c r="BT59" s="300"/>
      <c r="BU59" s="300"/>
      <c r="BV59" s="300"/>
      <c r="BW59" s="300"/>
      <c r="BX59" s="300"/>
      <c r="BY59" s="300"/>
      <c r="BZ59" s="300"/>
      <c r="CA59" s="300"/>
      <c r="CB59" s="300"/>
      <c r="CC59" s="300"/>
      <c r="CD59" s="300"/>
      <c r="CE59" s="300"/>
      <c r="CF59" s="300"/>
      <c r="CG59" s="300"/>
      <c r="CH59" s="300"/>
      <c r="CI59" s="300"/>
      <c r="CJ59" s="300"/>
      <c r="CK59" s="300"/>
      <c r="CL59" s="300"/>
      <c r="CM59" s="301"/>
    </row>
    <row r="60" spans="1:91" ht="15" customHeight="1">
      <c r="A60" s="320" t="s">
        <v>150</v>
      </c>
      <c r="B60" s="321"/>
      <c r="C60" s="321"/>
      <c r="D60" s="321"/>
      <c r="E60" s="321"/>
      <c r="F60" s="321"/>
      <c r="G60" s="321"/>
      <c r="H60" s="321"/>
      <c r="I60" s="321"/>
      <c r="J60" s="321"/>
      <c r="K60" s="321"/>
      <c r="L60" s="321"/>
      <c r="M60" s="321"/>
      <c r="N60" s="321"/>
      <c r="O60" s="321"/>
      <c r="P60" s="321"/>
      <c r="Q60" s="321"/>
      <c r="R60" s="321"/>
      <c r="S60" s="321"/>
      <c r="T60" s="321"/>
      <c r="U60" s="321"/>
      <c r="V60" s="321"/>
      <c r="W60" s="321"/>
      <c r="X60" s="322"/>
      <c r="Y60" s="299"/>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0"/>
      <c r="BR60" s="300"/>
      <c r="BS60" s="300"/>
      <c r="BT60" s="300"/>
      <c r="BU60" s="300"/>
      <c r="BV60" s="300"/>
      <c r="BW60" s="300"/>
      <c r="BX60" s="300"/>
      <c r="BY60" s="300"/>
      <c r="BZ60" s="300"/>
      <c r="CA60" s="300"/>
      <c r="CB60" s="300"/>
      <c r="CC60" s="300"/>
      <c r="CD60" s="300"/>
      <c r="CE60" s="300"/>
      <c r="CF60" s="300"/>
      <c r="CG60" s="300"/>
      <c r="CH60" s="300"/>
      <c r="CI60" s="300"/>
      <c r="CJ60" s="300"/>
      <c r="CK60" s="300"/>
      <c r="CL60" s="300"/>
      <c r="CM60" s="301"/>
    </row>
    <row r="61" spans="1:91" ht="15" customHeight="1">
      <c r="A61" s="320" t="s">
        <v>152</v>
      </c>
      <c r="B61" s="321"/>
      <c r="C61" s="321"/>
      <c r="D61" s="321"/>
      <c r="E61" s="321"/>
      <c r="F61" s="321"/>
      <c r="G61" s="321"/>
      <c r="H61" s="321"/>
      <c r="I61" s="321"/>
      <c r="J61" s="321"/>
      <c r="K61" s="321"/>
      <c r="L61" s="321"/>
      <c r="M61" s="321"/>
      <c r="N61" s="321"/>
      <c r="O61" s="321"/>
      <c r="P61" s="321"/>
      <c r="Q61" s="321"/>
      <c r="R61" s="321"/>
      <c r="S61" s="321"/>
      <c r="T61" s="321"/>
      <c r="U61" s="321"/>
      <c r="V61" s="321"/>
      <c r="W61" s="321"/>
      <c r="X61" s="322"/>
      <c r="Y61" s="299"/>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c r="BC61" s="300"/>
      <c r="BD61" s="300"/>
      <c r="BE61" s="300"/>
      <c r="BF61" s="300"/>
      <c r="BG61" s="300"/>
      <c r="BH61" s="300"/>
      <c r="BI61" s="300"/>
      <c r="BJ61" s="300"/>
      <c r="BK61" s="300"/>
      <c r="BL61" s="300"/>
      <c r="BM61" s="300"/>
      <c r="BN61" s="300"/>
      <c r="BO61" s="300"/>
      <c r="BP61" s="300"/>
      <c r="BQ61" s="300"/>
      <c r="BR61" s="300"/>
      <c r="BS61" s="300"/>
      <c r="BT61" s="300"/>
      <c r="BU61" s="300"/>
      <c r="BV61" s="300"/>
      <c r="BW61" s="300"/>
      <c r="BX61" s="300"/>
      <c r="BY61" s="300"/>
      <c r="BZ61" s="300"/>
      <c r="CA61" s="300"/>
      <c r="CB61" s="300"/>
      <c r="CC61" s="300"/>
      <c r="CD61" s="300"/>
      <c r="CE61" s="300"/>
      <c r="CF61" s="300"/>
      <c r="CG61" s="300"/>
      <c r="CH61" s="300"/>
      <c r="CI61" s="300"/>
      <c r="CJ61" s="300"/>
      <c r="CK61" s="300"/>
      <c r="CL61" s="300"/>
      <c r="CM61" s="301"/>
    </row>
    <row r="62" spans="1:91" ht="15" customHeight="1">
      <c r="A62" s="256" t="str">
        <f>IF(入力シート!$D161="有","①有　　　2無",IF(入力シート!$D161="無","1有　　　②無","1有　　　2無"))</f>
        <v>1有　　　2無</v>
      </c>
      <c r="B62" s="257"/>
      <c r="C62" s="257"/>
      <c r="D62" s="257"/>
      <c r="E62" s="257"/>
      <c r="F62" s="257"/>
      <c r="G62" s="257"/>
      <c r="H62" s="257"/>
      <c r="I62" s="257"/>
      <c r="J62" s="257"/>
      <c r="K62" s="257"/>
      <c r="L62" s="257"/>
      <c r="M62" s="257"/>
      <c r="N62" s="257"/>
      <c r="O62" s="257"/>
      <c r="P62" s="257"/>
      <c r="Q62" s="257"/>
      <c r="R62" s="257"/>
      <c r="S62" s="257"/>
      <c r="T62" s="257"/>
      <c r="U62" s="257"/>
      <c r="V62" s="257"/>
      <c r="W62" s="257"/>
      <c r="X62" s="258"/>
      <c r="Y62" s="302"/>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4"/>
    </row>
    <row r="63" spans="1:91" ht="15" customHeight="1">
      <c r="A63" s="326" t="s">
        <v>154</v>
      </c>
      <c r="B63" s="327"/>
      <c r="C63" s="327"/>
      <c r="D63" s="327"/>
      <c r="E63" s="327"/>
      <c r="F63" s="327"/>
      <c r="G63" s="327"/>
      <c r="H63" s="327"/>
      <c r="I63" s="327"/>
      <c r="J63" s="327"/>
      <c r="K63" s="327"/>
      <c r="L63" s="327"/>
      <c r="M63" s="327"/>
      <c r="N63" s="327"/>
      <c r="O63" s="327"/>
      <c r="P63" s="327"/>
      <c r="Q63" s="327"/>
      <c r="R63" s="327"/>
      <c r="S63" s="327"/>
      <c r="T63" s="327"/>
      <c r="U63" s="327"/>
      <c r="V63" s="327"/>
      <c r="W63" s="327"/>
      <c r="X63" s="328"/>
      <c r="Y63" s="181" t="s">
        <v>155</v>
      </c>
      <c r="Z63" s="182"/>
      <c r="AA63" s="182"/>
      <c r="AB63" s="182"/>
      <c r="AC63" s="182"/>
      <c r="AD63" s="182"/>
      <c r="AE63" s="182"/>
      <c r="AF63" s="182"/>
      <c r="AG63" s="182"/>
      <c r="AH63" s="182"/>
      <c r="AI63" s="182"/>
      <c r="AJ63" s="182"/>
      <c r="AK63" s="183"/>
      <c r="AL63" s="175" t="str">
        <f>IF(入力シート!$D163="","",入力シート!$D163)</f>
        <v/>
      </c>
      <c r="AM63" s="169"/>
      <c r="AN63" s="169"/>
      <c r="AO63" s="169"/>
      <c r="AP63" s="169"/>
      <c r="AQ63" s="169"/>
      <c r="AR63" s="169"/>
      <c r="AS63" s="169"/>
      <c r="AT63" s="169"/>
      <c r="AU63" s="169"/>
      <c r="AV63" s="169"/>
      <c r="AW63" s="169"/>
      <c r="AX63" s="200" t="s">
        <v>146</v>
      </c>
      <c r="AY63" s="200"/>
      <c r="AZ63" s="201"/>
      <c r="BA63" s="200" t="s">
        <v>157</v>
      </c>
      <c r="BB63" s="200"/>
      <c r="BC63" s="200"/>
      <c r="BD63" s="200"/>
      <c r="BE63" s="200"/>
      <c r="BF63" s="200"/>
      <c r="BG63" s="200"/>
      <c r="BH63" s="200"/>
      <c r="BI63" s="200"/>
      <c r="BJ63" s="200"/>
      <c r="BK63" s="200"/>
      <c r="BL63" s="200"/>
      <c r="BM63" s="200"/>
      <c r="BN63" s="323" t="str">
        <f>IF(入力シート!$D165="有","①有　　　2無",IF(入力シート!$D165="無","1有　　　②無","1有　　　2無"))</f>
        <v>1有　　　2無</v>
      </c>
      <c r="BO63" s="251"/>
      <c r="BP63" s="251"/>
      <c r="BQ63" s="251"/>
      <c r="BR63" s="251"/>
      <c r="BS63" s="251"/>
      <c r="BT63" s="251"/>
      <c r="BU63" s="251"/>
      <c r="BV63" s="251"/>
      <c r="BW63" s="251"/>
      <c r="BX63" s="251"/>
      <c r="BY63" s="251"/>
      <c r="BZ63" s="251"/>
      <c r="CA63" s="251"/>
      <c r="CB63" s="251"/>
      <c r="CC63" s="251"/>
      <c r="CD63" s="251"/>
      <c r="CE63" s="251"/>
      <c r="CF63" s="251"/>
      <c r="CG63" s="251"/>
      <c r="CH63" s="251"/>
      <c r="CI63" s="251"/>
      <c r="CJ63" s="251"/>
      <c r="CK63" s="251"/>
      <c r="CL63" s="251"/>
      <c r="CM63" s="252"/>
    </row>
    <row r="64" spans="1:91" ht="15" customHeight="1">
      <c r="A64" s="332"/>
      <c r="B64" s="333"/>
      <c r="C64" s="333"/>
      <c r="D64" s="333"/>
      <c r="E64" s="333"/>
      <c r="F64" s="333"/>
      <c r="G64" s="333"/>
      <c r="H64" s="333"/>
      <c r="I64" s="333"/>
      <c r="J64" s="333"/>
      <c r="K64" s="333"/>
      <c r="L64" s="333"/>
      <c r="M64" s="333"/>
      <c r="N64" s="333"/>
      <c r="O64" s="333"/>
      <c r="P64" s="333"/>
      <c r="Q64" s="333"/>
      <c r="R64" s="333"/>
      <c r="S64" s="333"/>
      <c r="T64" s="333"/>
      <c r="U64" s="333"/>
      <c r="V64" s="333"/>
      <c r="W64" s="333"/>
      <c r="X64" s="334"/>
      <c r="Y64" s="181" t="s">
        <v>156</v>
      </c>
      <c r="Z64" s="182"/>
      <c r="AA64" s="182"/>
      <c r="AB64" s="182"/>
      <c r="AC64" s="182"/>
      <c r="AD64" s="182"/>
      <c r="AE64" s="182"/>
      <c r="AF64" s="182"/>
      <c r="AG64" s="182"/>
      <c r="AH64" s="182"/>
      <c r="AI64" s="182"/>
      <c r="AJ64" s="182"/>
      <c r="AK64" s="183"/>
      <c r="AL64" s="175" t="str">
        <f>IF(入力シート!$D164="","",入力シート!$D164)</f>
        <v/>
      </c>
      <c r="AM64" s="169"/>
      <c r="AN64" s="169"/>
      <c r="AO64" s="169"/>
      <c r="AP64" s="169"/>
      <c r="AQ64" s="169"/>
      <c r="AR64" s="169"/>
      <c r="AS64" s="169"/>
      <c r="AT64" s="169"/>
      <c r="AU64" s="169"/>
      <c r="AV64" s="169"/>
      <c r="AW64" s="169"/>
      <c r="AX64" s="200" t="s">
        <v>146</v>
      </c>
      <c r="AY64" s="200"/>
      <c r="AZ64" s="201"/>
      <c r="BA64" s="173"/>
      <c r="BB64" s="173"/>
      <c r="BC64" s="173"/>
      <c r="BD64" s="173"/>
      <c r="BE64" s="173"/>
      <c r="BF64" s="173"/>
      <c r="BG64" s="173"/>
      <c r="BH64" s="173"/>
      <c r="BI64" s="173"/>
      <c r="BJ64" s="173"/>
      <c r="BK64" s="173"/>
      <c r="BL64" s="173"/>
      <c r="BM64" s="173"/>
      <c r="BN64" s="8"/>
      <c r="BO64" s="200" t="str">
        <f>IF(入力シート!$D166="有","①","1")</f>
        <v>1</v>
      </c>
      <c r="BP64" s="200"/>
      <c r="BQ64" s="3" t="s">
        <v>158</v>
      </c>
      <c r="BR64" s="3"/>
      <c r="BS64" s="3"/>
      <c r="BT64" s="3"/>
      <c r="BU64" s="3"/>
      <c r="BV64" s="3"/>
      <c r="BW64" s="3"/>
      <c r="BX64" s="3"/>
      <c r="BY64" s="200" t="str">
        <f>IF(入力シート!$D167="有","②","2")</f>
        <v>2</v>
      </c>
      <c r="BZ64" s="200"/>
      <c r="CA64" s="3" t="s">
        <v>159</v>
      </c>
      <c r="CB64" s="3"/>
      <c r="CC64" s="3"/>
      <c r="CD64" s="3"/>
      <c r="CE64" s="3"/>
      <c r="CF64" s="3"/>
      <c r="CG64" s="3"/>
      <c r="CH64" s="3"/>
      <c r="CI64" s="3"/>
      <c r="CJ64" s="3"/>
      <c r="CK64" s="3"/>
      <c r="CL64" s="3"/>
      <c r="CM64" s="4"/>
    </row>
    <row r="65" spans="1:91" ht="15" customHeight="1">
      <c r="A65" s="253" t="s">
        <v>160</v>
      </c>
      <c r="B65" s="254"/>
      <c r="C65" s="254"/>
      <c r="D65" s="254"/>
      <c r="E65" s="326" t="s">
        <v>161</v>
      </c>
      <c r="F65" s="327"/>
      <c r="G65" s="327"/>
      <c r="H65" s="327"/>
      <c r="I65" s="327"/>
      <c r="J65" s="327"/>
      <c r="K65" s="327"/>
      <c r="L65" s="327"/>
      <c r="M65" s="327"/>
      <c r="N65" s="327"/>
      <c r="O65" s="327"/>
      <c r="P65" s="327"/>
      <c r="Q65" s="327"/>
      <c r="R65" s="327"/>
      <c r="S65" s="327"/>
      <c r="T65" s="327"/>
      <c r="U65" s="327"/>
      <c r="V65" s="327"/>
      <c r="W65" s="327"/>
      <c r="X65" s="328"/>
      <c r="Y65" s="181" t="s">
        <v>162</v>
      </c>
      <c r="Z65" s="182"/>
      <c r="AA65" s="182"/>
      <c r="AB65" s="182"/>
      <c r="AC65" s="182"/>
      <c r="AD65" s="182"/>
      <c r="AE65" s="182"/>
      <c r="AF65" s="182"/>
      <c r="AG65" s="182"/>
      <c r="AH65" s="182"/>
      <c r="AI65" s="182"/>
      <c r="AJ65" s="183"/>
      <c r="AK65" s="175" t="str">
        <f>IF(入力シート!$D168="","",入力シート!$D168)</f>
        <v/>
      </c>
      <c r="AL65" s="169"/>
      <c r="AM65" s="169"/>
      <c r="AN65" s="169"/>
      <c r="AO65" s="169"/>
      <c r="AP65" s="169" t="s">
        <v>146</v>
      </c>
      <c r="AQ65" s="169"/>
      <c r="AR65" s="176"/>
      <c r="AS65" s="181" t="s">
        <v>165</v>
      </c>
      <c r="AT65" s="182"/>
      <c r="AU65" s="182"/>
      <c r="AV65" s="182"/>
      <c r="AW65" s="182"/>
      <c r="AX65" s="182"/>
      <c r="AY65" s="182"/>
      <c r="AZ65" s="182"/>
      <c r="BA65" s="182"/>
      <c r="BB65" s="182"/>
      <c r="BC65" s="182"/>
      <c r="BD65" s="183"/>
      <c r="BE65" s="175" t="str">
        <f>IF(入力シート!$D169="","",入力シート!$D169)</f>
        <v/>
      </c>
      <c r="BF65" s="169"/>
      <c r="BG65" s="169"/>
      <c r="BH65" s="169"/>
      <c r="BI65" s="169"/>
      <c r="BJ65" s="169" t="s">
        <v>146</v>
      </c>
      <c r="BK65" s="169"/>
      <c r="BL65" s="176"/>
      <c r="BM65" s="209" t="s">
        <v>169</v>
      </c>
      <c r="BN65" s="210"/>
      <c r="BO65" s="210"/>
      <c r="BP65" s="210"/>
      <c r="BQ65" s="210"/>
      <c r="BR65" s="210"/>
      <c r="BS65" s="210"/>
      <c r="BT65" s="210"/>
      <c r="BU65" s="210"/>
      <c r="BV65" s="210"/>
      <c r="BW65" s="210"/>
      <c r="BX65" s="210"/>
      <c r="BY65" s="210"/>
      <c r="BZ65" s="210"/>
      <c r="CA65" s="210"/>
      <c r="CB65" s="210"/>
      <c r="CC65" s="210"/>
      <c r="CD65" s="210"/>
      <c r="CE65" s="210"/>
      <c r="CF65" s="210"/>
      <c r="CG65" s="210"/>
      <c r="CH65" s="210"/>
      <c r="CI65" s="210"/>
      <c r="CJ65" s="210"/>
      <c r="CK65" s="210"/>
      <c r="CL65" s="210"/>
      <c r="CM65" s="238"/>
    </row>
    <row r="66" spans="1:91" ht="15" customHeight="1">
      <c r="A66" s="324"/>
      <c r="B66" s="325"/>
      <c r="C66" s="325"/>
      <c r="D66" s="325"/>
      <c r="E66" s="329"/>
      <c r="F66" s="330"/>
      <c r="G66" s="330"/>
      <c r="H66" s="330"/>
      <c r="I66" s="330"/>
      <c r="J66" s="330"/>
      <c r="K66" s="330"/>
      <c r="L66" s="330"/>
      <c r="M66" s="330"/>
      <c r="N66" s="330"/>
      <c r="O66" s="330"/>
      <c r="P66" s="330"/>
      <c r="Q66" s="330"/>
      <c r="R66" s="330"/>
      <c r="S66" s="330"/>
      <c r="T66" s="330"/>
      <c r="U66" s="330"/>
      <c r="V66" s="330"/>
      <c r="W66" s="330"/>
      <c r="X66" s="331"/>
      <c r="Y66" s="181" t="s">
        <v>163</v>
      </c>
      <c r="Z66" s="182"/>
      <c r="AA66" s="182"/>
      <c r="AB66" s="182"/>
      <c r="AC66" s="182"/>
      <c r="AD66" s="182"/>
      <c r="AE66" s="182"/>
      <c r="AF66" s="182"/>
      <c r="AG66" s="182"/>
      <c r="AH66" s="182"/>
      <c r="AI66" s="182"/>
      <c r="AJ66" s="183"/>
      <c r="AK66" s="175" t="str">
        <f>IF(入力シート!$D170="","",入力シート!$D170)</f>
        <v/>
      </c>
      <c r="AL66" s="169"/>
      <c r="AM66" s="169"/>
      <c r="AN66" s="169"/>
      <c r="AO66" s="169"/>
      <c r="AP66" s="178" t="s">
        <v>146</v>
      </c>
      <c r="AQ66" s="178"/>
      <c r="AR66" s="179"/>
      <c r="AS66" s="267" t="s">
        <v>166</v>
      </c>
      <c r="AT66" s="266"/>
      <c r="AU66" s="266"/>
      <c r="AV66" s="266"/>
      <c r="AW66" s="266"/>
      <c r="AX66" s="266"/>
      <c r="AY66" s="266"/>
      <c r="AZ66" s="266"/>
      <c r="BA66" s="335" t="str">
        <f>IF(入力シート!$D171="","",入力シート!$D171)</f>
        <v/>
      </c>
      <c r="BB66" s="335"/>
      <c r="BC66" s="335"/>
      <c r="BD66" s="9" t="s">
        <v>167</v>
      </c>
      <c r="BE66" s="175" t="str">
        <f>IF(入力シート!$D172="","",入力シート!$D172)</f>
        <v/>
      </c>
      <c r="BF66" s="169"/>
      <c r="BG66" s="169"/>
      <c r="BH66" s="169"/>
      <c r="BI66" s="169"/>
      <c r="BJ66" s="178" t="s">
        <v>146</v>
      </c>
      <c r="BK66" s="178"/>
      <c r="BL66" s="179"/>
      <c r="BM66" s="24"/>
      <c r="BN66" s="24"/>
      <c r="BO66" s="6"/>
      <c r="BP66" s="173" t="str">
        <f>IF(入力シート!$D189="有","①","1")</f>
        <v>1</v>
      </c>
      <c r="BQ66" s="173"/>
      <c r="BR66" s="13" t="s">
        <v>170</v>
      </c>
      <c r="BS66" s="6"/>
      <c r="BT66" s="6"/>
      <c r="BU66" s="6"/>
      <c r="BV66" s="6"/>
      <c r="BW66" s="6"/>
      <c r="BX66" s="6"/>
      <c r="BY66" s="24"/>
      <c r="BZ66" s="24"/>
      <c r="CA66" s="6"/>
      <c r="CB66" s="6"/>
      <c r="CC66" s="6"/>
      <c r="CD66" s="6"/>
      <c r="CE66" s="6"/>
      <c r="CF66" s="6"/>
      <c r="CG66" s="6"/>
      <c r="CH66" s="6"/>
      <c r="CI66" s="6"/>
      <c r="CJ66" s="6"/>
      <c r="CK66" s="6"/>
      <c r="CL66" s="6"/>
      <c r="CM66" s="7"/>
    </row>
    <row r="67" spans="1:91" ht="15" customHeight="1">
      <c r="A67" s="324"/>
      <c r="B67" s="325"/>
      <c r="C67" s="325"/>
      <c r="D67" s="325"/>
      <c r="E67" s="326" t="s">
        <v>207</v>
      </c>
      <c r="F67" s="327"/>
      <c r="G67" s="327"/>
      <c r="H67" s="327"/>
      <c r="I67" s="327"/>
      <c r="J67" s="327"/>
      <c r="K67" s="327"/>
      <c r="L67" s="327"/>
      <c r="M67" s="327"/>
      <c r="N67" s="327"/>
      <c r="O67" s="327"/>
      <c r="P67" s="327"/>
      <c r="Q67" s="327"/>
      <c r="R67" s="327"/>
      <c r="S67" s="327"/>
      <c r="T67" s="327"/>
      <c r="U67" s="327"/>
      <c r="V67" s="327"/>
      <c r="W67" s="327"/>
      <c r="X67" s="328"/>
      <c r="Y67" s="175" t="s">
        <v>164</v>
      </c>
      <c r="Z67" s="169"/>
      <c r="AA67" s="169"/>
      <c r="AB67" s="169"/>
      <c r="AC67" s="169"/>
      <c r="AD67" s="169"/>
      <c r="AE67" s="169"/>
      <c r="AF67" s="169"/>
      <c r="AG67" s="169"/>
      <c r="AH67" s="169"/>
      <c r="AI67" s="169"/>
      <c r="AJ67" s="176"/>
      <c r="AK67" s="175" t="s">
        <v>168</v>
      </c>
      <c r="AL67" s="169"/>
      <c r="AM67" s="169"/>
      <c r="AN67" s="169"/>
      <c r="AO67" s="169"/>
      <c r="AP67" s="169"/>
      <c r="AQ67" s="169"/>
      <c r="AR67" s="176"/>
      <c r="AS67" s="175" t="s">
        <v>164</v>
      </c>
      <c r="AT67" s="169"/>
      <c r="AU67" s="169"/>
      <c r="AV67" s="169"/>
      <c r="AW67" s="169"/>
      <c r="AX67" s="169"/>
      <c r="AY67" s="169"/>
      <c r="AZ67" s="169"/>
      <c r="BA67" s="169"/>
      <c r="BB67" s="169"/>
      <c r="BC67" s="169"/>
      <c r="BD67" s="176"/>
      <c r="BE67" s="175" t="s">
        <v>168</v>
      </c>
      <c r="BF67" s="169"/>
      <c r="BG67" s="169"/>
      <c r="BH67" s="169"/>
      <c r="BI67" s="169"/>
      <c r="BJ67" s="169"/>
      <c r="BK67" s="169"/>
      <c r="BL67" s="176"/>
      <c r="BM67" s="24"/>
      <c r="BN67" s="24"/>
      <c r="BO67" s="6"/>
      <c r="BP67" s="173" t="str">
        <f>IF(入力シート!$D190="有","②","2")</f>
        <v>2</v>
      </c>
      <c r="BQ67" s="173"/>
      <c r="BR67" s="13" t="s">
        <v>171</v>
      </c>
      <c r="BS67" s="6"/>
      <c r="BT67" s="6"/>
      <c r="BU67" s="6"/>
      <c r="BV67" s="6"/>
      <c r="BW67" s="6"/>
      <c r="BX67" s="6"/>
      <c r="BY67" s="24"/>
      <c r="BZ67" s="24"/>
      <c r="CA67" s="6"/>
      <c r="CB67" s="6"/>
      <c r="CC67" s="6"/>
      <c r="CD67" s="6"/>
      <c r="CE67" s="6"/>
      <c r="CF67" s="6"/>
      <c r="CG67" s="6"/>
      <c r="CH67" s="6"/>
      <c r="CI67" s="6"/>
      <c r="CJ67" s="6"/>
      <c r="CK67" s="6"/>
      <c r="CL67" s="6"/>
      <c r="CM67" s="7"/>
    </row>
    <row r="68" spans="1:91" ht="15" customHeight="1">
      <c r="A68" s="324"/>
      <c r="B68" s="325"/>
      <c r="C68" s="325"/>
      <c r="D68" s="325"/>
      <c r="E68" s="332"/>
      <c r="F68" s="333"/>
      <c r="G68" s="333"/>
      <c r="H68" s="333"/>
      <c r="I68" s="333"/>
      <c r="J68" s="333"/>
      <c r="K68" s="333"/>
      <c r="L68" s="333"/>
      <c r="M68" s="333"/>
      <c r="N68" s="333"/>
      <c r="O68" s="333"/>
      <c r="P68" s="333"/>
      <c r="Q68" s="333"/>
      <c r="R68" s="333"/>
      <c r="S68" s="333"/>
      <c r="T68" s="333"/>
      <c r="U68" s="333"/>
      <c r="V68" s="333"/>
      <c r="W68" s="333"/>
      <c r="X68" s="334"/>
      <c r="Y68" s="175" t="str">
        <f>IF(入力シート!$D173="","",入力シート!$D173)</f>
        <v/>
      </c>
      <c r="Z68" s="169"/>
      <c r="AA68" s="169"/>
      <c r="AB68" s="169"/>
      <c r="AC68" s="169"/>
      <c r="AD68" s="169"/>
      <c r="AE68" s="169"/>
      <c r="AF68" s="169"/>
      <c r="AG68" s="169"/>
      <c r="AH68" s="169"/>
      <c r="AI68" s="169"/>
      <c r="AJ68" s="176"/>
      <c r="AK68" s="175" t="str">
        <f>IF(入力シート!$D174="","",入力シート!$D174)</f>
        <v/>
      </c>
      <c r="AL68" s="169"/>
      <c r="AM68" s="169"/>
      <c r="AN68" s="169"/>
      <c r="AO68" s="169"/>
      <c r="AP68" s="169" t="s">
        <v>146</v>
      </c>
      <c r="AQ68" s="169"/>
      <c r="AR68" s="176"/>
      <c r="AS68" s="175" t="str">
        <f>IF(入力シート!$D181="","",入力シート!$D181)</f>
        <v/>
      </c>
      <c r="AT68" s="169"/>
      <c r="AU68" s="169"/>
      <c r="AV68" s="169"/>
      <c r="AW68" s="169"/>
      <c r="AX68" s="169"/>
      <c r="AY68" s="169"/>
      <c r="AZ68" s="169"/>
      <c r="BA68" s="169"/>
      <c r="BB68" s="169"/>
      <c r="BC68" s="169"/>
      <c r="BD68" s="176"/>
      <c r="BE68" s="175" t="str">
        <f>IF(入力シート!$D182="","",入力シート!$D182)</f>
        <v/>
      </c>
      <c r="BF68" s="169"/>
      <c r="BG68" s="169"/>
      <c r="BH68" s="169"/>
      <c r="BI68" s="169"/>
      <c r="BJ68" s="169" t="s">
        <v>146</v>
      </c>
      <c r="BK68" s="169"/>
      <c r="BL68" s="176"/>
      <c r="BM68" s="24"/>
      <c r="BN68" s="24"/>
      <c r="BO68" s="6"/>
      <c r="BP68" s="173" t="str">
        <f>IF(入力シート!$D191="有","③","3")</f>
        <v>3</v>
      </c>
      <c r="BQ68" s="173"/>
      <c r="BR68" s="13" t="s">
        <v>172</v>
      </c>
      <c r="BS68" s="6"/>
      <c r="BT68" s="6"/>
      <c r="BU68" s="6"/>
      <c r="BV68" s="6"/>
      <c r="BW68" s="6"/>
      <c r="BX68" s="6"/>
      <c r="BY68" s="24"/>
      <c r="BZ68" s="24"/>
      <c r="CA68" s="6"/>
      <c r="CB68" s="6"/>
      <c r="CC68" s="6"/>
      <c r="CD68" s="6"/>
      <c r="CE68" s="6"/>
      <c r="CF68" s="6"/>
      <c r="CG68" s="6"/>
      <c r="CH68" s="6"/>
      <c r="CI68" s="6"/>
      <c r="CJ68" s="6"/>
      <c r="CK68" s="6"/>
      <c r="CL68" s="6"/>
      <c r="CM68" s="7"/>
    </row>
    <row r="69" spans="1:91" ht="15" customHeight="1">
      <c r="A69" s="324"/>
      <c r="B69" s="325"/>
      <c r="C69" s="325"/>
      <c r="D69" s="325"/>
      <c r="E69" s="332"/>
      <c r="F69" s="333"/>
      <c r="G69" s="333"/>
      <c r="H69" s="333"/>
      <c r="I69" s="333"/>
      <c r="J69" s="333"/>
      <c r="K69" s="333"/>
      <c r="L69" s="333"/>
      <c r="M69" s="333"/>
      <c r="N69" s="333"/>
      <c r="O69" s="333"/>
      <c r="P69" s="333"/>
      <c r="Q69" s="333"/>
      <c r="R69" s="333"/>
      <c r="S69" s="333"/>
      <c r="T69" s="333"/>
      <c r="U69" s="333"/>
      <c r="V69" s="333"/>
      <c r="W69" s="333"/>
      <c r="X69" s="334"/>
      <c r="Y69" s="175" t="str">
        <f>IF(入力シート!$D175="","",入力シート!$D175)</f>
        <v/>
      </c>
      <c r="Z69" s="169"/>
      <c r="AA69" s="169"/>
      <c r="AB69" s="169"/>
      <c r="AC69" s="169"/>
      <c r="AD69" s="169"/>
      <c r="AE69" s="169"/>
      <c r="AF69" s="169"/>
      <c r="AG69" s="169"/>
      <c r="AH69" s="169"/>
      <c r="AI69" s="169"/>
      <c r="AJ69" s="176"/>
      <c r="AK69" s="175" t="str">
        <f>IF(入力シート!$D176="","",入力シート!$D176)</f>
        <v/>
      </c>
      <c r="AL69" s="169"/>
      <c r="AM69" s="169"/>
      <c r="AN69" s="169"/>
      <c r="AO69" s="169"/>
      <c r="AP69" s="178" t="s">
        <v>146</v>
      </c>
      <c r="AQ69" s="178"/>
      <c r="AR69" s="179"/>
      <c r="AS69" s="175" t="str">
        <f>IF(入力シート!$D183="","",入力シート!$D183)</f>
        <v/>
      </c>
      <c r="AT69" s="169"/>
      <c r="AU69" s="169"/>
      <c r="AV69" s="169"/>
      <c r="AW69" s="169"/>
      <c r="AX69" s="169"/>
      <c r="AY69" s="169"/>
      <c r="AZ69" s="169"/>
      <c r="BA69" s="169"/>
      <c r="BB69" s="169"/>
      <c r="BC69" s="169"/>
      <c r="BD69" s="176"/>
      <c r="BE69" s="175" t="str">
        <f>IF(入力シート!$D184="","",入力シート!$D184)</f>
        <v/>
      </c>
      <c r="BF69" s="169"/>
      <c r="BG69" s="169"/>
      <c r="BH69" s="169"/>
      <c r="BI69" s="169"/>
      <c r="BJ69" s="178" t="s">
        <v>146</v>
      </c>
      <c r="BK69" s="178"/>
      <c r="BL69" s="179"/>
      <c r="BM69" s="24"/>
      <c r="BN69" s="24"/>
      <c r="BO69" s="6"/>
      <c r="BP69" s="173" t="str">
        <f>IF(入力シート!$D192="有","④","4")</f>
        <v>4</v>
      </c>
      <c r="BQ69" s="173"/>
      <c r="BR69" s="13" t="s">
        <v>173</v>
      </c>
      <c r="BS69" s="6"/>
      <c r="BT69" s="6"/>
      <c r="BU69" s="6"/>
      <c r="BV69" s="6"/>
      <c r="BW69" s="6"/>
      <c r="BX69" s="6"/>
      <c r="BY69" s="24"/>
      <c r="BZ69" s="24"/>
      <c r="CA69" s="6"/>
      <c r="CB69" s="6"/>
      <c r="CC69" s="6"/>
      <c r="CD69" s="6"/>
      <c r="CE69" s="6"/>
      <c r="CF69" s="6"/>
      <c r="CG69" s="6"/>
      <c r="CH69" s="6"/>
      <c r="CI69" s="6"/>
      <c r="CJ69" s="6"/>
      <c r="CK69" s="6"/>
      <c r="CL69" s="6"/>
      <c r="CM69" s="7"/>
    </row>
    <row r="70" spans="1:91" ht="15" customHeight="1">
      <c r="A70" s="324"/>
      <c r="B70" s="325"/>
      <c r="C70" s="325"/>
      <c r="D70" s="325"/>
      <c r="E70" s="332"/>
      <c r="F70" s="333"/>
      <c r="G70" s="333"/>
      <c r="H70" s="333"/>
      <c r="I70" s="333"/>
      <c r="J70" s="333"/>
      <c r="K70" s="333"/>
      <c r="L70" s="333"/>
      <c r="M70" s="333"/>
      <c r="N70" s="333"/>
      <c r="O70" s="333"/>
      <c r="P70" s="333"/>
      <c r="Q70" s="333"/>
      <c r="R70" s="333"/>
      <c r="S70" s="333"/>
      <c r="T70" s="333"/>
      <c r="U70" s="333"/>
      <c r="V70" s="333"/>
      <c r="W70" s="333"/>
      <c r="X70" s="334"/>
      <c r="Y70" s="175" t="str">
        <f>IF(入力シート!$D177="","",入力シート!$D177)</f>
        <v/>
      </c>
      <c r="Z70" s="169"/>
      <c r="AA70" s="169"/>
      <c r="AB70" s="169"/>
      <c r="AC70" s="169"/>
      <c r="AD70" s="169"/>
      <c r="AE70" s="169"/>
      <c r="AF70" s="169"/>
      <c r="AG70" s="169"/>
      <c r="AH70" s="169"/>
      <c r="AI70" s="169"/>
      <c r="AJ70" s="176"/>
      <c r="AK70" s="175" t="str">
        <f>IF(入力シート!$D178="","",入力シート!$D178)</f>
        <v/>
      </c>
      <c r="AL70" s="169"/>
      <c r="AM70" s="169"/>
      <c r="AN70" s="169"/>
      <c r="AO70" s="169"/>
      <c r="AP70" s="178" t="s">
        <v>146</v>
      </c>
      <c r="AQ70" s="178"/>
      <c r="AR70" s="179"/>
      <c r="AS70" s="175" t="str">
        <f>IF(入力シート!$D185="","",入力シート!$D185)</f>
        <v/>
      </c>
      <c r="AT70" s="169"/>
      <c r="AU70" s="169"/>
      <c r="AV70" s="169"/>
      <c r="AW70" s="169"/>
      <c r="AX70" s="169"/>
      <c r="AY70" s="169"/>
      <c r="AZ70" s="169"/>
      <c r="BA70" s="169"/>
      <c r="BB70" s="169"/>
      <c r="BC70" s="169"/>
      <c r="BD70" s="176"/>
      <c r="BE70" s="175" t="str">
        <f>IF(入力シート!$D186="","",入力シート!$D186)</f>
        <v/>
      </c>
      <c r="BF70" s="169"/>
      <c r="BG70" s="169"/>
      <c r="BH70" s="169"/>
      <c r="BI70" s="169"/>
      <c r="BJ70" s="178" t="s">
        <v>146</v>
      </c>
      <c r="BK70" s="178"/>
      <c r="BL70" s="179"/>
      <c r="BM70" s="24"/>
      <c r="BN70" s="24"/>
      <c r="BO70" s="6"/>
      <c r="BP70" s="173" t="str">
        <f>IF(入力シート!$D193="有","⑤","5")</f>
        <v>5</v>
      </c>
      <c r="BQ70" s="173"/>
      <c r="BR70" s="13" t="s">
        <v>174</v>
      </c>
      <c r="BS70" s="6"/>
      <c r="BT70" s="6"/>
      <c r="BU70" s="6"/>
      <c r="BV70" s="6"/>
      <c r="BW70" s="6"/>
      <c r="BX70" s="6"/>
      <c r="BY70" s="24"/>
      <c r="BZ70" s="24"/>
      <c r="CA70" s="6"/>
      <c r="CB70" s="6"/>
      <c r="CC70" s="6"/>
      <c r="CD70" s="6"/>
      <c r="CE70" s="6"/>
      <c r="CF70" s="6"/>
      <c r="CG70" s="6"/>
      <c r="CH70" s="6"/>
      <c r="CI70" s="6"/>
      <c r="CJ70" s="6"/>
      <c r="CK70" s="6"/>
      <c r="CL70" s="6"/>
      <c r="CM70" s="7"/>
    </row>
    <row r="71" spans="1:91" ht="15" customHeight="1">
      <c r="A71" s="256"/>
      <c r="B71" s="257"/>
      <c r="C71" s="257"/>
      <c r="D71" s="257"/>
      <c r="E71" s="329"/>
      <c r="F71" s="330"/>
      <c r="G71" s="330"/>
      <c r="H71" s="330"/>
      <c r="I71" s="330"/>
      <c r="J71" s="330"/>
      <c r="K71" s="330"/>
      <c r="L71" s="330"/>
      <c r="M71" s="330"/>
      <c r="N71" s="330"/>
      <c r="O71" s="330"/>
      <c r="P71" s="330"/>
      <c r="Q71" s="330"/>
      <c r="R71" s="330"/>
      <c r="S71" s="330"/>
      <c r="T71" s="330"/>
      <c r="U71" s="330"/>
      <c r="V71" s="330"/>
      <c r="W71" s="330"/>
      <c r="X71" s="331"/>
      <c r="Y71" s="175" t="str">
        <f>IF(入力シート!$D179="","",入力シート!$D179)</f>
        <v/>
      </c>
      <c r="Z71" s="169"/>
      <c r="AA71" s="169"/>
      <c r="AB71" s="169"/>
      <c r="AC71" s="169"/>
      <c r="AD71" s="169"/>
      <c r="AE71" s="169"/>
      <c r="AF71" s="169"/>
      <c r="AG71" s="169"/>
      <c r="AH71" s="169"/>
      <c r="AI71" s="169"/>
      <c r="AJ71" s="176"/>
      <c r="AK71" s="175" t="str">
        <f>IF(入力シート!$D180="","",入力シート!$D180)</f>
        <v/>
      </c>
      <c r="AL71" s="169"/>
      <c r="AM71" s="169"/>
      <c r="AN71" s="169"/>
      <c r="AO71" s="169"/>
      <c r="AP71" s="178" t="s">
        <v>146</v>
      </c>
      <c r="AQ71" s="178"/>
      <c r="AR71" s="179"/>
      <c r="AS71" s="175" t="str">
        <f>IF(入力シート!$D187="","",入力シート!$D187)</f>
        <v/>
      </c>
      <c r="AT71" s="169"/>
      <c r="AU71" s="169"/>
      <c r="AV71" s="169"/>
      <c r="AW71" s="169"/>
      <c r="AX71" s="169"/>
      <c r="AY71" s="169"/>
      <c r="AZ71" s="169"/>
      <c r="BA71" s="169"/>
      <c r="BB71" s="169"/>
      <c r="BC71" s="169"/>
      <c r="BD71" s="176"/>
      <c r="BE71" s="175" t="str">
        <f>IF(入力シート!$D188="","",入力シート!$D188)</f>
        <v/>
      </c>
      <c r="BF71" s="169"/>
      <c r="BG71" s="169"/>
      <c r="BH71" s="169"/>
      <c r="BI71" s="169"/>
      <c r="BJ71" s="178" t="s">
        <v>146</v>
      </c>
      <c r="BK71" s="178"/>
      <c r="BL71" s="179"/>
      <c r="BM71" s="21"/>
      <c r="BN71" s="21"/>
      <c r="BO71" s="5"/>
      <c r="BP71" s="178" t="str">
        <f>IF(入力シート!$D194="有","⑥","6")</f>
        <v>6</v>
      </c>
      <c r="BQ71" s="178"/>
      <c r="BR71" s="23" t="s">
        <v>135</v>
      </c>
      <c r="BS71" s="5"/>
      <c r="BT71" s="5"/>
      <c r="BU71" s="5"/>
      <c r="BV71" s="5"/>
      <c r="BW71" s="5"/>
      <c r="BX71" s="5"/>
      <c r="BY71" s="21"/>
      <c r="BZ71" s="21"/>
      <c r="CA71" s="5"/>
      <c r="CB71" s="5"/>
      <c r="CC71" s="5"/>
      <c r="CD71" s="5"/>
      <c r="CE71" s="5"/>
      <c r="CF71" s="5"/>
      <c r="CG71" s="5"/>
      <c r="CH71" s="5"/>
      <c r="CI71" s="5"/>
      <c r="CJ71" s="5"/>
      <c r="CK71" s="5"/>
      <c r="CL71" s="5"/>
      <c r="CM71" s="9"/>
    </row>
    <row r="72" spans="1:91" s="2" customFormat="1" ht="15" customHeight="1">
      <c r="A72" s="209" t="s">
        <v>25</v>
      </c>
      <c r="B72" s="210"/>
      <c r="C72" s="210"/>
      <c r="D72" s="210"/>
      <c r="E72" s="210"/>
      <c r="F72" s="210"/>
      <c r="G72" s="210"/>
      <c r="H72" s="210"/>
      <c r="I72" s="210"/>
      <c r="J72" s="210"/>
      <c r="K72" s="210"/>
      <c r="L72" s="210"/>
      <c r="M72" s="210"/>
      <c r="N72" s="210"/>
      <c r="O72" s="210"/>
      <c r="P72" s="210"/>
      <c r="Q72" s="210"/>
      <c r="R72" s="210"/>
      <c r="S72" s="210"/>
      <c r="T72" s="210"/>
      <c r="U72" s="210"/>
      <c r="V72" s="210"/>
      <c r="W72" s="210"/>
      <c r="X72" s="238"/>
      <c r="Y72" s="211" t="s">
        <v>192</v>
      </c>
      <c r="Z72" s="212"/>
      <c r="AA72" s="212"/>
      <c r="AB72" s="212"/>
      <c r="AC72" s="212"/>
      <c r="AD72" s="212"/>
      <c r="AE72" s="212"/>
      <c r="AF72" s="212"/>
      <c r="AG72" s="212"/>
      <c r="AH72" s="212"/>
      <c r="AI72" s="212"/>
      <c r="AJ72" s="6" t="s">
        <v>176</v>
      </c>
      <c r="AK72" s="6"/>
      <c r="AL72" s="173" t="str">
        <f>IF(入力シート!$D196="","",入力シート!$D196)</f>
        <v/>
      </c>
      <c r="AM72" s="173"/>
      <c r="AN72" s="173"/>
      <c r="AO72" s="173"/>
      <c r="AP72" s="173"/>
      <c r="AQ72" s="173"/>
      <c r="AR72" s="173"/>
      <c r="AS72" s="173"/>
      <c r="AT72" s="173"/>
      <c r="AU72" s="173"/>
      <c r="AV72" s="173"/>
      <c r="AW72" s="173"/>
      <c r="AX72" s="173"/>
      <c r="AY72" s="173"/>
      <c r="AZ72" s="6" t="s">
        <v>190</v>
      </c>
      <c r="BA72" s="6"/>
      <c r="BB72" s="6" t="s">
        <v>69</v>
      </c>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7"/>
    </row>
    <row r="73" spans="1:91" s="2" customFormat="1" ht="15" customHeight="1">
      <c r="A73" s="177" t="str">
        <f>IF(入力シート!$D195="有","①有　　　2無",IF(入力シート!$D195="無","1有　　　②無","1有　　　2無"))</f>
        <v>1有　　　2無</v>
      </c>
      <c r="B73" s="178"/>
      <c r="C73" s="178"/>
      <c r="D73" s="178"/>
      <c r="E73" s="178"/>
      <c r="F73" s="178"/>
      <c r="G73" s="178"/>
      <c r="H73" s="178"/>
      <c r="I73" s="178"/>
      <c r="J73" s="178"/>
      <c r="K73" s="178"/>
      <c r="L73" s="178"/>
      <c r="M73" s="178"/>
      <c r="N73" s="178"/>
      <c r="O73" s="178"/>
      <c r="P73" s="178"/>
      <c r="Q73" s="178"/>
      <c r="R73" s="178"/>
      <c r="S73" s="178"/>
      <c r="T73" s="178"/>
      <c r="U73" s="178"/>
      <c r="V73" s="178"/>
      <c r="W73" s="178"/>
      <c r="X73" s="179"/>
      <c r="Y73" s="267" t="s">
        <v>202</v>
      </c>
      <c r="Z73" s="266"/>
      <c r="AA73" s="266"/>
      <c r="AB73" s="266"/>
      <c r="AC73" s="266"/>
      <c r="AD73" s="266"/>
      <c r="AE73" s="266"/>
      <c r="AF73" s="266"/>
      <c r="AG73" s="266"/>
      <c r="AH73" s="266"/>
      <c r="AI73" s="266"/>
      <c r="AJ73" s="178" t="str">
        <f>IF(入力シート!$D197="有","①","1")</f>
        <v>1</v>
      </c>
      <c r="AK73" s="178"/>
      <c r="AL73" s="5" t="s">
        <v>89</v>
      </c>
      <c r="AM73" s="5"/>
      <c r="AN73" s="5"/>
      <c r="AO73" s="5"/>
      <c r="AP73" s="5"/>
      <c r="AQ73" s="5"/>
      <c r="AR73" s="5"/>
      <c r="AS73" s="5"/>
      <c r="AT73" s="5"/>
      <c r="AU73" s="5"/>
      <c r="AV73" s="5"/>
      <c r="AW73" s="178" t="str">
        <f>IF(入力シート!$D198="有","②","2")</f>
        <v>2</v>
      </c>
      <c r="AX73" s="178"/>
      <c r="AY73" s="5" t="s">
        <v>90</v>
      </c>
      <c r="AZ73" s="5"/>
      <c r="BA73" s="5"/>
      <c r="BB73" s="5"/>
      <c r="BC73" s="5"/>
      <c r="BD73" s="5"/>
      <c r="BE73" s="5"/>
      <c r="BF73" s="5"/>
      <c r="BG73" s="5"/>
      <c r="BH73" s="5"/>
      <c r="BI73" s="5"/>
      <c r="BJ73" s="5"/>
      <c r="BK73" s="5"/>
      <c r="BL73" s="178">
        <f>IF(入力シート!$D199="",3,"③")</f>
        <v>3</v>
      </c>
      <c r="BM73" s="178"/>
      <c r="BN73" s="5" t="s">
        <v>72</v>
      </c>
      <c r="BO73" s="5"/>
      <c r="BP73" s="5"/>
      <c r="BQ73" s="5"/>
      <c r="BR73" s="5"/>
      <c r="BS73" s="5"/>
      <c r="BT73" s="5"/>
      <c r="BU73" s="336" t="str">
        <f>IF(入力シート!$D199="","",入力シート!$D199)</f>
        <v/>
      </c>
      <c r="BV73" s="336"/>
      <c r="BW73" s="336"/>
      <c r="BX73" s="336"/>
      <c r="BY73" s="336"/>
      <c r="BZ73" s="336"/>
      <c r="CA73" s="336"/>
      <c r="CB73" s="336"/>
      <c r="CC73" s="336"/>
      <c r="CD73" s="336"/>
      <c r="CE73" s="336"/>
      <c r="CF73" s="336"/>
      <c r="CG73" s="336"/>
      <c r="CH73" s="336"/>
      <c r="CI73" s="336"/>
      <c r="CJ73" s="336"/>
      <c r="CK73" s="336"/>
      <c r="CL73" s="5" t="s">
        <v>190</v>
      </c>
      <c r="CM73" s="9"/>
    </row>
    <row r="74" spans="1:91" s="2" customFormat="1" ht="16.5" customHeight="1">
      <c r="A74" s="192" t="s">
        <v>26</v>
      </c>
      <c r="B74" s="192"/>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81"/>
      <c r="AC74" s="1"/>
      <c r="AD74" s="1"/>
      <c r="AE74" s="1"/>
      <c r="AF74" s="1" t="s">
        <v>175</v>
      </c>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47"/>
    </row>
    <row r="75" spans="1:91" s="2" customFormat="1" ht="16.5" customHeight="1">
      <c r="A75" s="270" t="s">
        <v>61</v>
      </c>
      <c r="B75" s="271"/>
      <c r="C75" s="271"/>
      <c r="D75" s="271"/>
      <c r="E75" s="273" t="s">
        <v>27</v>
      </c>
      <c r="F75" s="273"/>
      <c r="G75" s="273"/>
      <c r="H75" s="273"/>
      <c r="I75" s="273"/>
      <c r="J75" s="273"/>
      <c r="K75" s="273"/>
      <c r="L75" s="273"/>
      <c r="M75" s="273"/>
      <c r="N75" s="273"/>
      <c r="O75" s="273"/>
      <c r="P75" s="273"/>
      <c r="Q75" s="273"/>
      <c r="R75" s="273"/>
      <c r="S75" s="273"/>
      <c r="T75" s="273"/>
      <c r="U75" s="273"/>
      <c r="V75" s="173" t="s">
        <v>28</v>
      </c>
      <c r="W75" s="173"/>
      <c r="X75" s="173"/>
      <c r="Y75" s="173"/>
      <c r="Z75" s="173"/>
      <c r="AA75" s="173"/>
      <c r="AB75" s="173"/>
      <c r="AC75" s="173"/>
      <c r="AD75" s="173"/>
      <c r="AE75" s="268" t="s">
        <v>62</v>
      </c>
      <c r="AF75" s="268"/>
      <c r="AG75" s="268"/>
      <c r="AH75" s="268"/>
      <c r="AI75" s="221" t="s">
        <v>29</v>
      </c>
      <c r="AJ75" s="221"/>
      <c r="AK75" s="221"/>
      <c r="AL75" s="221"/>
      <c r="AM75" s="221"/>
      <c r="AN75" s="221"/>
      <c r="AO75" s="221"/>
      <c r="AP75" s="221"/>
      <c r="AQ75" s="221"/>
      <c r="AR75" s="221"/>
      <c r="AS75" s="221"/>
      <c r="AT75" s="221"/>
      <c r="AU75" s="221"/>
      <c r="AV75" s="221"/>
      <c r="AW75" s="221"/>
      <c r="AX75" s="221"/>
      <c r="AY75" s="221"/>
      <c r="AZ75" s="221"/>
      <c r="BA75" s="221"/>
      <c r="BB75" s="221"/>
      <c r="BC75" s="221"/>
      <c r="BD75" s="221"/>
      <c r="BE75" s="221"/>
      <c r="BF75" s="221"/>
      <c r="BG75" s="221" t="s">
        <v>30</v>
      </c>
      <c r="BH75" s="221"/>
      <c r="BI75" s="221"/>
      <c r="BJ75" s="221"/>
      <c r="BK75" s="221"/>
      <c r="BL75" s="221"/>
      <c r="BM75" s="221"/>
      <c r="BN75" s="221"/>
      <c r="BO75" s="221"/>
      <c r="BP75" s="221"/>
      <c r="BQ75" s="221"/>
      <c r="BR75" s="221" t="s">
        <v>31</v>
      </c>
      <c r="BS75" s="221"/>
      <c r="BT75" s="221"/>
      <c r="BU75" s="221"/>
      <c r="BV75" s="221"/>
      <c r="BW75" s="221"/>
      <c r="BX75" s="221"/>
      <c r="BY75" s="221"/>
      <c r="BZ75" s="221"/>
      <c r="CA75" s="221"/>
      <c r="CB75" s="221"/>
      <c r="CC75" s="221" t="s">
        <v>32</v>
      </c>
      <c r="CD75" s="221"/>
      <c r="CE75" s="221"/>
      <c r="CF75" s="221"/>
      <c r="CG75" s="221"/>
      <c r="CH75" s="221"/>
      <c r="CI75" s="221"/>
      <c r="CJ75" s="221"/>
      <c r="CK75" s="221"/>
      <c r="CL75" s="221"/>
      <c r="CM75" s="221"/>
    </row>
    <row r="76" spans="1:91" s="2" customFormat="1" ht="15" customHeight="1">
      <c r="A76" s="268"/>
      <c r="B76" s="268"/>
      <c r="C76" s="268"/>
      <c r="D76" s="268"/>
      <c r="E76" s="268" t="s">
        <v>33</v>
      </c>
      <c r="F76" s="268"/>
      <c r="G76" s="268"/>
      <c r="H76" s="221" t="s">
        <v>34</v>
      </c>
      <c r="I76" s="221"/>
      <c r="J76" s="221"/>
      <c r="K76" s="221"/>
      <c r="L76" s="221"/>
      <c r="M76" s="221"/>
      <c r="N76" s="221"/>
      <c r="O76" s="221"/>
      <c r="P76" s="221"/>
      <c r="Q76" s="221"/>
      <c r="R76" s="221"/>
      <c r="S76" s="221"/>
      <c r="T76" s="221"/>
      <c r="U76" s="221"/>
      <c r="V76" s="220" t="str">
        <f>IF(入力シート!$D200="","",入力シート!$D200)</f>
        <v/>
      </c>
      <c r="W76" s="220"/>
      <c r="X76" s="220"/>
      <c r="Y76" s="220"/>
      <c r="Z76" s="220"/>
      <c r="AA76" s="220"/>
      <c r="AB76" s="1" t="s">
        <v>35</v>
      </c>
      <c r="AC76" s="1"/>
      <c r="AD76" s="1"/>
      <c r="AE76" s="268"/>
      <c r="AF76" s="268"/>
      <c r="AG76" s="268"/>
      <c r="AH76" s="268"/>
      <c r="AI76" s="193" t="s">
        <v>91</v>
      </c>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274" t="str">
        <f>IF(入力シート!$D218="","",入力シート!$D218)</f>
        <v/>
      </c>
      <c r="BH76" s="275"/>
      <c r="BI76" s="275"/>
      <c r="BJ76" s="275"/>
      <c r="BK76" s="275"/>
      <c r="BL76" s="275"/>
      <c r="BM76" s="275"/>
      <c r="BN76" s="275"/>
      <c r="BO76" s="275"/>
      <c r="BP76" s="275"/>
      <c r="BQ76" s="275"/>
      <c r="BR76" s="275" t="str">
        <f>IF(入力シート!$D238="","",入力シート!$D238)</f>
        <v/>
      </c>
      <c r="BS76" s="275"/>
      <c r="BT76" s="275"/>
      <c r="BU76" s="275"/>
      <c r="BV76" s="275"/>
      <c r="BW76" s="275"/>
      <c r="BX76" s="275"/>
      <c r="BY76" s="275"/>
      <c r="BZ76" s="275"/>
      <c r="CA76" s="275"/>
      <c r="CB76" s="275"/>
      <c r="CC76" s="275" t="str">
        <f>IF(入力シート!$D258="","",入力シート!$D258)</f>
        <v/>
      </c>
      <c r="CD76" s="275"/>
      <c r="CE76" s="275"/>
      <c r="CF76" s="275"/>
      <c r="CG76" s="275"/>
      <c r="CH76" s="275"/>
      <c r="CI76" s="275"/>
      <c r="CJ76" s="275"/>
      <c r="CK76" s="275"/>
      <c r="CL76" s="275"/>
      <c r="CM76" s="275"/>
    </row>
    <row r="77" spans="1:91" s="2" customFormat="1" ht="15" customHeight="1">
      <c r="A77" s="268"/>
      <c r="B77" s="268"/>
      <c r="C77" s="268"/>
      <c r="D77" s="268"/>
      <c r="E77" s="268"/>
      <c r="F77" s="268"/>
      <c r="G77" s="268"/>
      <c r="H77" s="221" t="s">
        <v>36</v>
      </c>
      <c r="I77" s="221"/>
      <c r="J77" s="221"/>
      <c r="K77" s="221"/>
      <c r="L77" s="221"/>
      <c r="M77" s="221"/>
      <c r="N77" s="221"/>
      <c r="O77" s="221"/>
      <c r="P77" s="221"/>
      <c r="Q77" s="221"/>
      <c r="R77" s="221"/>
      <c r="S77" s="221"/>
      <c r="T77" s="221"/>
      <c r="U77" s="221"/>
      <c r="V77" s="220" t="str">
        <f>IF(入力シート!$D201="","",入力シート!$D201)</f>
        <v/>
      </c>
      <c r="W77" s="220"/>
      <c r="X77" s="220"/>
      <c r="Y77" s="220"/>
      <c r="Z77" s="220"/>
      <c r="AA77" s="220"/>
      <c r="AB77" s="1" t="s">
        <v>35</v>
      </c>
      <c r="AC77" s="1"/>
      <c r="AD77" s="1"/>
      <c r="AE77" s="268"/>
      <c r="AF77" s="268"/>
      <c r="AG77" s="268"/>
      <c r="AH77" s="268"/>
      <c r="AI77" s="193" t="s">
        <v>501</v>
      </c>
      <c r="AJ77" s="193"/>
      <c r="AK77" s="193"/>
      <c r="AL77" s="193"/>
      <c r="AM77" s="193"/>
      <c r="AN77" s="193"/>
      <c r="AO77" s="193"/>
      <c r="AP77" s="193"/>
      <c r="AQ77" s="193"/>
      <c r="AR77" s="193"/>
      <c r="AS77" s="193"/>
      <c r="AT77" s="193"/>
      <c r="AU77" s="193"/>
      <c r="AV77" s="193"/>
      <c r="AW77" s="193"/>
      <c r="AX77" s="193"/>
      <c r="AY77" s="193"/>
      <c r="AZ77" s="193"/>
      <c r="BA77" s="193"/>
      <c r="BB77" s="193"/>
      <c r="BC77" s="193"/>
      <c r="BD77" s="193"/>
      <c r="BE77" s="193"/>
      <c r="BF77" s="193"/>
      <c r="BG77" s="274" t="str">
        <f>IF(入力シート!$D219="","",入力シート!$D219)</f>
        <v/>
      </c>
      <c r="BH77" s="275"/>
      <c r="BI77" s="275"/>
      <c r="BJ77" s="275"/>
      <c r="BK77" s="275"/>
      <c r="BL77" s="275"/>
      <c r="BM77" s="275"/>
      <c r="BN77" s="275"/>
      <c r="BO77" s="275"/>
      <c r="BP77" s="275"/>
      <c r="BQ77" s="275"/>
      <c r="BR77" s="275" t="str">
        <f>IF(入力シート!$D239="","",入力シート!$D239)</f>
        <v/>
      </c>
      <c r="BS77" s="275"/>
      <c r="BT77" s="275"/>
      <c r="BU77" s="275"/>
      <c r="BV77" s="275"/>
      <c r="BW77" s="275"/>
      <c r="BX77" s="275"/>
      <c r="BY77" s="275"/>
      <c r="BZ77" s="275"/>
      <c r="CA77" s="275"/>
      <c r="CB77" s="275"/>
      <c r="CC77" s="275" t="str">
        <f>IF(入力シート!$D259="","",入力シート!$D259)</f>
        <v/>
      </c>
      <c r="CD77" s="275"/>
      <c r="CE77" s="275"/>
      <c r="CF77" s="275"/>
      <c r="CG77" s="275"/>
      <c r="CH77" s="275"/>
      <c r="CI77" s="275"/>
      <c r="CJ77" s="275"/>
      <c r="CK77" s="275"/>
      <c r="CL77" s="275"/>
      <c r="CM77" s="275"/>
    </row>
    <row r="78" spans="1:91" s="2" customFormat="1" ht="15" customHeight="1">
      <c r="A78" s="268"/>
      <c r="B78" s="268"/>
      <c r="C78" s="268"/>
      <c r="D78" s="268"/>
      <c r="E78" s="268"/>
      <c r="F78" s="268"/>
      <c r="G78" s="268"/>
      <c r="H78" s="221" t="s">
        <v>37</v>
      </c>
      <c r="I78" s="221"/>
      <c r="J78" s="221"/>
      <c r="K78" s="221"/>
      <c r="L78" s="221"/>
      <c r="M78" s="221"/>
      <c r="N78" s="221"/>
      <c r="O78" s="221"/>
      <c r="P78" s="221"/>
      <c r="Q78" s="221"/>
      <c r="R78" s="221"/>
      <c r="S78" s="221"/>
      <c r="T78" s="221"/>
      <c r="U78" s="221"/>
      <c r="V78" s="220" t="str">
        <f>IF(入力シート!$D202="","",入力シート!$D202)</f>
        <v/>
      </c>
      <c r="W78" s="220"/>
      <c r="X78" s="220"/>
      <c r="Y78" s="220"/>
      <c r="Z78" s="220"/>
      <c r="AA78" s="220"/>
      <c r="AB78" s="1" t="s">
        <v>35</v>
      </c>
      <c r="AC78" s="1"/>
      <c r="AD78" s="1"/>
      <c r="AE78" s="268"/>
      <c r="AF78" s="268"/>
      <c r="AG78" s="268"/>
      <c r="AH78" s="268"/>
      <c r="AI78" s="193" t="s">
        <v>92</v>
      </c>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274" t="str">
        <f>IF(入力シート!$D220="","",入力シート!$D220)</f>
        <v/>
      </c>
      <c r="BH78" s="275"/>
      <c r="BI78" s="275"/>
      <c r="BJ78" s="275"/>
      <c r="BK78" s="275"/>
      <c r="BL78" s="275"/>
      <c r="BM78" s="275"/>
      <c r="BN78" s="275"/>
      <c r="BO78" s="275"/>
      <c r="BP78" s="275"/>
      <c r="BQ78" s="275"/>
      <c r="BR78" s="275" t="str">
        <f>IF(入力シート!$D240="","",入力シート!$D240)</f>
        <v/>
      </c>
      <c r="BS78" s="275"/>
      <c r="BT78" s="275"/>
      <c r="BU78" s="275"/>
      <c r="BV78" s="275"/>
      <c r="BW78" s="275"/>
      <c r="BX78" s="275"/>
      <c r="BY78" s="275"/>
      <c r="BZ78" s="275"/>
      <c r="CA78" s="275"/>
      <c r="CB78" s="275"/>
      <c r="CC78" s="275" t="str">
        <f>IF(入力シート!$D260="","",入力シート!$D260)</f>
        <v/>
      </c>
      <c r="CD78" s="275"/>
      <c r="CE78" s="275"/>
      <c r="CF78" s="275"/>
      <c r="CG78" s="275"/>
      <c r="CH78" s="275"/>
      <c r="CI78" s="275"/>
      <c r="CJ78" s="275"/>
      <c r="CK78" s="275"/>
      <c r="CL78" s="275"/>
      <c r="CM78" s="275"/>
    </row>
    <row r="79" spans="1:91" s="2" customFormat="1" ht="15" customHeight="1">
      <c r="A79" s="268"/>
      <c r="B79" s="268"/>
      <c r="C79" s="268"/>
      <c r="D79" s="268"/>
      <c r="E79" s="194" t="s">
        <v>334</v>
      </c>
      <c r="F79" s="194"/>
      <c r="G79" s="194"/>
      <c r="H79" s="194"/>
      <c r="I79" s="194"/>
      <c r="J79" s="194"/>
      <c r="K79" s="194"/>
      <c r="L79" s="194"/>
      <c r="M79" s="194"/>
      <c r="N79" s="194"/>
      <c r="O79" s="194"/>
      <c r="P79" s="194"/>
      <c r="Q79" s="194"/>
      <c r="R79" s="194"/>
      <c r="S79" s="194"/>
      <c r="T79" s="194"/>
      <c r="U79" s="194"/>
      <c r="V79" s="220" t="str">
        <f>IF(入力シート!$D203="","",入力シート!$D203)</f>
        <v/>
      </c>
      <c r="W79" s="220"/>
      <c r="X79" s="220"/>
      <c r="Y79" s="220"/>
      <c r="Z79" s="220"/>
      <c r="AA79" s="220"/>
      <c r="AB79" s="1" t="s">
        <v>35</v>
      </c>
      <c r="AC79" s="1"/>
      <c r="AD79" s="1"/>
      <c r="AE79" s="268"/>
      <c r="AF79" s="268"/>
      <c r="AG79" s="268"/>
      <c r="AH79" s="268"/>
      <c r="AI79" s="193" t="s">
        <v>502</v>
      </c>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274" t="str">
        <f>IF(入力シート!$D221="","",入力シート!$D221)</f>
        <v/>
      </c>
      <c r="BH79" s="275"/>
      <c r="BI79" s="275"/>
      <c r="BJ79" s="275"/>
      <c r="BK79" s="275"/>
      <c r="BL79" s="275"/>
      <c r="BM79" s="275"/>
      <c r="BN79" s="275"/>
      <c r="BO79" s="275"/>
      <c r="BP79" s="275"/>
      <c r="BQ79" s="275"/>
      <c r="BR79" s="275" t="str">
        <f>IF(入力シート!$D241="","",入力シート!$D241)</f>
        <v/>
      </c>
      <c r="BS79" s="275"/>
      <c r="BT79" s="275"/>
      <c r="BU79" s="275"/>
      <c r="BV79" s="275"/>
      <c r="BW79" s="275"/>
      <c r="BX79" s="275"/>
      <c r="BY79" s="275"/>
      <c r="BZ79" s="275"/>
      <c r="CA79" s="275"/>
      <c r="CB79" s="275"/>
      <c r="CC79" s="275" t="str">
        <f>IF(入力シート!$D261="","",入力シート!$D261)</f>
        <v/>
      </c>
      <c r="CD79" s="275"/>
      <c r="CE79" s="275"/>
      <c r="CF79" s="275"/>
      <c r="CG79" s="275"/>
      <c r="CH79" s="275"/>
      <c r="CI79" s="275"/>
      <c r="CJ79" s="275"/>
      <c r="CK79" s="275"/>
      <c r="CL79" s="275"/>
      <c r="CM79" s="275"/>
    </row>
    <row r="80" spans="1:91" s="2" customFormat="1" ht="15" customHeight="1">
      <c r="A80" s="268"/>
      <c r="B80" s="268"/>
      <c r="C80" s="268"/>
      <c r="D80" s="268"/>
      <c r="E80" s="194" t="s">
        <v>335</v>
      </c>
      <c r="F80" s="194"/>
      <c r="G80" s="194"/>
      <c r="H80" s="194"/>
      <c r="I80" s="194"/>
      <c r="J80" s="194"/>
      <c r="K80" s="194"/>
      <c r="L80" s="194"/>
      <c r="M80" s="194"/>
      <c r="N80" s="194"/>
      <c r="O80" s="194"/>
      <c r="P80" s="194"/>
      <c r="Q80" s="194"/>
      <c r="R80" s="194"/>
      <c r="S80" s="194"/>
      <c r="T80" s="194"/>
      <c r="U80" s="194"/>
      <c r="V80" s="220" t="str">
        <f>IF(入力シート!$D204="","",入力シート!$D204)</f>
        <v/>
      </c>
      <c r="W80" s="220"/>
      <c r="X80" s="220"/>
      <c r="Y80" s="220"/>
      <c r="Z80" s="220"/>
      <c r="AA80" s="220"/>
      <c r="AB80" s="1" t="s">
        <v>35</v>
      </c>
      <c r="AC80" s="1"/>
      <c r="AD80" s="1"/>
      <c r="AE80" s="268"/>
      <c r="AF80" s="268"/>
      <c r="AG80" s="268"/>
      <c r="AH80" s="268"/>
      <c r="AI80" s="193" t="s">
        <v>38</v>
      </c>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274" t="str">
        <f>IF(入力シート!$D222="","",入力シート!$D222)</f>
        <v/>
      </c>
      <c r="BH80" s="275"/>
      <c r="BI80" s="275"/>
      <c r="BJ80" s="275"/>
      <c r="BK80" s="275"/>
      <c r="BL80" s="275"/>
      <c r="BM80" s="275"/>
      <c r="BN80" s="275"/>
      <c r="BO80" s="275"/>
      <c r="BP80" s="275"/>
      <c r="BQ80" s="275"/>
      <c r="BR80" s="275" t="str">
        <f>IF(入力シート!$D242="","",入力シート!$D242)</f>
        <v/>
      </c>
      <c r="BS80" s="275"/>
      <c r="BT80" s="275"/>
      <c r="BU80" s="275"/>
      <c r="BV80" s="275"/>
      <c r="BW80" s="275"/>
      <c r="BX80" s="275"/>
      <c r="BY80" s="275"/>
      <c r="BZ80" s="275"/>
      <c r="CA80" s="275"/>
      <c r="CB80" s="275"/>
      <c r="CC80" s="275" t="str">
        <f>IF(入力シート!$D262="","",入力シート!$D262)</f>
        <v/>
      </c>
      <c r="CD80" s="275"/>
      <c r="CE80" s="275"/>
      <c r="CF80" s="275"/>
      <c r="CG80" s="275"/>
      <c r="CH80" s="275"/>
      <c r="CI80" s="275"/>
      <c r="CJ80" s="275"/>
      <c r="CK80" s="275"/>
      <c r="CL80" s="275"/>
      <c r="CM80" s="275"/>
    </row>
    <row r="81" spans="1:91" s="2" customFormat="1" ht="15" customHeight="1">
      <c r="A81" s="268"/>
      <c r="B81" s="268"/>
      <c r="C81" s="268"/>
      <c r="D81" s="268"/>
      <c r="E81" s="194" t="s">
        <v>336</v>
      </c>
      <c r="F81" s="194"/>
      <c r="G81" s="194"/>
      <c r="H81" s="194"/>
      <c r="I81" s="194"/>
      <c r="J81" s="194"/>
      <c r="K81" s="194"/>
      <c r="L81" s="194"/>
      <c r="M81" s="194"/>
      <c r="N81" s="194"/>
      <c r="O81" s="194"/>
      <c r="P81" s="194"/>
      <c r="Q81" s="194"/>
      <c r="R81" s="194"/>
      <c r="S81" s="194"/>
      <c r="T81" s="194"/>
      <c r="U81" s="194"/>
      <c r="V81" s="220" t="str">
        <f>IF(入力シート!$D205="","",入力シート!$D205)</f>
        <v/>
      </c>
      <c r="W81" s="220"/>
      <c r="X81" s="220"/>
      <c r="Y81" s="220"/>
      <c r="Z81" s="220"/>
      <c r="AA81" s="220"/>
      <c r="AB81" s="1" t="s">
        <v>35</v>
      </c>
      <c r="AC81" s="1"/>
      <c r="AD81" s="1"/>
      <c r="AE81" s="268"/>
      <c r="AF81" s="268"/>
      <c r="AG81" s="268"/>
      <c r="AH81" s="268"/>
      <c r="AI81" s="276" t="s">
        <v>503</v>
      </c>
      <c r="AJ81" s="277"/>
      <c r="AK81" s="277"/>
      <c r="AL81" s="277"/>
      <c r="AM81" s="277"/>
      <c r="AN81" s="277"/>
      <c r="AO81" s="277"/>
      <c r="AP81" s="277"/>
      <c r="AQ81" s="277"/>
      <c r="AR81" s="277"/>
      <c r="AS81" s="277"/>
      <c r="AT81" s="277"/>
      <c r="AU81" s="277"/>
      <c r="AV81" s="277"/>
      <c r="AW81" s="277"/>
      <c r="AX81" s="277"/>
      <c r="AY81" s="277"/>
      <c r="AZ81" s="277"/>
      <c r="BA81" s="277"/>
      <c r="BB81" s="277"/>
      <c r="BC81" s="277"/>
      <c r="BD81" s="277"/>
      <c r="BE81" s="277"/>
      <c r="BF81" s="278"/>
      <c r="BG81" s="274" t="str">
        <f>IF(入力シート!$D223="","",入力シート!$D223)</f>
        <v/>
      </c>
      <c r="BH81" s="275"/>
      <c r="BI81" s="275"/>
      <c r="BJ81" s="275"/>
      <c r="BK81" s="275"/>
      <c r="BL81" s="275"/>
      <c r="BM81" s="275"/>
      <c r="BN81" s="275"/>
      <c r="BO81" s="275"/>
      <c r="BP81" s="275"/>
      <c r="BQ81" s="275"/>
      <c r="BR81" s="275" t="str">
        <f>IF(入力シート!$D243="","",入力シート!$D243)</f>
        <v/>
      </c>
      <c r="BS81" s="275"/>
      <c r="BT81" s="275"/>
      <c r="BU81" s="275"/>
      <c r="BV81" s="275"/>
      <c r="BW81" s="275"/>
      <c r="BX81" s="275"/>
      <c r="BY81" s="275"/>
      <c r="BZ81" s="275"/>
      <c r="CA81" s="275"/>
      <c r="CB81" s="275"/>
      <c r="CC81" s="275" t="str">
        <f>IF(入力シート!$D263="","",入力シート!$D263)</f>
        <v/>
      </c>
      <c r="CD81" s="275"/>
      <c r="CE81" s="275"/>
      <c r="CF81" s="275"/>
      <c r="CG81" s="275"/>
      <c r="CH81" s="275"/>
      <c r="CI81" s="275"/>
      <c r="CJ81" s="275"/>
      <c r="CK81" s="275"/>
      <c r="CL81" s="275"/>
      <c r="CM81" s="275"/>
    </row>
    <row r="82" spans="1:91" s="2" customFormat="1" ht="15" customHeight="1">
      <c r="A82" s="268"/>
      <c r="B82" s="268"/>
      <c r="C82" s="268"/>
      <c r="D82" s="268"/>
      <c r="E82" s="268" t="s">
        <v>39</v>
      </c>
      <c r="F82" s="268"/>
      <c r="G82" s="268"/>
      <c r="H82" s="221" t="s">
        <v>40</v>
      </c>
      <c r="I82" s="221"/>
      <c r="J82" s="221"/>
      <c r="K82" s="221"/>
      <c r="L82" s="221"/>
      <c r="M82" s="221"/>
      <c r="N82" s="221"/>
      <c r="O82" s="221"/>
      <c r="P82" s="221"/>
      <c r="Q82" s="221"/>
      <c r="R82" s="221"/>
      <c r="S82" s="221"/>
      <c r="T82" s="221"/>
      <c r="U82" s="221"/>
      <c r="V82" s="220" t="str">
        <f>IF(入力シート!$D206="","",入力シート!$D206)</f>
        <v/>
      </c>
      <c r="W82" s="220"/>
      <c r="X82" s="220"/>
      <c r="Y82" s="220"/>
      <c r="Z82" s="220"/>
      <c r="AA82" s="220"/>
      <c r="AB82" s="1" t="s">
        <v>35</v>
      </c>
      <c r="AC82" s="1"/>
      <c r="AD82" s="1"/>
      <c r="AE82" s="268"/>
      <c r="AF82" s="268"/>
      <c r="AG82" s="268"/>
      <c r="AH82" s="268"/>
      <c r="AI82" s="193" t="s">
        <v>504</v>
      </c>
      <c r="AJ82" s="193"/>
      <c r="AK82" s="193"/>
      <c r="AL82" s="193"/>
      <c r="AM82" s="193"/>
      <c r="AN82" s="193"/>
      <c r="AO82" s="193"/>
      <c r="AP82" s="193"/>
      <c r="AQ82" s="193"/>
      <c r="AR82" s="193"/>
      <c r="AS82" s="193"/>
      <c r="AT82" s="193"/>
      <c r="AU82" s="193"/>
      <c r="AV82" s="193"/>
      <c r="AW82" s="193"/>
      <c r="AX82" s="193"/>
      <c r="AY82" s="193"/>
      <c r="AZ82" s="193"/>
      <c r="BA82" s="193"/>
      <c r="BB82" s="193"/>
      <c r="BC82" s="193"/>
      <c r="BD82" s="193"/>
      <c r="BE82" s="193"/>
      <c r="BF82" s="193"/>
      <c r="BG82" s="274" t="str">
        <f>IF(入力シート!$D224="","",入力シート!$D224)</f>
        <v/>
      </c>
      <c r="BH82" s="275"/>
      <c r="BI82" s="275"/>
      <c r="BJ82" s="275"/>
      <c r="BK82" s="275"/>
      <c r="BL82" s="275"/>
      <c r="BM82" s="275"/>
      <c r="BN82" s="275"/>
      <c r="BO82" s="275"/>
      <c r="BP82" s="275"/>
      <c r="BQ82" s="275"/>
      <c r="BR82" s="275" t="str">
        <f>IF(入力シート!$D244="","",入力シート!$D244)</f>
        <v/>
      </c>
      <c r="BS82" s="275"/>
      <c r="BT82" s="275"/>
      <c r="BU82" s="275"/>
      <c r="BV82" s="275"/>
      <c r="BW82" s="275"/>
      <c r="BX82" s="275"/>
      <c r="BY82" s="275"/>
      <c r="BZ82" s="275"/>
      <c r="CA82" s="275"/>
      <c r="CB82" s="275"/>
      <c r="CC82" s="275" t="str">
        <f>IF(入力シート!$D264="","",入力シート!$D264)</f>
        <v/>
      </c>
      <c r="CD82" s="275"/>
      <c r="CE82" s="275"/>
      <c r="CF82" s="275"/>
      <c r="CG82" s="275"/>
      <c r="CH82" s="275"/>
      <c r="CI82" s="275"/>
      <c r="CJ82" s="275"/>
      <c r="CK82" s="275"/>
      <c r="CL82" s="275"/>
      <c r="CM82" s="275"/>
    </row>
    <row r="83" spans="1:91" s="2" customFormat="1" ht="15" customHeight="1">
      <c r="A83" s="268"/>
      <c r="B83" s="268"/>
      <c r="C83" s="268"/>
      <c r="D83" s="268"/>
      <c r="E83" s="268"/>
      <c r="F83" s="268"/>
      <c r="G83" s="268"/>
      <c r="H83" s="221" t="s">
        <v>41</v>
      </c>
      <c r="I83" s="221"/>
      <c r="J83" s="221"/>
      <c r="K83" s="221"/>
      <c r="L83" s="221"/>
      <c r="M83" s="221"/>
      <c r="N83" s="221"/>
      <c r="O83" s="221"/>
      <c r="P83" s="221"/>
      <c r="Q83" s="221"/>
      <c r="R83" s="221"/>
      <c r="S83" s="221"/>
      <c r="T83" s="221"/>
      <c r="U83" s="221"/>
      <c r="V83" s="220" t="str">
        <f>IF(入力シート!$D207="","",入力シート!$D207)</f>
        <v/>
      </c>
      <c r="W83" s="220"/>
      <c r="X83" s="220"/>
      <c r="Y83" s="220"/>
      <c r="Z83" s="220"/>
      <c r="AA83" s="220"/>
      <c r="AB83" s="1" t="s">
        <v>35</v>
      </c>
      <c r="AC83" s="1"/>
      <c r="AD83" s="1"/>
      <c r="AE83" s="268"/>
      <c r="AF83" s="268"/>
      <c r="AG83" s="268"/>
      <c r="AH83" s="268"/>
      <c r="AI83" s="193" t="s">
        <v>505</v>
      </c>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274" t="str">
        <f>IF(入力シート!$D225="","",入力シート!$D225)</f>
        <v/>
      </c>
      <c r="BH83" s="275"/>
      <c r="BI83" s="275"/>
      <c r="BJ83" s="275"/>
      <c r="BK83" s="275"/>
      <c r="BL83" s="275"/>
      <c r="BM83" s="275"/>
      <c r="BN83" s="275"/>
      <c r="BO83" s="275"/>
      <c r="BP83" s="275"/>
      <c r="BQ83" s="275"/>
      <c r="BR83" s="275" t="str">
        <f>IF(入力シート!$D245="","",入力シート!$D245)</f>
        <v/>
      </c>
      <c r="BS83" s="275"/>
      <c r="BT83" s="275"/>
      <c r="BU83" s="275"/>
      <c r="BV83" s="275"/>
      <c r="BW83" s="275"/>
      <c r="BX83" s="275"/>
      <c r="BY83" s="275"/>
      <c r="BZ83" s="275"/>
      <c r="CA83" s="275"/>
      <c r="CB83" s="275"/>
      <c r="CC83" s="275" t="str">
        <f>IF(入力シート!$D265="","",入力シート!$D265)</f>
        <v/>
      </c>
      <c r="CD83" s="275"/>
      <c r="CE83" s="275"/>
      <c r="CF83" s="275"/>
      <c r="CG83" s="275"/>
      <c r="CH83" s="275"/>
      <c r="CI83" s="275"/>
      <c r="CJ83" s="275"/>
      <c r="CK83" s="275"/>
      <c r="CL83" s="275"/>
      <c r="CM83" s="275"/>
    </row>
    <row r="84" spans="1:91" s="2" customFormat="1" ht="15" customHeight="1">
      <c r="A84" s="268"/>
      <c r="B84" s="268"/>
      <c r="C84" s="268"/>
      <c r="D84" s="268"/>
      <c r="E84" s="268"/>
      <c r="F84" s="268"/>
      <c r="G84" s="268"/>
      <c r="H84" s="221" t="s">
        <v>42</v>
      </c>
      <c r="I84" s="221"/>
      <c r="J84" s="221"/>
      <c r="K84" s="221"/>
      <c r="L84" s="221"/>
      <c r="M84" s="221"/>
      <c r="N84" s="221"/>
      <c r="O84" s="221"/>
      <c r="P84" s="221"/>
      <c r="Q84" s="221"/>
      <c r="R84" s="221"/>
      <c r="S84" s="221"/>
      <c r="T84" s="221"/>
      <c r="U84" s="221"/>
      <c r="V84" s="220" t="str">
        <f>IF(入力シート!$D208="","",入力シート!$D208)</f>
        <v/>
      </c>
      <c r="W84" s="220"/>
      <c r="X84" s="220"/>
      <c r="Y84" s="220"/>
      <c r="Z84" s="220"/>
      <c r="AA84" s="220"/>
      <c r="AB84" s="1" t="s">
        <v>35</v>
      </c>
      <c r="AC84" s="1"/>
      <c r="AD84" s="1"/>
      <c r="AE84" s="268"/>
      <c r="AF84" s="268"/>
      <c r="AG84" s="268"/>
      <c r="AH84" s="268"/>
      <c r="AI84" s="193" t="s">
        <v>506</v>
      </c>
      <c r="AJ84" s="193"/>
      <c r="AK84" s="193"/>
      <c r="AL84" s="193"/>
      <c r="AM84" s="193"/>
      <c r="AN84" s="193"/>
      <c r="AO84" s="193"/>
      <c r="AP84" s="193"/>
      <c r="AQ84" s="193"/>
      <c r="AR84" s="193"/>
      <c r="AS84" s="193"/>
      <c r="AT84" s="193"/>
      <c r="AU84" s="193"/>
      <c r="AV84" s="193"/>
      <c r="AW84" s="193"/>
      <c r="AX84" s="193"/>
      <c r="AY84" s="193"/>
      <c r="AZ84" s="193"/>
      <c r="BA84" s="193"/>
      <c r="BB84" s="193"/>
      <c r="BC84" s="193"/>
      <c r="BD84" s="193"/>
      <c r="BE84" s="193"/>
      <c r="BF84" s="193"/>
      <c r="BG84" s="274" t="str">
        <f>IF(入力シート!$D226="","",入力シート!$D226)</f>
        <v/>
      </c>
      <c r="BH84" s="275"/>
      <c r="BI84" s="275"/>
      <c r="BJ84" s="275"/>
      <c r="BK84" s="275"/>
      <c r="BL84" s="275"/>
      <c r="BM84" s="275"/>
      <c r="BN84" s="275"/>
      <c r="BO84" s="275"/>
      <c r="BP84" s="275"/>
      <c r="BQ84" s="275"/>
      <c r="BR84" s="275" t="str">
        <f>IF(入力シート!$D246="","",入力シート!$D246)</f>
        <v/>
      </c>
      <c r="BS84" s="275"/>
      <c r="BT84" s="275"/>
      <c r="BU84" s="275"/>
      <c r="BV84" s="275"/>
      <c r="BW84" s="275"/>
      <c r="BX84" s="275"/>
      <c r="BY84" s="275"/>
      <c r="BZ84" s="275"/>
      <c r="CA84" s="275"/>
      <c r="CB84" s="275"/>
      <c r="CC84" s="275" t="str">
        <f>IF(入力シート!$D266="","",入力シート!$D266)</f>
        <v/>
      </c>
      <c r="CD84" s="275"/>
      <c r="CE84" s="275"/>
      <c r="CF84" s="275"/>
      <c r="CG84" s="275"/>
      <c r="CH84" s="275"/>
      <c r="CI84" s="275"/>
      <c r="CJ84" s="275"/>
      <c r="CK84" s="275"/>
      <c r="CL84" s="275"/>
      <c r="CM84" s="275"/>
    </row>
    <row r="85" spans="1:91" s="2" customFormat="1" ht="15" customHeight="1">
      <c r="A85" s="268"/>
      <c r="B85" s="268"/>
      <c r="C85" s="268"/>
      <c r="D85" s="268"/>
      <c r="E85" s="221" t="s">
        <v>43</v>
      </c>
      <c r="F85" s="221"/>
      <c r="G85" s="221"/>
      <c r="H85" s="221"/>
      <c r="I85" s="221"/>
      <c r="J85" s="221"/>
      <c r="K85" s="221"/>
      <c r="L85" s="221"/>
      <c r="M85" s="221"/>
      <c r="N85" s="221"/>
      <c r="O85" s="221"/>
      <c r="P85" s="221"/>
      <c r="Q85" s="221"/>
      <c r="R85" s="221"/>
      <c r="S85" s="221"/>
      <c r="T85" s="221"/>
      <c r="U85" s="221"/>
      <c r="V85" s="220" t="str">
        <f>IF(入力シート!$D209="","",入力シート!$D209)</f>
        <v/>
      </c>
      <c r="W85" s="220"/>
      <c r="X85" s="220"/>
      <c r="Y85" s="220"/>
      <c r="Z85" s="220"/>
      <c r="AA85" s="220"/>
      <c r="AB85" s="1" t="s">
        <v>35</v>
      </c>
      <c r="AC85" s="1"/>
      <c r="AD85" s="1"/>
      <c r="AE85" s="268"/>
      <c r="AF85" s="268"/>
      <c r="AG85" s="268"/>
      <c r="AH85" s="268"/>
      <c r="AI85" s="193" t="s">
        <v>507</v>
      </c>
      <c r="AJ85" s="193"/>
      <c r="AK85" s="193"/>
      <c r="AL85" s="193"/>
      <c r="AM85" s="193"/>
      <c r="AN85" s="193"/>
      <c r="AO85" s="193"/>
      <c r="AP85" s="193"/>
      <c r="AQ85" s="193"/>
      <c r="AR85" s="193"/>
      <c r="AS85" s="193"/>
      <c r="AT85" s="193"/>
      <c r="AU85" s="193"/>
      <c r="AV85" s="193"/>
      <c r="AW85" s="193"/>
      <c r="AX85" s="193"/>
      <c r="AY85" s="193"/>
      <c r="AZ85" s="193"/>
      <c r="BA85" s="193"/>
      <c r="BB85" s="193"/>
      <c r="BC85" s="193"/>
      <c r="BD85" s="193"/>
      <c r="BE85" s="193"/>
      <c r="BF85" s="193"/>
      <c r="BG85" s="274" t="str">
        <f>IF(入力シート!$D227="","",入力シート!$D227)</f>
        <v/>
      </c>
      <c r="BH85" s="275"/>
      <c r="BI85" s="275"/>
      <c r="BJ85" s="275"/>
      <c r="BK85" s="275"/>
      <c r="BL85" s="275"/>
      <c r="BM85" s="275"/>
      <c r="BN85" s="275"/>
      <c r="BO85" s="275"/>
      <c r="BP85" s="275"/>
      <c r="BQ85" s="275"/>
      <c r="BR85" s="275" t="str">
        <f>IF(入力シート!$D247="","",入力シート!$D247)</f>
        <v/>
      </c>
      <c r="BS85" s="275"/>
      <c r="BT85" s="275"/>
      <c r="BU85" s="275"/>
      <c r="BV85" s="275"/>
      <c r="BW85" s="275"/>
      <c r="BX85" s="275"/>
      <c r="BY85" s="275"/>
      <c r="BZ85" s="275"/>
      <c r="CA85" s="275"/>
      <c r="CB85" s="275"/>
      <c r="CC85" s="275" t="str">
        <f>IF(入力シート!$D267="","",入力シート!$D267)</f>
        <v/>
      </c>
      <c r="CD85" s="275"/>
      <c r="CE85" s="275"/>
      <c r="CF85" s="275"/>
      <c r="CG85" s="275"/>
      <c r="CH85" s="275"/>
      <c r="CI85" s="275"/>
      <c r="CJ85" s="275"/>
      <c r="CK85" s="275"/>
      <c r="CL85" s="275"/>
      <c r="CM85" s="275"/>
    </row>
    <row r="86" spans="1:91" s="2" customFormat="1" ht="15" customHeight="1">
      <c r="A86" s="268"/>
      <c r="B86" s="268"/>
      <c r="C86" s="268"/>
      <c r="D86" s="268"/>
      <c r="E86" s="221" t="s">
        <v>44</v>
      </c>
      <c r="F86" s="221"/>
      <c r="G86" s="221"/>
      <c r="H86" s="221"/>
      <c r="I86" s="221"/>
      <c r="J86" s="221"/>
      <c r="K86" s="221"/>
      <c r="L86" s="221"/>
      <c r="M86" s="221"/>
      <c r="N86" s="221"/>
      <c r="O86" s="221"/>
      <c r="P86" s="221"/>
      <c r="Q86" s="221"/>
      <c r="R86" s="221"/>
      <c r="S86" s="221"/>
      <c r="T86" s="221"/>
      <c r="U86" s="221"/>
      <c r="V86" s="220" t="str">
        <f>IF(入力シート!$D210="","",入力シート!$D210)</f>
        <v/>
      </c>
      <c r="W86" s="220"/>
      <c r="X86" s="220"/>
      <c r="Y86" s="220"/>
      <c r="Z86" s="220"/>
      <c r="AA86" s="220"/>
      <c r="AB86" s="1" t="s">
        <v>35</v>
      </c>
      <c r="AC86" s="1"/>
      <c r="AD86" s="1"/>
      <c r="AE86" s="268"/>
      <c r="AF86" s="268"/>
      <c r="AG86" s="268"/>
      <c r="AH86" s="268"/>
      <c r="AI86" s="193" t="s">
        <v>93</v>
      </c>
      <c r="AJ86" s="193"/>
      <c r="AK86" s="193"/>
      <c r="AL86" s="193"/>
      <c r="AM86" s="193"/>
      <c r="AN86" s="193"/>
      <c r="AO86" s="193"/>
      <c r="AP86" s="193"/>
      <c r="AQ86" s="193"/>
      <c r="AR86" s="193"/>
      <c r="AS86" s="193"/>
      <c r="AT86" s="193"/>
      <c r="AU86" s="193"/>
      <c r="AV86" s="193"/>
      <c r="AW86" s="193"/>
      <c r="AX86" s="193"/>
      <c r="AY86" s="193"/>
      <c r="AZ86" s="193"/>
      <c r="BA86" s="193"/>
      <c r="BB86" s="193"/>
      <c r="BC86" s="193"/>
      <c r="BD86" s="193"/>
      <c r="BE86" s="193"/>
      <c r="BF86" s="193"/>
      <c r="BG86" s="274" t="str">
        <f>IF(入力シート!$D228="","",入力シート!$D228)</f>
        <v/>
      </c>
      <c r="BH86" s="275"/>
      <c r="BI86" s="275"/>
      <c r="BJ86" s="275"/>
      <c r="BK86" s="275"/>
      <c r="BL86" s="275"/>
      <c r="BM86" s="275"/>
      <c r="BN86" s="275"/>
      <c r="BO86" s="275"/>
      <c r="BP86" s="275"/>
      <c r="BQ86" s="275"/>
      <c r="BR86" s="275" t="str">
        <f>IF(入力シート!$D248="","",入力シート!$D248)</f>
        <v/>
      </c>
      <c r="BS86" s="275"/>
      <c r="BT86" s="275"/>
      <c r="BU86" s="275"/>
      <c r="BV86" s="275"/>
      <c r="BW86" s="275"/>
      <c r="BX86" s="275"/>
      <c r="BY86" s="275"/>
      <c r="BZ86" s="275"/>
      <c r="CA86" s="275"/>
      <c r="CB86" s="275"/>
      <c r="CC86" s="275" t="str">
        <f>IF(入力シート!$D268="","",入力シート!$D268)</f>
        <v/>
      </c>
      <c r="CD86" s="275"/>
      <c r="CE86" s="275"/>
      <c r="CF86" s="275"/>
      <c r="CG86" s="275"/>
      <c r="CH86" s="275"/>
      <c r="CI86" s="275"/>
      <c r="CJ86" s="275"/>
      <c r="CK86" s="275"/>
      <c r="CL86" s="275"/>
      <c r="CM86" s="275"/>
    </row>
    <row r="87" spans="1:91" s="2" customFormat="1" ht="15" customHeight="1">
      <c r="A87" s="268"/>
      <c r="B87" s="268"/>
      <c r="C87" s="268"/>
      <c r="D87" s="268"/>
      <c r="E87" s="221" t="s">
        <v>45</v>
      </c>
      <c r="F87" s="221"/>
      <c r="G87" s="221"/>
      <c r="H87" s="221"/>
      <c r="I87" s="221"/>
      <c r="J87" s="221"/>
      <c r="K87" s="221"/>
      <c r="L87" s="221"/>
      <c r="M87" s="221"/>
      <c r="N87" s="221"/>
      <c r="O87" s="221"/>
      <c r="P87" s="221"/>
      <c r="Q87" s="221"/>
      <c r="R87" s="221"/>
      <c r="S87" s="221"/>
      <c r="T87" s="221"/>
      <c r="U87" s="221"/>
      <c r="V87" s="220" t="str">
        <f>IF(入力シート!$D211="","",入力シート!$D211)</f>
        <v/>
      </c>
      <c r="W87" s="220"/>
      <c r="X87" s="220"/>
      <c r="Y87" s="220"/>
      <c r="Z87" s="220"/>
      <c r="AA87" s="220"/>
      <c r="AB87" s="1" t="s">
        <v>35</v>
      </c>
      <c r="AC87" s="1"/>
      <c r="AD87" s="1"/>
      <c r="AE87" s="268"/>
      <c r="AF87" s="268"/>
      <c r="AG87" s="268"/>
      <c r="AH87" s="268"/>
      <c r="AI87" s="193" t="s">
        <v>94</v>
      </c>
      <c r="AJ87" s="193"/>
      <c r="AK87" s="193"/>
      <c r="AL87" s="193"/>
      <c r="AM87" s="193"/>
      <c r="AN87" s="193"/>
      <c r="AO87" s="193"/>
      <c r="AP87" s="193"/>
      <c r="AQ87" s="193"/>
      <c r="AR87" s="193"/>
      <c r="AS87" s="193"/>
      <c r="AT87" s="193"/>
      <c r="AU87" s="193"/>
      <c r="AV87" s="193"/>
      <c r="AW87" s="193"/>
      <c r="AX87" s="193"/>
      <c r="AY87" s="193"/>
      <c r="AZ87" s="193"/>
      <c r="BA87" s="193"/>
      <c r="BB87" s="193"/>
      <c r="BC87" s="193"/>
      <c r="BD87" s="193"/>
      <c r="BE87" s="193"/>
      <c r="BF87" s="193"/>
      <c r="BG87" s="281" t="e">
        <f>IF(入力シート!$D229="","",入力シート!$D229)</f>
        <v>#DIV/0!</v>
      </c>
      <c r="BH87" s="280"/>
      <c r="BI87" s="280"/>
      <c r="BJ87" s="280"/>
      <c r="BK87" s="280"/>
      <c r="BL87" s="280"/>
      <c r="BM87" s="280"/>
      <c r="BN87" s="280"/>
      <c r="BO87" s="280"/>
      <c r="BP87" s="280"/>
      <c r="BQ87" s="280"/>
      <c r="BR87" s="280" t="e">
        <f>IF(入力シート!$D249="","",入力シート!$D249)</f>
        <v>#DIV/0!</v>
      </c>
      <c r="BS87" s="280"/>
      <c r="BT87" s="280"/>
      <c r="BU87" s="280"/>
      <c r="BV87" s="280"/>
      <c r="BW87" s="280"/>
      <c r="BX87" s="280"/>
      <c r="BY87" s="280"/>
      <c r="BZ87" s="280"/>
      <c r="CA87" s="280"/>
      <c r="CB87" s="280"/>
      <c r="CC87" s="280" t="e">
        <f>IF(入力シート!$D269="","",入力シート!$D269)</f>
        <v>#DIV/0!</v>
      </c>
      <c r="CD87" s="280"/>
      <c r="CE87" s="280"/>
      <c r="CF87" s="280"/>
      <c r="CG87" s="280"/>
      <c r="CH87" s="280"/>
      <c r="CI87" s="280"/>
      <c r="CJ87" s="280"/>
      <c r="CK87" s="280"/>
      <c r="CL87" s="280"/>
      <c r="CM87" s="280"/>
    </row>
    <row r="88" spans="1:91" s="2" customFormat="1" ht="15" customHeight="1">
      <c r="A88" s="268"/>
      <c r="B88" s="268"/>
      <c r="C88" s="268"/>
      <c r="D88" s="268"/>
      <c r="E88" s="221" t="s">
        <v>46</v>
      </c>
      <c r="F88" s="221"/>
      <c r="G88" s="221"/>
      <c r="H88" s="221"/>
      <c r="I88" s="221"/>
      <c r="J88" s="221"/>
      <c r="K88" s="221"/>
      <c r="L88" s="221"/>
      <c r="M88" s="221"/>
      <c r="N88" s="221"/>
      <c r="O88" s="221"/>
      <c r="P88" s="221"/>
      <c r="Q88" s="221"/>
      <c r="R88" s="221"/>
      <c r="S88" s="221"/>
      <c r="T88" s="221"/>
      <c r="U88" s="221"/>
      <c r="V88" s="220" t="str">
        <f>IF(入力シート!$D212="","",入力シート!$D212)</f>
        <v/>
      </c>
      <c r="W88" s="220"/>
      <c r="X88" s="220"/>
      <c r="Y88" s="220"/>
      <c r="Z88" s="220"/>
      <c r="AA88" s="220"/>
      <c r="AB88" s="1" t="s">
        <v>35</v>
      </c>
      <c r="AC88" s="1"/>
      <c r="AD88" s="1"/>
      <c r="AE88" s="268"/>
      <c r="AF88" s="268"/>
      <c r="AG88" s="268"/>
      <c r="AH88" s="268"/>
      <c r="AI88" s="193" t="s">
        <v>95</v>
      </c>
      <c r="AJ88" s="193"/>
      <c r="AK88" s="193"/>
      <c r="AL88" s="193"/>
      <c r="AM88" s="193"/>
      <c r="AN88" s="193"/>
      <c r="AO88" s="193"/>
      <c r="AP88" s="193"/>
      <c r="AQ88" s="193"/>
      <c r="AR88" s="193"/>
      <c r="AS88" s="193"/>
      <c r="AT88" s="193"/>
      <c r="AU88" s="193"/>
      <c r="AV88" s="193"/>
      <c r="AW88" s="193"/>
      <c r="AX88" s="193"/>
      <c r="AY88" s="193"/>
      <c r="AZ88" s="193"/>
      <c r="BA88" s="193"/>
      <c r="BB88" s="193"/>
      <c r="BC88" s="193"/>
      <c r="BD88" s="193"/>
      <c r="BE88" s="193"/>
      <c r="BF88" s="193"/>
      <c r="BG88" s="281" t="e">
        <f>IF(入力シート!$D230="","",入力シート!$D230)</f>
        <v>#DIV/0!</v>
      </c>
      <c r="BH88" s="280"/>
      <c r="BI88" s="280"/>
      <c r="BJ88" s="280"/>
      <c r="BK88" s="280"/>
      <c r="BL88" s="280"/>
      <c r="BM88" s="280"/>
      <c r="BN88" s="280"/>
      <c r="BO88" s="280"/>
      <c r="BP88" s="280"/>
      <c r="BQ88" s="280"/>
      <c r="BR88" s="280" t="e">
        <f>IF(入力シート!$D250="","",入力シート!$D250)</f>
        <v>#DIV/0!</v>
      </c>
      <c r="BS88" s="280"/>
      <c r="BT88" s="280"/>
      <c r="BU88" s="280"/>
      <c r="BV88" s="280"/>
      <c r="BW88" s="280"/>
      <c r="BX88" s="280"/>
      <c r="BY88" s="280"/>
      <c r="BZ88" s="280"/>
      <c r="CA88" s="280"/>
      <c r="CB88" s="280"/>
      <c r="CC88" s="280" t="e">
        <f>IF(入力シート!$D270="","",入力シート!$D270)</f>
        <v>#DIV/0!</v>
      </c>
      <c r="CD88" s="280"/>
      <c r="CE88" s="280"/>
      <c r="CF88" s="280"/>
      <c r="CG88" s="280"/>
      <c r="CH88" s="280"/>
      <c r="CI88" s="280"/>
      <c r="CJ88" s="280"/>
      <c r="CK88" s="280"/>
      <c r="CL88" s="280"/>
      <c r="CM88" s="280"/>
    </row>
    <row r="89" spans="1:91" s="2" customFormat="1" ht="15" customHeight="1">
      <c r="A89" s="268"/>
      <c r="B89" s="268"/>
      <c r="C89" s="268"/>
      <c r="D89" s="268"/>
      <c r="E89" s="221" t="s">
        <v>47</v>
      </c>
      <c r="F89" s="221"/>
      <c r="G89" s="221"/>
      <c r="H89" s="221"/>
      <c r="I89" s="221"/>
      <c r="J89" s="221"/>
      <c r="K89" s="221"/>
      <c r="L89" s="221"/>
      <c r="M89" s="221"/>
      <c r="N89" s="221"/>
      <c r="O89" s="221"/>
      <c r="P89" s="221"/>
      <c r="Q89" s="221"/>
      <c r="R89" s="221"/>
      <c r="S89" s="221"/>
      <c r="T89" s="221"/>
      <c r="U89" s="221"/>
      <c r="V89" s="220" t="str">
        <f>IF(入力シート!$D213="","",入力シート!$D213)</f>
        <v/>
      </c>
      <c r="W89" s="220"/>
      <c r="X89" s="220"/>
      <c r="Y89" s="220"/>
      <c r="Z89" s="220"/>
      <c r="AA89" s="220"/>
      <c r="AB89" s="1" t="s">
        <v>35</v>
      </c>
      <c r="AC89" s="1"/>
      <c r="AD89" s="1"/>
      <c r="AE89" s="268"/>
      <c r="AF89" s="268"/>
      <c r="AG89" s="268"/>
      <c r="AH89" s="268"/>
      <c r="AI89" s="279" t="s">
        <v>508</v>
      </c>
      <c r="AJ89" s="279"/>
      <c r="AK89" s="279"/>
      <c r="AL89" s="279"/>
      <c r="AM89" s="279"/>
      <c r="AN89" s="279"/>
      <c r="AO89" s="279"/>
      <c r="AP89" s="279"/>
      <c r="AQ89" s="279"/>
      <c r="AR89" s="279"/>
      <c r="AS89" s="279"/>
      <c r="AT89" s="279"/>
      <c r="AU89" s="279"/>
      <c r="AV89" s="279"/>
      <c r="AW89" s="279"/>
      <c r="AX89" s="279"/>
      <c r="AY89" s="279"/>
      <c r="AZ89" s="279"/>
      <c r="BA89" s="279"/>
      <c r="BB89" s="279"/>
      <c r="BC89" s="279"/>
      <c r="BD89" s="279"/>
      <c r="BE89" s="279"/>
      <c r="BF89" s="279"/>
      <c r="BG89" s="281" t="e">
        <f>IF(入力シート!$D231="","",入力シート!$D231)</f>
        <v>#DIV/0!</v>
      </c>
      <c r="BH89" s="280"/>
      <c r="BI89" s="280"/>
      <c r="BJ89" s="280"/>
      <c r="BK89" s="280"/>
      <c r="BL89" s="280"/>
      <c r="BM89" s="280"/>
      <c r="BN89" s="280"/>
      <c r="BO89" s="280"/>
      <c r="BP89" s="280"/>
      <c r="BQ89" s="280"/>
      <c r="BR89" s="280" t="e">
        <f>IF(入力シート!$D251="","",入力シート!$D251)</f>
        <v>#DIV/0!</v>
      </c>
      <c r="BS89" s="280"/>
      <c r="BT89" s="280"/>
      <c r="BU89" s="280"/>
      <c r="BV89" s="280"/>
      <c r="BW89" s="280"/>
      <c r="BX89" s="280"/>
      <c r="BY89" s="280"/>
      <c r="BZ89" s="280"/>
      <c r="CA89" s="280"/>
      <c r="CB89" s="280"/>
      <c r="CC89" s="280" t="e">
        <f>IF(入力シート!$D271="","",入力シート!$D271)</f>
        <v>#DIV/0!</v>
      </c>
      <c r="CD89" s="280"/>
      <c r="CE89" s="280"/>
      <c r="CF89" s="280"/>
      <c r="CG89" s="280"/>
      <c r="CH89" s="280"/>
      <c r="CI89" s="280"/>
      <c r="CJ89" s="280"/>
      <c r="CK89" s="280"/>
      <c r="CL89" s="280"/>
      <c r="CM89" s="280"/>
    </row>
    <row r="90" spans="1:91" s="2" customFormat="1" ht="15" customHeight="1">
      <c r="A90" s="268"/>
      <c r="B90" s="268"/>
      <c r="C90" s="268"/>
      <c r="D90" s="268"/>
      <c r="E90" s="221" t="s">
        <v>208</v>
      </c>
      <c r="F90" s="221"/>
      <c r="G90" s="221"/>
      <c r="H90" s="221"/>
      <c r="I90" s="221"/>
      <c r="J90" s="221"/>
      <c r="K90" s="221"/>
      <c r="L90" s="221"/>
      <c r="M90" s="221"/>
      <c r="N90" s="221"/>
      <c r="O90" s="221"/>
      <c r="P90" s="221"/>
      <c r="Q90" s="221"/>
      <c r="R90" s="221"/>
      <c r="S90" s="221"/>
      <c r="T90" s="221"/>
      <c r="U90" s="221"/>
      <c r="V90" s="220" t="str">
        <f>IF(入力シート!$D214="","",入力シート!$D214)</f>
        <v/>
      </c>
      <c r="W90" s="220"/>
      <c r="X90" s="220"/>
      <c r="Y90" s="220"/>
      <c r="Z90" s="220"/>
      <c r="AA90" s="220"/>
      <c r="AB90" s="1" t="s">
        <v>35</v>
      </c>
      <c r="AC90" s="1"/>
      <c r="AD90" s="1"/>
      <c r="AE90" s="268"/>
      <c r="AF90" s="268"/>
      <c r="AG90" s="268"/>
      <c r="AH90" s="269"/>
      <c r="AI90" s="175" t="s">
        <v>48</v>
      </c>
      <c r="AJ90" s="169"/>
      <c r="AK90" s="169"/>
      <c r="AL90" s="235" t="str">
        <f>IF(入力シート!$D232="","",入力シート!$D232)</f>
        <v/>
      </c>
      <c r="AM90" s="235"/>
      <c r="AN90" s="235"/>
      <c r="AO90" s="235"/>
      <c r="AP90" s="235"/>
      <c r="AQ90" s="235"/>
      <c r="AR90" s="235"/>
      <c r="AS90" s="235"/>
      <c r="AT90" s="235"/>
      <c r="AU90" s="235"/>
      <c r="AV90" s="235"/>
      <c r="AW90" s="235"/>
      <c r="AX90" s="235"/>
      <c r="AY90" s="235"/>
      <c r="AZ90" s="235"/>
      <c r="BA90" s="235"/>
      <c r="BB90" s="235"/>
      <c r="BC90" s="235"/>
      <c r="BD90" s="235"/>
      <c r="BE90" s="235"/>
      <c r="BF90" s="236"/>
      <c r="BG90" s="274" t="str">
        <f>IF(入力シート!$D235="","",入力シート!$D235)</f>
        <v/>
      </c>
      <c r="BH90" s="275"/>
      <c r="BI90" s="275"/>
      <c r="BJ90" s="275"/>
      <c r="BK90" s="275"/>
      <c r="BL90" s="275"/>
      <c r="BM90" s="275"/>
      <c r="BN90" s="275"/>
      <c r="BO90" s="275"/>
      <c r="BP90" s="275"/>
      <c r="BQ90" s="275"/>
      <c r="BR90" s="275" t="str">
        <f>IF(入力シート!$D255="","",入力シート!$D255)</f>
        <v/>
      </c>
      <c r="BS90" s="275"/>
      <c r="BT90" s="275"/>
      <c r="BU90" s="275"/>
      <c r="BV90" s="275"/>
      <c r="BW90" s="275"/>
      <c r="BX90" s="275"/>
      <c r="BY90" s="275"/>
      <c r="BZ90" s="275"/>
      <c r="CA90" s="275"/>
      <c r="CB90" s="275"/>
      <c r="CC90" s="275" t="str">
        <f>IF(入力シート!$D275="","",入力シート!$D275)</f>
        <v/>
      </c>
      <c r="CD90" s="275"/>
      <c r="CE90" s="275"/>
      <c r="CF90" s="275"/>
      <c r="CG90" s="275"/>
      <c r="CH90" s="275"/>
      <c r="CI90" s="275"/>
      <c r="CJ90" s="275"/>
      <c r="CK90" s="275"/>
      <c r="CL90" s="275"/>
      <c r="CM90" s="275"/>
    </row>
    <row r="91" spans="1:91" s="2" customFormat="1" ht="15" customHeight="1">
      <c r="A91" s="268"/>
      <c r="B91" s="268"/>
      <c r="C91" s="268"/>
      <c r="D91" s="268"/>
      <c r="E91" s="221" t="s">
        <v>49</v>
      </c>
      <c r="F91" s="221"/>
      <c r="G91" s="221"/>
      <c r="H91" s="221"/>
      <c r="I91" s="221"/>
      <c r="J91" s="221"/>
      <c r="K91" s="221"/>
      <c r="L91" s="221"/>
      <c r="M91" s="221"/>
      <c r="N91" s="221"/>
      <c r="O91" s="221"/>
      <c r="P91" s="221"/>
      <c r="Q91" s="221"/>
      <c r="R91" s="221"/>
      <c r="S91" s="221"/>
      <c r="T91" s="221"/>
      <c r="U91" s="221"/>
      <c r="V91" s="220" t="str">
        <f>IF(入力シート!$D215="","",入力シート!$D215)</f>
        <v/>
      </c>
      <c r="W91" s="220"/>
      <c r="X91" s="220"/>
      <c r="Y91" s="220"/>
      <c r="Z91" s="220"/>
      <c r="AA91" s="220"/>
      <c r="AB91" s="1" t="s">
        <v>35</v>
      </c>
      <c r="AC91" s="1"/>
      <c r="AD91" s="1"/>
      <c r="AE91" s="268"/>
      <c r="AF91" s="268"/>
      <c r="AG91" s="268"/>
      <c r="AH91" s="269"/>
      <c r="AI91" s="175" t="s">
        <v>48</v>
      </c>
      <c r="AJ91" s="169"/>
      <c r="AK91" s="169"/>
      <c r="AL91" s="235" t="str">
        <f>IF(入力シート!$D233="","",入力シート!$D233)</f>
        <v/>
      </c>
      <c r="AM91" s="235"/>
      <c r="AN91" s="235"/>
      <c r="AO91" s="235"/>
      <c r="AP91" s="235"/>
      <c r="AQ91" s="235"/>
      <c r="AR91" s="235"/>
      <c r="AS91" s="235"/>
      <c r="AT91" s="235"/>
      <c r="AU91" s="235"/>
      <c r="AV91" s="235"/>
      <c r="AW91" s="235"/>
      <c r="AX91" s="235"/>
      <c r="AY91" s="235"/>
      <c r="AZ91" s="235"/>
      <c r="BA91" s="235"/>
      <c r="BB91" s="235"/>
      <c r="BC91" s="235"/>
      <c r="BD91" s="235"/>
      <c r="BE91" s="235"/>
      <c r="BF91" s="236"/>
      <c r="BG91" s="274" t="str">
        <f>IF(入力シート!$D236="","",入力シート!$D236)</f>
        <v/>
      </c>
      <c r="BH91" s="275"/>
      <c r="BI91" s="275"/>
      <c r="BJ91" s="275"/>
      <c r="BK91" s="275"/>
      <c r="BL91" s="275"/>
      <c r="BM91" s="275"/>
      <c r="BN91" s="275"/>
      <c r="BO91" s="275"/>
      <c r="BP91" s="275"/>
      <c r="BQ91" s="275"/>
      <c r="BR91" s="275" t="str">
        <f>IF(入力シート!$D256="","",入力シート!$D256)</f>
        <v/>
      </c>
      <c r="BS91" s="275"/>
      <c r="BT91" s="275"/>
      <c r="BU91" s="275"/>
      <c r="BV91" s="275"/>
      <c r="BW91" s="275"/>
      <c r="BX91" s="275"/>
      <c r="BY91" s="275"/>
      <c r="BZ91" s="275"/>
      <c r="CA91" s="275"/>
      <c r="CB91" s="275"/>
      <c r="CC91" s="275" t="str">
        <f>IF(入力シート!$D276="","",入力シート!$D276)</f>
        <v/>
      </c>
      <c r="CD91" s="275"/>
      <c r="CE91" s="275"/>
      <c r="CF91" s="275"/>
      <c r="CG91" s="275"/>
      <c r="CH91" s="275"/>
      <c r="CI91" s="275"/>
      <c r="CJ91" s="275"/>
      <c r="CK91" s="275"/>
      <c r="CL91" s="275"/>
      <c r="CM91" s="275"/>
    </row>
    <row r="92" spans="1:91" s="2" customFormat="1" ht="15" customHeight="1">
      <c r="A92" s="268"/>
      <c r="B92" s="268"/>
      <c r="C92" s="268"/>
      <c r="D92" s="268"/>
      <c r="E92" s="221" t="s">
        <v>50</v>
      </c>
      <c r="F92" s="221"/>
      <c r="G92" s="221"/>
      <c r="H92" s="221"/>
      <c r="I92" s="221"/>
      <c r="J92" s="221"/>
      <c r="K92" s="221"/>
      <c r="L92" s="221"/>
      <c r="M92" s="221"/>
      <c r="N92" s="221"/>
      <c r="O92" s="221"/>
      <c r="P92" s="221"/>
      <c r="Q92" s="221"/>
      <c r="R92" s="221"/>
      <c r="S92" s="221"/>
      <c r="T92" s="221"/>
      <c r="U92" s="221"/>
      <c r="V92" s="220" t="str">
        <f>IF(入力シート!$D216="","",入力シート!$D216)</f>
        <v/>
      </c>
      <c r="W92" s="220"/>
      <c r="X92" s="220"/>
      <c r="Y92" s="220"/>
      <c r="Z92" s="220"/>
      <c r="AA92" s="220"/>
      <c r="AB92" s="1" t="s">
        <v>35</v>
      </c>
      <c r="AC92" s="1"/>
      <c r="AD92" s="1"/>
      <c r="AE92" s="268"/>
      <c r="AF92" s="268"/>
      <c r="AG92" s="268"/>
      <c r="AH92" s="269"/>
      <c r="AI92" s="199" t="s">
        <v>48</v>
      </c>
      <c r="AJ92" s="200"/>
      <c r="AK92" s="200"/>
      <c r="AL92" s="235" t="str">
        <f>IF(入力シート!$D234="","",入力シート!$D234)</f>
        <v/>
      </c>
      <c r="AM92" s="235"/>
      <c r="AN92" s="235"/>
      <c r="AO92" s="235"/>
      <c r="AP92" s="235"/>
      <c r="AQ92" s="235"/>
      <c r="AR92" s="235"/>
      <c r="AS92" s="235"/>
      <c r="AT92" s="235"/>
      <c r="AU92" s="235"/>
      <c r="AV92" s="235"/>
      <c r="AW92" s="235"/>
      <c r="AX92" s="235"/>
      <c r="AY92" s="235"/>
      <c r="AZ92" s="235"/>
      <c r="BA92" s="235"/>
      <c r="BB92" s="235"/>
      <c r="BC92" s="235"/>
      <c r="BD92" s="235"/>
      <c r="BE92" s="235"/>
      <c r="BF92" s="236"/>
      <c r="BG92" s="274" t="str">
        <f>IF(入力シート!$D237="","",入力シート!$D237)</f>
        <v/>
      </c>
      <c r="BH92" s="275"/>
      <c r="BI92" s="275"/>
      <c r="BJ92" s="275"/>
      <c r="BK92" s="275"/>
      <c r="BL92" s="275"/>
      <c r="BM92" s="275"/>
      <c r="BN92" s="275"/>
      <c r="BO92" s="275"/>
      <c r="BP92" s="275"/>
      <c r="BQ92" s="275"/>
      <c r="BR92" s="275" t="str">
        <f>IF(入力シート!$D257="","",入力シート!$D257)</f>
        <v/>
      </c>
      <c r="BS92" s="275"/>
      <c r="BT92" s="275"/>
      <c r="BU92" s="275"/>
      <c r="BV92" s="275"/>
      <c r="BW92" s="275"/>
      <c r="BX92" s="275"/>
      <c r="BY92" s="275"/>
      <c r="BZ92" s="275"/>
      <c r="CA92" s="275"/>
      <c r="CB92" s="275"/>
      <c r="CC92" s="275" t="str">
        <f>IF(入力シート!$D277="","",入力シート!$D277)</f>
        <v/>
      </c>
      <c r="CD92" s="275"/>
      <c r="CE92" s="275"/>
      <c r="CF92" s="275"/>
      <c r="CG92" s="275"/>
      <c r="CH92" s="275"/>
      <c r="CI92" s="275"/>
      <c r="CJ92" s="275"/>
      <c r="CK92" s="275"/>
      <c r="CL92" s="275"/>
      <c r="CM92" s="275"/>
    </row>
    <row r="93" spans="1:91" s="2" customFormat="1" ht="15" customHeight="1">
      <c r="A93" s="272"/>
      <c r="B93" s="272"/>
      <c r="C93" s="272"/>
      <c r="D93" s="272"/>
      <c r="E93" s="339" t="s">
        <v>51</v>
      </c>
      <c r="F93" s="339"/>
      <c r="G93" s="339"/>
      <c r="H93" s="339"/>
      <c r="I93" s="339"/>
      <c r="J93" s="339"/>
      <c r="K93" s="339"/>
      <c r="L93" s="339"/>
      <c r="M93" s="339"/>
      <c r="N93" s="339"/>
      <c r="O93" s="339"/>
      <c r="P93" s="339"/>
      <c r="Q93" s="339"/>
      <c r="R93" s="221"/>
      <c r="S93" s="221"/>
      <c r="T93" s="221"/>
      <c r="U93" s="221"/>
      <c r="V93" s="220" t="str">
        <f>IF(入力シート!$D217="","",入力シート!$D217)</f>
        <v/>
      </c>
      <c r="W93" s="220"/>
      <c r="X93" s="220"/>
      <c r="Y93" s="220"/>
      <c r="Z93" s="220"/>
      <c r="AA93" s="220"/>
      <c r="AB93" s="1" t="s">
        <v>35</v>
      </c>
      <c r="AC93" s="1"/>
      <c r="AD93" s="1"/>
      <c r="AE93" s="268"/>
      <c r="AF93" s="268"/>
      <c r="AG93" s="268"/>
      <c r="AH93" s="268"/>
      <c r="AI93" s="48" t="s">
        <v>52</v>
      </c>
      <c r="AJ93" s="49"/>
      <c r="AK93" s="47"/>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47"/>
    </row>
    <row r="94" spans="1:91" s="2" customFormat="1" ht="16.5" customHeight="1">
      <c r="A94" s="314" t="s">
        <v>53</v>
      </c>
      <c r="B94" s="340"/>
      <c r="C94" s="340"/>
      <c r="D94" s="340"/>
      <c r="E94" s="340"/>
      <c r="F94" s="340"/>
      <c r="G94" s="340"/>
      <c r="H94" s="340"/>
      <c r="I94" s="340"/>
      <c r="J94" s="340"/>
      <c r="K94" s="340"/>
      <c r="L94" s="340"/>
      <c r="M94" s="340"/>
      <c r="N94" s="340"/>
      <c r="O94" s="340"/>
      <c r="P94" s="340"/>
      <c r="Q94" s="341"/>
      <c r="R94" s="6"/>
      <c r="S94" s="6"/>
      <c r="T94" s="6"/>
      <c r="U94" s="6"/>
      <c r="V94" s="6" t="s">
        <v>177</v>
      </c>
      <c r="W94" s="1"/>
      <c r="X94" s="1"/>
      <c r="Y94" s="1"/>
      <c r="Z94" s="1"/>
      <c r="AA94" s="1"/>
      <c r="AB94" s="1"/>
      <c r="AC94" s="1"/>
      <c r="AD94" s="1"/>
      <c r="AE94" s="1"/>
      <c r="AF94" s="1"/>
      <c r="AG94" s="1"/>
      <c r="AH94" s="6"/>
      <c r="AI94" s="6" t="s">
        <v>176</v>
      </c>
      <c r="AJ94" s="6"/>
      <c r="AK94" s="200" t="str">
        <f>IF(入力シート!$D278="","",入力シート!$D278)</f>
        <v/>
      </c>
      <c r="AL94" s="200"/>
      <c r="AM94" s="200"/>
      <c r="AN94" s="200"/>
      <c r="AO94" s="200"/>
      <c r="AP94" s="200"/>
      <c r="AQ94" s="200"/>
      <c r="AR94" s="200"/>
      <c r="AS94" s="200"/>
      <c r="AT94" s="200"/>
      <c r="AU94" s="200"/>
      <c r="AV94" s="200"/>
      <c r="AW94" s="200"/>
      <c r="AX94" s="200"/>
      <c r="AY94" s="200"/>
      <c r="AZ94" s="6" t="s">
        <v>97</v>
      </c>
      <c r="BA94" s="6"/>
      <c r="BB94" s="6"/>
      <c r="BC94" s="6"/>
      <c r="BD94" s="6"/>
      <c r="BE94" s="6"/>
      <c r="BF94" s="6"/>
      <c r="BG94" s="6"/>
      <c r="BH94" s="1"/>
      <c r="BI94" s="1"/>
      <c r="BJ94" s="1"/>
      <c r="BK94" s="1"/>
      <c r="BL94" s="1"/>
      <c r="BM94" s="1"/>
      <c r="BN94" s="1"/>
      <c r="BO94" s="1"/>
      <c r="BP94" s="1"/>
      <c r="BQ94" s="1"/>
      <c r="BR94" s="1"/>
      <c r="BS94" s="1"/>
      <c r="BT94" s="1"/>
      <c r="BU94" s="1"/>
      <c r="BV94" s="1"/>
      <c r="BW94" s="6"/>
      <c r="BX94" s="6"/>
      <c r="BY94" s="6"/>
      <c r="BZ94" s="6"/>
      <c r="CA94" s="6"/>
      <c r="CB94" s="6"/>
      <c r="CC94" s="6"/>
      <c r="CD94" s="6"/>
      <c r="CE94" s="6"/>
      <c r="CF94" s="6"/>
      <c r="CG94" s="6"/>
      <c r="CH94" s="6"/>
      <c r="CI94" s="6"/>
      <c r="CJ94" s="6"/>
      <c r="CK94" s="6"/>
      <c r="CL94" s="6"/>
      <c r="CM94" s="50"/>
    </row>
    <row r="95" spans="1:91" s="2" customFormat="1" ht="15" customHeight="1">
      <c r="A95" s="342" t="s">
        <v>54</v>
      </c>
      <c r="B95" s="343"/>
      <c r="C95" s="343"/>
      <c r="D95" s="343"/>
      <c r="E95" s="343"/>
      <c r="F95" s="343"/>
      <c r="G95" s="343"/>
      <c r="H95" s="343"/>
      <c r="I95" s="343"/>
      <c r="J95" s="343"/>
      <c r="K95" s="343"/>
      <c r="L95" s="343"/>
      <c r="M95" s="343"/>
      <c r="N95" s="343"/>
      <c r="O95" s="343"/>
      <c r="P95" s="343"/>
      <c r="Q95" s="344"/>
      <c r="R95" s="8"/>
      <c r="S95" s="200" t="str">
        <f>IF(入力シート!$D280="有","①","1")</f>
        <v>1</v>
      </c>
      <c r="T95" s="200"/>
      <c r="U95" s="3" t="s">
        <v>98</v>
      </c>
      <c r="V95" s="3"/>
      <c r="W95" s="3"/>
      <c r="X95" s="3"/>
      <c r="Y95" s="3"/>
      <c r="Z95" s="3"/>
      <c r="AA95" s="3"/>
      <c r="AB95" s="200" t="str">
        <f>IF(入力シート!$D281="有","②","2")</f>
        <v>2</v>
      </c>
      <c r="AC95" s="200"/>
      <c r="AD95" s="3" t="s">
        <v>99</v>
      </c>
      <c r="AE95" s="3"/>
      <c r="AF95" s="3"/>
      <c r="AG95" s="3"/>
      <c r="AH95" s="3"/>
      <c r="AI95" s="3"/>
      <c r="AJ95" s="3"/>
      <c r="AK95" s="200" t="str">
        <f>IF(入力シート!$D282="有","③","3")</f>
        <v>3</v>
      </c>
      <c r="AL95" s="200"/>
      <c r="AM95" s="3" t="s">
        <v>100</v>
      </c>
      <c r="AN95" s="3"/>
      <c r="AO95" s="3"/>
      <c r="AP95" s="3"/>
      <c r="AQ95" s="3"/>
      <c r="AR95" s="3"/>
      <c r="AS95" s="3"/>
      <c r="AT95" s="3"/>
      <c r="AU95" s="3"/>
      <c r="AV95" s="3"/>
      <c r="AW95" s="3"/>
      <c r="AX95" s="3"/>
      <c r="AY95" s="3"/>
      <c r="AZ95" s="3"/>
      <c r="BA95" s="3"/>
      <c r="BB95" s="3"/>
      <c r="BC95" s="3"/>
      <c r="BD95" s="51" t="s">
        <v>55</v>
      </c>
      <c r="BE95" s="52"/>
      <c r="BF95" s="52"/>
      <c r="BG95" s="52"/>
      <c r="BH95" s="52"/>
      <c r="BI95" s="52"/>
      <c r="BJ95" s="52"/>
      <c r="BK95" s="52"/>
      <c r="BL95" s="52"/>
      <c r="BM95" s="52"/>
      <c r="BN95" s="52"/>
      <c r="BO95" s="52"/>
      <c r="BP95" s="53"/>
      <c r="BQ95" s="200" t="str">
        <f>IF(入力シート!$D287="有","①","1")</f>
        <v>1</v>
      </c>
      <c r="BR95" s="200"/>
      <c r="BS95" s="3" t="s">
        <v>178</v>
      </c>
      <c r="BT95" s="3"/>
      <c r="BU95" s="3"/>
      <c r="BV95" s="3"/>
      <c r="BW95" s="3"/>
      <c r="BX95" s="3"/>
      <c r="BY95" s="3"/>
      <c r="BZ95" s="3"/>
      <c r="CA95" s="3"/>
      <c r="CB95" s="3"/>
      <c r="CC95" s="200" t="str">
        <f>IF(入力シート!$D288="有","②","2")</f>
        <v>2</v>
      </c>
      <c r="CD95" s="200"/>
      <c r="CE95" s="3" t="s">
        <v>180</v>
      </c>
      <c r="CF95" s="3"/>
      <c r="CG95" s="3"/>
      <c r="CH95" s="3"/>
      <c r="CI95" s="3"/>
      <c r="CJ95" s="3"/>
      <c r="CK95" s="3"/>
      <c r="CL95" s="3"/>
      <c r="CM95" s="4"/>
    </row>
    <row r="96" spans="1:91" s="2" customFormat="1" ht="15" customHeight="1">
      <c r="A96" s="186" t="str">
        <f>IF(入力シート!$D279="有","①有　　2無",IF(入力シート!$D279="無","1有　　②無","1有　　2無"))</f>
        <v>1有　　2無</v>
      </c>
      <c r="B96" s="187"/>
      <c r="C96" s="187"/>
      <c r="D96" s="187"/>
      <c r="E96" s="187"/>
      <c r="F96" s="187"/>
      <c r="G96" s="187"/>
      <c r="H96" s="187"/>
      <c r="I96" s="187"/>
      <c r="J96" s="187"/>
      <c r="K96" s="187"/>
      <c r="L96" s="187"/>
      <c r="M96" s="187"/>
      <c r="N96" s="187"/>
      <c r="O96" s="187"/>
      <c r="P96" s="187"/>
      <c r="Q96" s="188"/>
      <c r="R96" s="38"/>
      <c r="S96" s="173" t="str">
        <f>IF(入力シート!$D283="有","④","4")</f>
        <v>4</v>
      </c>
      <c r="T96" s="173"/>
      <c r="U96" s="6" t="s">
        <v>101</v>
      </c>
      <c r="V96" s="6"/>
      <c r="W96" s="6"/>
      <c r="X96" s="6"/>
      <c r="Y96" s="6"/>
      <c r="Z96" s="6"/>
      <c r="AA96" s="6"/>
      <c r="AB96" s="6"/>
      <c r="AC96" s="6"/>
      <c r="AD96" s="6"/>
      <c r="AE96" s="6"/>
      <c r="AF96" s="6"/>
      <c r="AG96" s="6"/>
      <c r="AH96" s="6"/>
      <c r="AI96" s="6"/>
      <c r="AK96" s="173" t="str">
        <f>IF(入力シート!$D284="有","⑤","5")</f>
        <v>5</v>
      </c>
      <c r="AL96" s="173"/>
      <c r="AM96" s="6" t="s">
        <v>102</v>
      </c>
      <c r="AN96" s="6"/>
      <c r="AO96" s="6"/>
      <c r="AP96" s="6"/>
      <c r="AQ96" s="6"/>
      <c r="AR96" s="6"/>
      <c r="AS96" s="6"/>
      <c r="AT96" s="6"/>
      <c r="AU96" s="6"/>
      <c r="AV96" s="6"/>
      <c r="AW96" s="6"/>
      <c r="AX96" s="6"/>
      <c r="AY96" s="6"/>
      <c r="AZ96" s="6"/>
      <c r="BA96" s="6"/>
      <c r="BB96" s="6"/>
      <c r="BC96" s="6"/>
      <c r="BD96" s="186" t="str">
        <f>IF(入力シート!$D286="有","①有　　2無",IF(入力シート!$D286="無","1有　　②無","1有　　2無"))</f>
        <v>1有　　2無</v>
      </c>
      <c r="BE96" s="337"/>
      <c r="BF96" s="337"/>
      <c r="BG96" s="337"/>
      <c r="BH96" s="337"/>
      <c r="BI96" s="337"/>
      <c r="BJ96" s="337"/>
      <c r="BK96" s="337"/>
      <c r="BL96" s="337"/>
      <c r="BM96" s="337"/>
      <c r="BN96" s="337"/>
      <c r="BO96" s="337"/>
      <c r="BP96" s="338"/>
      <c r="BQ96" s="172" t="str">
        <f>IF(入力シート!$D289="有","③","3")</f>
        <v>3</v>
      </c>
      <c r="BR96" s="173"/>
      <c r="BS96" s="6" t="s">
        <v>179</v>
      </c>
      <c r="BT96" s="6"/>
      <c r="BU96" s="6"/>
      <c r="BV96" s="6"/>
      <c r="BW96" s="6"/>
      <c r="BX96" s="173" t="str">
        <f>IF(入力シート!$D290="有","④","4")</f>
        <v>4</v>
      </c>
      <c r="BY96" s="173"/>
      <c r="BZ96" s="6" t="s">
        <v>181</v>
      </c>
      <c r="CA96" s="6"/>
      <c r="CB96" s="6"/>
      <c r="CC96" s="6"/>
      <c r="CD96" s="6"/>
      <c r="CE96" s="6"/>
      <c r="CF96" s="6"/>
      <c r="CG96" s="6"/>
      <c r="CH96" s="6"/>
      <c r="CI96" s="6"/>
      <c r="CJ96" s="6"/>
      <c r="CK96" s="6"/>
      <c r="CL96" s="6"/>
      <c r="CM96" s="7"/>
    </row>
    <row r="97" spans="1:91" s="2" customFormat="1" ht="15" customHeight="1">
      <c r="A97" s="26"/>
      <c r="B97" s="24"/>
      <c r="C97" s="24"/>
      <c r="D97" s="24"/>
      <c r="E97" s="24"/>
      <c r="F97" s="24"/>
      <c r="G97" s="24"/>
      <c r="H97" s="24"/>
      <c r="I97" s="24"/>
      <c r="J97" s="24"/>
      <c r="K97" s="24"/>
      <c r="L97" s="24"/>
      <c r="M97" s="24"/>
      <c r="N97" s="24"/>
      <c r="O97" s="24"/>
      <c r="P97" s="24"/>
      <c r="Q97" s="24"/>
      <c r="R97" s="38"/>
      <c r="S97" s="173">
        <f>IF(入力シート!$D285="",5,"⑤")</f>
        <v>5</v>
      </c>
      <c r="T97" s="173"/>
      <c r="U97" s="6" t="s">
        <v>72</v>
      </c>
      <c r="V97" s="6"/>
      <c r="W97" s="6"/>
      <c r="X97" s="6"/>
      <c r="Y97" s="6"/>
      <c r="Z97" s="6"/>
      <c r="AA97" s="6"/>
      <c r="AB97" s="336" t="str">
        <f>IF(入力シート!$D285="","",入力シート!$D285)</f>
        <v/>
      </c>
      <c r="AC97" s="336"/>
      <c r="AD97" s="336"/>
      <c r="AE97" s="336"/>
      <c r="AF97" s="336"/>
      <c r="AG97" s="336"/>
      <c r="AH97" s="336"/>
      <c r="AI97" s="336"/>
      <c r="AJ97" s="336"/>
      <c r="AK97" s="336"/>
      <c r="AL97" s="336"/>
      <c r="AM97" s="336"/>
      <c r="AN97" s="6" t="s">
        <v>190</v>
      </c>
      <c r="AO97" s="6"/>
      <c r="AP97" s="6"/>
      <c r="AQ97" s="24"/>
      <c r="AR97" s="24"/>
      <c r="AS97" s="6"/>
      <c r="AT97" s="6"/>
      <c r="AU97" s="6"/>
      <c r="AV97" s="6"/>
      <c r="AW97" s="6"/>
      <c r="AX97" s="6"/>
      <c r="AY97" s="6"/>
      <c r="AZ97" s="24"/>
      <c r="BA97" s="24"/>
      <c r="BB97" s="24"/>
      <c r="BC97" s="24"/>
      <c r="BD97" s="25"/>
      <c r="BE97" s="21"/>
      <c r="BF97" s="21"/>
      <c r="BG97" s="21"/>
      <c r="BH97" s="5"/>
      <c r="BI97" s="5"/>
      <c r="BJ97" s="5"/>
      <c r="BK97" s="5"/>
      <c r="BL97" s="5"/>
      <c r="BM97" s="5"/>
      <c r="BN97" s="5"/>
      <c r="BO97" s="5"/>
      <c r="BP97" s="9"/>
      <c r="BQ97" s="172">
        <f>IF(入力シート!$D291="",5,"⑤")</f>
        <v>5</v>
      </c>
      <c r="BR97" s="173"/>
      <c r="BS97" s="6" t="s">
        <v>182</v>
      </c>
      <c r="BT97" s="6"/>
      <c r="BU97" s="6"/>
      <c r="BV97" s="6"/>
      <c r="BW97" s="6"/>
      <c r="BX97" s="6"/>
      <c r="BY97" s="6"/>
      <c r="BZ97" s="336" t="str">
        <f>IF(入力シート!$D291="","",入力シート!$D291)</f>
        <v/>
      </c>
      <c r="CA97" s="336"/>
      <c r="CB97" s="336"/>
      <c r="CC97" s="336"/>
      <c r="CD97" s="336"/>
      <c r="CE97" s="336"/>
      <c r="CF97" s="336"/>
      <c r="CG97" s="336"/>
      <c r="CH97" s="336"/>
      <c r="CI97" s="336"/>
      <c r="CJ97" s="336"/>
      <c r="CK97" s="336"/>
      <c r="CL97" s="6" t="s">
        <v>167</v>
      </c>
      <c r="CM97" s="7"/>
    </row>
    <row r="98" spans="1:91" s="2" customFormat="1" ht="16.5" customHeight="1">
      <c r="A98" s="8"/>
      <c r="B98" s="3"/>
      <c r="C98" s="3"/>
      <c r="D98" s="3"/>
      <c r="E98" s="3"/>
      <c r="F98" s="3"/>
      <c r="G98" s="3"/>
      <c r="H98" s="3"/>
      <c r="I98" s="3"/>
      <c r="J98" s="3"/>
      <c r="K98" s="3"/>
      <c r="L98" s="3"/>
      <c r="M98" s="3"/>
      <c r="N98" s="3"/>
      <c r="O98" s="3"/>
      <c r="P98" s="3"/>
      <c r="Q98" s="3"/>
      <c r="R98" s="175"/>
      <c r="S98" s="169"/>
      <c r="T98" s="169"/>
      <c r="U98" s="169"/>
      <c r="V98" s="169"/>
      <c r="W98" s="169"/>
      <c r="X98" s="169"/>
      <c r="Y98" s="176"/>
      <c r="Z98" s="175" t="s">
        <v>186</v>
      </c>
      <c r="AA98" s="169"/>
      <c r="AB98" s="169"/>
      <c r="AC98" s="169"/>
      <c r="AD98" s="169"/>
      <c r="AE98" s="176"/>
      <c r="AF98" s="175" t="s">
        <v>187</v>
      </c>
      <c r="AG98" s="169"/>
      <c r="AH98" s="169"/>
      <c r="AI98" s="169"/>
      <c r="AJ98" s="169"/>
      <c r="AK98" s="176"/>
      <c r="AL98" s="175" t="s">
        <v>185</v>
      </c>
      <c r="AM98" s="169"/>
      <c r="AN98" s="169"/>
      <c r="AO98" s="169"/>
      <c r="AP98" s="169"/>
      <c r="AQ98" s="176"/>
      <c r="AR98" s="3" t="s">
        <v>188</v>
      </c>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4"/>
    </row>
    <row r="99" spans="1:91" s="2" customFormat="1" ht="16.5" customHeight="1">
      <c r="A99" s="184" t="s">
        <v>96</v>
      </c>
      <c r="B99" s="185"/>
      <c r="C99" s="185"/>
      <c r="D99" s="185"/>
      <c r="E99" s="185"/>
      <c r="F99" s="185"/>
      <c r="G99" s="185"/>
      <c r="H99" s="185"/>
      <c r="I99" s="185"/>
      <c r="J99" s="185"/>
      <c r="K99" s="185"/>
      <c r="L99" s="185"/>
      <c r="M99" s="185"/>
      <c r="N99" s="185"/>
      <c r="O99" s="185"/>
      <c r="P99" s="185"/>
      <c r="Q99" s="185"/>
      <c r="R99" s="175" t="s">
        <v>183</v>
      </c>
      <c r="S99" s="169"/>
      <c r="T99" s="169"/>
      <c r="U99" s="169"/>
      <c r="V99" s="169"/>
      <c r="W99" s="169"/>
      <c r="X99" s="169"/>
      <c r="Y99" s="176"/>
      <c r="Z99" s="175" t="str">
        <f>IF(入力シート!$D293="","",入力シート!$D293)</f>
        <v/>
      </c>
      <c r="AA99" s="169"/>
      <c r="AB99" s="169"/>
      <c r="AC99" s="169"/>
      <c r="AD99" s="170" t="s">
        <v>146</v>
      </c>
      <c r="AE99" s="171"/>
      <c r="AF99" s="169" t="str">
        <f>IF(入力シート!$D294="","",入力シート!$D294)</f>
        <v/>
      </c>
      <c r="AG99" s="169"/>
      <c r="AH99" s="169"/>
      <c r="AI99" s="169"/>
      <c r="AJ99" s="170" t="s">
        <v>146</v>
      </c>
      <c r="AK99" s="171"/>
      <c r="AL99" s="169" t="str">
        <f>IF(入力シート!$D295="","",入力シート!$D295)</f>
        <v/>
      </c>
      <c r="AM99" s="169"/>
      <c r="AN99" s="169"/>
      <c r="AO99" s="169"/>
      <c r="AP99" s="170" t="s">
        <v>146</v>
      </c>
      <c r="AQ99" s="171"/>
      <c r="AR99" s="299" t="str">
        <f>IF(入力シート!$D302="","",入力シート!$D302)</f>
        <v/>
      </c>
      <c r="AS99" s="300"/>
      <c r="AT99" s="300"/>
      <c r="AU99" s="300"/>
      <c r="AV99" s="300"/>
      <c r="AW99" s="300"/>
      <c r="AX99" s="300"/>
      <c r="AY99" s="300"/>
      <c r="AZ99" s="300"/>
      <c r="BA99" s="300"/>
      <c r="BB99" s="300"/>
      <c r="BC99" s="300"/>
      <c r="BD99" s="300"/>
      <c r="BE99" s="300"/>
      <c r="BF99" s="300"/>
      <c r="BG99" s="300"/>
      <c r="BH99" s="300"/>
      <c r="BI99" s="300"/>
      <c r="BJ99" s="300"/>
      <c r="BK99" s="300"/>
      <c r="BL99" s="300"/>
      <c r="BM99" s="300"/>
      <c r="BN99" s="300"/>
      <c r="BO99" s="300"/>
      <c r="BP99" s="300"/>
      <c r="BQ99" s="300"/>
      <c r="BR99" s="300"/>
      <c r="BS99" s="300"/>
      <c r="BT99" s="300"/>
      <c r="BU99" s="300"/>
      <c r="BV99" s="300"/>
      <c r="BW99" s="300"/>
      <c r="BX99" s="300"/>
      <c r="BY99" s="300"/>
      <c r="BZ99" s="300"/>
      <c r="CA99" s="300"/>
      <c r="CB99" s="300"/>
      <c r="CC99" s="300"/>
      <c r="CD99" s="300"/>
      <c r="CE99" s="300"/>
      <c r="CF99" s="300"/>
      <c r="CG99" s="300"/>
      <c r="CH99" s="300"/>
      <c r="CI99" s="300"/>
      <c r="CJ99" s="300"/>
      <c r="CK99" s="300"/>
      <c r="CL99" s="300"/>
      <c r="CM99" s="301"/>
    </row>
    <row r="100" spans="1:91" s="2" customFormat="1" ht="16.5" customHeight="1">
      <c r="A100" s="186" t="str">
        <f>IF(入力シート!$D292="有","①有　　2無",IF(入力シート!$D292="無","1有　　②無","1有　　2無"))</f>
        <v>1有　　2無</v>
      </c>
      <c r="B100" s="187"/>
      <c r="C100" s="187"/>
      <c r="D100" s="187"/>
      <c r="E100" s="187"/>
      <c r="F100" s="187"/>
      <c r="G100" s="187"/>
      <c r="H100" s="187"/>
      <c r="I100" s="187"/>
      <c r="J100" s="187"/>
      <c r="K100" s="187"/>
      <c r="L100" s="187"/>
      <c r="M100" s="187"/>
      <c r="N100" s="187"/>
      <c r="O100" s="187"/>
      <c r="P100" s="187"/>
      <c r="Q100" s="188"/>
      <c r="R100" s="172" t="s">
        <v>184</v>
      </c>
      <c r="S100" s="173"/>
      <c r="T100" s="173"/>
      <c r="U100" s="173"/>
      <c r="V100" s="173"/>
      <c r="W100" s="173"/>
      <c r="X100" s="173"/>
      <c r="Y100" s="180"/>
      <c r="Z100" s="172" t="str">
        <f>IF(入力シート!$D296="","",入力シート!$D296)</f>
        <v/>
      </c>
      <c r="AA100" s="173"/>
      <c r="AB100" s="173"/>
      <c r="AC100" s="173"/>
      <c r="AD100" s="174" t="s">
        <v>128</v>
      </c>
      <c r="AE100" s="174"/>
      <c r="AF100" s="172" t="str">
        <f>IF(入力シート!$D298="","",入力シート!$D298)</f>
        <v/>
      </c>
      <c r="AG100" s="173"/>
      <c r="AH100" s="173"/>
      <c r="AI100" s="173"/>
      <c r="AJ100" s="174" t="s">
        <v>128</v>
      </c>
      <c r="AK100" s="174"/>
      <c r="AL100" s="172" t="str">
        <f>IF(入力シート!$D300="","",入力シート!$D300)</f>
        <v/>
      </c>
      <c r="AM100" s="173"/>
      <c r="AN100" s="173"/>
      <c r="AO100" s="173"/>
      <c r="AP100" s="174" t="s">
        <v>128</v>
      </c>
      <c r="AQ100" s="346"/>
      <c r="AR100" s="299"/>
      <c r="AS100" s="300"/>
      <c r="AT100" s="300"/>
      <c r="AU100" s="300"/>
      <c r="AV100" s="300"/>
      <c r="AW100" s="300"/>
      <c r="AX100" s="300"/>
      <c r="AY100" s="300"/>
      <c r="AZ100" s="300"/>
      <c r="BA100" s="300"/>
      <c r="BB100" s="300"/>
      <c r="BC100" s="300"/>
      <c r="BD100" s="300"/>
      <c r="BE100" s="300"/>
      <c r="BF100" s="300"/>
      <c r="BG100" s="300"/>
      <c r="BH100" s="300"/>
      <c r="BI100" s="300"/>
      <c r="BJ100" s="300"/>
      <c r="BK100" s="300"/>
      <c r="BL100" s="300"/>
      <c r="BM100" s="300"/>
      <c r="BN100" s="300"/>
      <c r="BO100" s="300"/>
      <c r="BP100" s="300"/>
      <c r="BQ100" s="300"/>
      <c r="BR100" s="300"/>
      <c r="BS100" s="300"/>
      <c r="BT100" s="300"/>
      <c r="BU100" s="300"/>
      <c r="BV100" s="300"/>
      <c r="BW100" s="300"/>
      <c r="BX100" s="300"/>
      <c r="BY100" s="300"/>
      <c r="BZ100" s="300"/>
      <c r="CA100" s="300"/>
      <c r="CB100" s="300"/>
      <c r="CC100" s="300"/>
      <c r="CD100" s="300"/>
      <c r="CE100" s="300"/>
      <c r="CF100" s="300"/>
      <c r="CG100" s="300"/>
      <c r="CH100" s="300"/>
      <c r="CI100" s="300"/>
      <c r="CJ100" s="300"/>
      <c r="CK100" s="300"/>
      <c r="CL100" s="300"/>
      <c r="CM100" s="301"/>
    </row>
    <row r="101" spans="1:91" s="2" customFormat="1" ht="16.5" customHeight="1">
      <c r="A101" s="38"/>
      <c r="B101" s="6"/>
      <c r="C101" s="6"/>
      <c r="D101" s="6"/>
      <c r="E101" s="6"/>
      <c r="F101" s="6"/>
      <c r="G101" s="6"/>
      <c r="H101" s="6"/>
      <c r="I101" s="6"/>
      <c r="J101" s="6"/>
      <c r="K101" s="6"/>
      <c r="L101" s="6"/>
      <c r="M101" s="6"/>
      <c r="N101" s="6"/>
      <c r="O101" s="6"/>
      <c r="P101" s="6"/>
      <c r="Q101" s="6"/>
      <c r="R101" s="177"/>
      <c r="S101" s="178"/>
      <c r="T101" s="178"/>
      <c r="U101" s="178"/>
      <c r="V101" s="178"/>
      <c r="W101" s="178"/>
      <c r="X101" s="178"/>
      <c r="Y101" s="179"/>
      <c r="Z101" s="172" t="str">
        <f>IF(入力シート!$D297="","",入力シート!$D297)</f>
        <v/>
      </c>
      <c r="AA101" s="173"/>
      <c r="AB101" s="173"/>
      <c r="AC101" s="173"/>
      <c r="AD101" s="189" t="s">
        <v>146</v>
      </c>
      <c r="AE101" s="189"/>
      <c r="AF101" s="172" t="str">
        <f>IF(入力シート!$D299="","",入力シート!$D299)</f>
        <v/>
      </c>
      <c r="AG101" s="173"/>
      <c r="AH101" s="173"/>
      <c r="AI101" s="173"/>
      <c r="AJ101" s="189" t="s">
        <v>146</v>
      </c>
      <c r="AK101" s="189"/>
      <c r="AL101" s="172" t="str">
        <f>IF(入力シート!$D301="","",入力シート!$D301)</f>
        <v/>
      </c>
      <c r="AM101" s="173"/>
      <c r="AN101" s="173"/>
      <c r="AO101" s="173"/>
      <c r="AP101" s="189" t="s">
        <v>146</v>
      </c>
      <c r="AQ101" s="347"/>
      <c r="AR101" s="302"/>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4"/>
    </row>
    <row r="102" spans="1:91" ht="16.5" customHeight="1">
      <c r="A102" s="286" t="s">
        <v>56</v>
      </c>
      <c r="B102" s="287"/>
      <c r="C102" s="287"/>
      <c r="D102" s="287"/>
      <c r="E102" s="287"/>
      <c r="F102" s="287"/>
      <c r="G102" s="287"/>
      <c r="H102" s="287"/>
      <c r="I102" s="287"/>
      <c r="J102" s="287"/>
      <c r="K102" s="287"/>
      <c r="L102" s="287"/>
      <c r="M102" s="287"/>
      <c r="N102" s="287"/>
      <c r="O102" s="287"/>
      <c r="P102" s="287"/>
      <c r="Q102" s="288"/>
      <c r="R102" s="199" t="s">
        <v>176</v>
      </c>
      <c r="S102" s="200"/>
      <c r="T102" s="200" t="str">
        <f>IF(入力シート!$D304="","",入力シート!$D304)</f>
        <v/>
      </c>
      <c r="U102" s="200"/>
      <c r="V102" s="200"/>
      <c r="W102" s="200"/>
      <c r="X102" s="200"/>
      <c r="Y102" s="200"/>
      <c r="Z102" s="3" t="s">
        <v>190</v>
      </c>
      <c r="AA102" s="3" t="s">
        <v>103</v>
      </c>
      <c r="AB102" s="3"/>
      <c r="AC102" s="3"/>
      <c r="AD102" s="3"/>
      <c r="AE102" s="3"/>
      <c r="AF102" s="3"/>
      <c r="AG102" s="3"/>
      <c r="AH102" s="200" t="str">
        <f>IF(入力シート!$D305="","",入力シート!$D305)</f>
        <v/>
      </c>
      <c r="AI102" s="200"/>
      <c r="AJ102" s="200"/>
      <c r="AK102" s="200"/>
      <c r="AL102" s="200"/>
      <c r="AM102" s="200"/>
      <c r="AN102" s="200"/>
      <c r="AO102" s="3" t="s">
        <v>190</v>
      </c>
      <c r="AP102" s="3" t="s">
        <v>104</v>
      </c>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4"/>
    </row>
    <row r="103" spans="1:91" ht="16.5" customHeight="1">
      <c r="A103" s="186" t="str">
        <f>IF(入力シート!$D303="有","①有　　2無",IF(入力シート!$D303="無","1有　　②無","1有　　2無"))</f>
        <v>1有　　2無</v>
      </c>
      <c r="B103" s="187"/>
      <c r="C103" s="187"/>
      <c r="D103" s="187"/>
      <c r="E103" s="187"/>
      <c r="F103" s="187"/>
      <c r="G103" s="187"/>
      <c r="H103" s="187"/>
      <c r="I103" s="187"/>
      <c r="J103" s="187"/>
      <c r="K103" s="187"/>
      <c r="L103" s="187"/>
      <c r="M103" s="187"/>
      <c r="N103" s="187"/>
      <c r="O103" s="187"/>
      <c r="P103" s="187"/>
      <c r="Q103" s="188"/>
      <c r="R103" s="38" t="s">
        <v>105</v>
      </c>
      <c r="S103" s="6"/>
      <c r="T103" s="6"/>
      <c r="U103" s="6"/>
      <c r="V103" s="6"/>
      <c r="W103" s="6"/>
      <c r="X103" s="6"/>
      <c r="Y103" s="6"/>
      <c r="Z103" s="6"/>
      <c r="AA103" s="6"/>
      <c r="AB103" s="6"/>
      <c r="AC103" s="173" t="str">
        <f>IF(入力シート!$D306="有","①有　　2無",IF(入力シート!$D306="無","1有　　②無","1有　　2無"))</f>
        <v>1有　　2無</v>
      </c>
      <c r="AD103" s="173"/>
      <c r="AE103" s="173"/>
      <c r="AF103" s="173"/>
      <c r="AG103" s="173"/>
      <c r="AH103" s="173"/>
      <c r="AI103" s="173"/>
      <c r="AJ103" s="173"/>
      <c r="AK103" s="173"/>
      <c r="AL103" s="173"/>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7"/>
    </row>
    <row r="104" spans="1:91" ht="16.5" customHeight="1">
      <c r="A104" s="45"/>
      <c r="B104" s="39"/>
      <c r="C104" s="39"/>
      <c r="D104" s="39"/>
      <c r="E104" s="39"/>
      <c r="F104" s="39"/>
      <c r="G104" s="39"/>
      <c r="H104" s="39"/>
      <c r="I104" s="39"/>
      <c r="J104" s="39"/>
      <c r="K104" s="39"/>
      <c r="L104" s="39"/>
      <c r="M104" s="39"/>
      <c r="N104" s="39"/>
      <c r="O104" s="39"/>
      <c r="P104" s="39"/>
      <c r="Q104" s="40"/>
      <c r="R104" s="10" t="s">
        <v>106</v>
      </c>
      <c r="S104" s="5"/>
      <c r="T104" s="5"/>
      <c r="U104" s="5"/>
      <c r="V104" s="5"/>
      <c r="W104" s="5"/>
      <c r="X104" s="5"/>
      <c r="Y104" s="5"/>
      <c r="Z104" s="5"/>
      <c r="AA104" s="5"/>
      <c r="AB104" s="5"/>
      <c r="AC104" s="173" t="str">
        <f>IF(入力シート!$D307="有","①","1")</f>
        <v>1</v>
      </c>
      <c r="AD104" s="173"/>
      <c r="AE104" s="5" t="s">
        <v>107</v>
      </c>
      <c r="AF104" s="5"/>
      <c r="AG104" s="5"/>
      <c r="AH104" s="5"/>
      <c r="AI104" s="5"/>
      <c r="AJ104" s="5"/>
      <c r="AK104" s="5"/>
      <c r="AL104" s="5"/>
      <c r="AM104" s="173" t="str">
        <f>IF(入力シート!$D308="有","②","2")</f>
        <v>2</v>
      </c>
      <c r="AN104" s="173"/>
      <c r="AO104" s="5" t="s">
        <v>108</v>
      </c>
      <c r="AP104" s="5"/>
      <c r="AQ104" s="5"/>
      <c r="AR104" s="5"/>
      <c r="AS104" s="5"/>
      <c r="AT104" s="5"/>
      <c r="AU104" s="5"/>
      <c r="AV104" s="5"/>
      <c r="AW104" s="5"/>
      <c r="AX104" s="5"/>
      <c r="AY104" s="5"/>
      <c r="AZ104" s="5"/>
      <c r="BA104" s="173">
        <f>IF(入力シート!$D309="",3,"③")</f>
        <v>3</v>
      </c>
      <c r="BB104" s="173"/>
      <c r="BC104" s="5" t="s">
        <v>72</v>
      </c>
      <c r="BD104" s="5"/>
      <c r="BE104" s="5"/>
      <c r="BF104" s="5"/>
      <c r="BG104" s="5"/>
      <c r="BH104" s="5"/>
      <c r="BI104" s="5"/>
      <c r="BJ104" s="178" t="str">
        <f>IF(入力シート!$D309="","",入力シート!$D309)</f>
        <v/>
      </c>
      <c r="BK104" s="178"/>
      <c r="BL104" s="178"/>
      <c r="BM104" s="178"/>
      <c r="BN104" s="178"/>
      <c r="BO104" s="178"/>
      <c r="BP104" s="178"/>
      <c r="BQ104" s="178"/>
      <c r="BR104" s="178"/>
      <c r="BS104" s="178"/>
      <c r="BT104" s="5" t="s">
        <v>190</v>
      </c>
      <c r="BU104" s="5"/>
      <c r="BV104" s="5"/>
      <c r="BW104" s="5"/>
      <c r="BX104" s="5"/>
      <c r="BY104" s="5"/>
      <c r="BZ104" s="5"/>
      <c r="CA104" s="5"/>
      <c r="CB104" s="5"/>
      <c r="CC104" s="5"/>
      <c r="CD104" s="5"/>
      <c r="CE104" s="5"/>
      <c r="CF104" s="5"/>
      <c r="CG104" s="5"/>
      <c r="CH104" s="5"/>
      <c r="CI104" s="5"/>
      <c r="CJ104" s="5"/>
      <c r="CK104" s="5"/>
      <c r="CL104" s="5"/>
      <c r="CM104" s="9"/>
    </row>
    <row r="105" spans="1:91" ht="16.5" customHeight="1">
      <c r="A105" s="261" t="s">
        <v>57</v>
      </c>
      <c r="B105" s="262"/>
      <c r="C105" s="262"/>
      <c r="D105" s="262"/>
      <c r="E105" s="262"/>
      <c r="F105" s="262"/>
      <c r="G105" s="262"/>
      <c r="H105" s="262"/>
      <c r="I105" s="262"/>
      <c r="J105" s="262"/>
      <c r="K105" s="262"/>
      <c r="L105" s="262"/>
      <c r="M105" s="262"/>
      <c r="N105" s="262"/>
      <c r="O105" s="262"/>
      <c r="P105" s="262"/>
      <c r="Q105" s="263"/>
      <c r="R105" s="49" t="s">
        <v>203</v>
      </c>
      <c r="S105" s="1"/>
      <c r="T105" s="1"/>
      <c r="U105" s="1"/>
      <c r="V105" s="1"/>
      <c r="W105" s="1"/>
      <c r="X105" s="182" t="str">
        <f>IF(入力シート!$D310="","",入力シート!$D310)</f>
        <v/>
      </c>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 t="s">
        <v>109</v>
      </c>
      <c r="AT105" s="1"/>
      <c r="AU105" s="1"/>
      <c r="AV105" s="1"/>
      <c r="AW105" s="182" t="str">
        <f>IF(入力シート!$D311="","",入力シート!$D311)</f>
        <v/>
      </c>
      <c r="AX105" s="182"/>
      <c r="AY105" s="182"/>
      <c r="AZ105" s="182"/>
      <c r="BA105" s="182"/>
      <c r="BB105" s="182"/>
      <c r="BC105" s="182"/>
      <c r="BD105" s="182"/>
      <c r="BE105" s="182"/>
      <c r="BF105" s="182"/>
      <c r="BG105" s="182"/>
      <c r="BH105" s="182"/>
      <c r="BI105" s="182"/>
      <c r="BJ105" s="182"/>
      <c r="BK105" s="1" t="s">
        <v>110</v>
      </c>
      <c r="BL105" s="1"/>
      <c r="BM105" s="1"/>
      <c r="BN105" s="1"/>
      <c r="BO105" s="235" t="str">
        <f>IF(入力シート!$D312="","",入力シート!$D312)</f>
        <v/>
      </c>
      <c r="BP105" s="235"/>
      <c r="BQ105" s="235"/>
      <c r="BR105" s="235"/>
      <c r="BS105" s="235"/>
      <c r="BT105" s="235"/>
      <c r="BU105" s="235"/>
      <c r="BV105" s="235"/>
      <c r="BW105" s="235"/>
      <c r="BX105" s="235"/>
      <c r="BY105" s="235"/>
      <c r="BZ105" s="235"/>
      <c r="CA105" s="235"/>
      <c r="CB105" s="235"/>
      <c r="CC105" s="235"/>
      <c r="CD105" s="235"/>
      <c r="CE105" s="235"/>
      <c r="CF105" s="235"/>
      <c r="CG105" s="235"/>
      <c r="CH105" s="235"/>
      <c r="CI105" s="235"/>
      <c r="CJ105" s="235"/>
      <c r="CK105" s="235"/>
      <c r="CL105" s="235"/>
      <c r="CM105" s="54"/>
    </row>
    <row r="106" spans="1:91" ht="16.5" customHeight="1">
      <c r="A106" s="289"/>
      <c r="B106" s="290"/>
      <c r="C106" s="290"/>
      <c r="D106" s="290"/>
      <c r="E106" s="290"/>
      <c r="F106" s="290"/>
      <c r="G106" s="290"/>
      <c r="H106" s="290"/>
      <c r="I106" s="290"/>
      <c r="J106" s="290"/>
      <c r="K106" s="290"/>
      <c r="L106" s="290"/>
      <c r="M106" s="290"/>
      <c r="N106" s="290"/>
      <c r="O106" s="290"/>
      <c r="P106" s="290"/>
      <c r="Q106" s="291"/>
      <c r="R106" s="211" t="s">
        <v>204</v>
      </c>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2"/>
      <c r="CK106" s="212"/>
      <c r="CL106" s="212"/>
      <c r="CM106" s="239"/>
    </row>
    <row r="107" spans="1:91" ht="16.5" customHeight="1">
      <c r="A107" s="292"/>
      <c r="B107" s="293"/>
      <c r="C107" s="293"/>
      <c r="D107" s="293"/>
      <c r="E107" s="293"/>
      <c r="F107" s="293"/>
      <c r="G107" s="293"/>
      <c r="H107" s="293"/>
      <c r="I107" s="293"/>
      <c r="J107" s="293"/>
      <c r="K107" s="293"/>
      <c r="L107" s="293"/>
      <c r="M107" s="293"/>
      <c r="N107" s="293"/>
      <c r="O107" s="293"/>
      <c r="P107" s="293"/>
      <c r="Q107" s="294"/>
      <c r="R107" s="267" t="str">
        <f>IF(入力シート!$D313="","",入力シート!$D313)</f>
        <v/>
      </c>
      <c r="S107" s="266"/>
      <c r="T107" s="266"/>
      <c r="U107" s="266"/>
      <c r="V107" s="266"/>
      <c r="W107" s="266"/>
      <c r="X107" s="266"/>
      <c r="Y107" s="266"/>
      <c r="Z107" s="266"/>
      <c r="AA107" s="266"/>
      <c r="AB107" s="266"/>
      <c r="AC107" s="266"/>
      <c r="AD107" s="266"/>
      <c r="AE107" s="266"/>
      <c r="AF107" s="266"/>
      <c r="AG107" s="266"/>
      <c r="AH107" s="266"/>
      <c r="AI107" s="266"/>
      <c r="AJ107" s="266"/>
      <c r="AK107" s="266"/>
      <c r="AL107" s="266"/>
      <c r="AM107" s="266"/>
      <c r="AN107" s="266"/>
      <c r="AO107" s="266"/>
      <c r="AP107" s="266"/>
      <c r="AQ107" s="266"/>
      <c r="AR107" s="266"/>
      <c r="AS107" s="266"/>
      <c r="AT107" s="266"/>
      <c r="AU107" s="266"/>
      <c r="AV107" s="266"/>
      <c r="AW107" s="266"/>
      <c r="AX107" s="266"/>
      <c r="AY107" s="266"/>
      <c r="AZ107" s="266"/>
      <c r="BA107" s="266"/>
      <c r="BB107" s="266"/>
      <c r="BC107" s="266"/>
      <c r="BD107" s="266"/>
      <c r="BE107" s="266"/>
      <c r="BF107" s="266"/>
      <c r="BG107" s="266"/>
      <c r="BH107" s="266"/>
      <c r="BI107" s="266"/>
      <c r="BJ107" s="266"/>
      <c r="BK107" s="266"/>
      <c r="BL107" s="266"/>
      <c r="BM107" s="266"/>
      <c r="BN107" s="266"/>
      <c r="BO107" s="266"/>
      <c r="BP107" s="266"/>
      <c r="BQ107" s="266"/>
      <c r="BR107" s="266"/>
      <c r="BS107" s="266"/>
      <c r="BT107" s="266"/>
      <c r="BU107" s="266"/>
      <c r="BV107" s="266"/>
      <c r="BW107" s="266"/>
      <c r="BX107" s="266"/>
      <c r="BY107" s="266"/>
      <c r="BZ107" s="266"/>
      <c r="CA107" s="266"/>
      <c r="CB107" s="266"/>
      <c r="CC107" s="266"/>
      <c r="CD107" s="266"/>
      <c r="CE107" s="266"/>
      <c r="CF107" s="266"/>
      <c r="CG107" s="266"/>
      <c r="CH107" s="266"/>
      <c r="CI107" s="266"/>
      <c r="CJ107" s="266"/>
      <c r="CK107" s="266"/>
      <c r="CL107" s="266"/>
      <c r="CM107" s="285"/>
    </row>
    <row r="108" spans="1:91" ht="16.5" customHeight="1">
      <c r="A108" s="55" t="s">
        <v>58</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row>
    <row r="109" spans="1:91" ht="16.5" customHeight="1">
      <c r="A109" s="57"/>
    </row>
  </sheetData>
  <sheetProtection sheet="1" objects="1" scenarios="1"/>
  <mergeCells count="524">
    <mergeCell ref="AA10:AM10"/>
    <mergeCell ref="BO105:CL105"/>
    <mergeCell ref="BN4:CH4"/>
    <mergeCell ref="AR99:CM101"/>
    <mergeCell ref="Y58:CM62"/>
    <mergeCell ref="Y63:AK63"/>
    <mergeCell ref="Y64:AK64"/>
    <mergeCell ref="AS65:BD65"/>
    <mergeCell ref="Y66:AJ66"/>
    <mergeCell ref="Y65:AJ65"/>
    <mergeCell ref="AF101:AI101"/>
    <mergeCell ref="AJ101:AK101"/>
    <mergeCell ref="AL99:AO99"/>
    <mergeCell ref="AP99:AQ99"/>
    <mergeCell ref="AL100:AO100"/>
    <mergeCell ref="AP100:AQ100"/>
    <mergeCell ref="AL101:AO101"/>
    <mergeCell ref="AP101:AQ101"/>
    <mergeCell ref="AL98:AQ98"/>
    <mergeCell ref="AF98:AK98"/>
    <mergeCell ref="BU73:CK73"/>
    <mergeCell ref="Y68:AJ68"/>
    <mergeCell ref="Y69:AJ69"/>
    <mergeCell ref="Y70:AJ70"/>
    <mergeCell ref="A94:Q94"/>
    <mergeCell ref="A95:Q95"/>
    <mergeCell ref="A96:Q96"/>
    <mergeCell ref="Y71:AJ71"/>
    <mergeCell ref="BM65:CM65"/>
    <mergeCell ref="BP66:BQ66"/>
    <mergeCell ref="A72:X72"/>
    <mergeCell ref="A73:X73"/>
    <mergeCell ref="AB97:AM97"/>
    <mergeCell ref="S96:T96"/>
    <mergeCell ref="AK96:AL96"/>
    <mergeCell ref="BQ97:BR97"/>
    <mergeCell ref="BQ96:BR96"/>
    <mergeCell ref="BQ95:BR95"/>
    <mergeCell ref="BR91:CB91"/>
    <mergeCell ref="BJ71:BL71"/>
    <mergeCell ref="AS68:BD68"/>
    <mergeCell ref="AS69:BD69"/>
    <mergeCell ref="AS70:BD70"/>
    <mergeCell ref="AS71:BD71"/>
    <mergeCell ref="BG91:BQ91"/>
    <mergeCell ref="H82:U82"/>
    <mergeCell ref="V82:AA82"/>
    <mergeCell ref="V83:AA83"/>
    <mergeCell ref="CC91:CM91"/>
    <mergeCell ref="BG92:BQ92"/>
    <mergeCell ref="BR92:CB92"/>
    <mergeCell ref="CC92:CM92"/>
    <mergeCell ref="E92:U92"/>
    <mergeCell ref="AI92:AK92"/>
    <mergeCell ref="AL92:BF92"/>
    <mergeCell ref="V92:AA92"/>
    <mergeCell ref="E93:U93"/>
    <mergeCell ref="V93:AA93"/>
    <mergeCell ref="CC95:CD95"/>
    <mergeCell ref="BX96:BY96"/>
    <mergeCell ref="BZ97:CK97"/>
    <mergeCell ref="BD96:BP96"/>
    <mergeCell ref="AK94:AY94"/>
    <mergeCell ref="S95:T95"/>
    <mergeCell ref="AB95:AC95"/>
    <mergeCell ref="AK95:AL95"/>
    <mergeCell ref="S97:T97"/>
    <mergeCell ref="BP67:BQ67"/>
    <mergeCell ref="BP68:BQ68"/>
    <mergeCell ref="BP69:BQ69"/>
    <mergeCell ref="BP70:BQ70"/>
    <mergeCell ref="BP71:BQ71"/>
    <mergeCell ref="AK69:AO69"/>
    <mergeCell ref="AP69:AR69"/>
    <mergeCell ref="AK70:AO70"/>
    <mergeCell ref="AP70:AR70"/>
    <mergeCell ref="AK71:AO71"/>
    <mergeCell ref="AP71:AR71"/>
    <mergeCell ref="BE68:BI68"/>
    <mergeCell ref="BJ68:BL68"/>
    <mergeCell ref="BE69:BI69"/>
    <mergeCell ref="BJ69:BL69"/>
    <mergeCell ref="BE70:BI70"/>
    <mergeCell ref="BJ70:BL70"/>
    <mergeCell ref="BE71:BI71"/>
    <mergeCell ref="AX64:AZ64"/>
    <mergeCell ref="A65:D71"/>
    <mergeCell ref="E65:X66"/>
    <mergeCell ref="E67:X71"/>
    <mergeCell ref="AP65:AR65"/>
    <mergeCell ref="AP66:AR66"/>
    <mergeCell ref="AK65:AO65"/>
    <mergeCell ref="AK66:AO66"/>
    <mergeCell ref="BE65:BI65"/>
    <mergeCell ref="AK68:AO68"/>
    <mergeCell ref="AP68:AR68"/>
    <mergeCell ref="A63:X64"/>
    <mergeCell ref="AX63:AZ63"/>
    <mergeCell ref="BA63:BM64"/>
    <mergeCell ref="BJ65:BL65"/>
    <mergeCell ref="BE66:BI66"/>
    <mergeCell ref="BJ66:BL66"/>
    <mergeCell ref="AS66:AZ66"/>
    <mergeCell ref="BA66:BC66"/>
    <mergeCell ref="AK67:AR67"/>
    <mergeCell ref="Y67:AJ67"/>
    <mergeCell ref="AS67:BD67"/>
    <mergeCell ref="BE67:BL67"/>
    <mergeCell ref="BO64:BP64"/>
    <mergeCell ref="BY64:BZ64"/>
    <mergeCell ref="A51:W51"/>
    <mergeCell ref="A49:W49"/>
    <mergeCell ref="A57:X57"/>
    <mergeCell ref="A58:X58"/>
    <mergeCell ref="A59:X59"/>
    <mergeCell ref="A60:X60"/>
    <mergeCell ref="A61:X61"/>
    <mergeCell ref="A62:X62"/>
    <mergeCell ref="Y57:CM57"/>
    <mergeCell ref="BR53:CB53"/>
    <mergeCell ref="CC53:CM53"/>
    <mergeCell ref="AK54:AT54"/>
    <mergeCell ref="AU54:BD54"/>
    <mergeCell ref="BE55:BQ55"/>
    <mergeCell ref="AK55:AT55"/>
    <mergeCell ref="AU55:BD55"/>
    <mergeCell ref="BZ55:CB55"/>
    <mergeCell ref="BN63:CM63"/>
    <mergeCell ref="AL63:AW63"/>
    <mergeCell ref="AL64:AW64"/>
    <mergeCell ref="CK55:CM55"/>
    <mergeCell ref="CC55:CJ55"/>
    <mergeCell ref="BR55:BY55"/>
    <mergeCell ref="BR50:CB50"/>
    <mergeCell ref="CC50:CM50"/>
    <mergeCell ref="AK51:AT51"/>
    <mergeCell ref="AU51:BD51"/>
    <mergeCell ref="BE51:BQ51"/>
    <mergeCell ref="BR51:CB51"/>
    <mergeCell ref="CC51:CM51"/>
    <mergeCell ref="AK52:AT52"/>
    <mergeCell ref="AU52:BD52"/>
    <mergeCell ref="BE52:BQ52"/>
    <mergeCell ref="BR52:CB52"/>
    <mergeCell ref="CC52:CM52"/>
    <mergeCell ref="BE54:BQ54"/>
    <mergeCell ref="BR54:CB54"/>
    <mergeCell ref="CC54:CM54"/>
    <mergeCell ref="BR47:CB47"/>
    <mergeCell ref="CC47:CM47"/>
    <mergeCell ref="AK48:AT48"/>
    <mergeCell ref="AU48:BD48"/>
    <mergeCell ref="BE48:BQ48"/>
    <mergeCell ref="BR48:CB48"/>
    <mergeCell ref="CC48:CM48"/>
    <mergeCell ref="AK49:AT49"/>
    <mergeCell ref="AU49:BD49"/>
    <mergeCell ref="BE49:BQ49"/>
    <mergeCell ref="BR49:CB49"/>
    <mergeCell ref="CC49:CM49"/>
    <mergeCell ref="A42:T42"/>
    <mergeCell ref="A43:T43"/>
    <mergeCell ref="A44:T44"/>
    <mergeCell ref="A46:T46"/>
    <mergeCell ref="A45:T45"/>
    <mergeCell ref="U45:AD45"/>
    <mergeCell ref="AE45:AN45"/>
    <mergeCell ref="AO45:AX45"/>
    <mergeCell ref="AY45:BH45"/>
    <mergeCell ref="CC43:CM43"/>
    <mergeCell ref="BS44:CB44"/>
    <mergeCell ref="CC44:CM44"/>
    <mergeCell ref="U46:AD46"/>
    <mergeCell ref="AE46:AN46"/>
    <mergeCell ref="AO46:AX46"/>
    <mergeCell ref="AY46:BH46"/>
    <mergeCell ref="BI46:BR46"/>
    <mergeCell ref="BS46:CB46"/>
    <mergeCell ref="CC46:CM46"/>
    <mergeCell ref="BI45:BR45"/>
    <mergeCell ref="BS45:CB45"/>
    <mergeCell ref="CC45:CM45"/>
    <mergeCell ref="U44:AD44"/>
    <mergeCell ref="AE44:AN44"/>
    <mergeCell ref="AO44:AX44"/>
    <mergeCell ref="AY44:BH44"/>
    <mergeCell ref="BI44:BR44"/>
    <mergeCell ref="BS42:CB42"/>
    <mergeCell ref="BI42:BR42"/>
    <mergeCell ref="AY42:BH42"/>
    <mergeCell ref="AO42:AX42"/>
    <mergeCell ref="AE42:AN42"/>
    <mergeCell ref="U42:AD42"/>
    <mergeCell ref="U43:AD43"/>
    <mergeCell ref="AE43:AN43"/>
    <mergeCell ref="AO43:AX43"/>
    <mergeCell ref="AY43:BH43"/>
    <mergeCell ref="BI43:BR43"/>
    <mergeCell ref="BS43:CB43"/>
    <mergeCell ref="AH21:CM21"/>
    <mergeCell ref="E21:F21"/>
    <mergeCell ref="G21:I21"/>
    <mergeCell ref="N21:O21"/>
    <mergeCell ref="P21:R21"/>
    <mergeCell ref="CH34:CM34"/>
    <mergeCell ref="CB34:CG34"/>
    <mergeCell ref="BV34:CA34"/>
    <mergeCell ref="BP34:BU34"/>
    <mergeCell ref="BJ34:BO34"/>
    <mergeCell ref="BD34:BI34"/>
    <mergeCell ref="AX34:BC34"/>
    <mergeCell ref="AS27:AT27"/>
    <mergeCell ref="BD27:BE27"/>
    <mergeCell ref="CF26:CM26"/>
    <mergeCell ref="AX26:CA26"/>
    <mergeCell ref="AU28:AV28"/>
    <mergeCell ref="BF28:BG28"/>
    <mergeCell ref="BO28:CJ28"/>
    <mergeCell ref="A29:AO31"/>
    <mergeCell ref="AP29:AW33"/>
    <mergeCell ref="AX29:CM31"/>
    <mergeCell ref="A32:O33"/>
    <mergeCell ref="P32:AF33"/>
    <mergeCell ref="A16:V16"/>
    <mergeCell ref="AF15:AM16"/>
    <mergeCell ref="AF14:BK14"/>
    <mergeCell ref="BL14:CC14"/>
    <mergeCell ref="AW105:BJ105"/>
    <mergeCell ref="R102:S102"/>
    <mergeCell ref="A102:Q102"/>
    <mergeCell ref="A103:Q103"/>
    <mergeCell ref="A105:Q107"/>
    <mergeCell ref="R106:CM106"/>
    <mergeCell ref="R107:CM107"/>
    <mergeCell ref="T102:Y102"/>
    <mergeCell ref="AH102:AN102"/>
    <mergeCell ref="AC104:AD104"/>
    <mergeCell ref="AM104:AN104"/>
    <mergeCell ref="BA104:BB104"/>
    <mergeCell ref="BJ104:BS104"/>
    <mergeCell ref="AC103:AL103"/>
    <mergeCell ref="X105:AR105"/>
    <mergeCell ref="BG90:BQ90"/>
    <mergeCell ref="BR90:CB90"/>
    <mergeCell ref="CC90:CM90"/>
    <mergeCell ref="BR85:CB85"/>
    <mergeCell ref="CC85:CM85"/>
    <mergeCell ref="CC86:CM86"/>
    <mergeCell ref="BR87:CB87"/>
    <mergeCell ref="CC87:CM87"/>
    <mergeCell ref="BR82:CB82"/>
    <mergeCell ref="CC82:CM82"/>
    <mergeCell ref="BG88:BQ88"/>
    <mergeCell ref="BG89:BQ89"/>
    <mergeCell ref="BG85:BQ85"/>
    <mergeCell ref="BG86:BQ86"/>
    <mergeCell ref="BG87:BQ87"/>
    <mergeCell ref="BG82:BQ82"/>
    <mergeCell ref="BG83:BQ83"/>
    <mergeCell ref="CC88:CM88"/>
    <mergeCell ref="BR89:CB89"/>
    <mergeCell ref="CC89:CM89"/>
    <mergeCell ref="BR83:CB83"/>
    <mergeCell ref="CC83:CM83"/>
    <mergeCell ref="BG84:BQ84"/>
    <mergeCell ref="BR84:CB84"/>
    <mergeCell ref="CC84:CM84"/>
    <mergeCell ref="BR88:CB88"/>
    <mergeCell ref="BR86:CB86"/>
    <mergeCell ref="AI83:BF83"/>
    <mergeCell ref="V88:AA88"/>
    <mergeCell ref="V89:AA89"/>
    <mergeCell ref="V90:AA90"/>
    <mergeCell ref="V91:AA91"/>
    <mergeCell ref="AI90:AK90"/>
    <mergeCell ref="AL90:BF90"/>
    <mergeCell ref="BG79:BQ79"/>
    <mergeCell ref="BR79:CB79"/>
    <mergeCell ref="V81:AA81"/>
    <mergeCell ref="AI81:BF81"/>
    <mergeCell ref="AI91:AK91"/>
    <mergeCell ref="AL91:BF91"/>
    <mergeCell ref="AI89:BF89"/>
    <mergeCell ref="AI88:BF88"/>
    <mergeCell ref="AI82:BF82"/>
    <mergeCell ref="AI86:BF86"/>
    <mergeCell ref="AI85:BF85"/>
    <mergeCell ref="AI84:BF84"/>
    <mergeCell ref="V87:AA87"/>
    <mergeCell ref="AI87:BF87"/>
    <mergeCell ref="V84:AA84"/>
    <mergeCell ref="V85:AA85"/>
    <mergeCell ref="V86:AA86"/>
    <mergeCell ref="CC79:CM79"/>
    <mergeCell ref="BG80:BQ80"/>
    <mergeCell ref="BR80:CB80"/>
    <mergeCell ref="CC80:CM80"/>
    <mergeCell ref="BG81:BQ81"/>
    <mergeCell ref="BR81:CB81"/>
    <mergeCell ref="CC81:CM81"/>
    <mergeCell ref="CC76:CM76"/>
    <mergeCell ref="BR76:CB76"/>
    <mergeCell ref="BG76:BQ76"/>
    <mergeCell ref="AI77:BF77"/>
    <mergeCell ref="AI76:BF76"/>
    <mergeCell ref="BG77:BQ77"/>
    <mergeCell ref="BR77:CB77"/>
    <mergeCell ref="CC77:CM77"/>
    <mergeCell ref="BG78:BQ78"/>
    <mergeCell ref="BR78:CB78"/>
    <mergeCell ref="CC78:CM78"/>
    <mergeCell ref="AI78:BF78"/>
    <mergeCell ref="A74:AB74"/>
    <mergeCell ref="AE75:AH93"/>
    <mergeCell ref="A75:D93"/>
    <mergeCell ref="V75:AD75"/>
    <mergeCell ref="E75:U75"/>
    <mergeCell ref="CC75:CM75"/>
    <mergeCell ref="BR75:CB75"/>
    <mergeCell ref="BG75:BQ75"/>
    <mergeCell ref="AI75:BF75"/>
    <mergeCell ref="E82:G84"/>
    <mergeCell ref="E76:G78"/>
    <mergeCell ref="E91:U91"/>
    <mergeCell ref="E90:U90"/>
    <mergeCell ref="E89:U89"/>
    <mergeCell ref="E88:U88"/>
    <mergeCell ref="E87:U87"/>
    <mergeCell ref="E86:U86"/>
    <mergeCell ref="E85:U85"/>
    <mergeCell ref="H84:U84"/>
    <mergeCell ref="H83:U83"/>
    <mergeCell ref="E81:U81"/>
    <mergeCell ref="H76:U76"/>
    <mergeCell ref="V76:AA76"/>
    <mergeCell ref="V79:AA79"/>
    <mergeCell ref="Y73:AI73"/>
    <mergeCell ref="Y72:AI72"/>
    <mergeCell ref="AJ73:AK73"/>
    <mergeCell ref="AW73:AX73"/>
    <mergeCell ref="BL73:BM73"/>
    <mergeCell ref="AL72:AY72"/>
    <mergeCell ref="X48:AJ48"/>
    <mergeCell ref="X49:AJ49"/>
    <mergeCell ref="X47:AJ47"/>
    <mergeCell ref="X50:AJ50"/>
    <mergeCell ref="X51:AJ51"/>
    <mergeCell ref="X52:AJ52"/>
    <mergeCell ref="X53:AJ53"/>
    <mergeCell ref="X54:AJ54"/>
    <mergeCell ref="X55:AJ55"/>
    <mergeCell ref="AK47:AT47"/>
    <mergeCell ref="AU47:BD47"/>
    <mergeCell ref="BE47:BQ47"/>
    <mergeCell ref="AK50:AT50"/>
    <mergeCell ref="AU50:BD50"/>
    <mergeCell ref="BE50:BQ50"/>
    <mergeCell ref="AK53:AT53"/>
    <mergeCell ref="AU53:BD53"/>
    <mergeCell ref="BE53:BQ53"/>
    <mergeCell ref="C53:M53"/>
    <mergeCell ref="AX36:BC36"/>
    <mergeCell ref="BD36:BI36"/>
    <mergeCell ref="BJ36:BO36"/>
    <mergeCell ref="BP36:BU36"/>
    <mergeCell ref="BV36:CA36"/>
    <mergeCell ref="CB36:CG36"/>
    <mergeCell ref="A39:T39"/>
    <mergeCell ref="A38:T38"/>
    <mergeCell ref="A40:T40"/>
    <mergeCell ref="CC42:CM42"/>
    <mergeCell ref="CH36:CM36"/>
    <mergeCell ref="AX37:BC37"/>
    <mergeCell ref="BD37:BI37"/>
    <mergeCell ref="BJ37:BO37"/>
    <mergeCell ref="BP37:BU37"/>
    <mergeCell ref="BV37:CA37"/>
    <mergeCell ref="CB37:CG37"/>
    <mergeCell ref="CH37:CM37"/>
    <mergeCell ref="U38:AF38"/>
    <mergeCell ref="AG38:AT38"/>
    <mergeCell ref="U39:AH39"/>
    <mergeCell ref="AI39:CF39"/>
    <mergeCell ref="U40:AD41"/>
    <mergeCell ref="AX35:BC35"/>
    <mergeCell ref="BD35:BI35"/>
    <mergeCell ref="BJ35:BO35"/>
    <mergeCell ref="BP35:BU35"/>
    <mergeCell ref="BV35:CA35"/>
    <mergeCell ref="A41:T41"/>
    <mergeCell ref="AY40:BH41"/>
    <mergeCell ref="BS40:CB41"/>
    <mergeCell ref="CC40:CM41"/>
    <mergeCell ref="BI40:BR40"/>
    <mergeCell ref="BJ41:BQ41"/>
    <mergeCell ref="CB35:CG35"/>
    <mergeCell ref="CH35:CM35"/>
    <mergeCell ref="AE40:AN41"/>
    <mergeCell ref="AO40:AX41"/>
    <mergeCell ref="BP32:BU33"/>
    <mergeCell ref="BJ32:BO33"/>
    <mergeCell ref="BD32:BI33"/>
    <mergeCell ref="AX32:BC33"/>
    <mergeCell ref="N22:V28"/>
    <mergeCell ref="BN25:BS25"/>
    <mergeCell ref="BT25:CM25"/>
    <mergeCell ref="CB26:CE26"/>
    <mergeCell ref="BG23:CM23"/>
    <mergeCell ref="BK27:BL27"/>
    <mergeCell ref="BR27:BS27"/>
    <mergeCell ref="AX24:BC24"/>
    <mergeCell ref="BN24:BS24"/>
    <mergeCell ref="BT24:CM24"/>
    <mergeCell ref="BD24:BM24"/>
    <mergeCell ref="AX25:BC25"/>
    <mergeCell ref="BD25:BM25"/>
    <mergeCell ref="BY27:BZ27"/>
    <mergeCell ref="AO10:BT10"/>
    <mergeCell ref="A11:V11"/>
    <mergeCell ref="W11:X11"/>
    <mergeCell ref="W12:X12"/>
    <mergeCell ref="A12:V12"/>
    <mergeCell ref="AH28:AI28"/>
    <mergeCell ref="A17:V17"/>
    <mergeCell ref="W13:X13"/>
    <mergeCell ref="A1:CM1"/>
    <mergeCell ref="I5:N5"/>
    <mergeCell ref="AC6:AM6"/>
    <mergeCell ref="AC7:AM7"/>
    <mergeCell ref="BU10:CM10"/>
    <mergeCell ref="K10:Z10"/>
    <mergeCell ref="A10:J10"/>
    <mergeCell ref="AC8:AM8"/>
    <mergeCell ref="B9:CM9"/>
    <mergeCell ref="A22:M28"/>
    <mergeCell ref="W27:AF27"/>
    <mergeCell ref="AH27:AI27"/>
    <mergeCell ref="BL15:CM15"/>
    <mergeCell ref="W14:AE16"/>
    <mergeCell ref="BZ20:CJ20"/>
    <mergeCell ref="BV20:BY20"/>
    <mergeCell ref="A15:V15"/>
    <mergeCell ref="AN15:AS15"/>
    <mergeCell ref="AT15:BE15"/>
    <mergeCell ref="BF15:BK15"/>
    <mergeCell ref="V80:AA80"/>
    <mergeCell ref="H78:U78"/>
    <mergeCell ref="H77:U77"/>
    <mergeCell ref="V77:AA77"/>
    <mergeCell ref="V78:AA78"/>
    <mergeCell ref="P36:Q36"/>
    <mergeCell ref="P34:Q34"/>
    <mergeCell ref="W22:Y26"/>
    <mergeCell ref="Z25:AW25"/>
    <mergeCell ref="Z24:AW24"/>
    <mergeCell ref="Z23:AW23"/>
    <mergeCell ref="Z22:AW22"/>
    <mergeCell ref="Z26:AW26"/>
    <mergeCell ref="AX22:CM22"/>
    <mergeCell ref="AX23:AY23"/>
    <mergeCell ref="AZ23:BF23"/>
    <mergeCell ref="AG32:AO33"/>
    <mergeCell ref="CH32:CM33"/>
    <mergeCell ref="CB32:CG33"/>
    <mergeCell ref="BV32:CA33"/>
    <mergeCell ref="A2:CM2"/>
    <mergeCell ref="A3:CM3"/>
    <mergeCell ref="AN6:CM6"/>
    <mergeCell ref="AN7:CM7"/>
    <mergeCell ref="AN8:AS8"/>
    <mergeCell ref="AT8:BH8"/>
    <mergeCell ref="BO8:CM8"/>
    <mergeCell ref="BI8:BN8"/>
    <mergeCell ref="AI80:BF80"/>
    <mergeCell ref="AI79:BF79"/>
    <mergeCell ref="E80:U80"/>
    <mergeCell ref="E79:U79"/>
    <mergeCell ref="AP36:AQ37"/>
    <mergeCell ref="AP34:AQ35"/>
    <mergeCell ref="A34:O37"/>
    <mergeCell ref="AG34:AO37"/>
    <mergeCell ref="BF20:BT20"/>
    <mergeCell ref="W18:AF18"/>
    <mergeCell ref="W19:AF19"/>
    <mergeCell ref="W21:AF21"/>
    <mergeCell ref="AI18:AS18"/>
    <mergeCell ref="CK20:CM20"/>
    <mergeCell ref="AF13:CK13"/>
    <mergeCell ref="A18:V19"/>
    <mergeCell ref="R100:Y101"/>
    <mergeCell ref="A99:Q99"/>
    <mergeCell ref="A100:Q100"/>
    <mergeCell ref="R98:Y98"/>
    <mergeCell ref="Z99:AC99"/>
    <mergeCell ref="Z100:AC100"/>
    <mergeCell ref="Z101:AC101"/>
    <mergeCell ref="Z98:AE98"/>
    <mergeCell ref="AD99:AE99"/>
    <mergeCell ref="AD100:AE100"/>
    <mergeCell ref="AD101:AE101"/>
    <mergeCell ref="AF99:AI99"/>
    <mergeCell ref="AJ99:AK99"/>
    <mergeCell ref="AF100:AI100"/>
    <mergeCell ref="AJ100:AK100"/>
    <mergeCell ref="W17:AE17"/>
    <mergeCell ref="A13:V13"/>
    <mergeCell ref="A20:V20"/>
    <mergeCell ref="AF17:CM17"/>
    <mergeCell ref="AN16:AR16"/>
    <mergeCell ref="AS16:BH16"/>
    <mergeCell ref="BI16:BM16"/>
    <mergeCell ref="BN16:CM16"/>
    <mergeCell ref="AG19:AH19"/>
    <mergeCell ref="AO19:AP19"/>
    <mergeCell ref="AU19:AV19"/>
    <mergeCell ref="BG19:BH19"/>
    <mergeCell ref="BO19:BP19"/>
    <mergeCell ref="BW19:BX19"/>
    <mergeCell ref="AG20:AH20"/>
    <mergeCell ref="AM20:AN20"/>
    <mergeCell ref="AW20:AX20"/>
    <mergeCell ref="S35:AB35"/>
    <mergeCell ref="S37:AB37"/>
    <mergeCell ref="R99:Y99"/>
  </mergeCells>
  <phoneticPr fontId="2"/>
  <conditionalFormatting sqref="I5:N5 AN6:CM8 AX34:CG37 U42:BR45 AK48:BD55 V76:AA93 BG76:CM86 BR48:CM54">
    <cfRule type="containsBlanks" dxfId="0" priority="2">
      <formula>LEN(TRIM(I5))=0</formula>
    </cfRule>
  </conditionalFormatting>
  <printOptions horizontalCentered="1"/>
  <pageMargins left="0.31496062992125984" right="0.31496062992125984" top="0.39370078740157483" bottom="0.39370078740157483" header="0.31496062992125984" footer="0.31496062992125984"/>
  <pageSetup paperSize="9" scale="98" orientation="portrait" r:id="rId1"/>
  <rowBreaks count="1" manualBreakCount="1">
    <brk id="55" max="9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H9" sqref="H9"/>
    </sheetView>
  </sheetViews>
  <sheetFormatPr defaultColWidth="9" defaultRowHeight="13"/>
  <cols>
    <col min="1" max="1" width="16.08203125" style="16" bestFit="1" customWidth="1"/>
    <col min="2" max="2" width="6.5" style="16" bestFit="1" customWidth="1"/>
    <col min="3" max="3" width="20.5" style="16" bestFit="1" customWidth="1"/>
    <col min="4" max="4" width="7.5" style="16" bestFit="1" customWidth="1"/>
    <col min="5" max="5" width="9.5" style="17" bestFit="1" customWidth="1"/>
    <col min="6" max="6" width="9.5" style="17" customWidth="1"/>
    <col min="7" max="7" width="9.5" style="16" bestFit="1" customWidth="1"/>
    <col min="8" max="8" width="11.58203125" style="16" bestFit="1" customWidth="1"/>
    <col min="9" max="9" width="9.5" style="16" bestFit="1" customWidth="1"/>
    <col min="10" max="16384" width="9" style="16"/>
  </cols>
  <sheetData>
    <row r="1" spans="1:9" s="14" customFormat="1">
      <c r="A1" s="14" t="s">
        <v>350</v>
      </c>
      <c r="B1" s="14" t="s">
        <v>215</v>
      </c>
      <c r="C1" s="14" t="s">
        <v>209</v>
      </c>
      <c r="D1" s="14" t="s">
        <v>211</v>
      </c>
      <c r="E1" s="15" t="s">
        <v>111</v>
      </c>
      <c r="F1" s="15" t="s">
        <v>351</v>
      </c>
      <c r="G1" s="14" t="s">
        <v>231</v>
      </c>
      <c r="H1" s="14" t="s">
        <v>241</v>
      </c>
      <c r="I1" s="14" t="s">
        <v>352</v>
      </c>
    </row>
    <row r="2" spans="1:9">
      <c r="A2" s="16" t="s">
        <v>353</v>
      </c>
      <c r="B2" s="16" t="s">
        <v>354</v>
      </c>
      <c r="C2" s="16" t="s">
        <v>355</v>
      </c>
      <c r="D2" s="16" t="s">
        <v>356</v>
      </c>
      <c r="E2" s="17" t="s">
        <v>357</v>
      </c>
      <c r="F2" s="17" t="s">
        <v>358</v>
      </c>
      <c r="G2" s="16" t="s">
        <v>359</v>
      </c>
      <c r="H2" s="16" t="s">
        <v>121</v>
      </c>
      <c r="I2" s="16" t="s">
        <v>360</v>
      </c>
    </row>
    <row r="3" spans="1:9">
      <c r="B3" s="16" t="s">
        <v>361</v>
      </c>
      <c r="C3" s="16" t="s">
        <v>362</v>
      </c>
      <c r="D3" s="16" t="s">
        <v>363</v>
      </c>
      <c r="E3" s="17" t="s">
        <v>364</v>
      </c>
      <c r="F3" s="17" t="s">
        <v>365</v>
      </c>
      <c r="G3" s="16" t="s">
        <v>366</v>
      </c>
      <c r="H3" s="16" t="s">
        <v>84</v>
      </c>
      <c r="I3" s="16" t="s">
        <v>367</v>
      </c>
    </row>
    <row r="4" spans="1:9">
      <c r="D4" s="16" t="s">
        <v>368</v>
      </c>
      <c r="F4" s="17" t="s">
        <v>369</v>
      </c>
    </row>
    <row r="5" spans="1:9">
      <c r="D5" s="16" t="s">
        <v>370</v>
      </c>
      <c r="F5" s="17" t="s">
        <v>135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入力シート</vt:lpstr>
      <vt:lpstr>印刷用シート</vt:lpstr>
      <vt:lpstr>リスト（9号様式用）</vt:lpstr>
      <vt:lpstr>印刷用シート!Print_Area</vt:lpstr>
      <vt:lpstr>入力シート!Print_Area</vt:lpstr>
      <vt:lpstr>運営方式</vt:lpstr>
      <vt:lpstr>勤務形態</vt:lpstr>
      <vt:lpstr>施設区分</vt:lpstr>
      <vt:lpstr>施設種別</vt:lpstr>
      <vt:lpstr>提出先</vt:lpstr>
      <vt:lpstr>部門</vt:lpstr>
      <vt:lpstr>免許の種類</vt:lpstr>
      <vt:lpstr>有_無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三崎センター　濱路</cp:lastModifiedBy>
  <cp:lastPrinted>2021-09-28T00:14:32Z</cp:lastPrinted>
  <dcterms:created xsi:type="dcterms:W3CDTF">2014-08-29T03:16:19Z</dcterms:created>
  <dcterms:modified xsi:type="dcterms:W3CDTF">2021-10-20T00:33:19Z</dcterms:modified>
</cp:coreProperties>
</file>